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ERSONERIA\Downloads\"/>
    </mc:Choice>
  </mc:AlternateContent>
  <bookViews>
    <workbookView xWindow="0" yWindow="0" windowWidth="20490" windowHeight="7755" tabRatio="545"/>
  </bookViews>
  <sheets>
    <sheet name="Ficha SUDS" sheetId="1" r:id="rId1"/>
    <sheet name="NUMERO LETRAS " sheetId="15" state="hidden" r:id="rId2"/>
    <sheet name="Instrucciones de Diligenciamien" sheetId="2" r:id="rId3"/>
    <sheet name="LISTAS VALIDACIONES" sheetId="3" state="hidden" r:id="rId4"/>
    <sheet name="NUMERO LETRAS" sheetId="4" state="hidden" r:id="rId5"/>
    <sheet name="CONSOLIDADO" sheetId="9" state="hidden" r:id="rId6"/>
    <sheet name="BASES DE DATOS" sheetId="5" state="hidden" r:id="rId7"/>
    <sheet name="FORMULAS" sheetId="6" state="hidden" r:id="rId8"/>
    <sheet name="CODIGOS" sheetId="7" state="hidden" r:id="rId9"/>
    <sheet name="Bases para Modificación" sheetId="13" state="hidden" r:id="rId10"/>
  </sheets>
  <definedNames>
    <definedName name="_xlnm._FilterDatabase" localSheetId="5" hidden="1">CONSOLIDADO!$A$4:$BA$948</definedName>
    <definedName name="_xlnm._FilterDatabase" localSheetId="3" hidden="1">'LISTAS VALIDACIONES'!$C$3:$C$19</definedName>
    <definedName name="ACTIVIDAD" localSheetId="1">#REF!</definedName>
    <definedName name="ACTIVIDAD">FORMULAS!$A$46:$A$76</definedName>
    <definedName name="ACTIVIDAD1">'Bases para Modificación'!$C$3:$C$32</definedName>
    <definedName name="ACTIVIDAD10">'Bases para Modificación'!$L$3:$L$32</definedName>
    <definedName name="ACTIVIDAD11">'Bases para Modificación'!$M$3:$M$32</definedName>
    <definedName name="ACTIVIDAD12">'Bases para Modificación'!$N$3:$N$32</definedName>
    <definedName name="ACTIVIDAD13">'Bases para Modificación'!$O$3:$O$32</definedName>
    <definedName name="ACTIVIDAD14">'Bases para Modificación'!$P$3:$P$32</definedName>
    <definedName name="ACTIVIDAD15">'Bases para Modificación'!$Q$3:$Q$32</definedName>
    <definedName name="ACTIVIDAD16">'Bases para Modificación'!$R$3:$R$32</definedName>
    <definedName name="ACTIVIDAD17">'Bases para Modificación'!$S$3:$S$32</definedName>
    <definedName name="ACTIVIDAD18">'Bases para Modificación'!$T$3:$T$32</definedName>
    <definedName name="ACTIVIDAD19">'Bases para Modificación'!$U$3:$U$32</definedName>
    <definedName name="ACTIVIDAD2">'Bases para Modificación'!$D$3:$D$32</definedName>
    <definedName name="ACTIVIDAD20">'Bases para Modificación'!$V$3:$V$32</definedName>
    <definedName name="ACTIVIDAD3">'Bases para Modificación'!$E$3:$E$32</definedName>
    <definedName name="ACTIVIDAD4">'Bases para Modificación'!$F$3:$F$32</definedName>
    <definedName name="ACTIVIDAD5">'Bases para Modificación'!$G$3:$G$32</definedName>
    <definedName name="ACTIVIDAD6">'Bases para Modificación'!$H$3:$H$32</definedName>
    <definedName name="ACTIVIDAD7">'Bases para Modificación'!$I$3:$I$32</definedName>
    <definedName name="ACTIVIDAD8">'Bases para Modificación'!$J$3:$J$32</definedName>
    <definedName name="ACTIVIDAD9">'Bases para Modificación'!$K$3:$K$32</definedName>
    <definedName name="actividades" localSheetId="1">#REF!</definedName>
    <definedName name="actividades">#REF!</definedName>
    <definedName name="ACTIVIDADES01">#REF!</definedName>
    <definedName name="Adaptacion">#REF!</definedName>
    <definedName name="_xlnm.Print_Area" localSheetId="0">'Ficha SUDS'!$A$1:$S$48</definedName>
    <definedName name="_xlnm.Print_Area" localSheetId="2">'Instrucciones de Diligenciamien'!$A$1:$J$14</definedName>
    <definedName name="COMPONENTE" localSheetId="1">#REF!</definedName>
    <definedName name="COMPONENTE">FORMULAS!$A$4:$A$19</definedName>
    <definedName name="Conocimiento">#REF!</definedName>
    <definedName name="DATA" localSheetId="1">#REF!</definedName>
    <definedName name="DATA">#REF!</definedName>
    <definedName name="DATA2" localSheetId="1">#REF!</definedName>
    <definedName name="DATA2">#REF!</definedName>
    <definedName name="Datos" localSheetId="1">#REF!</definedName>
    <definedName name="Datos">#REF!</definedName>
    <definedName name="DATOSFUT">#REF!</definedName>
    <definedName name="DEFINICIÓN_DE_CAMBIO" localSheetId="1">#REF!</definedName>
    <definedName name="DEFINICIÓN_DE_CAMBIO">#REF!</definedName>
    <definedName name="EJECUCIÓN_DE_PROYECTOS">'LISTAS VALIDACIONES'!$H$3:$H$4</definedName>
    <definedName name="EJECUCIÓN_PLAN_DE_ACCIÓN">'LISTAS VALIDACIONES'!$G$3:$G$4</definedName>
    <definedName name="ESTADO_DE_CONTRATO" localSheetId="1">#REF!</definedName>
    <definedName name="ESTADO_DE_CONTRATO">#REF!</definedName>
    <definedName name="Fuente" localSheetId="1">#REF!</definedName>
    <definedName name="Fuente">FORMULAS!$H$13:$H$27</definedName>
    <definedName name="Fut" localSheetId="1">#REF!</definedName>
    <definedName name="Fut">#REF!</definedName>
    <definedName name="LIDERES" localSheetId="1">#REF!</definedName>
    <definedName name="LIDERES">'LISTAS VALIDACIONES'!#REF!</definedName>
    <definedName name="manejo">#REF!</definedName>
    <definedName name="META" localSheetId="1">#REF!</definedName>
    <definedName name="META">FORMULAS!$A$27:$A$41</definedName>
    <definedName name="METAS" localSheetId="1">#REF!</definedName>
    <definedName name="METAS">FORMULAS!$C$27:$D$41</definedName>
    <definedName name="MODALIDAD">#REF!</definedName>
    <definedName name="MODALIDAD_DE_SELECCIÓN" localSheetId="1">#REF!</definedName>
    <definedName name="MODALIDAD_DE_SELECCIÓN">#REF!</definedName>
    <definedName name="MODALIDAD1">#REF!</definedName>
    <definedName name="ModSel" localSheetId="1">#REF!</definedName>
    <definedName name="ModSel">FORMULAS!$J$13:$J$27</definedName>
    <definedName name="NOMBRE">'LISTAS VALIDACIONES'!#REF!</definedName>
    <definedName name="OBJETO" localSheetId="1">#REF!</definedName>
    <definedName name="OBJETO">FORMULAS!$B$80:$B$335</definedName>
    <definedName name="OBJETO1">'Bases para Modificación'!$C$36:$C$286</definedName>
    <definedName name="OBJETO10">'Bases para Modificación'!$L$36:$L$286</definedName>
    <definedName name="OBJETO11">'Bases para Modificación'!$M$36:$M$286</definedName>
    <definedName name="OBJETO12">'Bases para Modificación'!$N$36:$N$286</definedName>
    <definedName name="OBJETO13">'Bases para Modificación'!$O$36:$O$286</definedName>
    <definedName name="OBJETO14">'Bases para Modificación'!$P$36:$P$286</definedName>
    <definedName name="OBJETO15">'Bases para Modificación'!$Q$36:$Q$286</definedName>
    <definedName name="OBJETO16">'Bases para Modificación'!$R$36:$R$286</definedName>
    <definedName name="OBJETO17">'Bases para Modificación'!$S$36:$S$286</definedName>
    <definedName name="OBJETO18">'Bases para Modificación'!$T$36:$T$286</definedName>
    <definedName name="OBJETO19">'Bases para Modificación'!$U$36:$U$286</definedName>
    <definedName name="OBJETO2">'Bases para Modificación'!$D$36:$D$286</definedName>
    <definedName name="OBJETO20">'Bases para Modificación'!$V$36:$V$286</definedName>
    <definedName name="OBJETO3">'Bases para Modificación'!$E$36:$E$286</definedName>
    <definedName name="OBJETO4">'Bases para Modificación'!$F$36:$F$286</definedName>
    <definedName name="OBJETO5">'Bases para Modificación'!$G$36:$G$286</definedName>
    <definedName name="OBJETO6">'Bases para Modificación'!$H$36:$H$286</definedName>
    <definedName name="OBJETO7">'Bases para Modificación'!$I$36:$I$286</definedName>
    <definedName name="OBJETO8">'Bases para Modificación'!$J$36:$J$286</definedName>
    <definedName name="OBJETO9">'Bases para Modificación'!$K$36:$K$286</definedName>
    <definedName name="proyecto" localSheetId="1">#REF!</definedName>
    <definedName name="proyecto">'LISTAS VALIDACIONES'!#REF!</definedName>
    <definedName name="PROYECTOS" localSheetId="1">#REF!</definedName>
    <definedName name="PROYECTOS">'LISTAS VALIDACIONES'!#REF!</definedName>
    <definedName name="RUBROS" localSheetId="1">#REF!</definedName>
    <definedName name="RUBROS">'LISTAS VALIDACIONES'!#REF!</definedName>
    <definedName name="SUBC">#REF!</definedName>
    <definedName name="SUBCUENTA">#REF!</definedName>
    <definedName name="SUBDIRECCIONES" localSheetId="1">#REF!</definedName>
    <definedName name="SUBDIRECCIONES">'LISTAS VALIDACIONES'!#REF!</definedName>
    <definedName name="TIPO">#REF!</definedName>
    <definedName name="TIPO_DE_CONTRATO" localSheetId="1">#REF!</definedName>
    <definedName name="TIPO_DE_CONTRATO">#REF!</definedName>
    <definedName name="TIPO_DE_INSTRUMENTO">'LISTAS VALIDACIONES'!$E$3:$E$4</definedName>
    <definedName name="Tipocont" localSheetId="1">#REF!</definedName>
    <definedName name="Tipocont">FORMULAS!$I$13:$I$27</definedName>
    <definedName name="UNIDAD_DE_MEDIDA" localSheetId="1">#REF!</definedName>
    <definedName name="UNIDAD_DE_MEDIDA">#REF!</definedName>
    <definedName name="VIGENCIA">'LISTAS VALIDACIONES'!$F$3:$F$7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5" l="1"/>
  <c r="F4" i="5"/>
  <c r="C4" i="5" s="1"/>
  <c r="G4" i="5"/>
  <c r="H4" i="5"/>
  <c r="I4" i="5"/>
  <c r="J4" i="5"/>
  <c r="K4" i="5"/>
  <c r="L4" i="5"/>
  <c r="M4" i="5"/>
  <c r="F5" i="5"/>
  <c r="C5" i="5" s="1"/>
  <c r="G5" i="5"/>
  <c r="H5" i="5"/>
  <c r="I5" i="5"/>
  <c r="J5" i="5"/>
  <c r="K5" i="5"/>
  <c r="L5" i="5"/>
  <c r="M5" i="5"/>
  <c r="F6" i="5"/>
  <c r="G6" i="5"/>
  <c r="H6" i="5"/>
  <c r="I6" i="5"/>
  <c r="J6" i="5"/>
  <c r="K6" i="5"/>
  <c r="L6" i="5"/>
  <c r="M6" i="5"/>
  <c r="F7" i="5"/>
  <c r="E7" i="5" s="1"/>
  <c r="G7" i="5"/>
  <c r="H7" i="5"/>
  <c r="I7" i="5"/>
  <c r="J7" i="5"/>
  <c r="K7" i="5"/>
  <c r="L7" i="5"/>
  <c r="M7" i="5"/>
  <c r="F8" i="5"/>
  <c r="D8" i="5" s="1"/>
  <c r="G8" i="5"/>
  <c r="H8" i="5"/>
  <c r="I8" i="5"/>
  <c r="J8" i="5"/>
  <c r="K8" i="5"/>
  <c r="L8" i="5"/>
  <c r="M8" i="5"/>
  <c r="F9" i="5"/>
  <c r="E9" i="5" s="1"/>
  <c r="G9" i="5"/>
  <c r="H9" i="5"/>
  <c r="I9" i="5"/>
  <c r="J9" i="5"/>
  <c r="K9" i="5"/>
  <c r="L9" i="5"/>
  <c r="M9" i="5"/>
  <c r="F10" i="5"/>
  <c r="C10" i="5" s="1"/>
  <c r="G10" i="5"/>
  <c r="H10" i="5"/>
  <c r="I10" i="5"/>
  <c r="J10" i="5"/>
  <c r="K10" i="5"/>
  <c r="L10" i="5"/>
  <c r="M10" i="5"/>
  <c r="F11" i="5"/>
  <c r="G11" i="5"/>
  <c r="H11" i="5"/>
  <c r="I11" i="5"/>
  <c r="J11" i="5"/>
  <c r="K11" i="5"/>
  <c r="L11" i="5"/>
  <c r="M11" i="5"/>
  <c r="F12" i="5"/>
  <c r="E12" i="5" s="1"/>
  <c r="G12" i="5"/>
  <c r="H12" i="5"/>
  <c r="I12" i="5"/>
  <c r="J12" i="5"/>
  <c r="K12" i="5"/>
  <c r="L12" i="5"/>
  <c r="M12" i="5"/>
  <c r="F13" i="5"/>
  <c r="C13" i="5" s="1"/>
  <c r="G13" i="5"/>
  <c r="H13" i="5"/>
  <c r="I13" i="5"/>
  <c r="J13" i="5"/>
  <c r="K13" i="5"/>
  <c r="L13" i="5"/>
  <c r="M13" i="5"/>
  <c r="F14" i="5"/>
  <c r="C14" i="5" s="1"/>
  <c r="G14" i="5"/>
  <c r="H14" i="5"/>
  <c r="I14" i="5"/>
  <c r="J14" i="5"/>
  <c r="K14" i="5"/>
  <c r="L14" i="5"/>
  <c r="M14" i="5"/>
  <c r="F15" i="5"/>
  <c r="D15" i="5" s="1"/>
  <c r="G15" i="5"/>
  <c r="H15" i="5"/>
  <c r="I15" i="5"/>
  <c r="J15" i="5"/>
  <c r="K15" i="5"/>
  <c r="L15" i="5"/>
  <c r="M15" i="5"/>
  <c r="F16" i="5"/>
  <c r="G16" i="5"/>
  <c r="H16" i="5"/>
  <c r="I16" i="5"/>
  <c r="J16" i="5"/>
  <c r="K16" i="5"/>
  <c r="L16" i="5"/>
  <c r="M16" i="5"/>
  <c r="F17" i="5"/>
  <c r="C17" i="5" s="1"/>
  <c r="G17" i="5"/>
  <c r="H17" i="5"/>
  <c r="I17" i="5"/>
  <c r="J17" i="5"/>
  <c r="K17" i="5"/>
  <c r="L17" i="5"/>
  <c r="M17" i="5"/>
  <c r="F18" i="5"/>
  <c r="E18" i="5" s="1"/>
  <c r="G18" i="5"/>
  <c r="H18" i="5"/>
  <c r="I18" i="5"/>
  <c r="J18" i="5"/>
  <c r="K18" i="5"/>
  <c r="L18" i="5"/>
  <c r="M18" i="5"/>
  <c r="F19" i="5"/>
  <c r="G19" i="5"/>
  <c r="H19" i="5"/>
  <c r="I19" i="5"/>
  <c r="J19" i="5"/>
  <c r="K19" i="5"/>
  <c r="L19" i="5"/>
  <c r="M19" i="5"/>
  <c r="F20" i="5"/>
  <c r="G20" i="5"/>
  <c r="H20" i="5"/>
  <c r="I20" i="5"/>
  <c r="J20" i="5"/>
  <c r="K20" i="5"/>
  <c r="L20" i="5"/>
  <c r="M20" i="5"/>
  <c r="F21" i="5"/>
  <c r="G21" i="5"/>
  <c r="H21" i="5"/>
  <c r="I21" i="5"/>
  <c r="J21" i="5"/>
  <c r="K21" i="5"/>
  <c r="L21" i="5"/>
  <c r="M21" i="5"/>
  <c r="F22" i="5"/>
  <c r="G22" i="5"/>
  <c r="H22" i="5"/>
  <c r="I22" i="5"/>
  <c r="J22" i="5"/>
  <c r="K22" i="5"/>
  <c r="L22" i="5"/>
  <c r="M22" i="5"/>
  <c r="F23" i="5"/>
  <c r="D23" i="5" s="1"/>
  <c r="G23" i="5"/>
  <c r="H23" i="5"/>
  <c r="I23" i="5"/>
  <c r="J23" i="5"/>
  <c r="K23" i="5"/>
  <c r="L23" i="5"/>
  <c r="M23" i="5"/>
  <c r="F24" i="5"/>
  <c r="D24" i="5" s="1"/>
  <c r="G24" i="5"/>
  <c r="H24" i="5"/>
  <c r="I24" i="5"/>
  <c r="J24" i="5"/>
  <c r="K24" i="5"/>
  <c r="L24" i="5"/>
  <c r="M24" i="5"/>
  <c r="F25" i="5"/>
  <c r="G25" i="5"/>
  <c r="H25" i="5"/>
  <c r="I25" i="5"/>
  <c r="J25" i="5"/>
  <c r="K25" i="5"/>
  <c r="L25" i="5"/>
  <c r="M25" i="5"/>
  <c r="F26" i="5"/>
  <c r="G26" i="5"/>
  <c r="H26" i="5"/>
  <c r="I26" i="5"/>
  <c r="J26" i="5"/>
  <c r="K26" i="5"/>
  <c r="L26" i="5"/>
  <c r="M26" i="5"/>
  <c r="F27" i="5"/>
  <c r="C27" i="5" s="1"/>
  <c r="G27" i="5"/>
  <c r="H27" i="5"/>
  <c r="I27" i="5"/>
  <c r="J27" i="5"/>
  <c r="K27" i="5"/>
  <c r="L27" i="5"/>
  <c r="M27" i="5"/>
  <c r="F28" i="5"/>
  <c r="E28" i="5" s="1"/>
  <c r="G28" i="5"/>
  <c r="H28" i="5"/>
  <c r="I28" i="5"/>
  <c r="J28" i="5"/>
  <c r="K28" i="5"/>
  <c r="L28" i="5"/>
  <c r="M28" i="5"/>
  <c r="F29" i="5"/>
  <c r="G29" i="5"/>
  <c r="H29" i="5"/>
  <c r="I29" i="5"/>
  <c r="J29" i="5"/>
  <c r="K29" i="5"/>
  <c r="L29" i="5"/>
  <c r="M29" i="5"/>
  <c r="F30" i="5"/>
  <c r="G30" i="5"/>
  <c r="H30" i="5"/>
  <c r="I30" i="5"/>
  <c r="J30" i="5"/>
  <c r="K30" i="5"/>
  <c r="L30" i="5"/>
  <c r="M30" i="5"/>
  <c r="F31" i="5"/>
  <c r="G31" i="5"/>
  <c r="H31" i="5"/>
  <c r="I31" i="5"/>
  <c r="J31" i="5"/>
  <c r="K31" i="5"/>
  <c r="L31" i="5"/>
  <c r="M31" i="5"/>
  <c r="F32" i="5"/>
  <c r="G32" i="5"/>
  <c r="H32" i="5"/>
  <c r="I32" i="5"/>
  <c r="J32" i="5"/>
  <c r="K32" i="5"/>
  <c r="L32" i="5"/>
  <c r="M32" i="5"/>
  <c r="F33" i="5"/>
  <c r="G33" i="5"/>
  <c r="H33" i="5"/>
  <c r="I33" i="5"/>
  <c r="J33" i="5"/>
  <c r="K33" i="5"/>
  <c r="L33" i="5"/>
  <c r="M33" i="5"/>
  <c r="F34" i="5"/>
  <c r="G34" i="5"/>
  <c r="H34" i="5"/>
  <c r="I34" i="5"/>
  <c r="J34" i="5"/>
  <c r="K34" i="5"/>
  <c r="L34" i="5"/>
  <c r="M34" i="5"/>
  <c r="F35" i="5"/>
  <c r="E35" i="5" s="1"/>
  <c r="G35" i="5"/>
  <c r="H35" i="5"/>
  <c r="I35" i="5"/>
  <c r="J35" i="5"/>
  <c r="K35" i="5"/>
  <c r="L35" i="5"/>
  <c r="M35" i="5"/>
  <c r="F36" i="5"/>
  <c r="D36" i="5" s="1"/>
  <c r="G36" i="5"/>
  <c r="H36" i="5"/>
  <c r="I36" i="5"/>
  <c r="J36" i="5"/>
  <c r="K36" i="5"/>
  <c r="L36" i="5"/>
  <c r="M36" i="5"/>
  <c r="F37" i="5"/>
  <c r="G37" i="5"/>
  <c r="H37" i="5"/>
  <c r="I37" i="5"/>
  <c r="J37" i="5"/>
  <c r="K37" i="5"/>
  <c r="L37" i="5"/>
  <c r="M37" i="5"/>
  <c r="F38" i="5"/>
  <c r="G38" i="5"/>
  <c r="H38" i="5"/>
  <c r="I38" i="5"/>
  <c r="J38" i="5"/>
  <c r="K38" i="5"/>
  <c r="L38" i="5"/>
  <c r="M38" i="5"/>
  <c r="F39" i="5"/>
  <c r="E39" i="5" s="1"/>
  <c r="G39" i="5"/>
  <c r="H39" i="5"/>
  <c r="I39" i="5"/>
  <c r="J39" i="5"/>
  <c r="K39" i="5"/>
  <c r="L39" i="5"/>
  <c r="M39" i="5"/>
  <c r="F40" i="5"/>
  <c r="C40" i="5" s="1"/>
  <c r="G40" i="5"/>
  <c r="H40" i="5"/>
  <c r="I40" i="5"/>
  <c r="J40" i="5"/>
  <c r="K40" i="5"/>
  <c r="L40" i="5"/>
  <c r="M40" i="5"/>
  <c r="F41" i="5"/>
  <c r="G41" i="5"/>
  <c r="H41" i="5"/>
  <c r="I41" i="5"/>
  <c r="J41" i="5"/>
  <c r="K41" i="5"/>
  <c r="L41" i="5"/>
  <c r="M41" i="5"/>
  <c r="F42" i="5"/>
  <c r="E42" i="5" s="1"/>
  <c r="G42" i="5"/>
  <c r="H42" i="5"/>
  <c r="I42" i="5"/>
  <c r="J42" i="5"/>
  <c r="K42" i="5"/>
  <c r="L42" i="5"/>
  <c r="M42" i="5"/>
  <c r="F43" i="5"/>
  <c r="C43" i="5" s="1"/>
  <c r="G43" i="5"/>
  <c r="H43" i="5"/>
  <c r="I43" i="5"/>
  <c r="J43" i="5"/>
  <c r="K43" i="5"/>
  <c r="L43" i="5"/>
  <c r="M43" i="5"/>
  <c r="F44" i="5"/>
  <c r="G44" i="5"/>
  <c r="H44" i="5"/>
  <c r="I44" i="5"/>
  <c r="J44" i="5"/>
  <c r="K44" i="5"/>
  <c r="L44" i="5"/>
  <c r="M44" i="5"/>
  <c r="F45" i="5"/>
  <c r="D45" i="5" s="1"/>
  <c r="G45" i="5"/>
  <c r="H45" i="5"/>
  <c r="I45" i="5"/>
  <c r="J45" i="5"/>
  <c r="K45" i="5"/>
  <c r="L45" i="5"/>
  <c r="M45" i="5"/>
  <c r="F46" i="5"/>
  <c r="G46" i="5"/>
  <c r="H46" i="5"/>
  <c r="I46" i="5"/>
  <c r="J46" i="5"/>
  <c r="K46" i="5"/>
  <c r="L46" i="5"/>
  <c r="M46" i="5"/>
  <c r="F47" i="5"/>
  <c r="E47" i="5" s="1"/>
  <c r="G47" i="5"/>
  <c r="H47" i="5"/>
  <c r="I47" i="5"/>
  <c r="J47" i="5"/>
  <c r="K47" i="5"/>
  <c r="L47" i="5"/>
  <c r="M47" i="5"/>
  <c r="F48" i="5"/>
  <c r="G48" i="5"/>
  <c r="H48" i="5"/>
  <c r="I48" i="5"/>
  <c r="J48" i="5"/>
  <c r="K48" i="5"/>
  <c r="L48" i="5"/>
  <c r="M48" i="5"/>
  <c r="F49" i="5"/>
  <c r="G49" i="5"/>
  <c r="H49" i="5"/>
  <c r="I49" i="5"/>
  <c r="J49" i="5"/>
  <c r="K49" i="5"/>
  <c r="L49" i="5"/>
  <c r="M49" i="5"/>
  <c r="F50" i="5"/>
  <c r="D50" i="5" s="1"/>
  <c r="G50" i="5"/>
  <c r="H50" i="5"/>
  <c r="I50" i="5"/>
  <c r="J50" i="5"/>
  <c r="K50" i="5"/>
  <c r="L50" i="5"/>
  <c r="M50" i="5"/>
  <c r="F51" i="5"/>
  <c r="G51" i="5"/>
  <c r="H51" i="5"/>
  <c r="I51" i="5"/>
  <c r="J51" i="5"/>
  <c r="K51" i="5"/>
  <c r="L51" i="5"/>
  <c r="M51" i="5"/>
  <c r="F52" i="5"/>
  <c r="G52" i="5"/>
  <c r="H52" i="5"/>
  <c r="I52" i="5"/>
  <c r="J52" i="5"/>
  <c r="K52" i="5"/>
  <c r="L52" i="5"/>
  <c r="M52" i="5"/>
  <c r="F53" i="5"/>
  <c r="G53" i="5"/>
  <c r="H53" i="5"/>
  <c r="I53" i="5"/>
  <c r="J53" i="5"/>
  <c r="K53" i="5"/>
  <c r="L53" i="5"/>
  <c r="M53" i="5"/>
  <c r="F54" i="5"/>
  <c r="G54" i="5"/>
  <c r="H54" i="5"/>
  <c r="I54" i="5"/>
  <c r="J54" i="5"/>
  <c r="K54" i="5"/>
  <c r="L54" i="5"/>
  <c r="M54" i="5"/>
  <c r="F55" i="5"/>
  <c r="G55" i="5"/>
  <c r="H55" i="5"/>
  <c r="I55" i="5"/>
  <c r="J55" i="5"/>
  <c r="K55" i="5"/>
  <c r="L55" i="5"/>
  <c r="M55" i="5"/>
  <c r="F56" i="5"/>
  <c r="G56" i="5"/>
  <c r="H56" i="5"/>
  <c r="I56" i="5"/>
  <c r="J56" i="5"/>
  <c r="K56" i="5"/>
  <c r="L56" i="5"/>
  <c r="M56" i="5"/>
  <c r="F57" i="5"/>
  <c r="G57" i="5"/>
  <c r="H57" i="5"/>
  <c r="I57" i="5"/>
  <c r="J57" i="5"/>
  <c r="K57" i="5"/>
  <c r="L57" i="5"/>
  <c r="M57" i="5"/>
  <c r="F58" i="5"/>
  <c r="E58" i="5" s="1"/>
  <c r="G58" i="5"/>
  <c r="H58" i="5"/>
  <c r="I58" i="5"/>
  <c r="J58" i="5"/>
  <c r="K58" i="5"/>
  <c r="L58" i="5"/>
  <c r="M58" i="5"/>
  <c r="F59" i="5"/>
  <c r="C59" i="5" s="1"/>
  <c r="G59" i="5"/>
  <c r="H59" i="5"/>
  <c r="I59" i="5"/>
  <c r="J59" i="5"/>
  <c r="K59" i="5"/>
  <c r="L59" i="5"/>
  <c r="M59" i="5"/>
  <c r="F60" i="5"/>
  <c r="C60" i="5" s="1"/>
  <c r="G60" i="5"/>
  <c r="H60" i="5"/>
  <c r="I60" i="5"/>
  <c r="J60" i="5"/>
  <c r="K60" i="5"/>
  <c r="L60" i="5"/>
  <c r="M60" i="5"/>
  <c r="F61" i="5"/>
  <c r="C61" i="5" s="1"/>
  <c r="G61" i="5"/>
  <c r="H61" i="5"/>
  <c r="I61" i="5"/>
  <c r="J61" i="5"/>
  <c r="K61" i="5"/>
  <c r="L61" i="5"/>
  <c r="M61" i="5"/>
  <c r="F62" i="5"/>
  <c r="G62" i="5"/>
  <c r="H62" i="5"/>
  <c r="I62" i="5"/>
  <c r="J62" i="5"/>
  <c r="K62" i="5"/>
  <c r="L62" i="5"/>
  <c r="M62" i="5"/>
  <c r="F63" i="5"/>
  <c r="G63" i="5"/>
  <c r="H63" i="5"/>
  <c r="I63" i="5"/>
  <c r="J63" i="5"/>
  <c r="K63" i="5"/>
  <c r="L63" i="5"/>
  <c r="M63" i="5"/>
  <c r="F64" i="5"/>
  <c r="G64" i="5"/>
  <c r="H64" i="5"/>
  <c r="I64" i="5"/>
  <c r="J64" i="5"/>
  <c r="K64" i="5"/>
  <c r="L64" i="5"/>
  <c r="M64" i="5"/>
  <c r="F65" i="5"/>
  <c r="C65" i="5" s="1"/>
  <c r="G65" i="5"/>
  <c r="H65" i="5"/>
  <c r="I65" i="5"/>
  <c r="J65" i="5"/>
  <c r="K65" i="5"/>
  <c r="L65" i="5"/>
  <c r="M65" i="5"/>
  <c r="F66" i="5"/>
  <c r="G66" i="5"/>
  <c r="H66" i="5"/>
  <c r="I66" i="5"/>
  <c r="J66" i="5"/>
  <c r="K66" i="5"/>
  <c r="L66" i="5"/>
  <c r="M66" i="5"/>
  <c r="F67" i="5"/>
  <c r="C67" i="5" s="1"/>
  <c r="G67" i="5"/>
  <c r="H67" i="5"/>
  <c r="I67" i="5"/>
  <c r="J67" i="5"/>
  <c r="K67" i="5"/>
  <c r="L67" i="5"/>
  <c r="M67" i="5"/>
  <c r="F68" i="5"/>
  <c r="G68" i="5"/>
  <c r="H68" i="5"/>
  <c r="I68" i="5"/>
  <c r="J68" i="5"/>
  <c r="K68" i="5"/>
  <c r="L68" i="5"/>
  <c r="M68" i="5"/>
  <c r="F69" i="5"/>
  <c r="G69" i="5"/>
  <c r="H69" i="5"/>
  <c r="I69" i="5"/>
  <c r="J69" i="5"/>
  <c r="K69" i="5"/>
  <c r="L69" i="5"/>
  <c r="M69" i="5"/>
  <c r="F70" i="5"/>
  <c r="D70" i="5" s="1"/>
  <c r="G70" i="5"/>
  <c r="H70" i="5"/>
  <c r="I70" i="5"/>
  <c r="J70" i="5"/>
  <c r="K70" i="5"/>
  <c r="L70" i="5"/>
  <c r="M70" i="5"/>
  <c r="F71" i="5"/>
  <c r="D71" i="5" s="1"/>
  <c r="G71" i="5"/>
  <c r="H71" i="5"/>
  <c r="I71" i="5"/>
  <c r="J71" i="5"/>
  <c r="K71" i="5"/>
  <c r="L71" i="5"/>
  <c r="M71" i="5"/>
  <c r="F72" i="5"/>
  <c r="D72" i="5" s="1"/>
  <c r="G72" i="5"/>
  <c r="H72" i="5"/>
  <c r="I72" i="5"/>
  <c r="J72" i="5"/>
  <c r="K72" i="5"/>
  <c r="L72" i="5"/>
  <c r="M72" i="5"/>
  <c r="F73" i="5"/>
  <c r="E73" i="5" s="1"/>
  <c r="G73" i="5"/>
  <c r="H73" i="5"/>
  <c r="I73" i="5"/>
  <c r="J73" i="5"/>
  <c r="K73" i="5"/>
  <c r="L73" i="5"/>
  <c r="M73" i="5"/>
  <c r="F74" i="5"/>
  <c r="E74" i="5" s="1"/>
  <c r="G74" i="5"/>
  <c r="H74" i="5"/>
  <c r="I74" i="5"/>
  <c r="J74" i="5"/>
  <c r="K74" i="5"/>
  <c r="L74" i="5"/>
  <c r="M74" i="5"/>
  <c r="F75" i="5"/>
  <c r="D75" i="5" s="1"/>
  <c r="G75" i="5"/>
  <c r="H75" i="5"/>
  <c r="I75" i="5"/>
  <c r="J75" i="5"/>
  <c r="K75" i="5"/>
  <c r="L75" i="5"/>
  <c r="M75" i="5"/>
  <c r="F76" i="5"/>
  <c r="G76" i="5"/>
  <c r="H76" i="5"/>
  <c r="I76" i="5"/>
  <c r="J76" i="5"/>
  <c r="K76" i="5"/>
  <c r="L76" i="5"/>
  <c r="M76" i="5"/>
  <c r="F77" i="5"/>
  <c r="G77" i="5"/>
  <c r="H77" i="5"/>
  <c r="I77" i="5"/>
  <c r="J77" i="5"/>
  <c r="K77" i="5"/>
  <c r="L77" i="5"/>
  <c r="M77" i="5"/>
  <c r="F78" i="5"/>
  <c r="G78" i="5"/>
  <c r="H78" i="5"/>
  <c r="I78" i="5"/>
  <c r="J78" i="5"/>
  <c r="K78" i="5"/>
  <c r="L78" i="5"/>
  <c r="M78" i="5"/>
  <c r="F79" i="5"/>
  <c r="D79" i="5" s="1"/>
  <c r="G79" i="5"/>
  <c r="H79" i="5"/>
  <c r="I79" i="5"/>
  <c r="J79" i="5"/>
  <c r="K79" i="5"/>
  <c r="L79" i="5"/>
  <c r="M79" i="5"/>
  <c r="F80" i="5"/>
  <c r="E80" i="5" s="1"/>
  <c r="G80" i="5"/>
  <c r="H80" i="5"/>
  <c r="I80" i="5"/>
  <c r="J80" i="5"/>
  <c r="K80" i="5"/>
  <c r="L80" i="5"/>
  <c r="M80" i="5"/>
  <c r="F81" i="5"/>
  <c r="D81" i="5" s="1"/>
  <c r="G81" i="5"/>
  <c r="H81" i="5"/>
  <c r="I81" i="5"/>
  <c r="J81" i="5"/>
  <c r="K81" i="5"/>
  <c r="L81" i="5"/>
  <c r="M81" i="5"/>
  <c r="F82" i="5"/>
  <c r="G82" i="5"/>
  <c r="H82" i="5"/>
  <c r="I82" i="5"/>
  <c r="J82" i="5"/>
  <c r="K82" i="5"/>
  <c r="L82" i="5"/>
  <c r="M82" i="5"/>
  <c r="F83" i="5"/>
  <c r="G83" i="5"/>
  <c r="H83" i="5"/>
  <c r="I83" i="5"/>
  <c r="J83" i="5"/>
  <c r="K83" i="5"/>
  <c r="L83" i="5"/>
  <c r="M83" i="5"/>
  <c r="F84" i="5"/>
  <c r="G84" i="5"/>
  <c r="H84" i="5"/>
  <c r="I84" i="5"/>
  <c r="J84" i="5"/>
  <c r="K84" i="5"/>
  <c r="L84" i="5"/>
  <c r="M84" i="5"/>
  <c r="F85" i="5"/>
  <c r="G85" i="5"/>
  <c r="H85" i="5"/>
  <c r="I85" i="5"/>
  <c r="J85" i="5"/>
  <c r="K85" i="5"/>
  <c r="L85" i="5"/>
  <c r="M85" i="5"/>
  <c r="F86" i="5"/>
  <c r="G86" i="5"/>
  <c r="H86" i="5"/>
  <c r="I86" i="5"/>
  <c r="J86" i="5"/>
  <c r="K86" i="5"/>
  <c r="L86" i="5"/>
  <c r="M86" i="5"/>
  <c r="F87" i="5"/>
  <c r="G87" i="5"/>
  <c r="H87" i="5"/>
  <c r="I87" i="5"/>
  <c r="J87" i="5"/>
  <c r="K87" i="5"/>
  <c r="L87" i="5"/>
  <c r="M87" i="5"/>
  <c r="F88" i="5"/>
  <c r="G88" i="5"/>
  <c r="H88" i="5"/>
  <c r="I88" i="5"/>
  <c r="J88" i="5"/>
  <c r="K88" i="5"/>
  <c r="L88" i="5"/>
  <c r="M88" i="5"/>
  <c r="F89" i="5"/>
  <c r="G89" i="5"/>
  <c r="H89" i="5"/>
  <c r="I89" i="5"/>
  <c r="J89" i="5"/>
  <c r="K89" i="5"/>
  <c r="L89" i="5"/>
  <c r="M89" i="5"/>
  <c r="F90" i="5"/>
  <c r="G90" i="5"/>
  <c r="H90" i="5"/>
  <c r="I90" i="5"/>
  <c r="J90" i="5"/>
  <c r="K90" i="5"/>
  <c r="L90" i="5"/>
  <c r="M90" i="5"/>
  <c r="F91" i="5"/>
  <c r="G91" i="5"/>
  <c r="H91" i="5"/>
  <c r="I91" i="5"/>
  <c r="J91" i="5"/>
  <c r="K91" i="5"/>
  <c r="L91" i="5"/>
  <c r="M91" i="5"/>
  <c r="F92" i="5"/>
  <c r="G92" i="5"/>
  <c r="H92" i="5"/>
  <c r="I92" i="5"/>
  <c r="J92" i="5"/>
  <c r="K92" i="5"/>
  <c r="L92" i="5"/>
  <c r="M92" i="5"/>
  <c r="F93" i="5"/>
  <c r="C93" i="5" s="1"/>
  <c r="G93" i="5"/>
  <c r="H93" i="5"/>
  <c r="I93" i="5"/>
  <c r="J93" i="5"/>
  <c r="K93" i="5"/>
  <c r="L93" i="5"/>
  <c r="M93" i="5"/>
  <c r="F94" i="5"/>
  <c r="D94" i="5" s="1"/>
  <c r="G94" i="5"/>
  <c r="H94" i="5"/>
  <c r="I94" i="5"/>
  <c r="J94" i="5"/>
  <c r="K94" i="5"/>
  <c r="L94" i="5"/>
  <c r="M94" i="5"/>
  <c r="F95" i="5"/>
  <c r="D95" i="5" s="1"/>
  <c r="G95" i="5"/>
  <c r="H95" i="5"/>
  <c r="I95" i="5"/>
  <c r="J95" i="5"/>
  <c r="K95" i="5"/>
  <c r="L95" i="5"/>
  <c r="M95" i="5"/>
  <c r="F96" i="5"/>
  <c r="G96" i="5"/>
  <c r="H96" i="5"/>
  <c r="I96" i="5"/>
  <c r="J96" i="5"/>
  <c r="K96" i="5"/>
  <c r="L96" i="5"/>
  <c r="M96" i="5"/>
  <c r="F97" i="5"/>
  <c r="G97" i="5"/>
  <c r="H97" i="5"/>
  <c r="I97" i="5"/>
  <c r="J97" i="5"/>
  <c r="K97" i="5"/>
  <c r="L97" i="5"/>
  <c r="M97" i="5"/>
  <c r="F98" i="5"/>
  <c r="C98" i="5" s="1"/>
  <c r="G98" i="5"/>
  <c r="H98" i="5"/>
  <c r="I98" i="5"/>
  <c r="J98" i="5"/>
  <c r="K98" i="5"/>
  <c r="L98" i="5"/>
  <c r="M98" i="5"/>
  <c r="F99" i="5"/>
  <c r="D99" i="5" s="1"/>
  <c r="G99" i="5"/>
  <c r="H99" i="5"/>
  <c r="I99" i="5"/>
  <c r="J99" i="5"/>
  <c r="K99" i="5"/>
  <c r="L99" i="5"/>
  <c r="M99" i="5"/>
  <c r="F100" i="5"/>
  <c r="C100" i="5" s="1"/>
  <c r="G100" i="5"/>
  <c r="H100" i="5"/>
  <c r="I100" i="5"/>
  <c r="J100" i="5"/>
  <c r="K100" i="5"/>
  <c r="L100" i="5"/>
  <c r="M100" i="5"/>
  <c r="F101" i="5"/>
  <c r="G101" i="5"/>
  <c r="H101" i="5"/>
  <c r="I101" i="5"/>
  <c r="J101" i="5"/>
  <c r="K101" i="5"/>
  <c r="L101" i="5"/>
  <c r="M101" i="5"/>
  <c r="F102" i="5"/>
  <c r="C102" i="5" s="1"/>
  <c r="G102" i="5"/>
  <c r="H102" i="5"/>
  <c r="I102" i="5"/>
  <c r="J102" i="5"/>
  <c r="K102" i="5"/>
  <c r="L102" i="5"/>
  <c r="M102" i="5"/>
  <c r="F103" i="5"/>
  <c r="C103" i="5" s="1"/>
  <c r="G103" i="5"/>
  <c r="H103" i="5"/>
  <c r="I103" i="5"/>
  <c r="J103" i="5"/>
  <c r="K103" i="5"/>
  <c r="L103" i="5"/>
  <c r="M103" i="5"/>
  <c r="F104" i="5"/>
  <c r="G104" i="5"/>
  <c r="H104" i="5"/>
  <c r="I104" i="5"/>
  <c r="J104" i="5"/>
  <c r="K104" i="5"/>
  <c r="L104" i="5"/>
  <c r="M104" i="5"/>
  <c r="F105" i="5"/>
  <c r="D105" i="5" s="1"/>
  <c r="G105" i="5"/>
  <c r="H105" i="5"/>
  <c r="I105" i="5"/>
  <c r="J105" i="5"/>
  <c r="K105" i="5"/>
  <c r="L105" i="5"/>
  <c r="M105" i="5"/>
  <c r="F106" i="5"/>
  <c r="G106" i="5"/>
  <c r="H106" i="5"/>
  <c r="I106" i="5"/>
  <c r="J106" i="5"/>
  <c r="K106" i="5"/>
  <c r="L106" i="5"/>
  <c r="M106" i="5"/>
  <c r="F107" i="5"/>
  <c r="E107" i="5" s="1"/>
  <c r="G107" i="5"/>
  <c r="H107" i="5"/>
  <c r="I107" i="5"/>
  <c r="J107" i="5"/>
  <c r="K107" i="5"/>
  <c r="L107" i="5"/>
  <c r="M107" i="5"/>
  <c r="F108" i="5"/>
  <c r="G108" i="5"/>
  <c r="H108" i="5"/>
  <c r="I108" i="5"/>
  <c r="J108" i="5"/>
  <c r="K108" i="5"/>
  <c r="L108" i="5"/>
  <c r="M108" i="5"/>
  <c r="F109" i="5"/>
  <c r="C109" i="5" s="1"/>
  <c r="G109" i="5"/>
  <c r="H109" i="5"/>
  <c r="I109" i="5"/>
  <c r="J109" i="5"/>
  <c r="K109" i="5"/>
  <c r="L109" i="5"/>
  <c r="M109" i="5"/>
  <c r="F110" i="5"/>
  <c r="D110" i="5" s="1"/>
  <c r="G110" i="5"/>
  <c r="H110" i="5"/>
  <c r="I110" i="5"/>
  <c r="J110" i="5"/>
  <c r="K110" i="5"/>
  <c r="L110" i="5"/>
  <c r="M110" i="5"/>
  <c r="F111" i="5"/>
  <c r="G111" i="5"/>
  <c r="H111" i="5"/>
  <c r="I111" i="5"/>
  <c r="J111" i="5"/>
  <c r="K111" i="5"/>
  <c r="L111" i="5"/>
  <c r="M111" i="5"/>
  <c r="F112" i="5"/>
  <c r="G112" i="5"/>
  <c r="H112" i="5"/>
  <c r="I112" i="5"/>
  <c r="J112" i="5"/>
  <c r="K112" i="5"/>
  <c r="L112" i="5"/>
  <c r="M112" i="5"/>
  <c r="F113" i="5"/>
  <c r="D113" i="5" s="1"/>
  <c r="G113" i="5"/>
  <c r="H113" i="5"/>
  <c r="I113" i="5"/>
  <c r="J113" i="5"/>
  <c r="K113" i="5"/>
  <c r="L113" i="5"/>
  <c r="M113" i="5"/>
  <c r="F114" i="5"/>
  <c r="E114" i="5" s="1"/>
  <c r="G114" i="5"/>
  <c r="H114" i="5"/>
  <c r="I114" i="5"/>
  <c r="J114" i="5"/>
  <c r="K114" i="5"/>
  <c r="L114" i="5"/>
  <c r="M114" i="5"/>
  <c r="F115" i="5"/>
  <c r="G115" i="5"/>
  <c r="H115" i="5"/>
  <c r="I115" i="5"/>
  <c r="J115" i="5"/>
  <c r="K115" i="5"/>
  <c r="L115" i="5"/>
  <c r="M115" i="5"/>
  <c r="F116" i="5"/>
  <c r="G116" i="5"/>
  <c r="H116" i="5"/>
  <c r="I116" i="5"/>
  <c r="J116" i="5"/>
  <c r="K116" i="5"/>
  <c r="L116" i="5"/>
  <c r="M116" i="5"/>
  <c r="F117" i="5"/>
  <c r="D117" i="5" s="1"/>
  <c r="G117" i="5"/>
  <c r="H117" i="5"/>
  <c r="I117" i="5"/>
  <c r="J117" i="5"/>
  <c r="K117" i="5"/>
  <c r="L117" i="5"/>
  <c r="M117" i="5"/>
  <c r="F118" i="5"/>
  <c r="G118" i="5"/>
  <c r="H118" i="5"/>
  <c r="I118" i="5"/>
  <c r="J118" i="5"/>
  <c r="K118" i="5"/>
  <c r="L118" i="5"/>
  <c r="M118" i="5"/>
  <c r="F119" i="5"/>
  <c r="D119" i="5" s="1"/>
  <c r="G119" i="5"/>
  <c r="H119" i="5"/>
  <c r="I119" i="5"/>
  <c r="J119" i="5"/>
  <c r="K119" i="5"/>
  <c r="L119" i="5"/>
  <c r="M119" i="5"/>
  <c r="F120" i="5"/>
  <c r="G120" i="5"/>
  <c r="H120" i="5"/>
  <c r="I120" i="5"/>
  <c r="J120" i="5"/>
  <c r="K120" i="5"/>
  <c r="L120" i="5"/>
  <c r="M120" i="5"/>
  <c r="F121" i="5"/>
  <c r="E121" i="5" s="1"/>
  <c r="G121" i="5"/>
  <c r="H121" i="5"/>
  <c r="I121" i="5"/>
  <c r="J121" i="5"/>
  <c r="K121" i="5"/>
  <c r="L121" i="5"/>
  <c r="M121" i="5"/>
  <c r="F122" i="5"/>
  <c r="C122" i="5" s="1"/>
  <c r="G122" i="5"/>
  <c r="H122" i="5"/>
  <c r="I122" i="5"/>
  <c r="J122" i="5"/>
  <c r="K122" i="5"/>
  <c r="L122" i="5"/>
  <c r="M122" i="5"/>
  <c r="F123" i="5"/>
  <c r="G123" i="5"/>
  <c r="H123" i="5"/>
  <c r="I123" i="5"/>
  <c r="J123" i="5"/>
  <c r="K123" i="5"/>
  <c r="L123" i="5"/>
  <c r="M123" i="5"/>
  <c r="F124" i="5"/>
  <c r="G124" i="5"/>
  <c r="H124" i="5"/>
  <c r="I124" i="5"/>
  <c r="J124" i="5"/>
  <c r="K124" i="5"/>
  <c r="L124" i="5"/>
  <c r="M124" i="5"/>
  <c r="F125" i="5"/>
  <c r="C125" i="5" s="1"/>
  <c r="G125" i="5"/>
  <c r="H125" i="5"/>
  <c r="I125" i="5"/>
  <c r="J125" i="5"/>
  <c r="K125" i="5"/>
  <c r="L125" i="5"/>
  <c r="M125" i="5"/>
  <c r="F126" i="5"/>
  <c r="D126" i="5" s="1"/>
  <c r="G126" i="5"/>
  <c r="H126" i="5"/>
  <c r="I126" i="5"/>
  <c r="J126" i="5"/>
  <c r="K126" i="5"/>
  <c r="L126" i="5"/>
  <c r="M126" i="5"/>
  <c r="F127" i="5"/>
  <c r="D127" i="5" s="1"/>
  <c r="G127" i="5"/>
  <c r="H127" i="5"/>
  <c r="I127" i="5"/>
  <c r="J127" i="5"/>
  <c r="K127" i="5"/>
  <c r="L127" i="5"/>
  <c r="M127" i="5"/>
  <c r="F128" i="5"/>
  <c r="G128" i="5"/>
  <c r="H128" i="5"/>
  <c r="I128" i="5"/>
  <c r="J128" i="5"/>
  <c r="K128" i="5"/>
  <c r="L128" i="5"/>
  <c r="M128" i="5"/>
  <c r="F129" i="5"/>
  <c r="G129" i="5"/>
  <c r="H129" i="5"/>
  <c r="I129" i="5"/>
  <c r="J129" i="5"/>
  <c r="K129" i="5"/>
  <c r="L129" i="5"/>
  <c r="M129" i="5"/>
  <c r="F130" i="5"/>
  <c r="D130" i="5" s="1"/>
  <c r="G130" i="5"/>
  <c r="H130" i="5"/>
  <c r="I130" i="5"/>
  <c r="J130" i="5"/>
  <c r="K130" i="5"/>
  <c r="L130" i="5"/>
  <c r="M130" i="5"/>
  <c r="F131" i="5"/>
  <c r="G131" i="5"/>
  <c r="H131" i="5"/>
  <c r="I131" i="5"/>
  <c r="J131" i="5"/>
  <c r="K131" i="5"/>
  <c r="L131" i="5"/>
  <c r="M131" i="5"/>
  <c r="F132" i="5"/>
  <c r="C132" i="5" s="1"/>
  <c r="G132" i="5"/>
  <c r="H132" i="5"/>
  <c r="I132" i="5"/>
  <c r="J132" i="5"/>
  <c r="K132" i="5"/>
  <c r="L132" i="5"/>
  <c r="M132" i="5"/>
  <c r="F133" i="5"/>
  <c r="C133" i="5" s="1"/>
  <c r="G133" i="5"/>
  <c r="H133" i="5"/>
  <c r="I133" i="5"/>
  <c r="J133" i="5"/>
  <c r="K133" i="5"/>
  <c r="L133" i="5"/>
  <c r="M133" i="5"/>
  <c r="F134" i="5"/>
  <c r="C134" i="5" s="1"/>
  <c r="G134" i="5"/>
  <c r="H134" i="5"/>
  <c r="I134" i="5"/>
  <c r="J134" i="5"/>
  <c r="K134" i="5"/>
  <c r="L134" i="5"/>
  <c r="M134" i="5"/>
  <c r="F135" i="5"/>
  <c r="E135" i="5" s="1"/>
  <c r="G135" i="5"/>
  <c r="H135" i="5"/>
  <c r="I135" i="5"/>
  <c r="J135" i="5"/>
  <c r="K135" i="5"/>
  <c r="L135" i="5"/>
  <c r="M135" i="5"/>
  <c r="F136" i="5"/>
  <c r="E136" i="5" s="1"/>
  <c r="G136" i="5"/>
  <c r="H136" i="5"/>
  <c r="I136" i="5"/>
  <c r="J136" i="5"/>
  <c r="K136" i="5"/>
  <c r="L136" i="5"/>
  <c r="M136" i="5"/>
  <c r="F137" i="5"/>
  <c r="G137" i="5"/>
  <c r="H137" i="5"/>
  <c r="I137" i="5"/>
  <c r="J137" i="5"/>
  <c r="K137" i="5"/>
  <c r="L137" i="5"/>
  <c r="M137" i="5"/>
  <c r="F138" i="5"/>
  <c r="G138" i="5"/>
  <c r="H138" i="5"/>
  <c r="I138" i="5"/>
  <c r="J138" i="5"/>
  <c r="K138" i="5"/>
  <c r="L138" i="5"/>
  <c r="M138" i="5"/>
  <c r="F139" i="5"/>
  <c r="G139" i="5"/>
  <c r="H139" i="5"/>
  <c r="I139" i="5"/>
  <c r="J139" i="5"/>
  <c r="K139" i="5"/>
  <c r="L139" i="5"/>
  <c r="M139" i="5"/>
  <c r="F140" i="5"/>
  <c r="G140" i="5"/>
  <c r="H140" i="5"/>
  <c r="I140" i="5"/>
  <c r="J140" i="5"/>
  <c r="K140" i="5"/>
  <c r="L140" i="5"/>
  <c r="M140" i="5"/>
  <c r="F141" i="5"/>
  <c r="C141" i="5" s="1"/>
  <c r="G141" i="5"/>
  <c r="H141" i="5"/>
  <c r="I141" i="5"/>
  <c r="J141" i="5"/>
  <c r="K141" i="5"/>
  <c r="L141" i="5"/>
  <c r="M141" i="5"/>
  <c r="F142" i="5"/>
  <c r="C142" i="5" s="1"/>
  <c r="G142" i="5"/>
  <c r="H142" i="5"/>
  <c r="I142" i="5"/>
  <c r="J142" i="5"/>
  <c r="K142" i="5"/>
  <c r="L142" i="5"/>
  <c r="M142" i="5"/>
  <c r="F143" i="5"/>
  <c r="G143" i="5"/>
  <c r="H143" i="5"/>
  <c r="I143" i="5"/>
  <c r="J143" i="5"/>
  <c r="K143" i="5"/>
  <c r="L143" i="5"/>
  <c r="M143" i="5"/>
  <c r="F144" i="5"/>
  <c r="G144" i="5"/>
  <c r="H144" i="5"/>
  <c r="I144" i="5"/>
  <c r="J144" i="5"/>
  <c r="K144" i="5"/>
  <c r="L144" i="5"/>
  <c r="M144" i="5"/>
  <c r="F145" i="5"/>
  <c r="G145" i="5"/>
  <c r="H145" i="5"/>
  <c r="I145" i="5"/>
  <c r="J145" i="5"/>
  <c r="K145" i="5"/>
  <c r="L145" i="5"/>
  <c r="M145" i="5"/>
  <c r="F146" i="5"/>
  <c r="D146" i="5" s="1"/>
  <c r="G146" i="5"/>
  <c r="H146" i="5"/>
  <c r="I146" i="5"/>
  <c r="J146" i="5"/>
  <c r="K146" i="5"/>
  <c r="L146" i="5"/>
  <c r="M146" i="5"/>
  <c r="F147" i="5"/>
  <c r="C147" i="5" s="1"/>
  <c r="G147" i="5"/>
  <c r="H147" i="5"/>
  <c r="I147" i="5"/>
  <c r="J147" i="5"/>
  <c r="K147" i="5"/>
  <c r="L147" i="5"/>
  <c r="M147" i="5"/>
  <c r="F148" i="5"/>
  <c r="D148" i="5" s="1"/>
  <c r="G148" i="5"/>
  <c r="H148" i="5"/>
  <c r="I148" i="5"/>
  <c r="J148" i="5"/>
  <c r="K148" i="5"/>
  <c r="L148" i="5"/>
  <c r="M148" i="5"/>
  <c r="F149" i="5"/>
  <c r="G149" i="5"/>
  <c r="H149" i="5"/>
  <c r="I149" i="5"/>
  <c r="J149" i="5"/>
  <c r="K149" i="5"/>
  <c r="L149" i="5"/>
  <c r="M149" i="5"/>
  <c r="F150" i="5"/>
  <c r="E150" i="5" s="1"/>
  <c r="G150" i="5"/>
  <c r="H150" i="5"/>
  <c r="I150" i="5"/>
  <c r="J150" i="5"/>
  <c r="K150" i="5"/>
  <c r="L150" i="5"/>
  <c r="M150" i="5"/>
  <c r="F151" i="5"/>
  <c r="G151" i="5"/>
  <c r="H151" i="5"/>
  <c r="I151" i="5"/>
  <c r="J151" i="5"/>
  <c r="K151" i="5"/>
  <c r="L151" i="5"/>
  <c r="M151" i="5"/>
  <c r="F152" i="5"/>
  <c r="G152" i="5"/>
  <c r="H152" i="5"/>
  <c r="I152" i="5"/>
  <c r="J152" i="5"/>
  <c r="K152" i="5"/>
  <c r="L152" i="5"/>
  <c r="M152" i="5"/>
  <c r="F153" i="5"/>
  <c r="C153" i="5" s="1"/>
  <c r="G153" i="5"/>
  <c r="H153" i="5"/>
  <c r="I153" i="5"/>
  <c r="J153" i="5"/>
  <c r="K153" i="5"/>
  <c r="L153" i="5"/>
  <c r="M153" i="5"/>
  <c r="F154" i="5"/>
  <c r="C154" i="5" s="1"/>
  <c r="G154" i="5"/>
  <c r="H154" i="5"/>
  <c r="I154" i="5"/>
  <c r="J154" i="5"/>
  <c r="K154" i="5"/>
  <c r="L154" i="5"/>
  <c r="M154" i="5"/>
  <c r="F155" i="5"/>
  <c r="G155" i="5"/>
  <c r="H155" i="5"/>
  <c r="I155" i="5"/>
  <c r="J155" i="5"/>
  <c r="K155" i="5"/>
  <c r="L155" i="5"/>
  <c r="M155" i="5"/>
  <c r="F156" i="5"/>
  <c r="G156" i="5"/>
  <c r="H156" i="5"/>
  <c r="I156" i="5"/>
  <c r="J156" i="5"/>
  <c r="K156" i="5"/>
  <c r="L156" i="5"/>
  <c r="M156" i="5"/>
  <c r="F157" i="5"/>
  <c r="G157" i="5"/>
  <c r="H157" i="5"/>
  <c r="I157" i="5"/>
  <c r="J157" i="5"/>
  <c r="K157" i="5"/>
  <c r="L157" i="5"/>
  <c r="M157" i="5"/>
  <c r="F158" i="5"/>
  <c r="G158" i="5"/>
  <c r="H158" i="5"/>
  <c r="I158" i="5"/>
  <c r="J158" i="5"/>
  <c r="K158" i="5"/>
  <c r="L158" i="5"/>
  <c r="M158" i="5"/>
  <c r="F159" i="5"/>
  <c r="G159" i="5"/>
  <c r="H159" i="5"/>
  <c r="I159" i="5"/>
  <c r="J159" i="5"/>
  <c r="K159" i="5"/>
  <c r="L159" i="5"/>
  <c r="M159" i="5"/>
  <c r="F160" i="5"/>
  <c r="G160" i="5"/>
  <c r="H160" i="5"/>
  <c r="I160" i="5"/>
  <c r="J160" i="5"/>
  <c r="K160" i="5"/>
  <c r="L160" i="5"/>
  <c r="M160" i="5"/>
  <c r="F161" i="5"/>
  <c r="G161" i="5"/>
  <c r="H161" i="5"/>
  <c r="I161" i="5"/>
  <c r="J161" i="5"/>
  <c r="K161" i="5"/>
  <c r="L161" i="5"/>
  <c r="M161" i="5"/>
  <c r="F162" i="5"/>
  <c r="E162" i="5" s="1"/>
  <c r="G162" i="5"/>
  <c r="H162" i="5"/>
  <c r="I162" i="5"/>
  <c r="J162" i="5"/>
  <c r="K162" i="5"/>
  <c r="L162" i="5"/>
  <c r="M162" i="5"/>
  <c r="F163" i="5"/>
  <c r="G163" i="5"/>
  <c r="H163" i="5"/>
  <c r="I163" i="5"/>
  <c r="J163" i="5"/>
  <c r="K163" i="5"/>
  <c r="L163" i="5"/>
  <c r="M163" i="5"/>
  <c r="F164" i="5"/>
  <c r="G164" i="5"/>
  <c r="H164" i="5"/>
  <c r="I164" i="5"/>
  <c r="J164" i="5"/>
  <c r="K164" i="5"/>
  <c r="L164" i="5"/>
  <c r="M164" i="5"/>
  <c r="F165" i="5"/>
  <c r="G165" i="5"/>
  <c r="H165" i="5"/>
  <c r="I165" i="5"/>
  <c r="J165" i="5"/>
  <c r="K165" i="5"/>
  <c r="L165" i="5"/>
  <c r="M165" i="5"/>
  <c r="F166" i="5"/>
  <c r="G166" i="5"/>
  <c r="H166" i="5"/>
  <c r="I166" i="5"/>
  <c r="J166" i="5"/>
  <c r="K166" i="5"/>
  <c r="L166" i="5"/>
  <c r="M166" i="5"/>
  <c r="F167" i="5"/>
  <c r="E167" i="5" s="1"/>
  <c r="G167" i="5"/>
  <c r="H167" i="5"/>
  <c r="I167" i="5"/>
  <c r="J167" i="5"/>
  <c r="K167" i="5"/>
  <c r="L167" i="5"/>
  <c r="M167" i="5"/>
  <c r="F168" i="5"/>
  <c r="E168" i="5" s="1"/>
  <c r="G168" i="5"/>
  <c r="H168" i="5"/>
  <c r="I168" i="5"/>
  <c r="J168" i="5"/>
  <c r="K168" i="5"/>
  <c r="L168" i="5"/>
  <c r="M168" i="5"/>
  <c r="F169" i="5"/>
  <c r="C169" i="5" s="1"/>
  <c r="G169" i="5"/>
  <c r="H169" i="5"/>
  <c r="I169" i="5"/>
  <c r="J169" i="5"/>
  <c r="K169" i="5"/>
  <c r="L169" i="5"/>
  <c r="M169" i="5"/>
  <c r="F170" i="5"/>
  <c r="G170" i="5"/>
  <c r="H170" i="5"/>
  <c r="I170" i="5"/>
  <c r="J170" i="5"/>
  <c r="K170" i="5"/>
  <c r="L170" i="5"/>
  <c r="M170" i="5"/>
  <c r="F171" i="5"/>
  <c r="C171" i="5" s="1"/>
  <c r="G171" i="5"/>
  <c r="H171" i="5"/>
  <c r="I171" i="5"/>
  <c r="J171" i="5"/>
  <c r="K171" i="5"/>
  <c r="L171" i="5"/>
  <c r="M171" i="5"/>
  <c r="F172" i="5"/>
  <c r="G172" i="5"/>
  <c r="H172" i="5"/>
  <c r="I172" i="5"/>
  <c r="J172" i="5"/>
  <c r="K172" i="5"/>
  <c r="L172" i="5"/>
  <c r="M172" i="5"/>
  <c r="F173" i="5"/>
  <c r="G173" i="5"/>
  <c r="H173" i="5"/>
  <c r="I173" i="5"/>
  <c r="J173" i="5"/>
  <c r="K173" i="5"/>
  <c r="L173" i="5"/>
  <c r="M173" i="5"/>
  <c r="F174" i="5"/>
  <c r="G174" i="5"/>
  <c r="H174" i="5"/>
  <c r="I174" i="5"/>
  <c r="J174" i="5"/>
  <c r="K174" i="5"/>
  <c r="L174" i="5"/>
  <c r="M174" i="5"/>
  <c r="F175" i="5"/>
  <c r="G175" i="5"/>
  <c r="H175" i="5"/>
  <c r="I175" i="5"/>
  <c r="J175" i="5"/>
  <c r="K175" i="5"/>
  <c r="L175" i="5"/>
  <c r="M175" i="5"/>
  <c r="F176" i="5"/>
  <c r="G176" i="5"/>
  <c r="H176" i="5"/>
  <c r="I176" i="5"/>
  <c r="J176" i="5"/>
  <c r="K176" i="5"/>
  <c r="L176" i="5"/>
  <c r="M176" i="5"/>
  <c r="F177" i="5"/>
  <c r="G177" i="5"/>
  <c r="H177" i="5"/>
  <c r="I177" i="5"/>
  <c r="J177" i="5"/>
  <c r="K177" i="5"/>
  <c r="L177" i="5"/>
  <c r="M177" i="5"/>
  <c r="F178" i="5"/>
  <c r="C178" i="5" s="1"/>
  <c r="G178" i="5"/>
  <c r="H178" i="5"/>
  <c r="I178" i="5"/>
  <c r="J178" i="5"/>
  <c r="K178" i="5"/>
  <c r="L178" i="5"/>
  <c r="M178" i="5"/>
  <c r="F179" i="5"/>
  <c r="E179" i="5" s="1"/>
  <c r="G179" i="5"/>
  <c r="H179" i="5"/>
  <c r="I179" i="5"/>
  <c r="J179" i="5"/>
  <c r="K179" i="5"/>
  <c r="L179" i="5"/>
  <c r="M179" i="5"/>
  <c r="F180" i="5"/>
  <c r="D180" i="5" s="1"/>
  <c r="G180" i="5"/>
  <c r="H180" i="5"/>
  <c r="I180" i="5"/>
  <c r="J180" i="5"/>
  <c r="K180" i="5"/>
  <c r="L180" i="5"/>
  <c r="M180" i="5"/>
  <c r="F181" i="5"/>
  <c r="G181" i="5"/>
  <c r="H181" i="5"/>
  <c r="I181" i="5"/>
  <c r="J181" i="5"/>
  <c r="K181" i="5"/>
  <c r="L181" i="5"/>
  <c r="M181" i="5"/>
  <c r="F182" i="5"/>
  <c r="G182" i="5"/>
  <c r="H182" i="5"/>
  <c r="I182" i="5"/>
  <c r="J182" i="5"/>
  <c r="K182" i="5"/>
  <c r="L182" i="5"/>
  <c r="M182" i="5"/>
  <c r="F183" i="5"/>
  <c r="G183" i="5"/>
  <c r="H183" i="5"/>
  <c r="I183" i="5"/>
  <c r="J183" i="5"/>
  <c r="K183" i="5"/>
  <c r="L183" i="5"/>
  <c r="M183" i="5"/>
  <c r="F184" i="5"/>
  <c r="G184" i="5"/>
  <c r="H184" i="5"/>
  <c r="I184" i="5"/>
  <c r="J184" i="5"/>
  <c r="K184" i="5"/>
  <c r="L184" i="5"/>
  <c r="M184" i="5"/>
  <c r="F185" i="5"/>
  <c r="C185" i="5" s="1"/>
  <c r="G185" i="5"/>
  <c r="H185" i="5"/>
  <c r="I185" i="5"/>
  <c r="J185" i="5"/>
  <c r="K185" i="5"/>
  <c r="L185" i="5"/>
  <c r="M185" i="5"/>
  <c r="F186" i="5"/>
  <c r="E186" i="5" s="1"/>
  <c r="G186" i="5"/>
  <c r="H186" i="5"/>
  <c r="I186" i="5"/>
  <c r="J186" i="5"/>
  <c r="K186" i="5"/>
  <c r="L186" i="5"/>
  <c r="M186" i="5"/>
  <c r="F187" i="5"/>
  <c r="D187" i="5" s="1"/>
  <c r="G187" i="5"/>
  <c r="H187" i="5"/>
  <c r="I187" i="5"/>
  <c r="J187" i="5"/>
  <c r="K187" i="5"/>
  <c r="L187" i="5"/>
  <c r="M187" i="5"/>
  <c r="F188" i="5"/>
  <c r="G188" i="5"/>
  <c r="H188" i="5"/>
  <c r="I188" i="5"/>
  <c r="J188" i="5"/>
  <c r="K188" i="5"/>
  <c r="L188" i="5"/>
  <c r="M188" i="5"/>
  <c r="F189" i="5"/>
  <c r="D189" i="5" s="1"/>
  <c r="G189" i="5"/>
  <c r="H189" i="5"/>
  <c r="I189" i="5"/>
  <c r="J189" i="5"/>
  <c r="K189" i="5"/>
  <c r="L189" i="5"/>
  <c r="M189" i="5"/>
  <c r="F190" i="5"/>
  <c r="E190" i="5" s="1"/>
  <c r="G190" i="5"/>
  <c r="H190" i="5"/>
  <c r="I190" i="5"/>
  <c r="J190" i="5"/>
  <c r="K190" i="5"/>
  <c r="L190" i="5"/>
  <c r="M190" i="5"/>
  <c r="F191" i="5"/>
  <c r="D191" i="5" s="1"/>
  <c r="G191" i="5"/>
  <c r="H191" i="5"/>
  <c r="I191" i="5"/>
  <c r="J191" i="5"/>
  <c r="K191" i="5"/>
  <c r="L191" i="5"/>
  <c r="M191" i="5"/>
  <c r="F192" i="5"/>
  <c r="C192" i="5" s="1"/>
  <c r="G192" i="5"/>
  <c r="H192" i="5"/>
  <c r="I192" i="5"/>
  <c r="J192" i="5"/>
  <c r="K192" i="5"/>
  <c r="L192" i="5"/>
  <c r="M192" i="5"/>
  <c r="F193" i="5"/>
  <c r="G193" i="5"/>
  <c r="H193" i="5"/>
  <c r="I193" i="5"/>
  <c r="J193" i="5"/>
  <c r="K193" i="5"/>
  <c r="L193" i="5"/>
  <c r="M193" i="5"/>
  <c r="F194" i="5"/>
  <c r="D194" i="5" s="1"/>
  <c r="G194" i="5"/>
  <c r="H194" i="5"/>
  <c r="I194" i="5"/>
  <c r="J194" i="5"/>
  <c r="K194" i="5"/>
  <c r="L194" i="5"/>
  <c r="M194" i="5"/>
  <c r="F195" i="5"/>
  <c r="C195" i="5" s="1"/>
  <c r="G195" i="5"/>
  <c r="H195" i="5"/>
  <c r="I195" i="5"/>
  <c r="J195" i="5"/>
  <c r="K195" i="5"/>
  <c r="L195" i="5"/>
  <c r="M195" i="5"/>
  <c r="F196" i="5"/>
  <c r="G196" i="5"/>
  <c r="H196" i="5"/>
  <c r="I196" i="5"/>
  <c r="J196" i="5"/>
  <c r="K196" i="5"/>
  <c r="L196" i="5"/>
  <c r="M196" i="5"/>
  <c r="F197" i="5"/>
  <c r="G197" i="5"/>
  <c r="H197" i="5"/>
  <c r="I197" i="5"/>
  <c r="J197" i="5"/>
  <c r="K197" i="5"/>
  <c r="L197" i="5"/>
  <c r="M197" i="5"/>
  <c r="F198" i="5"/>
  <c r="G198" i="5"/>
  <c r="H198" i="5"/>
  <c r="I198" i="5"/>
  <c r="J198" i="5"/>
  <c r="K198" i="5"/>
  <c r="L198" i="5"/>
  <c r="M198" i="5"/>
  <c r="F199" i="5"/>
  <c r="G199" i="5"/>
  <c r="H199" i="5"/>
  <c r="I199" i="5"/>
  <c r="J199" i="5"/>
  <c r="K199" i="5"/>
  <c r="L199" i="5"/>
  <c r="M199" i="5"/>
  <c r="F200" i="5"/>
  <c r="E200" i="5" s="1"/>
  <c r="G200" i="5"/>
  <c r="H200" i="5"/>
  <c r="I200" i="5"/>
  <c r="J200" i="5"/>
  <c r="K200" i="5"/>
  <c r="L200" i="5"/>
  <c r="M200" i="5"/>
  <c r="F201" i="5"/>
  <c r="D201" i="5" s="1"/>
  <c r="G201" i="5"/>
  <c r="H201" i="5"/>
  <c r="I201" i="5"/>
  <c r="J201" i="5"/>
  <c r="K201" i="5"/>
  <c r="L201" i="5"/>
  <c r="M201" i="5"/>
  <c r="F202" i="5"/>
  <c r="G202" i="5"/>
  <c r="H202" i="5"/>
  <c r="I202" i="5"/>
  <c r="J202" i="5"/>
  <c r="K202" i="5"/>
  <c r="L202" i="5"/>
  <c r="M202" i="5"/>
  <c r="F203" i="5"/>
  <c r="G203" i="5"/>
  <c r="H203" i="5"/>
  <c r="I203" i="5"/>
  <c r="J203" i="5"/>
  <c r="K203" i="5"/>
  <c r="L203" i="5"/>
  <c r="M203" i="5"/>
  <c r="F204" i="5"/>
  <c r="D204" i="5" s="1"/>
  <c r="G204" i="5"/>
  <c r="H204" i="5"/>
  <c r="I204" i="5"/>
  <c r="J204" i="5"/>
  <c r="K204" i="5"/>
  <c r="L204" i="5"/>
  <c r="M204" i="5"/>
  <c r="F205" i="5"/>
  <c r="G205" i="5"/>
  <c r="H205" i="5"/>
  <c r="I205" i="5"/>
  <c r="J205" i="5"/>
  <c r="K205" i="5"/>
  <c r="L205" i="5"/>
  <c r="M205" i="5"/>
  <c r="F206" i="5"/>
  <c r="G206" i="5"/>
  <c r="H206" i="5"/>
  <c r="I206" i="5"/>
  <c r="J206" i="5"/>
  <c r="K206" i="5"/>
  <c r="L206" i="5"/>
  <c r="M206" i="5"/>
  <c r="F207" i="5"/>
  <c r="G207" i="5"/>
  <c r="H207" i="5"/>
  <c r="I207" i="5"/>
  <c r="J207" i="5"/>
  <c r="K207" i="5"/>
  <c r="L207" i="5"/>
  <c r="M207" i="5"/>
  <c r="F208" i="5"/>
  <c r="E208" i="5" s="1"/>
  <c r="G208" i="5"/>
  <c r="H208" i="5"/>
  <c r="I208" i="5"/>
  <c r="J208" i="5"/>
  <c r="K208" i="5"/>
  <c r="L208" i="5"/>
  <c r="M208" i="5"/>
  <c r="F209" i="5"/>
  <c r="E209" i="5" s="1"/>
  <c r="G209" i="5"/>
  <c r="H209" i="5"/>
  <c r="I209" i="5"/>
  <c r="J209" i="5"/>
  <c r="K209" i="5"/>
  <c r="L209" i="5"/>
  <c r="M209" i="5"/>
  <c r="F210" i="5"/>
  <c r="D210" i="5" s="1"/>
  <c r="G210" i="5"/>
  <c r="H210" i="5"/>
  <c r="I210" i="5"/>
  <c r="J210" i="5"/>
  <c r="K210" i="5"/>
  <c r="L210" i="5"/>
  <c r="M210" i="5"/>
  <c r="F211" i="5"/>
  <c r="D211" i="5" s="1"/>
  <c r="G211" i="5"/>
  <c r="H211" i="5"/>
  <c r="I211" i="5"/>
  <c r="J211" i="5"/>
  <c r="K211" i="5"/>
  <c r="L211" i="5"/>
  <c r="M211" i="5"/>
  <c r="F212" i="5"/>
  <c r="D212" i="5" s="1"/>
  <c r="G212" i="5"/>
  <c r="H212" i="5"/>
  <c r="I212" i="5"/>
  <c r="J212" i="5"/>
  <c r="K212" i="5"/>
  <c r="L212" i="5"/>
  <c r="M212" i="5"/>
  <c r="F213" i="5"/>
  <c r="C213" i="5" s="1"/>
  <c r="G213" i="5"/>
  <c r="H213" i="5"/>
  <c r="I213" i="5"/>
  <c r="J213" i="5"/>
  <c r="K213" i="5"/>
  <c r="L213" i="5"/>
  <c r="M213" i="5"/>
  <c r="F214" i="5"/>
  <c r="E214" i="5" s="1"/>
  <c r="G214" i="5"/>
  <c r="H214" i="5"/>
  <c r="I214" i="5"/>
  <c r="J214" i="5"/>
  <c r="K214" i="5"/>
  <c r="L214" i="5"/>
  <c r="M214" i="5"/>
  <c r="F215" i="5"/>
  <c r="E215" i="5" s="1"/>
  <c r="G215" i="5"/>
  <c r="H215" i="5"/>
  <c r="I215" i="5"/>
  <c r="J215" i="5"/>
  <c r="K215" i="5"/>
  <c r="L215" i="5"/>
  <c r="M215" i="5"/>
  <c r="F216" i="5"/>
  <c r="E216" i="5" s="1"/>
  <c r="G216" i="5"/>
  <c r="H216" i="5"/>
  <c r="I216" i="5"/>
  <c r="J216" i="5"/>
  <c r="K216" i="5"/>
  <c r="L216" i="5"/>
  <c r="M216" i="5"/>
  <c r="F217" i="5"/>
  <c r="E217" i="5" s="1"/>
  <c r="G217" i="5"/>
  <c r="H217" i="5"/>
  <c r="I217" i="5"/>
  <c r="J217" i="5"/>
  <c r="K217" i="5"/>
  <c r="L217" i="5"/>
  <c r="M217" i="5"/>
  <c r="F218" i="5"/>
  <c r="E218" i="5" s="1"/>
  <c r="G218" i="5"/>
  <c r="H218" i="5"/>
  <c r="I218" i="5"/>
  <c r="J218" i="5"/>
  <c r="K218" i="5"/>
  <c r="L218" i="5"/>
  <c r="M218" i="5"/>
  <c r="F219" i="5"/>
  <c r="G219" i="5"/>
  <c r="H219" i="5"/>
  <c r="I219" i="5"/>
  <c r="J219" i="5"/>
  <c r="K219" i="5"/>
  <c r="L219" i="5"/>
  <c r="M219" i="5"/>
  <c r="F220" i="5"/>
  <c r="G220" i="5"/>
  <c r="H220" i="5"/>
  <c r="I220" i="5"/>
  <c r="J220" i="5"/>
  <c r="K220" i="5"/>
  <c r="L220" i="5"/>
  <c r="M220" i="5"/>
  <c r="F221" i="5"/>
  <c r="G221" i="5"/>
  <c r="H221" i="5"/>
  <c r="I221" i="5"/>
  <c r="J221" i="5"/>
  <c r="K221" i="5"/>
  <c r="L221" i="5"/>
  <c r="M221" i="5"/>
  <c r="F222" i="5"/>
  <c r="G222" i="5"/>
  <c r="H222" i="5"/>
  <c r="I222" i="5"/>
  <c r="J222" i="5"/>
  <c r="K222" i="5"/>
  <c r="L222" i="5"/>
  <c r="M222" i="5"/>
  <c r="F223" i="5"/>
  <c r="G223" i="5"/>
  <c r="H223" i="5"/>
  <c r="I223" i="5"/>
  <c r="J223" i="5"/>
  <c r="K223" i="5"/>
  <c r="L223" i="5"/>
  <c r="M223" i="5"/>
  <c r="F224" i="5"/>
  <c r="D224" i="5" s="1"/>
  <c r="G224" i="5"/>
  <c r="H224" i="5"/>
  <c r="I224" i="5"/>
  <c r="J224" i="5"/>
  <c r="K224" i="5"/>
  <c r="L224" i="5"/>
  <c r="M224" i="5"/>
  <c r="F225" i="5"/>
  <c r="C225" i="5" s="1"/>
  <c r="G225" i="5"/>
  <c r="H225" i="5"/>
  <c r="I225" i="5"/>
  <c r="J225" i="5"/>
  <c r="K225" i="5"/>
  <c r="L225" i="5"/>
  <c r="M225" i="5"/>
  <c r="F226" i="5"/>
  <c r="E226" i="5" s="1"/>
  <c r="G226" i="5"/>
  <c r="H226" i="5"/>
  <c r="I226" i="5"/>
  <c r="J226" i="5"/>
  <c r="K226" i="5"/>
  <c r="L226" i="5"/>
  <c r="M226" i="5"/>
  <c r="F227" i="5"/>
  <c r="E227" i="5" s="1"/>
  <c r="G227" i="5"/>
  <c r="H227" i="5"/>
  <c r="I227" i="5"/>
  <c r="J227" i="5"/>
  <c r="K227" i="5"/>
  <c r="L227" i="5"/>
  <c r="M227" i="5"/>
  <c r="F228" i="5"/>
  <c r="D228" i="5" s="1"/>
  <c r="G228" i="5"/>
  <c r="H228" i="5"/>
  <c r="I228" i="5"/>
  <c r="J228" i="5"/>
  <c r="K228" i="5"/>
  <c r="L228" i="5"/>
  <c r="M228" i="5"/>
  <c r="F229" i="5"/>
  <c r="D229" i="5" s="1"/>
  <c r="G229" i="5"/>
  <c r="H229" i="5"/>
  <c r="I229" i="5"/>
  <c r="J229" i="5"/>
  <c r="K229" i="5"/>
  <c r="L229" i="5"/>
  <c r="M229" i="5"/>
  <c r="F230" i="5"/>
  <c r="G230" i="5"/>
  <c r="H230" i="5"/>
  <c r="I230" i="5"/>
  <c r="J230" i="5"/>
  <c r="K230" i="5"/>
  <c r="L230" i="5"/>
  <c r="M230" i="5"/>
  <c r="F231" i="5"/>
  <c r="D231" i="5" s="1"/>
  <c r="G231" i="5"/>
  <c r="H231" i="5"/>
  <c r="I231" i="5"/>
  <c r="J231" i="5"/>
  <c r="K231" i="5"/>
  <c r="L231" i="5"/>
  <c r="M231" i="5"/>
  <c r="F232" i="5"/>
  <c r="E232" i="5" s="1"/>
  <c r="G232" i="5"/>
  <c r="H232" i="5"/>
  <c r="I232" i="5"/>
  <c r="J232" i="5"/>
  <c r="K232" i="5"/>
  <c r="L232" i="5"/>
  <c r="M232" i="5"/>
  <c r="F233" i="5"/>
  <c r="G233" i="5"/>
  <c r="H233" i="5"/>
  <c r="I233" i="5"/>
  <c r="J233" i="5"/>
  <c r="K233" i="5"/>
  <c r="L233" i="5"/>
  <c r="M233" i="5"/>
  <c r="F234" i="5"/>
  <c r="G234" i="5"/>
  <c r="H234" i="5"/>
  <c r="I234" i="5"/>
  <c r="J234" i="5"/>
  <c r="K234" i="5"/>
  <c r="L234" i="5"/>
  <c r="M234" i="5"/>
  <c r="F235" i="5"/>
  <c r="E235" i="5" s="1"/>
  <c r="G235" i="5"/>
  <c r="H235" i="5"/>
  <c r="I235" i="5"/>
  <c r="J235" i="5"/>
  <c r="K235" i="5"/>
  <c r="L235" i="5"/>
  <c r="M235" i="5"/>
  <c r="F236" i="5"/>
  <c r="G236" i="5"/>
  <c r="H236" i="5"/>
  <c r="I236" i="5"/>
  <c r="J236" i="5"/>
  <c r="K236" i="5"/>
  <c r="L236" i="5"/>
  <c r="M236" i="5"/>
  <c r="F237" i="5"/>
  <c r="E237" i="5" s="1"/>
  <c r="G237" i="5"/>
  <c r="H237" i="5"/>
  <c r="I237" i="5"/>
  <c r="J237" i="5"/>
  <c r="K237" i="5"/>
  <c r="L237" i="5"/>
  <c r="M237" i="5"/>
  <c r="F238" i="5"/>
  <c r="E238" i="5" s="1"/>
  <c r="G238" i="5"/>
  <c r="H238" i="5"/>
  <c r="I238" i="5"/>
  <c r="J238" i="5"/>
  <c r="K238" i="5"/>
  <c r="L238" i="5"/>
  <c r="M238" i="5"/>
  <c r="F239" i="5"/>
  <c r="D239" i="5" s="1"/>
  <c r="G239" i="5"/>
  <c r="H239" i="5"/>
  <c r="I239" i="5"/>
  <c r="J239" i="5"/>
  <c r="K239" i="5"/>
  <c r="L239" i="5"/>
  <c r="M239" i="5"/>
  <c r="F240" i="5"/>
  <c r="E240" i="5" s="1"/>
  <c r="G240" i="5"/>
  <c r="H240" i="5"/>
  <c r="I240" i="5"/>
  <c r="J240" i="5"/>
  <c r="K240" i="5"/>
  <c r="L240" i="5"/>
  <c r="M240" i="5"/>
  <c r="F241" i="5"/>
  <c r="D241" i="5" s="1"/>
  <c r="G241" i="5"/>
  <c r="H241" i="5"/>
  <c r="I241" i="5"/>
  <c r="J241" i="5"/>
  <c r="K241" i="5"/>
  <c r="L241" i="5"/>
  <c r="M241" i="5"/>
  <c r="F242" i="5"/>
  <c r="D242" i="5" s="1"/>
  <c r="G242" i="5"/>
  <c r="H242" i="5"/>
  <c r="I242" i="5"/>
  <c r="J242" i="5"/>
  <c r="K242" i="5"/>
  <c r="L242" i="5"/>
  <c r="M242" i="5"/>
  <c r="F243" i="5"/>
  <c r="G243" i="5"/>
  <c r="H243" i="5"/>
  <c r="I243" i="5"/>
  <c r="J243" i="5"/>
  <c r="K243" i="5"/>
  <c r="L243" i="5"/>
  <c r="M243" i="5"/>
  <c r="F244" i="5"/>
  <c r="D244" i="5" s="1"/>
  <c r="G244" i="5"/>
  <c r="H244" i="5"/>
  <c r="I244" i="5"/>
  <c r="J244" i="5"/>
  <c r="K244" i="5"/>
  <c r="L244" i="5"/>
  <c r="M244" i="5"/>
  <c r="F245" i="5"/>
  <c r="E245" i="5" s="1"/>
  <c r="G245" i="5"/>
  <c r="H245" i="5"/>
  <c r="I245" i="5"/>
  <c r="J245" i="5"/>
  <c r="K245" i="5"/>
  <c r="L245" i="5"/>
  <c r="M245" i="5"/>
  <c r="F246" i="5"/>
  <c r="G246" i="5"/>
  <c r="H246" i="5"/>
  <c r="I246" i="5"/>
  <c r="J246" i="5"/>
  <c r="K246" i="5"/>
  <c r="L246" i="5"/>
  <c r="M246" i="5"/>
  <c r="F247" i="5"/>
  <c r="G247" i="5"/>
  <c r="H247" i="5"/>
  <c r="I247" i="5"/>
  <c r="J247" i="5"/>
  <c r="K247" i="5"/>
  <c r="L247" i="5"/>
  <c r="M247" i="5"/>
  <c r="F248" i="5"/>
  <c r="E248" i="5" s="1"/>
  <c r="G248" i="5"/>
  <c r="H248" i="5"/>
  <c r="I248" i="5"/>
  <c r="J248" i="5"/>
  <c r="K248" i="5"/>
  <c r="L248" i="5"/>
  <c r="M248" i="5"/>
  <c r="F249" i="5"/>
  <c r="D249" i="5" s="1"/>
  <c r="G249" i="5"/>
  <c r="H249" i="5"/>
  <c r="I249" i="5"/>
  <c r="J249" i="5"/>
  <c r="K249" i="5"/>
  <c r="L249" i="5"/>
  <c r="M249" i="5"/>
  <c r="F250" i="5"/>
  <c r="C250" i="5" s="1"/>
  <c r="G250" i="5"/>
  <c r="H250" i="5"/>
  <c r="I250" i="5"/>
  <c r="J250" i="5"/>
  <c r="K250" i="5"/>
  <c r="L250" i="5"/>
  <c r="M250" i="5"/>
  <c r="F251" i="5"/>
  <c r="G251" i="5"/>
  <c r="H251" i="5"/>
  <c r="I251" i="5"/>
  <c r="J251" i="5"/>
  <c r="K251" i="5"/>
  <c r="L251" i="5"/>
  <c r="M251" i="5"/>
  <c r="F252" i="5"/>
  <c r="D252" i="5" s="1"/>
  <c r="G252" i="5"/>
  <c r="H252" i="5"/>
  <c r="I252" i="5"/>
  <c r="J252" i="5"/>
  <c r="K252" i="5"/>
  <c r="L252" i="5"/>
  <c r="M252" i="5"/>
  <c r="F253" i="5"/>
  <c r="G253" i="5"/>
  <c r="H253" i="5"/>
  <c r="I253" i="5"/>
  <c r="J253" i="5"/>
  <c r="K253" i="5"/>
  <c r="L253" i="5"/>
  <c r="M253" i="5"/>
  <c r="F254" i="5"/>
  <c r="C254" i="5" s="1"/>
  <c r="G254" i="5"/>
  <c r="H254" i="5"/>
  <c r="I254" i="5"/>
  <c r="J254" i="5"/>
  <c r="K254" i="5"/>
  <c r="L254" i="5"/>
  <c r="M254" i="5"/>
  <c r="F255" i="5"/>
  <c r="G255" i="5"/>
  <c r="H255" i="5"/>
  <c r="I255" i="5"/>
  <c r="J255" i="5"/>
  <c r="K255" i="5"/>
  <c r="L255" i="5"/>
  <c r="M255" i="5"/>
  <c r="F256" i="5"/>
  <c r="G256" i="5"/>
  <c r="H256" i="5"/>
  <c r="I256" i="5"/>
  <c r="J256" i="5"/>
  <c r="K256" i="5"/>
  <c r="L256" i="5"/>
  <c r="M256" i="5"/>
  <c r="F257" i="5"/>
  <c r="C257" i="5" s="1"/>
  <c r="G257" i="5"/>
  <c r="H257" i="5"/>
  <c r="I257" i="5"/>
  <c r="J257" i="5"/>
  <c r="K257" i="5"/>
  <c r="L257" i="5"/>
  <c r="M257" i="5"/>
  <c r="F258" i="5"/>
  <c r="G258" i="5"/>
  <c r="H258" i="5"/>
  <c r="I258" i="5"/>
  <c r="J258" i="5"/>
  <c r="K258" i="5"/>
  <c r="L258" i="5"/>
  <c r="M258" i="5"/>
  <c r="F259" i="5"/>
  <c r="G259" i="5"/>
  <c r="H259" i="5"/>
  <c r="I259" i="5"/>
  <c r="J259" i="5"/>
  <c r="K259" i="5"/>
  <c r="L259" i="5"/>
  <c r="M259" i="5"/>
  <c r="F260" i="5"/>
  <c r="C260" i="5" s="1"/>
  <c r="G260" i="5"/>
  <c r="H260" i="5"/>
  <c r="I260" i="5"/>
  <c r="J260" i="5"/>
  <c r="K260" i="5"/>
  <c r="L260" i="5"/>
  <c r="M260" i="5"/>
  <c r="F261" i="5"/>
  <c r="C261" i="5" s="1"/>
  <c r="G261" i="5"/>
  <c r="H261" i="5"/>
  <c r="I261" i="5"/>
  <c r="J261" i="5"/>
  <c r="K261" i="5"/>
  <c r="L261" i="5"/>
  <c r="M261" i="5"/>
  <c r="F262" i="5"/>
  <c r="E262" i="5" s="1"/>
  <c r="G262" i="5"/>
  <c r="H262" i="5"/>
  <c r="I262" i="5"/>
  <c r="J262" i="5"/>
  <c r="K262" i="5"/>
  <c r="L262" i="5"/>
  <c r="M262" i="5"/>
  <c r="F263" i="5"/>
  <c r="G263" i="5"/>
  <c r="H263" i="5"/>
  <c r="I263" i="5"/>
  <c r="J263" i="5"/>
  <c r="K263" i="5"/>
  <c r="L263" i="5"/>
  <c r="M263" i="5"/>
  <c r="F264" i="5"/>
  <c r="E264" i="5" s="1"/>
  <c r="G264" i="5"/>
  <c r="H264" i="5"/>
  <c r="I264" i="5"/>
  <c r="J264" i="5"/>
  <c r="K264" i="5"/>
  <c r="L264" i="5"/>
  <c r="M264" i="5"/>
  <c r="F265" i="5"/>
  <c r="C265" i="5" s="1"/>
  <c r="G265" i="5"/>
  <c r="H265" i="5"/>
  <c r="I265" i="5"/>
  <c r="J265" i="5"/>
  <c r="K265" i="5"/>
  <c r="L265" i="5"/>
  <c r="M265" i="5"/>
  <c r="F266" i="5"/>
  <c r="C266" i="5" s="1"/>
  <c r="G266" i="5"/>
  <c r="H266" i="5"/>
  <c r="I266" i="5"/>
  <c r="J266" i="5"/>
  <c r="K266" i="5"/>
  <c r="L266" i="5"/>
  <c r="M266" i="5"/>
  <c r="F267" i="5"/>
  <c r="G267" i="5"/>
  <c r="H267" i="5"/>
  <c r="I267" i="5"/>
  <c r="J267" i="5"/>
  <c r="K267" i="5"/>
  <c r="L267" i="5"/>
  <c r="M267" i="5"/>
  <c r="F268" i="5"/>
  <c r="D268" i="5" s="1"/>
  <c r="G268" i="5"/>
  <c r="H268" i="5"/>
  <c r="I268" i="5"/>
  <c r="J268" i="5"/>
  <c r="K268" i="5"/>
  <c r="L268" i="5"/>
  <c r="M268" i="5"/>
  <c r="F269" i="5"/>
  <c r="E269" i="5" s="1"/>
  <c r="G269" i="5"/>
  <c r="H269" i="5"/>
  <c r="I269" i="5"/>
  <c r="J269" i="5"/>
  <c r="K269" i="5"/>
  <c r="L269" i="5"/>
  <c r="M269" i="5"/>
  <c r="F270" i="5"/>
  <c r="G270" i="5"/>
  <c r="H270" i="5"/>
  <c r="I270" i="5"/>
  <c r="J270" i="5"/>
  <c r="K270" i="5"/>
  <c r="L270" i="5"/>
  <c r="M270" i="5"/>
  <c r="F271" i="5"/>
  <c r="E271" i="5" s="1"/>
  <c r="G271" i="5"/>
  <c r="H271" i="5"/>
  <c r="I271" i="5"/>
  <c r="J271" i="5"/>
  <c r="K271" i="5"/>
  <c r="L271" i="5"/>
  <c r="M271" i="5"/>
  <c r="F272" i="5"/>
  <c r="C272" i="5" s="1"/>
  <c r="G272" i="5"/>
  <c r="H272" i="5"/>
  <c r="I272" i="5"/>
  <c r="J272" i="5"/>
  <c r="K272" i="5"/>
  <c r="L272" i="5"/>
  <c r="M272" i="5"/>
  <c r="F273" i="5"/>
  <c r="G273" i="5"/>
  <c r="H273" i="5"/>
  <c r="I273" i="5"/>
  <c r="J273" i="5"/>
  <c r="K273" i="5"/>
  <c r="L273" i="5"/>
  <c r="M273" i="5"/>
  <c r="F274" i="5"/>
  <c r="C274" i="5" s="1"/>
  <c r="G274" i="5"/>
  <c r="H274" i="5"/>
  <c r="I274" i="5"/>
  <c r="J274" i="5"/>
  <c r="K274" i="5"/>
  <c r="L274" i="5"/>
  <c r="M274" i="5"/>
  <c r="F275" i="5"/>
  <c r="G275" i="5"/>
  <c r="H275" i="5"/>
  <c r="I275" i="5"/>
  <c r="J275" i="5"/>
  <c r="K275" i="5"/>
  <c r="L275" i="5"/>
  <c r="M275" i="5"/>
  <c r="F276" i="5"/>
  <c r="G276" i="5"/>
  <c r="H276" i="5"/>
  <c r="I276" i="5"/>
  <c r="J276" i="5"/>
  <c r="K276" i="5"/>
  <c r="L276" i="5"/>
  <c r="M276" i="5"/>
  <c r="F277" i="5"/>
  <c r="G277" i="5"/>
  <c r="H277" i="5"/>
  <c r="I277" i="5"/>
  <c r="J277" i="5"/>
  <c r="K277" i="5"/>
  <c r="L277" i="5"/>
  <c r="M277" i="5"/>
  <c r="F278" i="5"/>
  <c r="G278" i="5"/>
  <c r="H278" i="5"/>
  <c r="I278" i="5"/>
  <c r="J278" i="5"/>
  <c r="K278" i="5"/>
  <c r="L278" i="5"/>
  <c r="M278" i="5"/>
  <c r="F279" i="5"/>
  <c r="C279" i="5" s="1"/>
  <c r="G279" i="5"/>
  <c r="H279" i="5"/>
  <c r="I279" i="5"/>
  <c r="J279" i="5"/>
  <c r="K279" i="5"/>
  <c r="L279" i="5"/>
  <c r="M279" i="5"/>
  <c r="F280" i="5"/>
  <c r="D280" i="5" s="1"/>
  <c r="G280" i="5"/>
  <c r="H280" i="5"/>
  <c r="I280" i="5"/>
  <c r="J280" i="5"/>
  <c r="K280" i="5"/>
  <c r="L280" i="5"/>
  <c r="M280" i="5"/>
  <c r="F281" i="5"/>
  <c r="G281" i="5"/>
  <c r="H281" i="5"/>
  <c r="I281" i="5"/>
  <c r="J281" i="5"/>
  <c r="K281" i="5"/>
  <c r="L281" i="5"/>
  <c r="M281" i="5"/>
  <c r="F282" i="5"/>
  <c r="G282" i="5"/>
  <c r="H282" i="5"/>
  <c r="I282" i="5"/>
  <c r="J282" i="5"/>
  <c r="K282" i="5"/>
  <c r="L282" i="5"/>
  <c r="M282" i="5"/>
  <c r="F283" i="5"/>
  <c r="E283" i="5" s="1"/>
  <c r="G283" i="5"/>
  <c r="H283" i="5"/>
  <c r="I283" i="5"/>
  <c r="J283" i="5"/>
  <c r="K283" i="5"/>
  <c r="L283" i="5"/>
  <c r="M283" i="5"/>
  <c r="F284" i="5"/>
  <c r="C284" i="5" s="1"/>
  <c r="G284" i="5"/>
  <c r="H284" i="5"/>
  <c r="I284" i="5"/>
  <c r="J284" i="5"/>
  <c r="K284" i="5"/>
  <c r="L284" i="5"/>
  <c r="M284" i="5"/>
  <c r="F285" i="5"/>
  <c r="G285" i="5"/>
  <c r="H285" i="5"/>
  <c r="I285" i="5"/>
  <c r="J285" i="5"/>
  <c r="K285" i="5"/>
  <c r="L285" i="5"/>
  <c r="M285" i="5"/>
  <c r="F286" i="5"/>
  <c r="G286" i="5"/>
  <c r="H286" i="5"/>
  <c r="I286" i="5"/>
  <c r="J286" i="5"/>
  <c r="K286" i="5"/>
  <c r="L286" i="5"/>
  <c r="M286" i="5"/>
  <c r="F287" i="5"/>
  <c r="G287" i="5"/>
  <c r="H287" i="5"/>
  <c r="I287" i="5"/>
  <c r="J287" i="5"/>
  <c r="K287" i="5"/>
  <c r="L287" i="5"/>
  <c r="M287" i="5"/>
  <c r="F288" i="5"/>
  <c r="E288" i="5" s="1"/>
  <c r="G288" i="5"/>
  <c r="H288" i="5"/>
  <c r="I288" i="5"/>
  <c r="J288" i="5"/>
  <c r="K288" i="5"/>
  <c r="L288" i="5"/>
  <c r="M288" i="5"/>
  <c r="F289" i="5"/>
  <c r="E289" i="5" s="1"/>
  <c r="G289" i="5"/>
  <c r="H289" i="5"/>
  <c r="I289" i="5"/>
  <c r="J289" i="5"/>
  <c r="K289" i="5"/>
  <c r="L289" i="5"/>
  <c r="M289" i="5"/>
  <c r="F290" i="5"/>
  <c r="D290" i="5" s="1"/>
  <c r="G290" i="5"/>
  <c r="H290" i="5"/>
  <c r="I290" i="5"/>
  <c r="J290" i="5"/>
  <c r="K290" i="5"/>
  <c r="L290" i="5"/>
  <c r="M290" i="5"/>
  <c r="F291" i="5"/>
  <c r="E291" i="5" s="1"/>
  <c r="G291" i="5"/>
  <c r="H291" i="5"/>
  <c r="I291" i="5"/>
  <c r="J291" i="5"/>
  <c r="K291" i="5"/>
  <c r="L291" i="5"/>
  <c r="M291" i="5"/>
  <c r="F292" i="5"/>
  <c r="G292" i="5"/>
  <c r="H292" i="5"/>
  <c r="I292" i="5"/>
  <c r="J292" i="5"/>
  <c r="K292" i="5"/>
  <c r="L292" i="5"/>
  <c r="M292" i="5"/>
  <c r="F293" i="5"/>
  <c r="G293" i="5"/>
  <c r="H293" i="5"/>
  <c r="I293" i="5"/>
  <c r="J293" i="5"/>
  <c r="K293" i="5"/>
  <c r="L293" i="5"/>
  <c r="M293" i="5"/>
  <c r="F294" i="5"/>
  <c r="G294" i="5"/>
  <c r="H294" i="5"/>
  <c r="I294" i="5"/>
  <c r="J294" i="5"/>
  <c r="K294" i="5"/>
  <c r="L294" i="5"/>
  <c r="M294" i="5"/>
  <c r="F295" i="5"/>
  <c r="G295" i="5"/>
  <c r="H295" i="5"/>
  <c r="I295" i="5"/>
  <c r="J295" i="5"/>
  <c r="K295" i="5"/>
  <c r="L295" i="5"/>
  <c r="M295" i="5"/>
  <c r="F296" i="5"/>
  <c r="E296" i="5" s="1"/>
  <c r="G296" i="5"/>
  <c r="H296" i="5"/>
  <c r="I296" i="5"/>
  <c r="J296" i="5"/>
  <c r="K296" i="5"/>
  <c r="L296" i="5"/>
  <c r="M296" i="5"/>
  <c r="F297" i="5"/>
  <c r="G297" i="5"/>
  <c r="H297" i="5"/>
  <c r="I297" i="5"/>
  <c r="J297" i="5"/>
  <c r="K297" i="5"/>
  <c r="L297" i="5"/>
  <c r="M297" i="5"/>
  <c r="F298" i="5"/>
  <c r="C298" i="5" s="1"/>
  <c r="G298" i="5"/>
  <c r="H298" i="5"/>
  <c r="I298" i="5"/>
  <c r="J298" i="5"/>
  <c r="K298" i="5"/>
  <c r="L298" i="5"/>
  <c r="M298" i="5"/>
  <c r="F299" i="5"/>
  <c r="E299" i="5" s="1"/>
  <c r="G299" i="5"/>
  <c r="H299" i="5"/>
  <c r="I299" i="5"/>
  <c r="J299" i="5"/>
  <c r="K299" i="5"/>
  <c r="L299" i="5"/>
  <c r="M299" i="5"/>
  <c r="F300" i="5"/>
  <c r="C300" i="5" s="1"/>
  <c r="G300" i="5"/>
  <c r="H300" i="5"/>
  <c r="I300" i="5"/>
  <c r="J300" i="5"/>
  <c r="K300" i="5"/>
  <c r="L300" i="5"/>
  <c r="M300" i="5"/>
  <c r="F301" i="5"/>
  <c r="E301" i="5" s="1"/>
  <c r="G301" i="5"/>
  <c r="H301" i="5"/>
  <c r="I301" i="5"/>
  <c r="J301" i="5"/>
  <c r="K301" i="5"/>
  <c r="L301" i="5"/>
  <c r="M301" i="5"/>
  <c r="F302" i="5"/>
  <c r="C302" i="5" s="1"/>
  <c r="G302" i="5"/>
  <c r="H302" i="5"/>
  <c r="I302" i="5"/>
  <c r="J302" i="5"/>
  <c r="K302" i="5"/>
  <c r="L302" i="5"/>
  <c r="M302" i="5"/>
  <c r="F303" i="5"/>
  <c r="G303" i="5"/>
  <c r="H303" i="5"/>
  <c r="I303" i="5"/>
  <c r="J303" i="5"/>
  <c r="K303" i="5"/>
  <c r="L303" i="5"/>
  <c r="M303" i="5"/>
  <c r="F304" i="5"/>
  <c r="G304" i="5"/>
  <c r="H304" i="5"/>
  <c r="I304" i="5"/>
  <c r="J304" i="5"/>
  <c r="K304" i="5"/>
  <c r="L304" i="5"/>
  <c r="M304" i="5"/>
  <c r="F305" i="5"/>
  <c r="D305" i="5" s="1"/>
  <c r="G305" i="5"/>
  <c r="H305" i="5"/>
  <c r="I305" i="5"/>
  <c r="J305" i="5"/>
  <c r="K305" i="5"/>
  <c r="L305" i="5"/>
  <c r="M305" i="5"/>
  <c r="F306" i="5"/>
  <c r="E306" i="5" s="1"/>
  <c r="G306" i="5"/>
  <c r="H306" i="5"/>
  <c r="I306" i="5"/>
  <c r="J306" i="5"/>
  <c r="K306" i="5"/>
  <c r="L306" i="5"/>
  <c r="M306" i="5"/>
  <c r="F307" i="5"/>
  <c r="G307" i="5"/>
  <c r="H307" i="5"/>
  <c r="I307" i="5"/>
  <c r="J307" i="5"/>
  <c r="K307" i="5"/>
  <c r="L307" i="5"/>
  <c r="M307" i="5"/>
  <c r="F308" i="5"/>
  <c r="G308" i="5"/>
  <c r="H308" i="5"/>
  <c r="I308" i="5"/>
  <c r="J308" i="5"/>
  <c r="K308" i="5"/>
  <c r="L308" i="5"/>
  <c r="M308" i="5"/>
  <c r="F309" i="5"/>
  <c r="D309" i="5" s="1"/>
  <c r="G309" i="5"/>
  <c r="H309" i="5"/>
  <c r="I309" i="5"/>
  <c r="J309" i="5"/>
  <c r="K309" i="5"/>
  <c r="L309" i="5"/>
  <c r="M309" i="5"/>
  <c r="F310" i="5"/>
  <c r="G310" i="5"/>
  <c r="H310" i="5"/>
  <c r="I310" i="5"/>
  <c r="J310" i="5"/>
  <c r="K310" i="5"/>
  <c r="L310" i="5"/>
  <c r="M310" i="5"/>
  <c r="F311" i="5"/>
  <c r="G311" i="5"/>
  <c r="H311" i="5"/>
  <c r="I311" i="5"/>
  <c r="J311" i="5"/>
  <c r="K311" i="5"/>
  <c r="L311" i="5"/>
  <c r="M311" i="5"/>
  <c r="F312" i="5"/>
  <c r="D312" i="5" s="1"/>
  <c r="G312" i="5"/>
  <c r="H312" i="5"/>
  <c r="I312" i="5"/>
  <c r="J312" i="5"/>
  <c r="K312" i="5"/>
  <c r="L312" i="5"/>
  <c r="M312" i="5"/>
  <c r="F313" i="5"/>
  <c r="E313" i="5" s="1"/>
  <c r="G313" i="5"/>
  <c r="H313" i="5"/>
  <c r="I313" i="5"/>
  <c r="J313" i="5"/>
  <c r="K313" i="5"/>
  <c r="L313" i="5"/>
  <c r="M313" i="5"/>
  <c r="F314" i="5"/>
  <c r="G314" i="5"/>
  <c r="H314" i="5"/>
  <c r="I314" i="5"/>
  <c r="J314" i="5"/>
  <c r="K314" i="5"/>
  <c r="L314" i="5"/>
  <c r="M314" i="5"/>
  <c r="F315" i="5"/>
  <c r="D315" i="5" s="1"/>
  <c r="G315" i="5"/>
  <c r="H315" i="5"/>
  <c r="I315" i="5"/>
  <c r="J315" i="5"/>
  <c r="K315" i="5"/>
  <c r="L315" i="5"/>
  <c r="M315" i="5"/>
  <c r="F316" i="5"/>
  <c r="G316" i="5"/>
  <c r="H316" i="5"/>
  <c r="I316" i="5"/>
  <c r="J316" i="5"/>
  <c r="K316" i="5"/>
  <c r="L316" i="5"/>
  <c r="M316" i="5"/>
  <c r="F317" i="5"/>
  <c r="E317" i="5" s="1"/>
  <c r="G317" i="5"/>
  <c r="H317" i="5"/>
  <c r="I317" i="5"/>
  <c r="J317" i="5"/>
  <c r="K317" i="5"/>
  <c r="L317" i="5"/>
  <c r="M317" i="5"/>
  <c r="F318" i="5"/>
  <c r="C318" i="5" s="1"/>
  <c r="G318" i="5"/>
  <c r="H318" i="5"/>
  <c r="I318" i="5"/>
  <c r="J318" i="5"/>
  <c r="K318" i="5"/>
  <c r="L318" i="5"/>
  <c r="M318" i="5"/>
  <c r="F319" i="5"/>
  <c r="C319" i="5" s="1"/>
  <c r="G319" i="5"/>
  <c r="H319" i="5"/>
  <c r="I319" i="5"/>
  <c r="J319" i="5"/>
  <c r="K319" i="5"/>
  <c r="L319" i="5"/>
  <c r="M319" i="5"/>
  <c r="F320" i="5"/>
  <c r="D320" i="5" s="1"/>
  <c r="G320" i="5"/>
  <c r="H320" i="5"/>
  <c r="I320" i="5"/>
  <c r="J320" i="5"/>
  <c r="K320" i="5"/>
  <c r="L320" i="5"/>
  <c r="M320" i="5"/>
  <c r="F321" i="5"/>
  <c r="E321" i="5" s="1"/>
  <c r="G321" i="5"/>
  <c r="H321" i="5"/>
  <c r="I321" i="5"/>
  <c r="J321" i="5"/>
  <c r="K321" i="5"/>
  <c r="L321" i="5"/>
  <c r="M321" i="5"/>
  <c r="F322" i="5"/>
  <c r="G322" i="5"/>
  <c r="H322" i="5"/>
  <c r="I322" i="5"/>
  <c r="J322" i="5"/>
  <c r="K322" i="5"/>
  <c r="L322" i="5"/>
  <c r="M322" i="5"/>
  <c r="F323" i="5"/>
  <c r="E323" i="5" s="1"/>
  <c r="G323" i="5"/>
  <c r="H323" i="5"/>
  <c r="I323" i="5"/>
  <c r="J323" i="5"/>
  <c r="K323" i="5"/>
  <c r="L323" i="5"/>
  <c r="M323" i="5"/>
  <c r="F324" i="5"/>
  <c r="E324" i="5" s="1"/>
  <c r="G324" i="5"/>
  <c r="H324" i="5"/>
  <c r="I324" i="5"/>
  <c r="J324" i="5"/>
  <c r="K324" i="5"/>
  <c r="L324" i="5"/>
  <c r="M324" i="5"/>
  <c r="F325" i="5"/>
  <c r="C325" i="5" s="1"/>
  <c r="G325" i="5"/>
  <c r="H325" i="5"/>
  <c r="I325" i="5"/>
  <c r="J325" i="5"/>
  <c r="K325" i="5"/>
  <c r="L325" i="5"/>
  <c r="M325" i="5"/>
  <c r="F326" i="5"/>
  <c r="E326" i="5" s="1"/>
  <c r="G326" i="5"/>
  <c r="H326" i="5"/>
  <c r="I326" i="5"/>
  <c r="J326" i="5"/>
  <c r="K326" i="5"/>
  <c r="L326" i="5"/>
  <c r="M326" i="5"/>
  <c r="F327" i="5"/>
  <c r="G327" i="5"/>
  <c r="H327" i="5"/>
  <c r="I327" i="5"/>
  <c r="J327" i="5"/>
  <c r="K327" i="5"/>
  <c r="L327" i="5"/>
  <c r="M327" i="5"/>
  <c r="F328" i="5"/>
  <c r="C328" i="5" s="1"/>
  <c r="G328" i="5"/>
  <c r="H328" i="5"/>
  <c r="I328" i="5"/>
  <c r="J328" i="5"/>
  <c r="K328" i="5"/>
  <c r="L328" i="5"/>
  <c r="M328" i="5"/>
  <c r="F329" i="5"/>
  <c r="D329" i="5" s="1"/>
  <c r="G329" i="5"/>
  <c r="H329" i="5"/>
  <c r="I329" i="5"/>
  <c r="J329" i="5"/>
  <c r="K329" i="5"/>
  <c r="L329" i="5"/>
  <c r="M329" i="5"/>
  <c r="F330" i="5"/>
  <c r="D330" i="5" s="1"/>
  <c r="G330" i="5"/>
  <c r="H330" i="5"/>
  <c r="I330" i="5"/>
  <c r="J330" i="5"/>
  <c r="K330" i="5"/>
  <c r="L330" i="5"/>
  <c r="M330" i="5"/>
  <c r="F331" i="5"/>
  <c r="C331" i="5" s="1"/>
  <c r="G331" i="5"/>
  <c r="H331" i="5"/>
  <c r="I331" i="5"/>
  <c r="J331" i="5"/>
  <c r="K331" i="5"/>
  <c r="L331" i="5"/>
  <c r="M331" i="5"/>
  <c r="F332" i="5"/>
  <c r="E332" i="5" s="1"/>
  <c r="G332" i="5"/>
  <c r="H332" i="5"/>
  <c r="I332" i="5"/>
  <c r="J332" i="5"/>
  <c r="K332" i="5"/>
  <c r="L332" i="5"/>
  <c r="M332" i="5"/>
  <c r="F333" i="5"/>
  <c r="G333" i="5"/>
  <c r="H333" i="5"/>
  <c r="I333" i="5"/>
  <c r="J333" i="5"/>
  <c r="K333" i="5"/>
  <c r="L333" i="5"/>
  <c r="M333" i="5"/>
  <c r="F334" i="5"/>
  <c r="G334" i="5"/>
  <c r="H334" i="5"/>
  <c r="I334" i="5"/>
  <c r="J334" i="5"/>
  <c r="K334" i="5"/>
  <c r="L334" i="5"/>
  <c r="M334" i="5"/>
  <c r="F335" i="5"/>
  <c r="G335" i="5"/>
  <c r="H335" i="5"/>
  <c r="I335" i="5"/>
  <c r="J335" i="5"/>
  <c r="K335" i="5"/>
  <c r="L335" i="5"/>
  <c r="M335" i="5"/>
  <c r="F336" i="5"/>
  <c r="G336" i="5"/>
  <c r="H336" i="5"/>
  <c r="I336" i="5"/>
  <c r="J336" i="5"/>
  <c r="K336" i="5"/>
  <c r="L336" i="5"/>
  <c r="M336" i="5"/>
  <c r="F337" i="5"/>
  <c r="C337" i="5" s="1"/>
  <c r="G337" i="5"/>
  <c r="H337" i="5"/>
  <c r="I337" i="5"/>
  <c r="J337" i="5"/>
  <c r="K337" i="5"/>
  <c r="L337" i="5"/>
  <c r="M337" i="5"/>
  <c r="F338" i="5"/>
  <c r="G338" i="5"/>
  <c r="H338" i="5"/>
  <c r="I338" i="5"/>
  <c r="J338" i="5"/>
  <c r="K338" i="5"/>
  <c r="L338" i="5"/>
  <c r="M338" i="5"/>
  <c r="F339" i="5"/>
  <c r="D339" i="5" s="1"/>
  <c r="G339" i="5"/>
  <c r="H339" i="5"/>
  <c r="I339" i="5"/>
  <c r="J339" i="5"/>
  <c r="K339" i="5"/>
  <c r="L339" i="5"/>
  <c r="M339" i="5"/>
  <c r="F340" i="5"/>
  <c r="G340" i="5"/>
  <c r="H340" i="5"/>
  <c r="I340" i="5"/>
  <c r="J340" i="5"/>
  <c r="K340" i="5"/>
  <c r="L340" i="5"/>
  <c r="M340" i="5"/>
  <c r="F341" i="5"/>
  <c r="G341" i="5"/>
  <c r="H341" i="5"/>
  <c r="I341" i="5"/>
  <c r="J341" i="5"/>
  <c r="K341" i="5"/>
  <c r="L341" i="5"/>
  <c r="M341" i="5"/>
  <c r="F342" i="5"/>
  <c r="G342" i="5"/>
  <c r="H342" i="5"/>
  <c r="I342" i="5"/>
  <c r="J342" i="5"/>
  <c r="K342" i="5"/>
  <c r="L342" i="5"/>
  <c r="M342" i="5"/>
  <c r="F343" i="5"/>
  <c r="G343" i="5"/>
  <c r="H343" i="5"/>
  <c r="I343" i="5"/>
  <c r="J343" i="5"/>
  <c r="K343" i="5"/>
  <c r="L343" i="5"/>
  <c r="M343" i="5"/>
  <c r="F344" i="5"/>
  <c r="E344" i="5" s="1"/>
  <c r="G344" i="5"/>
  <c r="H344" i="5"/>
  <c r="I344" i="5"/>
  <c r="J344" i="5"/>
  <c r="K344" i="5"/>
  <c r="L344" i="5"/>
  <c r="M344" i="5"/>
  <c r="F345" i="5"/>
  <c r="G345" i="5"/>
  <c r="H345" i="5"/>
  <c r="I345" i="5"/>
  <c r="J345" i="5"/>
  <c r="K345" i="5"/>
  <c r="L345" i="5"/>
  <c r="M345" i="5"/>
  <c r="F346" i="5"/>
  <c r="E346" i="5" s="1"/>
  <c r="G346" i="5"/>
  <c r="H346" i="5"/>
  <c r="I346" i="5"/>
  <c r="J346" i="5"/>
  <c r="K346" i="5"/>
  <c r="L346" i="5"/>
  <c r="M346" i="5"/>
  <c r="F347" i="5"/>
  <c r="G347" i="5"/>
  <c r="H347" i="5"/>
  <c r="I347" i="5"/>
  <c r="J347" i="5"/>
  <c r="K347" i="5"/>
  <c r="L347" i="5"/>
  <c r="M347" i="5"/>
  <c r="F348" i="5"/>
  <c r="E348" i="5" s="1"/>
  <c r="G348" i="5"/>
  <c r="H348" i="5"/>
  <c r="I348" i="5"/>
  <c r="J348" i="5"/>
  <c r="K348" i="5"/>
  <c r="L348" i="5"/>
  <c r="M348" i="5"/>
  <c r="F349" i="5"/>
  <c r="D349" i="5" s="1"/>
  <c r="G349" i="5"/>
  <c r="H349" i="5"/>
  <c r="I349" i="5"/>
  <c r="J349" i="5"/>
  <c r="K349" i="5"/>
  <c r="L349" i="5"/>
  <c r="M349" i="5"/>
  <c r="F350" i="5"/>
  <c r="E350" i="5" s="1"/>
  <c r="G350" i="5"/>
  <c r="H350" i="5"/>
  <c r="I350" i="5"/>
  <c r="J350" i="5"/>
  <c r="K350" i="5"/>
  <c r="L350" i="5"/>
  <c r="M350" i="5"/>
  <c r="F351" i="5"/>
  <c r="C351" i="5" s="1"/>
  <c r="G351" i="5"/>
  <c r="H351" i="5"/>
  <c r="I351" i="5"/>
  <c r="J351" i="5"/>
  <c r="K351" i="5"/>
  <c r="L351" i="5"/>
  <c r="M351" i="5"/>
  <c r="F352" i="5"/>
  <c r="D352" i="5" s="1"/>
  <c r="G352" i="5"/>
  <c r="H352" i="5"/>
  <c r="I352" i="5"/>
  <c r="J352" i="5"/>
  <c r="K352" i="5"/>
  <c r="L352" i="5"/>
  <c r="M352" i="5"/>
  <c r="F353" i="5"/>
  <c r="D353" i="5" s="1"/>
  <c r="G353" i="5"/>
  <c r="H353" i="5"/>
  <c r="I353" i="5"/>
  <c r="J353" i="5"/>
  <c r="K353" i="5"/>
  <c r="L353" i="5"/>
  <c r="M353" i="5"/>
  <c r="F354" i="5"/>
  <c r="D354" i="5" s="1"/>
  <c r="G354" i="5"/>
  <c r="H354" i="5"/>
  <c r="I354" i="5"/>
  <c r="J354" i="5"/>
  <c r="K354" i="5"/>
  <c r="L354" i="5"/>
  <c r="M354" i="5"/>
  <c r="F355" i="5"/>
  <c r="G355" i="5"/>
  <c r="H355" i="5"/>
  <c r="I355" i="5"/>
  <c r="J355" i="5"/>
  <c r="K355" i="5"/>
  <c r="L355" i="5"/>
  <c r="M355" i="5"/>
  <c r="F356" i="5"/>
  <c r="G356" i="5"/>
  <c r="H356" i="5"/>
  <c r="I356" i="5"/>
  <c r="J356" i="5"/>
  <c r="K356" i="5"/>
  <c r="L356" i="5"/>
  <c r="M356" i="5"/>
  <c r="F357" i="5"/>
  <c r="C357" i="5" s="1"/>
  <c r="G357" i="5"/>
  <c r="H357" i="5"/>
  <c r="I357" i="5"/>
  <c r="J357" i="5"/>
  <c r="K357" i="5"/>
  <c r="L357" i="5"/>
  <c r="M357" i="5"/>
  <c r="F358" i="5"/>
  <c r="G358" i="5"/>
  <c r="H358" i="5"/>
  <c r="I358" i="5"/>
  <c r="J358" i="5"/>
  <c r="K358" i="5"/>
  <c r="L358" i="5"/>
  <c r="M358" i="5"/>
  <c r="F359" i="5"/>
  <c r="G359" i="5"/>
  <c r="H359" i="5"/>
  <c r="I359" i="5"/>
  <c r="J359" i="5"/>
  <c r="K359" i="5"/>
  <c r="L359" i="5"/>
  <c r="M359" i="5"/>
  <c r="F360" i="5"/>
  <c r="G360" i="5"/>
  <c r="H360" i="5"/>
  <c r="I360" i="5"/>
  <c r="J360" i="5"/>
  <c r="K360" i="5"/>
  <c r="L360" i="5"/>
  <c r="M360" i="5"/>
  <c r="F361" i="5"/>
  <c r="G361" i="5"/>
  <c r="H361" i="5"/>
  <c r="I361" i="5"/>
  <c r="J361" i="5"/>
  <c r="K361" i="5"/>
  <c r="L361" i="5"/>
  <c r="M361" i="5"/>
  <c r="F362" i="5"/>
  <c r="G362" i="5"/>
  <c r="H362" i="5"/>
  <c r="I362" i="5"/>
  <c r="J362" i="5"/>
  <c r="K362" i="5"/>
  <c r="L362" i="5"/>
  <c r="M362" i="5"/>
  <c r="F363" i="5"/>
  <c r="C363" i="5" s="1"/>
  <c r="G363" i="5"/>
  <c r="H363" i="5"/>
  <c r="I363" i="5"/>
  <c r="J363" i="5"/>
  <c r="K363" i="5"/>
  <c r="L363" i="5"/>
  <c r="M363" i="5"/>
  <c r="F364" i="5"/>
  <c r="G364" i="5"/>
  <c r="H364" i="5"/>
  <c r="I364" i="5"/>
  <c r="J364" i="5"/>
  <c r="K364" i="5"/>
  <c r="L364" i="5"/>
  <c r="M364" i="5"/>
  <c r="F365" i="5"/>
  <c r="G365" i="5"/>
  <c r="H365" i="5"/>
  <c r="I365" i="5"/>
  <c r="J365" i="5"/>
  <c r="K365" i="5"/>
  <c r="L365" i="5"/>
  <c r="M365" i="5"/>
  <c r="F366" i="5"/>
  <c r="D366" i="5" s="1"/>
  <c r="G366" i="5"/>
  <c r="H366" i="5"/>
  <c r="I366" i="5"/>
  <c r="J366" i="5"/>
  <c r="K366" i="5"/>
  <c r="L366" i="5"/>
  <c r="M366" i="5"/>
  <c r="F367" i="5"/>
  <c r="G367" i="5"/>
  <c r="H367" i="5"/>
  <c r="I367" i="5"/>
  <c r="J367" i="5"/>
  <c r="K367" i="5"/>
  <c r="L367" i="5"/>
  <c r="M367" i="5"/>
  <c r="F368" i="5"/>
  <c r="D368" i="5" s="1"/>
  <c r="G368" i="5"/>
  <c r="H368" i="5"/>
  <c r="I368" i="5"/>
  <c r="J368" i="5"/>
  <c r="K368" i="5"/>
  <c r="L368" i="5"/>
  <c r="M368" i="5"/>
  <c r="F369" i="5"/>
  <c r="D369" i="5" s="1"/>
  <c r="G369" i="5"/>
  <c r="H369" i="5"/>
  <c r="I369" i="5"/>
  <c r="J369" i="5"/>
  <c r="K369" i="5"/>
  <c r="L369" i="5"/>
  <c r="M369" i="5"/>
  <c r="F370" i="5"/>
  <c r="G370" i="5"/>
  <c r="H370" i="5"/>
  <c r="I370" i="5"/>
  <c r="J370" i="5"/>
  <c r="K370" i="5"/>
  <c r="L370" i="5"/>
  <c r="M370" i="5"/>
  <c r="F371" i="5"/>
  <c r="G371" i="5"/>
  <c r="H371" i="5"/>
  <c r="I371" i="5"/>
  <c r="J371" i="5"/>
  <c r="K371" i="5"/>
  <c r="L371" i="5"/>
  <c r="M371" i="5"/>
  <c r="F372" i="5"/>
  <c r="C372" i="5" s="1"/>
  <c r="G372" i="5"/>
  <c r="H372" i="5"/>
  <c r="I372" i="5"/>
  <c r="J372" i="5"/>
  <c r="K372" i="5"/>
  <c r="L372" i="5"/>
  <c r="M372" i="5"/>
  <c r="F373" i="5"/>
  <c r="G373" i="5"/>
  <c r="H373" i="5"/>
  <c r="I373" i="5"/>
  <c r="J373" i="5"/>
  <c r="K373" i="5"/>
  <c r="L373" i="5"/>
  <c r="M373" i="5"/>
  <c r="F374" i="5"/>
  <c r="E374" i="5" s="1"/>
  <c r="G374" i="5"/>
  <c r="H374" i="5"/>
  <c r="I374" i="5"/>
  <c r="J374" i="5"/>
  <c r="K374" i="5"/>
  <c r="L374" i="5"/>
  <c r="M374" i="5"/>
  <c r="F375" i="5"/>
  <c r="C375" i="5" s="1"/>
  <c r="G375" i="5"/>
  <c r="H375" i="5"/>
  <c r="I375" i="5"/>
  <c r="J375" i="5"/>
  <c r="K375" i="5"/>
  <c r="L375" i="5"/>
  <c r="M375" i="5"/>
  <c r="F376" i="5"/>
  <c r="G376" i="5"/>
  <c r="H376" i="5"/>
  <c r="I376" i="5"/>
  <c r="J376" i="5"/>
  <c r="K376" i="5"/>
  <c r="L376" i="5"/>
  <c r="M376" i="5"/>
  <c r="F377" i="5"/>
  <c r="E377" i="5" s="1"/>
  <c r="G377" i="5"/>
  <c r="H377" i="5"/>
  <c r="I377" i="5"/>
  <c r="J377" i="5"/>
  <c r="K377" i="5"/>
  <c r="L377" i="5"/>
  <c r="M377" i="5"/>
  <c r="F378" i="5"/>
  <c r="G378" i="5"/>
  <c r="H378" i="5"/>
  <c r="I378" i="5"/>
  <c r="J378" i="5"/>
  <c r="K378" i="5"/>
  <c r="L378" i="5"/>
  <c r="M378" i="5"/>
  <c r="F379" i="5"/>
  <c r="D379" i="5" s="1"/>
  <c r="G379" i="5"/>
  <c r="H379" i="5"/>
  <c r="I379" i="5"/>
  <c r="J379" i="5"/>
  <c r="K379" i="5"/>
  <c r="L379" i="5"/>
  <c r="M379" i="5"/>
  <c r="F380" i="5"/>
  <c r="D380" i="5" s="1"/>
  <c r="G380" i="5"/>
  <c r="H380" i="5"/>
  <c r="I380" i="5"/>
  <c r="J380" i="5"/>
  <c r="K380" i="5"/>
  <c r="L380" i="5"/>
  <c r="M380" i="5"/>
  <c r="F381" i="5"/>
  <c r="E381" i="5" s="1"/>
  <c r="G381" i="5"/>
  <c r="H381" i="5"/>
  <c r="I381" i="5"/>
  <c r="J381" i="5"/>
  <c r="K381" i="5"/>
  <c r="L381" i="5"/>
  <c r="M381" i="5"/>
  <c r="F382" i="5"/>
  <c r="G382" i="5"/>
  <c r="H382" i="5"/>
  <c r="I382" i="5"/>
  <c r="J382" i="5"/>
  <c r="K382" i="5"/>
  <c r="L382" i="5"/>
  <c r="M382" i="5"/>
  <c r="F383" i="5"/>
  <c r="D383" i="5" s="1"/>
  <c r="G383" i="5"/>
  <c r="H383" i="5"/>
  <c r="I383" i="5"/>
  <c r="J383" i="5"/>
  <c r="K383" i="5"/>
  <c r="L383" i="5"/>
  <c r="M383" i="5"/>
  <c r="F384" i="5"/>
  <c r="C384" i="5" s="1"/>
  <c r="G384" i="5"/>
  <c r="H384" i="5"/>
  <c r="I384" i="5"/>
  <c r="J384" i="5"/>
  <c r="K384" i="5"/>
  <c r="L384" i="5"/>
  <c r="M384" i="5"/>
  <c r="F385" i="5"/>
  <c r="D385" i="5" s="1"/>
  <c r="G385" i="5"/>
  <c r="H385" i="5"/>
  <c r="I385" i="5"/>
  <c r="J385" i="5"/>
  <c r="K385" i="5"/>
  <c r="L385" i="5"/>
  <c r="M385" i="5"/>
  <c r="F386" i="5"/>
  <c r="G386" i="5"/>
  <c r="H386" i="5"/>
  <c r="I386" i="5"/>
  <c r="J386" i="5"/>
  <c r="K386" i="5"/>
  <c r="L386" i="5"/>
  <c r="M386" i="5"/>
  <c r="F387" i="5"/>
  <c r="C387" i="5" s="1"/>
  <c r="G387" i="5"/>
  <c r="H387" i="5"/>
  <c r="I387" i="5"/>
  <c r="J387" i="5"/>
  <c r="K387" i="5"/>
  <c r="L387" i="5"/>
  <c r="M387" i="5"/>
  <c r="F388" i="5"/>
  <c r="G388" i="5"/>
  <c r="H388" i="5"/>
  <c r="I388" i="5"/>
  <c r="J388" i="5"/>
  <c r="K388" i="5"/>
  <c r="L388" i="5"/>
  <c r="M388" i="5"/>
  <c r="F389" i="5"/>
  <c r="E389" i="5" s="1"/>
  <c r="G389" i="5"/>
  <c r="H389" i="5"/>
  <c r="I389" i="5"/>
  <c r="J389" i="5"/>
  <c r="K389" i="5"/>
  <c r="L389" i="5"/>
  <c r="M389" i="5"/>
  <c r="F390" i="5"/>
  <c r="G390" i="5"/>
  <c r="H390" i="5"/>
  <c r="I390" i="5"/>
  <c r="J390" i="5"/>
  <c r="K390" i="5"/>
  <c r="L390" i="5"/>
  <c r="M390" i="5"/>
  <c r="F391" i="5"/>
  <c r="D391" i="5" s="1"/>
  <c r="G391" i="5"/>
  <c r="H391" i="5"/>
  <c r="I391" i="5"/>
  <c r="J391" i="5"/>
  <c r="K391" i="5"/>
  <c r="L391" i="5"/>
  <c r="M391" i="5"/>
  <c r="F392" i="5"/>
  <c r="E392" i="5" s="1"/>
  <c r="G392" i="5"/>
  <c r="H392" i="5"/>
  <c r="I392" i="5"/>
  <c r="J392" i="5"/>
  <c r="K392" i="5"/>
  <c r="L392" i="5"/>
  <c r="M392" i="5"/>
  <c r="F393" i="5"/>
  <c r="C393" i="5" s="1"/>
  <c r="G393" i="5"/>
  <c r="H393" i="5"/>
  <c r="I393" i="5"/>
  <c r="J393" i="5"/>
  <c r="K393" i="5"/>
  <c r="L393" i="5"/>
  <c r="M393" i="5"/>
  <c r="F394" i="5"/>
  <c r="G394" i="5"/>
  <c r="H394" i="5"/>
  <c r="I394" i="5"/>
  <c r="J394" i="5"/>
  <c r="K394" i="5"/>
  <c r="L394" i="5"/>
  <c r="M394" i="5"/>
  <c r="F395" i="5"/>
  <c r="C395" i="5" s="1"/>
  <c r="G395" i="5"/>
  <c r="H395" i="5"/>
  <c r="I395" i="5"/>
  <c r="J395" i="5"/>
  <c r="K395" i="5"/>
  <c r="L395" i="5"/>
  <c r="M395" i="5"/>
  <c r="F396" i="5"/>
  <c r="C396" i="5" s="1"/>
  <c r="G396" i="5"/>
  <c r="H396" i="5"/>
  <c r="I396" i="5"/>
  <c r="J396" i="5"/>
  <c r="K396" i="5"/>
  <c r="L396" i="5"/>
  <c r="M396" i="5"/>
  <c r="F397" i="5"/>
  <c r="G397" i="5"/>
  <c r="H397" i="5"/>
  <c r="I397" i="5"/>
  <c r="J397" i="5"/>
  <c r="K397" i="5"/>
  <c r="L397" i="5"/>
  <c r="M397" i="5"/>
  <c r="F398" i="5"/>
  <c r="G398" i="5"/>
  <c r="H398" i="5"/>
  <c r="I398" i="5"/>
  <c r="J398" i="5"/>
  <c r="K398" i="5"/>
  <c r="L398" i="5"/>
  <c r="M398" i="5"/>
  <c r="F399" i="5"/>
  <c r="G399" i="5"/>
  <c r="H399" i="5"/>
  <c r="I399" i="5"/>
  <c r="J399" i="5"/>
  <c r="K399" i="5"/>
  <c r="L399" i="5"/>
  <c r="M399" i="5"/>
  <c r="F400" i="5"/>
  <c r="C400" i="5" s="1"/>
  <c r="G400" i="5"/>
  <c r="H400" i="5"/>
  <c r="I400" i="5"/>
  <c r="J400" i="5"/>
  <c r="K400" i="5"/>
  <c r="L400" i="5"/>
  <c r="M400" i="5"/>
  <c r="F401" i="5"/>
  <c r="E401" i="5" s="1"/>
  <c r="G401" i="5"/>
  <c r="H401" i="5"/>
  <c r="I401" i="5"/>
  <c r="J401" i="5"/>
  <c r="K401" i="5"/>
  <c r="L401" i="5"/>
  <c r="M401" i="5"/>
  <c r="F402" i="5"/>
  <c r="E402" i="5" s="1"/>
  <c r="G402" i="5"/>
  <c r="H402" i="5"/>
  <c r="I402" i="5"/>
  <c r="J402" i="5"/>
  <c r="K402" i="5"/>
  <c r="L402" i="5"/>
  <c r="M402" i="5"/>
  <c r="F403" i="5"/>
  <c r="D403" i="5" s="1"/>
  <c r="G403" i="5"/>
  <c r="H403" i="5"/>
  <c r="I403" i="5"/>
  <c r="J403" i="5"/>
  <c r="K403" i="5"/>
  <c r="L403" i="5"/>
  <c r="M403" i="5"/>
  <c r="F404" i="5"/>
  <c r="E404" i="5" s="1"/>
  <c r="G404" i="5"/>
  <c r="H404" i="5"/>
  <c r="I404" i="5"/>
  <c r="J404" i="5"/>
  <c r="K404" i="5"/>
  <c r="L404" i="5"/>
  <c r="M404" i="5"/>
  <c r="F405" i="5"/>
  <c r="E405" i="5" s="1"/>
  <c r="G405" i="5"/>
  <c r="H405" i="5"/>
  <c r="I405" i="5"/>
  <c r="J405" i="5"/>
  <c r="K405" i="5"/>
  <c r="L405" i="5"/>
  <c r="M405" i="5"/>
  <c r="F406" i="5"/>
  <c r="C406" i="5" s="1"/>
  <c r="G406" i="5"/>
  <c r="H406" i="5"/>
  <c r="I406" i="5"/>
  <c r="J406" i="5"/>
  <c r="K406" i="5"/>
  <c r="L406" i="5"/>
  <c r="M406" i="5"/>
  <c r="F407" i="5"/>
  <c r="E407" i="5" s="1"/>
  <c r="G407" i="5"/>
  <c r="H407" i="5"/>
  <c r="I407" i="5"/>
  <c r="J407" i="5"/>
  <c r="K407" i="5"/>
  <c r="L407" i="5"/>
  <c r="M407" i="5"/>
  <c r="F408" i="5"/>
  <c r="E408" i="5" s="1"/>
  <c r="G408" i="5"/>
  <c r="H408" i="5"/>
  <c r="I408" i="5"/>
  <c r="J408" i="5"/>
  <c r="K408" i="5"/>
  <c r="L408" i="5"/>
  <c r="M408" i="5"/>
  <c r="F409" i="5"/>
  <c r="D409" i="5" s="1"/>
  <c r="G409" i="5"/>
  <c r="H409" i="5"/>
  <c r="I409" i="5"/>
  <c r="J409" i="5"/>
  <c r="K409" i="5"/>
  <c r="L409" i="5"/>
  <c r="M409" i="5"/>
  <c r="F410" i="5"/>
  <c r="G410" i="5"/>
  <c r="H410" i="5"/>
  <c r="I410" i="5"/>
  <c r="J410" i="5"/>
  <c r="K410" i="5"/>
  <c r="L410" i="5"/>
  <c r="M410" i="5"/>
  <c r="F411" i="5"/>
  <c r="G411" i="5"/>
  <c r="H411" i="5"/>
  <c r="I411" i="5"/>
  <c r="J411" i="5"/>
  <c r="K411" i="5"/>
  <c r="L411" i="5"/>
  <c r="M411" i="5"/>
  <c r="F412" i="5"/>
  <c r="D412" i="5" s="1"/>
  <c r="G412" i="5"/>
  <c r="H412" i="5"/>
  <c r="I412" i="5"/>
  <c r="J412" i="5"/>
  <c r="K412" i="5"/>
  <c r="L412" i="5"/>
  <c r="M412" i="5"/>
  <c r="F413" i="5"/>
  <c r="C413" i="5" s="1"/>
  <c r="G413" i="5"/>
  <c r="H413" i="5"/>
  <c r="I413" i="5"/>
  <c r="J413" i="5"/>
  <c r="K413" i="5"/>
  <c r="L413" i="5"/>
  <c r="M413" i="5"/>
  <c r="F414" i="5"/>
  <c r="D414" i="5" s="1"/>
  <c r="G414" i="5"/>
  <c r="H414" i="5"/>
  <c r="I414" i="5"/>
  <c r="J414" i="5"/>
  <c r="K414" i="5"/>
  <c r="L414" i="5"/>
  <c r="M414" i="5"/>
  <c r="F415" i="5"/>
  <c r="D415" i="5" s="1"/>
  <c r="G415" i="5"/>
  <c r="H415" i="5"/>
  <c r="I415" i="5"/>
  <c r="J415" i="5"/>
  <c r="K415" i="5"/>
  <c r="L415" i="5"/>
  <c r="M415" i="5"/>
  <c r="F416" i="5"/>
  <c r="G416" i="5"/>
  <c r="H416" i="5"/>
  <c r="I416" i="5"/>
  <c r="J416" i="5"/>
  <c r="K416" i="5"/>
  <c r="L416" i="5"/>
  <c r="M416" i="5"/>
  <c r="F417" i="5"/>
  <c r="D417" i="5" s="1"/>
  <c r="G417" i="5"/>
  <c r="H417" i="5"/>
  <c r="I417" i="5"/>
  <c r="J417" i="5"/>
  <c r="K417" i="5"/>
  <c r="L417" i="5"/>
  <c r="M417" i="5"/>
  <c r="F418" i="5"/>
  <c r="G418" i="5"/>
  <c r="H418" i="5"/>
  <c r="I418" i="5"/>
  <c r="J418" i="5"/>
  <c r="K418" i="5"/>
  <c r="L418" i="5"/>
  <c r="M418" i="5"/>
  <c r="F419" i="5"/>
  <c r="C419" i="5" s="1"/>
  <c r="G419" i="5"/>
  <c r="H419" i="5"/>
  <c r="I419" i="5"/>
  <c r="J419" i="5"/>
  <c r="K419" i="5"/>
  <c r="L419" i="5"/>
  <c r="M419" i="5"/>
  <c r="F420" i="5"/>
  <c r="D420" i="5" s="1"/>
  <c r="G420" i="5"/>
  <c r="H420" i="5"/>
  <c r="I420" i="5"/>
  <c r="J420" i="5"/>
  <c r="K420" i="5"/>
  <c r="L420" i="5"/>
  <c r="M420" i="5"/>
  <c r="F421" i="5"/>
  <c r="G421" i="5"/>
  <c r="H421" i="5"/>
  <c r="I421" i="5"/>
  <c r="J421" i="5"/>
  <c r="K421" i="5"/>
  <c r="L421" i="5"/>
  <c r="M421" i="5"/>
  <c r="F422" i="5"/>
  <c r="D422" i="5" s="1"/>
  <c r="G422" i="5"/>
  <c r="H422" i="5"/>
  <c r="I422" i="5"/>
  <c r="J422" i="5"/>
  <c r="K422" i="5"/>
  <c r="L422" i="5"/>
  <c r="M422" i="5"/>
  <c r="F423" i="5"/>
  <c r="C423" i="5" s="1"/>
  <c r="G423" i="5"/>
  <c r="H423" i="5"/>
  <c r="I423" i="5"/>
  <c r="J423" i="5"/>
  <c r="K423" i="5"/>
  <c r="L423" i="5"/>
  <c r="M423" i="5"/>
  <c r="F424" i="5"/>
  <c r="G424" i="5"/>
  <c r="H424" i="5"/>
  <c r="I424" i="5"/>
  <c r="J424" i="5"/>
  <c r="K424" i="5"/>
  <c r="L424" i="5"/>
  <c r="M424" i="5"/>
  <c r="F425" i="5"/>
  <c r="G425" i="5"/>
  <c r="H425" i="5"/>
  <c r="I425" i="5"/>
  <c r="J425" i="5"/>
  <c r="K425" i="5"/>
  <c r="L425" i="5"/>
  <c r="M425" i="5"/>
  <c r="F426" i="5"/>
  <c r="G426" i="5"/>
  <c r="H426" i="5"/>
  <c r="I426" i="5"/>
  <c r="J426" i="5"/>
  <c r="K426" i="5"/>
  <c r="L426" i="5"/>
  <c r="M426" i="5"/>
  <c r="F427" i="5"/>
  <c r="G427" i="5"/>
  <c r="H427" i="5"/>
  <c r="I427" i="5"/>
  <c r="J427" i="5"/>
  <c r="K427" i="5"/>
  <c r="L427" i="5"/>
  <c r="M427" i="5"/>
  <c r="F428" i="5"/>
  <c r="G428" i="5"/>
  <c r="H428" i="5"/>
  <c r="I428" i="5"/>
  <c r="J428" i="5"/>
  <c r="K428" i="5"/>
  <c r="L428" i="5"/>
  <c r="M428" i="5"/>
  <c r="F429" i="5"/>
  <c r="E429" i="5" s="1"/>
  <c r="G429" i="5"/>
  <c r="H429" i="5"/>
  <c r="I429" i="5"/>
  <c r="J429" i="5"/>
  <c r="K429" i="5"/>
  <c r="L429" i="5"/>
  <c r="M429" i="5"/>
  <c r="F430" i="5"/>
  <c r="G430" i="5"/>
  <c r="H430" i="5"/>
  <c r="I430" i="5"/>
  <c r="J430" i="5"/>
  <c r="K430" i="5"/>
  <c r="L430" i="5"/>
  <c r="M430" i="5"/>
  <c r="F431" i="5"/>
  <c r="C431" i="5" s="1"/>
  <c r="G431" i="5"/>
  <c r="H431" i="5"/>
  <c r="I431" i="5"/>
  <c r="J431" i="5"/>
  <c r="K431" i="5"/>
  <c r="L431" i="5"/>
  <c r="M431" i="5"/>
  <c r="F432" i="5"/>
  <c r="G432" i="5"/>
  <c r="H432" i="5"/>
  <c r="I432" i="5"/>
  <c r="J432" i="5"/>
  <c r="K432" i="5"/>
  <c r="L432" i="5"/>
  <c r="M432" i="5"/>
  <c r="F433" i="5"/>
  <c r="E433" i="5" s="1"/>
  <c r="G433" i="5"/>
  <c r="H433" i="5"/>
  <c r="I433" i="5"/>
  <c r="J433" i="5"/>
  <c r="K433" i="5"/>
  <c r="L433" i="5"/>
  <c r="M433" i="5"/>
  <c r="F434" i="5"/>
  <c r="E434" i="5" s="1"/>
  <c r="G434" i="5"/>
  <c r="H434" i="5"/>
  <c r="I434" i="5"/>
  <c r="J434" i="5"/>
  <c r="K434" i="5"/>
  <c r="L434" i="5"/>
  <c r="M434" i="5"/>
  <c r="F435" i="5"/>
  <c r="G435" i="5"/>
  <c r="H435" i="5"/>
  <c r="I435" i="5"/>
  <c r="J435" i="5"/>
  <c r="K435" i="5"/>
  <c r="L435" i="5"/>
  <c r="M435" i="5"/>
  <c r="F436" i="5"/>
  <c r="G436" i="5"/>
  <c r="H436" i="5"/>
  <c r="I436" i="5"/>
  <c r="J436" i="5"/>
  <c r="K436" i="5"/>
  <c r="L436" i="5"/>
  <c r="M436" i="5"/>
  <c r="F437" i="5"/>
  <c r="G437" i="5"/>
  <c r="H437" i="5"/>
  <c r="I437" i="5"/>
  <c r="J437" i="5"/>
  <c r="K437" i="5"/>
  <c r="L437" i="5"/>
  <c r="M437" i="5"/>
  <c r="F438" i="5"/>
  <c r="G438" i="5"/>
  <c r="H438" i="5"/>
  <c r="I438" i="5"/>
  <c r="J438" i="5"/>
  <c r="K438" i="5"/>
  <c r="L438" i="5"/>
  <c r="M438" i="5"/>
  <c r="F439" i="5"/>
  <c r="G439" i="5"/>
  <c r="H439" i="5"/>
  <c r="I439" i="5"/>
  <c r="J439" i="5"/>
  <c r="K439" i="5"/>
  <c r="L439" i="5"/>
  <c r="M439" i="5"/>
  <c r="F440" i="5"/>
  <c r="E440" i="5" s="1"/>
  <c r="G440" i="5"/>
  <c r="H440" i="5"/>
  <c r="I440" i="5"/>
  <c r="J440" i="5"/>
  <c r="K440" i="5"/>
  <c r="L440" i="5"/>
  <c r="M440" i="5"/>
  <c r="F441" i="5"/>
  <c r="D441" i="5" s="1"/>
  <c r="G441" i="5"/>
  <c r="H441" i="5"/>
  <c r="I441" i="5"/>
  <c r="J441" i="5"/>
  <c r="K441" i="5"/>
  <c r="L441" i="5"/>
  <c r="M441" i="5"/>
  <c r="F442" i="5"/>
  <c r="G442" i="5"/>
  <c r="H442" i="5"/>
  <c r="I442" i="5"/>
  <c r="J442" i="5"/>
  <c r="K442" i="5"/>
  <c r="L442" i="5"/>
  <c r="M442" i="5"/>
  <c r="F443" i="5"/>
  <c r="G443" i="5"/>
  <c r="H443" i="5"/>
  <c r="I443" i="5"/>
  <c r="J443" i="5"/>
  <c r="K443" i="5"/>
  <c r="L443" i="5"/>
  <c r="M443" i="5"/>
  <c r="F444" i="5"/>
  <c r="D444" i="5" s="1"/>
  <c r="G444" i="5"/>
  <c r="H444" i="5"/>
  <c r="I444" i="5"/>
  <c r="J444" i="5"/>
  <c r="K444" i="5"/>
  <c r="L444" i="5"/>
  <c r="M444" i="5"/>
  <c r="F445" i="5"/>
  <c r="G445" i="5"/>
  <c r="H445" i="5"/>
  <c r="I445" i="5"/>
  <c r="J445" i="5"/>
  <c r="K445" i="5"/>
  <c r="L445" i="5"/>
  <c r="M445" i="5"/>
  <c r="F446" i="5"/>
  <c r="G446" i="5"/>
  <c r="H446" i="5"/>
  <c r="I446" i="5"/>
  <c r="J446" i="5"/>
  <c r="K446" i="5"/>
  <c r="L446" i="5"/>
  <c r="M446" i="5"/>
  <c r="F447" i="5"/>
  <c r="C447" i="5" s="1"/>
  <c r="G447" i="5"/>
  <c r="H447" i="5"/>
  <c r="I447" i="5"/>
  <c r="J447" i="5"/>
  <c r="K447" i="5"/>
  <c r="L447" i="5"/>
  <c r="M447" i="5"/>
  <c r="F448" i="5"/>
  <c r="E448" i="5" s="1"/>
  <c r="G448" i="5"/>
  <c r="H448" i="5"/>
  <c r="I448" i="5"/>
  <c r="J448" i="5"/>
  <c r="K448" i="5"/>
  <c r="L448" i="5"/>
  <c r="M448" i="5"/>
  <c r="F449" i="5"/>
  <c r="G449" i="5"/>
  <c r="H449" i="5"/>
  <c r="I449" i="5"/>
  <c r="J449" i="5"/>
  <c r="K449" i="5"/>
  <c r="L449" i="5"/>
  <c r="M449" i="5"/>
  <c r="F450" i="5"/>
  <c r="D450" i="5" s="1"/>
  <c r="G450" i="5"/>
  <c r="H450" i="5"/>
  <c r="I450" i="5"/>
  <c r="J450" i="5"/>
  <c r="K450" i="5"/>
  <c r="L450" i="5"/>
  <c r="M450" i="5"/>
  <c r="F451" i="5"/>
  <c r="G451" i="5"/>
  <c r="H451" i="5"/>
  <c r="I451" i="5"/>
  <c r="J451" i="5"/>
  <c r="K451" i="5"/>
  <c r="L451" i="5"/>
  <c r="M451" i="5"/>
  <c r="F452" i="5"/>
  <c r="C452" i="5" s="1"/>
  <c r="G452" i="5"/>
  <c r="H452" i="5"/>
  <c r="I452" i="5"/>
  <c r="J452" i="5"/>
  <c r="K452" i="5"/>
  <c r="L452" i="5"/>
  <c r="M452" i="5"/>
  <c r="F453" i="5"/>
  <c r="G453" i="5"/>
  <c r="H453" i="5"/>
  <c r="I453" i="5"/>
  <c r="J453" i="5"/>
  <c r="K453" i="5"/>
  <c r="L453" i="5"/>
  <c r="M453" i="5"/>
  <c r="F454" i="5"/>
  <c r="C454" i="5" s="1"/>
  <c r="G454" i="5"/>
  <c r="H454" i="5"/>
  <c r="I454" i="5"/>
  <c r="J454" i="5"/>
  <c r="K454" i="5"/>
  <c r="L454" i="5"/>
  <c r="M454" i="5"/>
  <c r="F455" i="5"/>
  <c r="E455" i="5" s="1"/>
  <c r="G455" i="5"/>
  <c r="H455" i="5"/>
  <c r="I455" i="5"/>
  <c r="J455" i="5"/>
  <c r="K455" i="5"/>
  <c r="L455" i="5"/>
  <c r="M455" i="5"/>
  <c r="F456" i="5"/>
  <c r="E456" i="5" s="1"/>
  <c r="G456" i="5"/>
  <c r="H456" i="5"/>
  <c r="I456" i="5"/>
  <c r="J456" i="5"/>
  <c r="K456" i="5"/>
  <c r="L456" i="5"/>
  <c r="M456" i="5"/>
  <c r="F457" i="5"/>
  <c r="G457" i="5"/>
  <c r="H457" i="5"/>
  <c r="I457" i="5"/>
  <c r="J457" i="5"/>
  <c r="K457" i="5"/>
  <c r="L457" i="5"/>
  <c r="M457" i="5"/>
  <c r="F458" i="5"/>
  <c r="D458" i="5" s="1"/>
  <c r="G458" i="5"/>
  <c r="H458" i="5"/>
  <c r="I458" i="5"/>
  <c r="J458" i="5"/>
  <c r="K458" i="5"/>
  <c r="L458" i="5"/>
  <c r="M458" i="5"/>
  <c r="F459" i="5"/>
  <c r="E459" i="5" s="1"/>
  <c r="G459" i="5"/>
  <c r="H459" i="5"/>
  <c r="I459" i="5"/>
  <c r="J459" i="5"/>
  <c r="K459" i="5"/>
  <c r="L459" i="5"/>
  <c r="M459" i="5"/>
  <c r="F460" i="5"/>
  <c r="D460" i="5" s="1"/>
  <c r="G460" i="5"/>
  <c r="H460" i="5"/>
  <c r="I460" i="5"/>
  <c r="J460" i="5"/>
  <c r="K460" i="5"/>
  <c r="L460" i="5"/>
  <c r="M460" i="5"/>
  <c r="F461" i="5"/>
  <c r="G461" i="5"/>
  <c r="H461" i="5"/>
  <c r="I461" i="5"/>
  <c r="J461" i="5"/>
  <c r="K461" i="5"/>
  <c r="L461" i="5"/>
  <c r="M461" i="5"/>
  <c r="F462" i="5"/>
  <c r="C462" i="5" s="1"/>
  <c r="G462" i="5"/>
  <c r="H462" i="5"/>
  <c r="I462" i="5"/>
  <c r="J462" i="5"/>
  <c r="K462" i="5"/>
  <c r="L462" i="5"/>
  <c r="M462" i="5"/>
  <c r="F463" i="5"/>
  <c r="G463" i="5"/>
  <c r="H463" i="5"/>
  <c r="I463" i="5"/>
  <c r="J463" i="5"/>
  <c r="K463" i="5"/>
  <c r="L463" i="5"/>
  <c r="M463" i="5"/>
  <c r="F464" i="5"/>
  <c r="E464" i="5" s="1"/>
  <c r="G464" i="5"/>
  <c r="H464" i="5"/>
  <c r="I464" i="5"/>
  <c r="J464" i="5"/>
  <c r="K464" i="5"/>
  <c r="L464" i="5"/>
  <c r="M464" i="5"/>
  <c r="F465" i="5"/>
  <c r="D465" i="5" s="1"/>
  <c r="G465" i="5"/>
  <c r="H465" i="5"/>
  <c r="I465" i="5"/>
  <c r="J465" i="5"/>
  <c r="K465" i="5"/>
  <c r="L465" i="5"/>
  <c r="M465" i="5"/>
  <c r="F466" i="5"/>
  <c r="D466" i="5" s="1"/>
  <c r="G466" i="5"/>
  <c r="H466" i="5"/>
  <c r="I466" i="5"/>
  <c r="J466" i="5"/>
  <c r="K466" i="5"/>
  <c r="L466" i="5"/>
  <c r="M466" i="5"/>
  <c r="F467" i="5"/>
  <c r="G467" i="5"/>
  <c r="H467" i="5"/>
  <c r="I467" i="5"/>
  <c r="J467" i="5"/>
  <c r="K467" i="5"/>
  <c r="L467" i="5"/>
  <c r="M467" i="5"/>
  <c r="F468" i="5"/>
  <c r="G468" i="5"/>
  <c r="H468" i="5"/>
  <c r="I468" i="5"/>
  <c r="J468" i="5"/>
  <c r="K468" i="5"/>
  <c r="L468" i="5"/>
  <c r="M468" i="5"/>
  <c r="F469" i="5"/>
  <c r="G469" i="5"/>
  <c r="H469" i="5"/>
  <c r="I469" i="5"/>
  <c r="J469" i="5"/>
  <c r="K469" i="5"/>
  <c r="L469" i="5"/>
  <c r="M469" i="5"/>
  <c r="F470" i="5"/>
  <c r="C470" i="5" s="1"/>
  <c r="G470" i="5"/>
  <c r="H470" i="5"/>
  <c r="I470" i="5"/>
  <c r="J470" i="5"/>
  <c r="K470" i="5"/>
  <c r="L470" i="5"/>
  <c r="M470" i="5"/>
  <c r="F471" i="5"/>
  <c r="C471" i="5" s="1"/>
  <c r="G471" i="5"/>
  <c r="H471" i="5"/>
  <c r="I471" i="5"/>
  <c r="J471" i="5"/>
  <c r="K471" i="5"/>
  <c r="L471" i="5"/>
  <c r="M471" i="5"/>
  <c r="F472" i="5"/>
  <c r="G472" i="5"/>
  <c r="H472" i="5"/>
  <c r="I472" i="5"/>
  <c r="J472" i="5"/>
  <c r="K472" i="5"/>
  <c r="L472" i="5"/>
  <c r="M472" i="5"/>
  <c r="F473" i="5"/>
  <c r="D473" i="5" s="1"/>
  <c r="G473" i="5"/>
  <c r="H473" i="5"/>
  <c r="I473" i="5"/>
  <c r="J473" i="5"/>
  <c r="K473" i="5"/>
  <c r="L473" i="5"/>
  <c r="M473" i="5"/>
  <c r="F474" i="5"/>
  <c r="D474" i="5" s="1"/>
  <c r="G474" i="5"/>
  <c r="H474" i="5"/>
  <c r="I474" i="5"/>
  <c r="J474" i="5"/>
  <c r="K474" i="5"/>
  <c r="L474" i="5"/>
  <c r="M474" i="5"/>
  <c r="F475" i="5"/>
  <c r="G475" i="5"/>
  <c r="H475" i="5"/>
  <c r="I475" i="5"/>
  <c r="J475" i="5"/>
  <c r="K475" i="5"/>
  <c r="L475" i="5"/>
  <c r="M475" i="5"/>
  <c r="F476" i="5"/>
  <c r="D476" i="5" s="1"/>
  <c r="G476" i="5"/>
  <c r="H476" i="5"/>
  <c r="I476" i="5"/>
  <c r="J476" i="5"/>
  <c r="K476" i="5"/>
  <c r="L476" i="5"/>
  <c r="M476" i="5"/>
  <c r="F477" i="5"/>
  <c r="C477" i="5" s="1"/>
  <c r="G477" i="5"/>
  <c r="H477" i="5"/>
  <c r="I477" i="5"/>
  <c r="J477" i="5"/>
  <c r="K477" i="5"/>
  <c r="L477" i="5"/>
  <c r="M477" i="5"/>
  <c r="F478" i="5"/>
  <c r="G478" i="5"/>
  <c r="H478" i="5"/>
  <c r="I478" i="5"/>
  <c r="J478" i="5"/>
  <c r="K478" i="5"/>
  <c r="L478" i="5"/>
  <c r="M478" i="5"/>
  <c r="F479" i="5"/>
  <c r="D479" i="5" s="1"/>
  <c r="G479" i="5"/>
  <c r="H479" i="5"/>
  <c r="I479" i="5"/>
  <c r="J479" i="5"/>
  <c r="K479" i="5"/>
  <c r="L479" i="5"/>
  <c r="M479" i="5"/>
  <c r="F480" i="5"/>
  <c r="G480" i="5"/>
  <c r="H480" i="5"/>
  <c r="I480" i="5"/>
  <c r="J480" i="5"/>
  <c r="K480" i="5"/>
  <c r="L480" i="5"/>
  <c r="M480" i="5"/>
  <c r="F481" i="5"/>
  <c r="C481" i="5" s="1"/>
  <c r="G481" i="5"/>
  <c r="H481" i="5"/>
  <c r="I481" i="5"/>
  <c r="J481" i="5"/>
  <c r="K481" i="5"/>
  <c r="L481" i="5"/>
  <c r="M481" i="5"/>
  <c r="F482" i="5"/>
  <c r="G482" i="5"/>
  <c r="H482" i="5"/>
  <c r="I482" i="5"/>
  <c r="J482" i="5"/>
  <c r="K482" i="5"/>
  <c r="L482" i="5"/>
  <c r="M482" i="5"/>
  <c r="F483" i="5"/>
  <c r="E483" i="5" s="1"/>
  <c r="G483" i="5"/>
  <c r="H483" i="5"/>
  <c r="I483" i="5"/>
  <c r="J483" i="5"/>
  <c r="K483" i="5"/>
  <c r="L483" i="5"/>
  <c r="M483" i="5"/>
  <c r="F484" i="5"/>
  <c r="C484" i="5" s="1"/>
  <c r="G484" i="5"/>
  <c r="H484" i="5"/>
  <c r="I484" i="5"/>
  <c r="J484" i="5"/>
  <c r="K484" i="5"/>
  <c r="L484" i="5"/>
  <c r="M484" i="5"/>
  <c r="F485" i="5"/>
  <c r="G485" i="5"/>
  <c r="H485" i="5"/>
  <c r="I485" i="5"/>
  <c r="J485" i="5"/>
  <c r="K485" i="5"/>
  <c r="L485" i="5"/>
  <c r="M485" i="5"/>
  <c r="F486" i="5"/>
  <c r="E486" i="5" s="1"/>
  <c r="G486" i="5"/>
  <c r="H486" i="5"/>
  <c r="I486" i="5"/>
  <c r="J486" i="5"/>
  <c r="K486" i="5"/>
  <c r="L486" i="5"/>
  <c r="M486" i="5"/>
  <c r="F487" i="5"/>
  <c r="E487" i="5" s="1"/>
  <c r="G487" i="5"/>
  <c r="H487" i="5"/>
  <c r="I487" i="5"/>
  <c r="J487" i="5"/>
  <c r="K487" i="5"/>
  <c r="L487" i="5"/>
  <c r="M487" i="5"/>
  <c r="F488" i="5"/>
  <c r="D488" i="5" s="1"/>
  <c r="G488" i="5"/>
  <c r="H488" i="5"/>
  <c r="I488" i="5"/>
  <c r="J488" i="5"/>
  <c r="K488" i="5"/>
  <c r="L488" i="5"/>
  <c r="M488" i="5"/>
  <c r="F489" i="5"/>
  <c r="C489" i="5" s="1"/>
  <c r="G489" i="5"/>
  <c r="H489" i="5"/>
  <c r="I489" i="5"/>
  <c r="J489" i="5"/>
  <c r="K489" i="5"/>
  <c r="L489" i="5"/>
  <c r="M489" i="5"/>
  <c r="F490" i="5"/>
  <c r="D490" i="5" s="1"/>
  <c r="G490" i="5"/>
  <c r="H490" i="5"/>
  <c r="I490" i="5"/>
  <c r="J490" i="5"/>
  <c r="K490" i="5"/>
  <c r="L490" i="5"/>
  <c r="M490" i="5"/>
  <c r="F491" i="5"/>
  <c r="G491" i="5"/>
  <c r="H491" i="5"/>
  <c r="I491" i="5"/>
  <c r="J491" i="5"/>
  <c r="K491" i="5"/>
  <c r="L491" i="5"/>
  <c r="M491" i="5"/>
  <c r="F492" i="5"/>
  <c r="G492" i="5"/>
  <c r="H492" i="5"/>
  <c r="I492" i="5"/>
  <c r="J492" i="5"/>
  <c r="K492" i="5"/>
  <c r="L492" i="5"/>
  <c r="M492" i="5"/>
  <c r="F493" i="5"/>
  <c r="E493" i="5" s="1"/>
  <c r="G493" i="5"/>
  <c r="H493" i="5"/>
  <c r="I493" i="5"/>
  <c r="J493" i="5"/>
  <c r="K493" i="5"/>
  <c r="L493" i="5"/>
  <c r="M493" i="5"/>
  <c r="F494" i="5"/>
  <c r="G494" i="5"/>
  <c r="H494" i="5"/>
  <c r="I494" i="5"/>
  <c r="J494" i="5"/>
  <c r="K494" i="5"/>
  <c r="L494" i="5"/>
  <c r="M494" i="5"/>
  <c r="F495" i="5"/>
  <c r="G495" i="5"/>
  <c r="H495" i="5"/>
  <c r="I495" i="5"/>
  <c r="J495" i="5"/>
  <c r="K495" i="5"/>
  <c r="L495" i="5"/>
  <c r="M495" i="5"/>
  <c r="F496" i="5"/>
  <c r="E496" i="5" s="1"/>
  <c r="G496" i="5"/>
  <c r="H496" i="5"/>
  <c r="I496" i="5"/>
  <c r="J496" i="5"/>
  <c r="K496" i="5"/>
  <c r="L496" i="5"/>
  <c r="M496" i="5"/>
  <c r="F497" i="5"/>
  <c r="D497" i="5" s="1"/>
  <c r="G497" i="5"/>
  <c r="H497" i="5"/>
  <c r="I497" i="5"/>
  <c r="J497" i="5"/>
  <c r="K497" i="5"/>
  <c r="L497" i="5"/>
  <c r="M497" i="5"/>
  <c r="F498" i="5"/>
  <c r="C498" i="5" s="1"/>
  <c r="G498" i="5"/>
  <c r="H498" i="5"/>
  <c r="I498" i="5"/>
  <c r="J498" i="5"/>
  <c r="K498" i="5"/>
  <c r="L498" i="5"/>
  <c r="M498" i="5"/>
  <c r="F499" i="5"/>
  <c r="G499" i="5"/>
  <c r="H499" i="5"/>
  <c r="I499" i="5"/>
  <c r="J499" i="5"/>
  <c r="K499" i="5"/>
  <c r="L499" i="5"/>
  <c r="M499" i="5"/>
  <c r="F500" i="5"/>
  <c r="D500" i="5" s="1"/>
  <c r="G500" i="5"/>
  <c r="H500" i="5"/>
  <c r="I500" i="5"/>
  <c r="J500" i="5"/>
  <c r="K500" i="5"/>
  <c r="L500" i="5"/>
  <c r="M500" i="5"/>
  <c r="F501" i="5"/>
  <c r="C501" i="5" s="1"/>
  <c r="G501" i="5"/>
  <c r="H501" i="5"/>
  <c r="I501" i="5"/>
  <c r="J501" i="5"/>
  <c r="K501" i="5"/>
  <c r="L501" i="5"/>
  <c r="M501" i="5"/>
  <c r="F502" i="5"/>
  <c r="C502" i="5" s="1"/>
  <c r="G502" i="5"/>
  <c r="H502" i="5"/>
  <c r="I502" i="5"/>
  <c r="J502" i="5"/>
  <c r="K502" i="5"/>
  <c r="L502" i="5"/>
  <c r="M502" i="5"/>
  <c r="F503" i="5"/>
  <c r="G503" i="5"/>
  <c r="H503" i="5"/>
  <c r="I503" i="5"/>
  <c r="J503" i="5"/>
  <c r="K503" i="5"/>
  <c r="L503" i="5"/>
  <c r="M503" i="5"/>
  <c r="F504" i="5"/>
  <c r="E504" i="5" s="1"/>
  <c r="G504" i="5"/>
  <c r="H504" i="5"/>
  <c r="I504" i="5"/>
  <c r="J504" i="5"/>
  <c r="K504" i="5"/>
  <c r="L504" i="5"/>
  <c r="M504" i="5"/>
  <c r="F505" i="5"/>
  <c r="C505" i="5" s="1"/>
  <c r="G505" i="5"/>
  <c r="H505" i="5"/>
  <c r="I505" i="5"/>
  <c r="J505" i="5"/>
  <c r="K505" i="5"/>
  <c r="L505" i="5"/>
  <c r="M505" i="5"/>
  <c r="F506" i="5"/>
  <c r="C506" i="5" s="1"/>
  <c r="G506" i="5"/>
  <c r="H506" i="5"/>
  <c r="I506" i="5"/>
  <c r="J506" i="5"/>
  <c r="K506" i="5"/>
  <c r="L506" i="5"/>
  <c r="M506" i="5"/>
  <c r="F507" i="5"/>
  <c r="C507" i="5" s="1"/>
  <c r="G507" i="5"/>
  <c r="H507" i="5"/>
  <c r="I507" i="5"/>
  <c r="J507" i="5"/>
  <c r="K507" i="5"/>
  <c r="L507" i="5"/>
  <c r="M507" i="5"/>
  <c r="F508" i="5"/>
  <c r="C508" i="5" s="1"/>
  <c r="G508" i="5"/>
  <c r="H508" i="5"/>
  <c r="I508" i="5"/>
  <c r="J508" i="5"/>
  <c r="K508" i="5"/>
  <c r="L508" i="5"/>
  <c r="M508" i="5"/>
  <c r="F509" i="5"/>
  <c r="D509" i="5" s="1"/>
  <c r="G509" i="5"/>
  <c r="H509" i="5"/>
  <c r="I509" i="5"/>
  <c r="J509" i="5"/>
  <c r="K509" i="5"/>
  <c r="L509" i="5"/>
  <c r="M509" i="5"/>
  <c r="F510" i="5"/>
  <c r="C510" i="5" s="1"/>
  <c r="G510" i="5"/>
  <c r="H510" i="5"/>
  <c r="I510" i="5"/>
  <c r="J510" i="5"/>
  <c r="K510" i="5"/>
  <c r="L510" i="5"/>
  <c r="M510" i="5"/>
  <c r="F511" i="5"/>
  <c r="C511" i="5" s="1"/>
  <c r="G511" i="5"/>
  <c r="H511" i="5"/>
  <c r="I511" i="5"/>
  <c r="J511" i="5"/>
  <c r="K511" i="5"/>
  <c r="L511" i="5"/>
  <c r="M511" i="5"/>
  <c r="F512" i="5"/>
  <c r="C512" i="5" s="1"/>
  <c r="G512" i="5"/>
  <c r="H512" i="5"/>
  <c r="I512" i="5"/>
  <c r="J512" i="5"/>
  <c r="K512" i="5"/>
  <c r="L512" i="5"/>
  <c r="M512" i="5"/>
  <c r="F513" i="5"/>
  <c r="G513" i="5"/>
  <c r="H513" i="5"/>
  <c r="I513" i="5"/>
  <c r="J513" i="5"/>
  <c r="K513" i="5"/>
  <c r="L513" i="5"/>
  <c r="M513" i="5"/>
  <c r="F514" i="5"/>
  <c r="G514" i="5"/>
  <c r="H514" i="5"/>
  <c r="I514" i="5"/>
  <c r="J514" i="5"/>
  <c r="K514" i="5"/>
  <c r="L514" i="5"/>
  <c r="M514" i="5"/>
  <c r="F515" i="5"/>
  <c r="C515" i="5" s="1"/>
  <c r="G515" i="5"/>
  <c r="H515" i="5"/>
  <c r="I515" i="5"/>
  <c r="J515" i="5"/>
  <c r="K515" i="5"/>
  <c r="L515" i="5"/>
  <c r="M515" i="5"/>
  <c r="F516" i="5"/>
  <c r="G516" i="5"/>
  <c r="H516" i="5"/>
  <c r="I516" i="5"/>
  <c r="J516" i="5"/>
  <c r="K516" i="5"/>
  <c r="L516" i="5"/>
  <c r="M516" i="5"/>
  <c r="F517" i="5"/>
  <c r="D517" i="5" s="1"/>
  <c r="G517" i="5"/>
  <c r="H517" i="5"/>
  <c r="I517" i="5"/>
  <c r="J517" i="5"/>
  <c r="K517" i="5"/>
  <c r="L517" i="5"/>
  <c r="M517" i="5"/>
  <c r="F518" i="5"/>
  <c r="G518" i="5"/>
  <c r="H518" i="5"/>
  <c r="I518" i="5"/>
  <c r="J518" i="5"/>
  <c r="K518" i="5"/>
  <c r="L518" i="5"/>
  <c r="M518" i="5"/>
  <c r="F519" i="5"/>
  <c r="C519" i="5" s="1"/>
  <c r="G519" i="5"/>
  <c r="H519" i="5"/>
  <c r="I519" i="5"/>
  <c r="J519" i="5"/>
  <c r="K519" i="5"/>
  <c r="L519" i="5"/>
  <c r="M519" i="5"/>
  <c r="F520" i="5"/>
  <c r="D520" i="5" s="1"/>
  <c r="G520" i="5"/>
  <c r="H520" i="5"/>
  <c r="I520" i="5"/>
  <c r="J520" i="5"/>
  <c r="K520" i="5"/>
  <c r="L520" i="5"/>
  <c r="M520" i="5"/>
  <c r="F521" i="5"/>
  <c r="G521" i="5"/>
  <c r="H521" i="5"/>
  <c r="I521" i="5"/>
  <c r="J521" i="5"/>
  <c r="K521" i="5"/>
  <c r="L521" i="5"/>
  <c r="M521" i="5"/>
  <c r="F522" i="5"/>
  <c r="E522" i="5" s="1"/>
  <c r="G522" i="5"/>
  <c r="H522" i="5"/>
  <c r="I522" i="5"/>
  <c r="J522" i="5"/>
  <c r="K522" i="5"/>
  <c r="L522" i="5"/>
  <c r="M522" i="5"/>
  <c r="F523" i="5"/>
  <c r="G523" i="5"/>
  <c r="H523" i="5"/>
  <c r="I523" i="5"/>
  <c r="J523" i="5"/>
  <c r="K523" i="5"/>
  <c r="L523" i="5"/>
  <c r="M523" i="5"/>
  <c r="F524" i="5"/>
  <c r="D524" i="5" s="1"/>
  <c r="G524" i="5"/>
  <c r="H524" i="5"/>
  <c r="I524" i="5"/>
  <c r="J524" i="5"/>
  <c r="K524" i="5"/>
  <c r="L524" i="5"/>
  <c r="M524" i="5"/>
  <c r="F525" i="5"/>
  <c r="C525" i="5" s="1"/>
  <c r="G525" i="5"/>
  <c r="H525" i="5"/>
  <c r="I525" i="5"/>
  <c r="J525" i="5"/>
  <c r="K525" i="5"/>
  <c r="L525" i="5"/>
  <c r="M525" i="5"/>
  <c r="F526" i="5"/>
  <c r="G526" i="5"/>
  <c r="H526" i="5"/>
  <c r="I526" i="5"/>
  <c r="J526" i="5"/>
  <c r="K526" i="5"/>
  <c r="L526" i="5"/>
  <c r="M526" i="5"/>
  <c r="F527" i="5"/>
  <c r="D527" i="5" s="1"/>
  <c r="G527" i="5"/>
  <c r="H527" i="5"/>
  <c r="I527" i="5"/>
  <c r="J527" i="5"/>
  <c r="K527" i="5"/>
  <c r="L527" i="5"/>
  <c r="M527" i="5"/>
  <c r="F528" i="5"/>
  <c r="G528" i="5"/>
  <c r="H528" i="5"/>
  <c r="I528" i="5"/>
  <c r="J528" i="5"/>
  <c r="K528" i="5"/>
  <c r="L528" i="5"/>
  <c r="M528" i="5"/>
  <c r="F529" i="5"/>
  <c r="G529" i="5"/>
  <c r="H529" i="5"/>
  <c r="I529" i="5"/>
  <c r="J529" i="5"/>
  <c r="K529" i="5"/>
  <c r="L529" i="5"/>
  <c r="M529" i="5"/>
  <c r="F530" i="5"/>
  <c r="G530" i="5"/>
  <c r="H530" i="5"/>
  <c r="I530" i="5"/>
  <c r="J530" i="5"/>
  <c r="K530" i="5"/>
  <c r="L530" i="5"/>
  <c r="M530" i="5"/>
  <c r="F531" i="5"/>
  <c r="E531" i="5" s="1"/>
  <c r="G531" i="5"/>
  <c r="H531" i="5"/>
  <c r="I531" i="5"/>
  <c r="J531" i="5"/>
  <c r="K531" i="5"/>
  <c r="L531" i="5"/>
  <c r="M531" i="5"/>
  <c r="F532" i="5"/>
  <c r="D532" i="5" s="1"/>
  <c r="G532" i="5"/>
  <c r="H532" i="5"/>
  <c r="I532" i="5"/>
  <c r="J532" i="5"/>
  <c r="K532" i="5"/>
  <c r="L532" i="5"/>
  <c r="M532" i="5"/>
  <c r="F533" i="5"/>
  <c r="C533" i="5" s="1"/>
  <c r="G533" i="5"/>
  <c r="H533" i="5"/>
  <c r="I533" i="5"/>
  <c r="J533" i="5"/>
  <c r="K533" i="5"/>
  <c r="L533" i="5"/>
  <c r="M533" i="5"/>
  <c r="F534" i="5"/>
  <c r="G534" i="5"/>
  <c r="H534" i="5"/>
  <c r="I534" i="5"/>
  <c r="J534" i="5"/>
  <c r="K534" i="5"/>
  <c r="L534" i="5"/>
  <c r="M534" i="5"/>
  <c r="F535" i="5"/>
  <c r="G535" i="5"/>
  <c r="H535" i="5"/>
  <c r="I535" i="5"/>
  <c r="J535" i="5"/>
  <c r="K535" i="5"/>
  <c r="L535" i="5"/>
  <c r="M535" i="5"/>
  <c r="F536" i="5"/>
  <c r="G536" i="5"/>
  <c r="H536" i="5"/>
  <c r="I536" i="5"/>
  <c r="J536" i="5"/>
  <c r="K536" i="5"/>
  <c r="L536" i="5"/>
  <c r="M536" i="5"/>
  <c r="F537" i="5"/>
  <c r="D537" i="5" s="1"/>
  <c r="G537" i="5"/>
  <c r="H537" i="5"/>
  <c r="I537" i="5"/>
  <c r="J537" i="5"/>
  <c r="K537" i="5"/>
  <c r="L537" i="5"/>
  <c r="M537" i="5"/>
  <c r="F538" i="5"/>
  <c r="C538" i="5" s="1"/>
  <c r="G538" i="5"/>
  <c r="H538" i="5"/>
  <c r="I538" i="5"/>
  <c r="J538" i="5"/>
  <c r="K538" i="5"/>
  <c r="L538" i="5"/>
  <c r="M538" i="5"/>
  <c r="F539" i="5"/>
  <c r="C539" i="5" s="1"/>
  <c r="G539" i="5"/>
  <c r="H539" i="5"/>
  <c r="I539" i="5"/>
  <c r="J539" i="5"/>
  <c r="K539" i="5"/>
  <c r="L539" i="5"/>
  <c r="M539" i="5"/>
  <c r="F540" i="5"/>
  <c r="E540" i="5" s="1"/>
  <c r="G540" i="5"/>
  <c r="H540" i="5"/>
  <c r="I540" i="5"/>
  <c r="J540" i="5"/>
  <c r="K540" i="5"/>
  <c r="L540" i="5"/>
  <c r="M540" i="5"/>
  <c r="F541" i="5"/>
  <c r="C541" i="5" s="1"/>
  <c r="G541" i="5"/>
  <c r="H541" i="5"/>
  <c r="I541" i="5"/>
  <c r="J541" i="5"/>
  <c r="K541" i="5"/>
  <c r="L541" i="5"/>
  <c r="M541" i="5"/>
  <c r="F542" i="5"/>
  <c r="D542" i="5" s="1"/>
  <c r="G542" i="5"/>
  <c r="H542" i="5"/>
  <c r="I542" i="5"/>
  <c r="J542" i="5"/>
  <c r="K542" i="5"/>
  <c r="L542" i="5"/>
  <c r="M542" i="5"/>
  <c r="F543" i="5"/>
  <c r="E543" i="5" s="1"/>
  <c r="G543" i="5"/>
  <c r="H543" i="5"/>
  <c r="I543" i="5"/>
  <c r="J543" i="5"/>
  <c r="K543" i="5"/>
  <c r="L543" i="5"/>
  <c r="M543" i="5"/>
  <c r="F544" i="5"/>
  <c r="E544" i="5" s="1"/>
  <c r="G544" i="5"/>
  <c r="H544" i="5"/>
  <c r="I544" i="5"/>
  <c r="J544" i="5"/>
  <c r="K544" i="5"/>
  <c r="L544" i="5"/>
  <c r="M544" i="5"/>
  <c r="F545" i="5"/>
  <c r="E545" i="5" s="1"/>
  <c r="G545" i="5"/>
  <c r="H545" i="5"/>
  <c r="I545" i="5"/>
  <c r="J545" i="5"/>
  <c r="K545" i="5"/>
  <c r="L545" i="5"/>
  <c r="M545" i="5"/>
  <c r="F546" i="5"/>
  <c r="C546" i="5" s="1"/>
  <c r="G546" i="5"/>
  <c r="H546" i="5"/>
  <c r="I546" i="5"/>
  <c r="J546" i="5"/>
  <c r="K546" i="5"/>
  <c r="L546" i="5"/>
  <c r="M546" i="5"/>
  <c r="F547" i="5"/>
  <c r="E547" i="5" s="1"/>
  <c r="G547" i="5"/>
  <c r="H547" i="5"/>
  <c r="I547" i="5"/>
  <c r="J547" i="5"/>
  <c r="K547" i="5"/>
  <c r="L547" i="5"/>
  <c r="M547" i="5"/>
  <c r="F548" i="5"/>
  <c r="E548" i="5" s="1"/>
  <c r="G548" i="5"/>
  <c r="H548" i="5"/>
  <c r="I548" i="5"/>
  <c r="J548" i="5"/>
  <c r="K548" i="5"/>
  <c r="L548" i="5"/>
  <c r="M548" i="5"/>
  <c r="F549" i="5"/>
  <c r="C549" i="5" s="1"/>
  <c r="G549" i="5"/>
  <c r="H549" i="5"/>
  <c r="I549" i="5"/>
  <c r="J549" i="5"/>
  <c r="K549" i="5"/>
  <c r="L549" i="5"/>
  <c r="M549" i="5"/>
  <c r="F550" i="5"/>
  <c r="D550" i="5" s="1"/>
  <c r="G550" i="5"/>
  <c r="H550" i="5"/>
  <c r="I550" i="5"/>
  <c r="J550" i="5"/>
  <c r="K550" i="5"/>
  <c r="L550" i="5"/>
  <c r="M550" i="5"/>
  <c r="F551" i="5"/>
  <c r="E551" i="5" s="1"/>
  <c r="G551" i="5"/>
  <c r="H551" i="5"/>
  <c r="I551" i="5"/>
  <c r="J551" i="5"/>
  <c r="K551" i="5"/>
  <c r="L551" i="5"/>
  <c r="M551" i="5"/>
  <c r="F552" i="5"/>
  <c r="C552" i="5" s="1"/>
  <c r="G552" i="5"/>
  <c r="H552" i="5"/>
  <c r="I552" i="5"/>
  <c r="J552" i="5"/>
  <c r="K552" i="5"/>
  <c r="L552" i="5"/>
  <c r="M552" i="5"/>
  <c r="F553" i="5"/>
  <c r="D553" i="5" s="1"/>
  <c r="G553" i="5"/>
  <c r="H553" i="5"/>
  <c r="I553" i="5"/>
  <c r="J553" i="5"/>
  <c r="K553" i="5"/>
  <c r="L553" i="5"/>
  <c r="M553" i="5"/>
  <c r="F554" i="5"/>
  <c r="D554" i="5" s="1"/>
  <c r="G554" i="5"/>
  <c r="H554" i="5"/>
  <c r="I554" i="5"/>
  <c r="J554" i="5"/>
  <c r="K554" i="5"/>
  <c r="L554" i="5"/>
  <c r="M554" i="5"/>
  <c r="F555" i="5"/>
  <c r="D555" i="5" s="1"/>
  <c r="G555" i="5"/>
  <c r="H555" i="5"/>
  <c r="I555" i="5"/>
  <c r="J555" i="5"/>
  <c r="K555" i="5"/>
  <c r="L555" i="5"/>
  <c r="M555" i="5"/>
  <c r="F556" i="5"/>
  <c r="D556" i="5" s="1"/>
  <c r="G556" i="5"/>
  <c r="H556" i="5"/>
  <c r="I556" i="5"/>
  <c r="J556" i="5"/>
  <c r="K556" i="5"/>
  <c r="L556" i="5"/>
  <c r="M556" i="5"/>
  <c r="F557" i="5"/>
  <c r="C557" i="5" s="1"/>
  <c r="G557" i="5"/>
  <c r="H557" i="5"/>
  <c r="I557" i="5"/>
  <c r="J557" i="5"/>
  <c r="K557" i="5"/>
  <c r="L557" i="5"/>
  <c r="M557" i="5"/>
  <c r="F558" i="5"/>
  <c r="D558" i="5" s="1"/>
  <c r="G558" i="5"/>
  <c r="H558" i="5"/>
  <c r="I558" i="5"/>
  <c r="J558" i="5"/>
  <c r="K558" i="5"/>
  <c r="L558" i="5"/>
  <c r="M558" i="5"/>
  <c r="F559" i="5"/>
  <c r="E559" i="5" s="1"/>
  <c r="G559" i="5"/>
  <c r="H559" i="5"/>
  <c r="I559" i="5"/>
  <c r="J559" i="5"/>
  <c r="K559" i="5"/>
  <c r="L559" i="5"/>
  <c r="M559" i="5"/>
  <c r="F560" i="5"/>
  <c r="E560" i="5" s="1"/>
  <c r="G560" i="5"/>
  <c r="H560" i="5"/>
  <c r="I560" i="5"/>
  <c r="J560" i="5"/>
  <c r="K560" i="5"/>
  <c r="L560" i="5"/>
  <c r="M560" i="5"/>
  <c r="F561" i="5"/>
  <c r="G561" i="5"/>
  <c r="H561" i="5"/>
  <c r="I561" i="5"/>
  <c r="J561" i="5"/>
  <c r="K561" i="5"/>
  <c r="L561" i="5"/>
  <c r="M561" i="5"/>
  <c r="F562" i="5"/>
  <c r="C562" i="5" s="1"/>
  <c r="G562" i="5"/>
  <c r="H562" i="5"/>
  <c r="I562" i="5"/>
  <c r="J562" i="5"/>
  <c r="K562" i="5"/>
  <c r="L562" i="5"/>
  <c r="M562" i="5"/>
  <c r="F563" i="5"/>
  <c r="E563" i="5" s="1"/>
  <c r="G563" i="5"/>
  <c r="H563" i="5"/>
  <c r="I563" i="5"/>
  <c r="J563" i="5"/>
  <c r="K563" i="5"/>
  <c r="L563" i="5"/>
  <c r="M563" i="5"/>
  <c r="F564" i="5"/>
  <c r="C564" i="5" s="1"/>
  <c r="G564" i="5"/>
  <c r="H564" i="5"/>
  <c r="I564" i="5"/>
  <c r="J564" i="5"/>
  <c r="K564" i="5"/>
  <c r="L564" i="5"/>
  <c r="M564" i="5"/>
  <c r="F565" i="5"/>
  <c r="C565" i="5" s="1"/>
  <c r="G565" i="5"/>
  <c r="H565" i="5"/>
  <c r="I565" i="5"/>
  <c r="J565" i="5"/>
  <c r="K565" i="5"/>
  <c r="L565" i="5"/>
  <c r="M565" i="5"/>
  <c r="F566" i="5"/>
  <c r="C566" i="5" s="1"/>
  <c r="G566" i="5"/>
  <c r="H566" i="5"/>
  <c r="I566" i="5"/>
  <c r="J566" i="5"/>
  <c r="K566" i="5"/>
  <c r="L566" i="5"/>
  <c r="M566" i="5"/>
  <c r="F567" i="5"/>
  <c r="E567" i="5" s="1"/>
  <c r="G567" i="5"/>
  <c r="H567" i="5"/>
  <c r="I567" i="5"/>
  <c r="J567" i="5"/>
  <c r="K567" i="5"/>
  <c r="L567" i="5"/>
  <c r="M567" i="5"/>
  <c r="F568" i="5"/>
  <c r="D568" i="5" s="1"/>
  <c r="G568" i="5"/>
  <c r="H568" i="5"/>
  <c r="I568" i="5"/>
  <c r="J568" i="5"/>
  <c r="K568" i="5"/>
  <c r="L568" i="5"/>
  <c r="M568" i="5"/>
  <c r="F569" i="5"/>
  <c r="E569" i="5" s="1"/>
  <c r="G569" i="5"/>
  <c r="H569" i="5"/>
  <c r="I569" i="5"/>
  <c r="J569" i="5"/>
  <c r="K569" i="5"/>
  <c r="L569" i="5"/>
  <c r="M569" i="5"/>
  <c r="F570" i="5"/>
  <c r="D570" i="5" s="1"/>
  <c r="G570" i="5"/>
  <c r="H570" i="5"/>
  <c r="I570" i="5"/>
  <c r="J570" i="5"/>
  <c r="K570" i="5"/>
  <c r="L570" i="5"/>
  <c r="M570" i="5"/>
  <c r="F571" i="5"/>
  <c r="E571" i="5" s="1"/>
  <c r="G571" i="5"/>
  <c r="H571" i="5"/>
  <c r="I571" i="5"/>
  <c r="J571" i="5"/>
  <c r="K571" i="5"/>
  <c r="L571" i="5"/>
  <c r="M571" i="5"/>
  <c r="F572" i="5"/>
  <c r="C572" i="5" s="1"/>
  <c r="G572" i="5"/>
  <c r="H572" i="5"/>
  <c r="I572" i="5"/>
  <c r="J572" i="5"/>
  <c r="K572" i="5"/>
  <c r="L572" i="5"/>
  <c r="M572" i="5"/>
  <c r="F573" i="5"/>
  <c r="D573" i="5" s="1"/>
  <c r="G573" i="5"/>
  <c r="H573" i="5"/>
  <c r="I573" i="5"/>
  <c r="J573" i="5"/>
  <c r="K573" i="5"/>
  <c r="L573" i="5"/>
  <c r="M573" i="5"/>
  <c r="F574" i="5"/>
  <c r="D574" i="5" s="1"/>
  <c r="G574" i="5"/>
  <c r="H574" i="5"/>
  <c r="I574" i="5"/>
  <c r="J574" i="5"/>
  <c r="K574" i="5"/>
  <c r="L574" i="5"/>
  <c r="M574" i="5"/>
  <c r="F575" i="5"/>
  <c r="C575" i="5" s="1"/>
  <c r="G575" i="5"/>
  <c r="H575" i="5"/>
  <c r="I575" i="5"/>
  <c r="J575" i="5"/>
  <c r="K575" i="5"/>
  <c r="L575" i="5"/>
  <c r="M575" i="5"/>
  <c r="F576" i="5"/>
  <c r="G576" i="5"/>
  <c r="H576" i="5"/>
  <c r="I576" i="5"/>
  <c r="J576" i="5"/>
  <c r="K576" i="5"/>
  <c r="L576" i="5"/>
  <c r="M576" i="5"/>
  <c r="F577" i="5"/>
  <c r="C577" i="5" s="1"/>
  <c r="G577" i="5"/>
  <c r="H577" i="5"/>
  <c r="I577" i="5"/>
  <c r="J577" i="5"/>
  <c r="K577" i="5"/>
  <c r="L577" i="5"/>
  <c r="M577" i="5"/>
  <c r="F578" i="5"/>
  <c r="E578" i="5" s="1"/>
  <c r="G578" i="5"/>
  <c r="H578" i="5"/>
  <c r="I578" i="5"/>
  <c r="J578" i="5"/>
  <c r="K578" i="5"/>
  <c r="L578" i="5"/>
  <c r="M578" i="5"/>
  <c r="F579" i="5"/>
  <c r="G579" i="5"/>
  <c r="H579" i="5"/>
  <c r="I579" i="5"/>
  <c r="J579" i="5"/>
  <c r="K579" i="5"/>
  <c r="L579" i="5"/>
  <c r="M579" i="5"/>
  <c r="F580" i="5"/>
  <c r="G580" i="5"/>
  <c r="H580" i="5"/>
  <c r="I580" i="5"/>
  <c r="J580" i="5"/>
  <c r="K580" i="5"/>
  <c r="L580" i="5"/>
  <c r="M580" i="5"/>
  <c r="F581" i="5"/>
  <c r="G581" i="5"/>
  <c r="H581" i="5"/>
  <c r="I581" i="5"/>
  <c r="J581" i="5"/>
  <c r="K581" i="5"/>
  <c r="L581" i="5"/>
  <c r="M581" i="5"/>
  <c r="F582" i="5"/>
  <c r="G582" i="5"/>
  <c r="H582" i="5"/>
  <c r="I582" i="5"/>
  <c r="J582" i="5"/>
  <c r="K582" i="5"/>
  <c r="L582" i="5"/>
  <c r="M582" i="5"/>
  <c r="F583" i="5"/>
  <c r="D583" i="5" s="1"/>
  <c r="G583" i="5"/>
  <c r="H583" i="5"/>
  <c r="I583" i="5"/>
  <c r="J583" i="5"/>
  <c r="K583" i="5"/>
  <c r="L583" i="5"/>
  <c r="M583" i="5"/>
  <c r="F584" i="5"/>
  <c r="G584" i="5"/>
  <c r="H584" i="5"/>
  <c r="I584" i="5"/>
  <c r="J584" i="5"/>
  <c r="K584" i="5"/>
  <c r="L584" i="5"/>
  <c r="M584" i="5"/>
  <c r="F585" i="5"/>
  <c r="G585" i="5"/>
  <c r="H585" i="5"/>
  <c r="I585" i="5"/>
  <c r="J585" i="5"/>
  <c r="K585" i="5"/>
  <c r="L585" i="5"/>
  <c r="M585" i="5"/>
  <c r="F586" i="5"/>
  <c r="C586" i="5" s="1"/>
  <c r="G586" i="5"/>
  <c r="H586" i="5"/>
  <c r="I586" i="5"/>
  <c r="J586" i="5"/>
  <c r="K586" i="5"/>
  <c r="L586" i="5"/>
  <c r="M586" i="5"/>
  <c r="F587" i="5"/>
  <c r="E587" i="5" s="1"/>
  <c r="G587" i="5"/>
  <c r="H587" i="5"/>
  <c r="I587" i="5"/>
  <c r="J587" i="5"/>
  <c r="K587" i="5"/>
  <c r="L587" i="5"/>
  <c r="M587" i="5"/>
  <c r="F588" i="5"/>
  <c r="G588" i="5"/>
  <c r="H588" i="5"/>
  <c r="I588" i="5"/>
  <c r="J588" i="5"/>
  <c r="K588" i="5"/>
  <c r="L588" i="5"/>
  <c r="M588" i="5"/>
  <c r="F589" i="5"/>
  <c r="G589" i="5"/>
  <c r="H589" i="5"/>
  <c r="I589" i="5"/>
  <c r="J589" i="5"/>
  <c r="K589" i="5"/>
  <c r="L589" i="5"/>
  <c r="M589" i="5"/>
  <c r="F590" i="5"/>
  <c r="G590" i="5"/>
  <c r="H590" i="5"/>
  <c r="I590" i="5"/>
  <c r="J590" i="5"/>
  <c r="K590" i="5"/>
  <c r="L590" i="5"/>
  <c r="M590" i="5"/>
  <c r="F591" i="5"/>
  <c r="G591" i="5"/>
  <c r="H591" i="5"/>
  <c r="I591" i="5"/>
  <c r="J591" i="5"/>
  <c r="K591" i="5"/>
  <c r="L591" i="5"/>
  <c r="M591" i="5"/>
  <c r="F592" i="5"/>
  <c r="G592" i="5"/>
  <c r="H592" i="5"/>
  <c r="I592" i="5"/>
  <c r="J592" i="5"/>
  <c r="K592" i="5"/>
  <c r="L592" i="5"/>
  <c r="M592" i="5"/>
  <c r="F593" i="5"/>
  <c r="E593" i="5" s="1"/>
  <c r="G593" i="5"/>
  <c r="H593" i="5"/>
  <c r="I593" i="5"/>
  <c r="J593" i="5"/>
  <c r="K593" i="5"/>
  <c r="L593" i="5"/>
  <c r="M593" i="5"/>
  <c r="F594" i="5"/>
  <c r="G594" i="5"/>
  <c r="H594" i="5"/>
  <c r="I594" i="5"/>
  <c r="J594" i="5"/>
  <c r="K594" i="5"/>
  <c r="L594" i="5"/>
  <c r="M594" i="5"/>
  <c r="F595" i="5"/>
  <c r="G595" i="5"/>
  <c r="H595" i="5"/>
  <c r="I595" i="5"/>
  <c r="J595" i="5"/>
  <c r="K595" i="5"/>
  <c r="L595" i="5"/>
  <c r="M595" i="5"/>
  <c r="F596" i="5"/>
  <c r="G596" i="5"/>
  <c r="H596" i="5"/>
  <c r="I596" i="5"/>
  <c r="J596" i="5"/>
  <c r="K596" i="5"/>
  <c r="L596" i="5"/>
  <c r="M596" i="5"/>
  <c r="F597" i="5"/>
  <c r="G597" i="5"/>
  <c r="H597" i="5"/>
  <c r="I597" i="5"/>
  <c r="J597" i="5"/>
  <c r="K597" i="5"/>
  <c r="L597" i="5"/>
  <c r="M597" i="5"/>
  <c r="F598" i="5"/>
  <c r="C598" i="5" s="1"/>
  <c r="G598" i="5"/>
  <c r="H598" i="5"/>
  <c r="I598" i="5"/>
  <c r="J598" i="5"/>
  <c r="K598" i="5"/>
  <c r="L598" i="5"/>
  <c r="M598" i="5"/>
  <c r="F599" i="5"/>
  <c r="D599" i="5" s="1"/>
  <c r="G599" i="5"/>
  <c r="H599" i="5"/>
  <c r="I599" i="5"/>
  <c r="J599" i="5"/>
  <c r="K599" i="5"/>
  <c r="L599" i="5"/>
  <c r="M599" i="5"/>
  <c r="F600" i="5"/>
  <c r="G600" i="5"/>
  <c r="H600" i="5"/>
  <c r="I600" i="5"/>
  <c r="J600" i="5"/>
  <c r="K600" i="5"/>
  <c r="L600" i="5"/>
  <c r="M600" i="5"/>
  <c r="F601" i="5"/>
  <c r="D601" i="5" s="1"/>
  <c r="G601" i="5"/>
  <c r="H601" i="5"/>
  <c r="I601" i="5"/>
  <c r="J601" i="5"/>
  <c r="K601" i="5"/>
  <c r="L601" i="5"/>
  <c r="M601" i="5"/>
  <c r="F602" i="5"/>
  <c r="G602" i="5"/>
  <c r="H602" i="5"/>
  <c r="I602" i="5"/>
  <c r="J602" i="5"/>
  <c r="K602" i="5"/>
  <c r="L602" i="5"/>
  <c r="M602" i="5"/>
  <c r="F603" i="5"/>
  <c r="G603" i="5"/>
  <c r="H603" i="5"/>
  <c r="I603" i="5"/>
  <c r="J603" i="5"/>
  <c r="K603" i="5"/>
  <c r="L603" i="5"/>
  <c r="M603" i="5"/>
  <c r="F604" i="5"/>
  <c r="C604" i="5" s="1"/>
  <c r="G604" i="5"/>
  <c r="H604" i="5"/>
  <c r="I604" i="5"/>
  <c r="J604" i="5"/>
  <c r="K604" i="5"/>
  <c r="L604" i="5"/>
  <c r="M604" i="5"/>
  <c r="F605" i="5"/>
  <c r="G605" i="5"/>
  <c r="H605" i="5"/>
  <c r="I605" i="5"/>
  <c r="J605" i="5"/>
  <c r="K605" i="5"/>
  <c r="L605" i="5"/>
  <c r="M605" i="5"/>
  <c r="F606" i="5"/>
  <c r="D606" i="5" s="1"/>
  <c r="G606" i="5"/>
  <c r="H606" i="5"/>
  <c r="I606" i="5"/>
  <c r="J606" i="5"/>
  <c r="K606" i="5"/>
  <c r="L606" i="5"/>
  <c r="M606" i="5"/>
  <c r="F607" i="5"/>
  <c r="G607" i="5"/>
  <c r="H607" i="5"/>
  <c r="I607" i="5"/>
  <c r="J607" i="5"/>
  <c r="K607" i="5"/>
  <c r="L607" i="5"/>
  <c r="M607" i="5"/>
  <c r="F608" i="5"/>
  <c r="E608" i="5" s="1"/>
  <c r="G608" i="5"/>
  <c r="H608" i="5"/>
  <c r="I608" i="5"/>
  <c r="J608" i="5"/>
  <c r="K608" i="5"/>
  <c r="L608" i="5"/>
  <c r="M608" i="5"/>
  <c r="F609" i="5"/>
  <c r="E609" i="5" s="1"/>
  <c r="G609" i="5"/>
  <c r="H609" i="5"/>
  <c r="I609" i="5"/>
  <c r="J609" i="5"/>
  <c r="K609" i="5"/>
  <c r="L609" i="5"/>
  <c r="M609" i="5"/>
  <c r="F610" i="5"/>
  <c r="G610" i="5"/>
  <c r="H610" i="5"/>
  <c r="I610" i="5"/>
  <c r="J610" i="5"/>
  <c r="K610" i="5"/>
  <c r="L610" i="5"/>
  <c r="M610" i="5"/>
  <c r="F611" i="5"/>
  <c r="E611" i="5" s="1"/>
  <c r="G611" i="5"/>
  <c r="H611" i="5"/>
  <c r="I611" i="5"/>
  <c r="J611" i="5"/>
  <c r="K611" i="5"/>
  <c r="L611" i="5"/>
  <c r="M611" i="5"/>
  <c r="F612" i="5"/>
  <c r="G612" i="5"/>
  <c r="H612" i="5"/>
  <c r="I612" i="5"/>
  <c r="J612" i="5"/>
  <c r="K612" i="5"/>
  <c r="L612" i="5"/>
  <c r="M612" i="5"/>
  <c r="F613" i="5"/>
  <c r="G613" i="5"/>
  <c r="H613" i="5"/>
  <c r="I613" i="5"/>
  <c r="J613" i="5"/>
  <c r="K613" i="5"/>
  <c r="L613" i="5"/>
  <c r="M613" i="5"/>
  <c r="F614" i="5"/>
  <c r="G614" i="5"/>
  <c r="H614" i="5"/>
  <c r="I614" i="5"/>
  <c r="J614" i="5"/>
  <c r="K614" i="5"/>
  <c r="L614" i="5"/>
  <c r="M614" i="5"/>
  <c r="F615" i="5"/>
  <c r="G615" i="5"/>
  <c r="H615" i="5"/>
  <c r="I615" i="5"/>
  <c r="J615" i="5"/>
  <c r="K615" i="5"/>
  <c r="L615" i="5"/>
  <c r="M615" i="5"/>
  <c r="F616" i="5"/>
  <c r="G616" i="5"/>
  <c r="H616" i="5"/>
  <c r="I616" i="5"/>
  <c r="J616" i="5"/>
  <c r="K616" i="5"/>
  <c r="L616" i="5"/>
  <c r="M616" i="5"/>
  <c r="F617" i="5"/>
  <c r="G617" i="5"/>
  <c r="H617" i="5"/>
  <c r="I617" i="5"/>
  <c r="J617" i="5"/>
  <c r="K617" i="5"/>
  <c r="L617" i="5"/>
  <c r="M617" i="5"/>
  <c r="F618" i="5"/>
  <c r="E618" i="5" s="1"/>
  <c r="G618" i="5"/>
  <c r="H618" i="5"/>
  <c r="I618" i="5"/>
  <c r="J618" i="5"/>
  <c r="K618" i="5"/>
  <c r="L618" i="5"/>
  <c r="M618" i="5"/>
  <c r="F619" i="5"/>
  <c r="D619" i="5" s="1"/>
  <c r="G619" i="5"/>
  <c r="H619" i="5"/>
  <c r="I619" i="5"/>
  <c r="J619" i="5"/>
  <c r="K619" i="5"/>
  <c r="L619" i="5"/>
  <c r="M619" i="5"/>
  <c r="F620" i="5"/>
  <c r="G620" i="5"/>
  <c r="H620" i="5"/>
  <c r="I620" i="5"/>
  <c r="J620" i="5"/>
  <c r="K620" i="5"/>
  <c r="L620" i="5"/>
  <c r="M620" i="5"/>
  <c r="F621" i="5"/>
  <c r="G621" i="5"/>
  <c r="H621" i="5"/>
  <c r="I621" i="5"/>
  <c r="J621" i="5"/>
  <c r="K621" i="5"/>
  <c r="L621" i="5"/>
  <c r="M621" i="5"/>
  <c r="F622" i="5"/>
  <c r="G622" i="5"/>
  <c r="H622" i="5"/>
  <c r="I622" i="5"/>
  <c r="J622" i="5"/>
  <c r="K622" i="5"/>
  <c r="L622" i="5"/>
  <c r="M622" i="5"/>
  <c r="F623" i="5"/>
  <c r="G623" i="5"/>
  <c r="H623" i="5"/>
  <c r="I623" i="5"/>
  <c r="J623" i="5"/>
  <c r="K623" i="5"/>
  <c r="L623" i="5"/>
  <c r="M623" i="5"/>
  <c r="F624" i="5"/>
  <c r="G624" i="5"/>
  <c r="H624" i="5"/>
  <c r="I624" i="5"/>
  <c r="J624" i="5"/>
  <c r="K624" i="5"/>
  <c r="L624" i="5"/>
  <c r="M624" i="5"/>
  <c r="F625" i="5"/>
  <c r="G625" i="5"/>
  <c r="H625" i="5"/>
  <c r="I625" i="5"/>
  <c r="J625" i="5"/>
  <c r="K625" i="5"/>
  <c r="L625" i="5"/>
  <c r="M625" i="5"/>
  <c r="F626" i="5"/>
  <c r="D626" i="5" s="1"/>
  <c r="G626" i="5"/>
  <c r="H626" i="5"/>
  <c r="I626" i="5"/>
  <c r="J626" i="5"/>
  <c r="K626" i="5"/>
  <c r="L626" i="5"/>
  <c r="M626" i="5"/>
  <c r="F627" i="5"/>
  <c r="G627" i="5"/>
  <c r="H627" i="5"/>
  <c r="I627" i="5"/>
  <c r="J627" i="5"/>
  <c r="K627" i="5"/>
  <c r="L627" i="5"/>
  <c r="M627" i="5"/>
  <c r="F628" i="5"/>
  <c r="G628" i="5"/>
  <c r="H628" i="5"/>
  <c r="I628" i="5"/>
  <c r="J628" i="5"/>
  <c r="K628" i="5"/>
  <c r="L628" i="5"/>
  <c r="M628" i="5"/>
  <c r="F629" i="5"/>
  <c r="G629" i="5"/>
  <c r="H629" i="5"/>
  <c r="I629" i="5"/>
  <c r="J629" i="5"/>
  <c r="K629" i="5"/>
  <c r="L629" i="5"/>
  <c r="M629" i="5"/>
  <c r="F630" i="5"/>
  <c r="G630" i="5"/>
  <c r="H630" i="5"/>
  <c r="I630" i="5"/>
  <c r="J630" i="5"/>
  <c r="K630" i="5"/>
  <c r="L630" i="5"/>
  <c r="M630" i="5"/>
  <c r="F631" i="5"/>
  <c r="G631" i="5"/>
  <c r="H631" i="5"/>
  <c r="I631" i="5"/>
  <c r="J631" i="5"/>
  <c r="K631" i="5"/>
  <c r="L631" i="5"/>
  <c r="M631" i="5"/>
  <c r="F632" i="5"/>
  <c r="G632" i="5"/>
  <c r="H632" i="5"/>
  <c r="I632" i="5"/>
  <c r="J632" i="5"/>
  <c r="K632" i="5"/>
  <c r="L632" i="5"/>
  <c r="M632" i="5"/>
  <c r="F633" i="5"/>
  <c r="E633" i="5" s="1"/>
  <c r="G633" i="5"/>
  <c r="H633" i="5"/>
  <c r="I633" i="5"/>
  <c r="J633" i="5"/>
  <c r="K633" i="5"/>
  <c r="L633" i="5"/>
  <c r="M633" i="5"/>
  <c r="F634" i="5"/>
  <c r="D634" i="5" s="1"/>
  <c r="G634" i="5"/>
  <c r="H634" i="5"/>
  <c r="I634" i="5"/>
  <c r="J634" i="5"/>
  <c r="K634" i="5"/>
  <c r="L634" i="5"/>
  <c r="M634" i="5"/>
  <c r="F635" i="5"/>
  <c r="D635" i="5" s="1"/>
  <c r="G635" i="5"/>
  <c r="H635" i="5"/>
  <c r="I635" i="5"/>
  <c r="J635" i="5"/>
  <c r="K635" i="5"/>
  <c r="L635" i="5"/>
  <c r="M635" i="5"/>
  <c r="F636" i="5"/>
  <c r="E636" i="5" s="1"/>
  <c r="G636" i="5"/>
  <c r="H636" i="5"/>
  <c r="I636" i="5"/>
  <c r="J636" i="5"/>
  <c r="K636" i="5"/>
  <c r="L636" i="5"/>
  <c r="M636" i="5"/>
  <c r="F637" i="5"/>
  <c r="G637" i="5"/>
  <c r="H637" i="5"/>
  <c r="I637" i="5"/>
  <c r="J637" i="5"/>
  <c r="K637" i="5"/>
  <c r="L637" i="5"/>
  <c r="M637" i="5"/>
  <c r="F638" i="5"/>
  <c r="G638" i="5"/>
  <c r="H638" i="5"/>
  <c r="I638" i="5"/>
  <c r="J638" i="5"/>
  <c r="K638" i="5"/>
  <c r="L638" i="5"/>
  <c r="M638" i="5"/>
  <c r="F639" i="5"/>
  <c r="D639" i="5" s="1"/>
  <c r="G639" i="5"/>
  <c r="H639" i="5"/>
  <c r="I639" i="5"/>
  <c r="J639" i="5"/>
  <c r="K639" i="5"/>
  <c r="L639" i="5"/>
  <c r="M639" i="5"/>
  <c r="F640" i="5"/>
  <c r="C640" i="5" s="1"/>
  <c r="G640" i="5"/>
  <c r="H640" i="5"/>
  <c r="I640" i="5"/>
  <c r="J640" i="5"/>
  <c r="K640" i="5"/>
  <c r="L640" i="5"/>
  <c r="M640" i="5"/>
  <c r="F641" i="5"/>
  <c r="G641" i="5"/>
  <c r="H641" i="5"/>
  <c r="I641" i="5"/>
  <c r="J641" i="5"/>
  <c r="K641" i="5"/>
  <c r="L641" i="5"/>
  <c r="M641" i="5"/>
  <c r="F642" i="5"/>
  <c r="D642" i="5" s="1"/>
  <c r="G642" i="5"/>
  <c r="H642" i="5"/>
  <c r="I642" i="5"/>
  <c r="J642" i="5"/>
  <c r="K642" i="5"/>
  <c r="L642" i="5"/>
  <c r="M642" i="5"/>
  <c r="F643" i="5"/>
  <c r="D643" i="5" s="1"/>
  <c r="G643" i="5"/>
  <c r="H643" i="5"/>
  <c r="I643" i="5"/>
  <c r="J643" i="5"/>
  <c r="K643" i="5"/>
  <c r="L643" i="5"/>
  <c r="M643" i="5"/>
  <c r="F644" i="5"/>
  <c r="D644" i="5" s="1"/>
  <c r="G644" i="5"/>
  <c r="H644" i="5"/>
  <c r="I644" i="5"/>
  <c r="J644" i="5"/>
  <c r="K644" i="5"/>
  <c r="L644" i="5"/>
  <c r="M644" i="5"/>
  <c r="F645" i="5"/>
  <c r="G645" i="5"/>
  <c r="H645" i="5"/>
  <c r="I645" i="5"/>
  <c r="J645" i="5"/>
  <c r="K645" i="5"/>
  <c r="L645" i="5"/>
  <c r="M645" i="5"/>
  <c r="F646" i="5"/>
  <c r="E646" i="5" s="1"/>
  <c r="G646" i="5"/>
  <c r="H646" i="5"/>
  <c r="I646" i="5"/>
  <c r="J646" i="5"/>
  <c r="K646" i="5"/>
  <c r="L646" i="5"/>
  <c r="M646" i="5"/>
  <c r="F647" i="5"/>
  <c r="E647" i="5" s="1"/>
  <c r="G647" i="5"/>
  <c r="H647" i="5"/>
  <c r="I647" i="5"/>
  <c r="J647" i="5"/>
  <c r="K647" i="5"/>
  <c r="L647" i="5"/>
  <c r="M647" i="5"/>
  <c r="F648" i="5"/>
  <c r="G648" i="5"/>
  <c r="H648" i="5"/>
  <c r="I648" i="5"/>
  <c r="J648" i="5"/>
  <c r="K648" i="5"/>
  <c r="L648" i="5"/>
  <c r="M648" i="5"/>
  <c r="F649" i="5"/>
  <c r="G649" i="5"/>
  <c r="H649" i="5"/>
  <c r="I649" i="5"/>
  <c r="J649" i="5"/>
  <c r="K649" i="5"/>
  <c r="L649" i="5"/>
  <c r="M649" i="5"/>
  <c r="F650" i="5"/>
  <c r="G650" i="5"/>
  <c r="H650" i="5"/>
  <c r="I650" i="5"/>
  <c r="J650" i="5"/>
  <c r="K650" i="5"/>
  <c r="L650" i="5"/>
  <c r="M650" i="5"/>
  <c r="F651" i="5"/>
  <c r="C651" i="5" s="1"/>
  <c r="G651" i="5"/>
  <c r="H651" i="5"/>
  <c r="I651" i="5"/>
  <c r="J651" i="5"/>
  <c r="K651" i="5"/>
  <c r="L651" i="5"/>
  <c r="M651" i="5"/>
  <c r="F652" i="5"/>
  <c r="D652" i="5" s="1"/>
  <c r="G652" i="5"/>
  <c r="H652" i="5"/>
  <c r="I652" i="5"/>
  <c r="J652" i="5"/>
  <c r="K652" i="5"/>
  <c r="L652" i="5"/>
  <c r="M652" i="5"/>
  <c r="F653" i="5"/>
  <c r="C653" i="5" s="1"/>
  <c r="G653" i="5"/>
  <c r="H653" i="5"/>
  <c r="I653" i="5"/>
  <c r="J653" i="5"/>
  <c r="K653" i="5"/>
  <c r="L653" i="5"/>
  <c r="M653" i="5"/>
  <c r="F654" i="5"/>
  <c r="C654" i="5" s="1"/>
  <c r="G654" i="5"/>
  <c r="H654" i="5"/>
  <c r="I654" i="5"/>
  <c r="J654" i="5"/>
  <c r="K654" i="5"/>
  <c r="L654" i="5"/>
  <c r="M654" i="5"/>
  <c r="F655" i="5"/>
  <c r="E655" i="5" s="1"/>
  <c r="G655" i="5"/>
  <c r="H655" i="5"/>
  <c r="I655" i="5"/>
  <c r="J655" i="5"/>
  <c r="K655" i="5"/>
  <c r="L655" i="5"/>
  <c r="M655" i="5"/>
  <c r="F656" i="5"/>
  <c r="G656" i="5"/>
  <c r="H656" i="5"/>
  <c r="I656" i="5"/>
  <c r="J656" i="5"/>
  <c r="K656" i="5"/>
  <c r="L656" i="5"/>
  <c r="M656" i="5"/>
  <c r="F657" i="5"/>
  <c r="G657" i="5"/>
  <c r="H657" i="5"/>
  <c r="I657" i="5"/>
  <c r="J657" i="5"/>
  <c r="K657" i="5"/>
  <c r="L657" i="5"/>
  <c r="M657" i="5"/>
  <c r="F658" i="5"/>
  <c r="D658" i="5" s="1"/>
  <c r="G658" i="5"/>
  <c r="H658" i="5"/>
  <c r="I658" i="5"/>
  <c r="J658" i="5"/>
  <c r="K658" i="5"/>
  <c r="L658" i="5"/>
  <c r="M658" i="5"/>
  <c r="F659" i="5"/>
  <c r="G659" i="5"/>
  <c r="H659" i="5"/>
  <c r="I659" i="5"/>
  <c r="J659" i="5"/>
  <c r="K659" i="5"/>
  <c r="L659" i="5"/>
  <c r="M659" i="5"/>
  <c r="F660" i="5"/>
  <c r="E660" i="5" s="1"/>
  <c r="G660" i="5"/>
  <c r="H660" i="5"/>
  <c r="I660" i="5"/>
  <c r="J660" i="5"/>
  <c r="K660" i="5"/>
  <c r="L660" i="5"/>
  <c r="M660" i="5"/>
  <c r="F661" i="5"/>
  <c r="E661" i="5" s="1"/>
  <c r="G661" i="5"/>
  <c r="H661" i="5"/>
  <c r="I661" i="5"/>
  <c r="J661" i="5"/>
  <c r="K661" i="5"/>
  <c r="L661" i="5"/>
  <c r="M661" i="5"/>
  <c r="F662" i="5"/>
  <c r="G662" i="5"/>
  <c r="H662" i="5"/>
  <c r="I662" i="5"/>
  <c r="J662" i="5"/>
  <c r="K662" i="5"/>
  <c r="L662" i="5"/>
  <c r="M662" i="5"/>
  <c r="F663" i="5"/>
  <c r="G663" i="5"/>
  <c r="H663" i="5"/>
  <c r="I663" i="5"/>
  <c r="J663" i="5"/>
  <c r="K663" i="5"/>
  <c r="L663" i="5"/>
  <c r="M663" i="5"/>
  <c r="F664" i="5"/>
  <c r="D664" i="5" s="1"/>
  <c r="G664" i="5"/>
  <c r="H664" i="5"/>
  <c r="I664" i="5"/>
  <c r="J664" i="5"/>
  <c r="K664" i="5"/>
  <c r="L664" i="5"/>
  <c r="M664" i="5"/>
  <c r="F665" i="5"/>
  <c r="G665" i="5"/>
  <c r="H665" i="5"/>
  <c r="I665" i="5"/>
  <c r="J665" i="5"/>
  <c r="K665" i="5"/>
  <c r="L665" i="5"/>
  <c r="M665" i="5"/>
  <c r="F666" i="5"/>
  <c r="E666" i="5" s="1"/>
  <c r="G666" i="5"/>
  <c r="H666" i="5"/>
  <c r="I666" i="5"/>
  <c r="J666" i="5"/>
  <c r="K666" i="5"/>
  <c r="L666" i="5"/>
  <c r="M666" i="5"/>
  <c r="F667" i="5"/>
  <c r="C667" i="5" s="1"/>
  <c r="G667" i="5"/>
  <c r="H667" i="5"/>
  <c r="I667" i="5"/>
  <c r="J667" i="5"/>
  <c r="K667" i="5"/>
  <c r="L667" i="5"/>
  <c r="M667" i="5"/>
  <c r="F668" i="5"/>
  <c r="G668" i="5"/>
  <c r="H668" i="5"/>
  <c r="I668" i="5"/>
  <c r="J668" i="5"/>
  <c r="K668" i="5"/>
  <c r="L668" i="5"/>
  <c r="M668" i="5"/>
  <c r="F669" i="5"/>
  <c r="C669" i="5" s="1"/>
  <c r="G669" i="5"/>
  <c r="H669" i="5"/>
  <c r="I669" i="5"/>
  <c r="J669" i="5"/>
  <c r="K669" i="5"/>
  <c r="L669" i="5"/>
  <c r="M669" i="5"/>
  <c r="F670" i="5"/>
  <c r="G670" i="5"/>
  <c r="H670" i="5"/>
  <c r="I670" i="5"/>
  <c r="J670" i="5"/>
  <c r="K670" i="5"/>
  <c r="L670" i="5"/>
  <c r="M670" i="5"/>
  <c r="F671" i="5"/>
  <c r="D671" i="5" s="1"/>
  <c r="G671" i="5"/>
  <c r="H671" i="5"/>
  <c r="I671" i="5"/>
  <c r="J671" i="5"/>
  <c r="K671" i="5"/>
  <c r="L671" i="5"/>
  <c r="M671" i="5"/>
  <c r="F672" i="5"/>
  <c r="E672" i="5" s="1"/>
  <c r="G672" i="5"/>
  <c r="H672" i="5"/>
  <c r="I672" i="5"/>
  <c r="J672" i="5"/>
  <c r="K672" i="5"/>
  <c r="L672" i="5"/>
  <c r="M672" i="5"/>
  <c r="F673" i="5"/>
  <c r="C673" i="5" s="1"/>
  <c r="G673" i="5"/>
  <c r="H673" i="5"/>
  <c r="I673" i="5"/>
  <c r="J673" i="5"/>
  <c r="K673" i="5"/>
  <c r="L673" i="5"/>
  <c r="M673" i="5"/>
  <c r="F674" i="5"/>
  <c r="E674" i="5" s="1"/>
  <c r="G674" i="5"/>
  <c r="H674" i="5"/>
  <c r="I674" i="5"/>
  <c r="J674" i="5"/>
  <c r="K674" i="5"/>
  <c r="L674" i="5"/>
  <c r="M674" i="5"/>
  <c r="F675" i="5"/>
  <c r="G675" i="5"/>
  <c r="H675" i="5"/>
  <c r="I675" i="5"/>
  <c r="J675" i="5"/>
  <c r="K675" i="5"/>
  <c r="L675" i="5"/>
  <c r="M675" i="5"/>
  <c r="F676" i="5"/>
  <c r="D676" i="5" s="1"/>
  <c r="G676" i="5"/>
  <c r="H676" i="5"/>
  <c r="I676" i="5"/>
  <c r="J676" i="5"/>
  <c r="K676" i="5"/>
  <c r="L676" i="5"/>
  <c r="M676" i="5"/>
  <c r="F677" i="5"/>
  <c r="E677" i="5" s="1"/>
  <c r="G677" i="5"/>
  <c r="H677" i="5"/>
  <c r="I677" i="5"/>
  <c r="J677" i="5"/>
  <c r="K677" i="5"/>
  <c r="L677" i="5"/>
  <c r="M677" i="5"/>
  <c r="F678" i="5"/>
  <c r="D678" i="5" s="1"/>
  <c r="G678" i="5"/>
  <c r="H678" i="5"/>
  <c r="I678" i="5"/>
  <c r="J678" i="5"/>
  <c r="K678" i="5"/>
  <c r="L678" i="5"/>
  <c r="M678" i="5"/>
  <c r="F679" i="5"/>
  <c r="E679" i="5" s="1"/>
  <c r="G679" i="5"/>
  <c r="H679" i="5"/>
  <c r="I679" i="5"/>
  <c r="J679" i="5"/>
  <c r="K679" i="5"/>
  <c r="L679" i="5"/>
  <c r="M679" i="5"/>
  <c r="F680" i="5"/>
  <c r="C680" i="5" s="1"/>
  <c r="G680" i="5"/>
  <c r="H680" i="5"/>
  <c r="I680" i="5"/>
  <c r="J680" i="5"/>
  <c r="K680" i="5"/>
  <c r="L680" i="5"/>
  <c r="M680" i="5"/>
  <c r="F681" i="5"/>
  <c r="E681" i="5" s="1"/>
  <c r="G681" i="5"/>
  <c r="H681" i="5"/>
  <c r="I681" i="5"/>
  <c r="J681" i="5"/>
  <c r="K681" i="5"/>
  <c r="L681" i="5"/>
  <c r="M681" i="5"/>
  <c r="F682" i="5"/>
  <c r="E682" i="5" s="1"/>
  <c r="G682" i="5"/>
  <c r="H682" i="5"/>
  <c r="I682" i="5"/>
  <c r="J682" i="5"/>
  <c r="K682" i="5"/>
  <c r="L682" i="5"/>
  <c r="M682" i="5"/>
  <c r="F683" i="5"/>
  <c r="E683" i="5" s="1"/>
  <c r="G683" i="5"/>
  <c r="H683" i="5"/>
  <c r="I683" i="5"/>
  <c r="J683" i="5"/>
  <c r="K683" i="5"/>
  <c r="L683" i="5"/>
  <c r="M683" i="5"/>
  <c r="F684" i="5"/>
  <c r="C684" i="5" s="1"/>
  <c r="G684" i="5"/>
  <c r="H684" i="5"/>
  <c r="I684" i="5"/>
  <c r="J684" i="5"/>
  <c r="K684" i="5"/>
  <c r="L684" i="5"/>
  <c r="M684" i="5"/>
  <c r="F685" i="5"/>
  <c r="D685" i="5" s="1"/>
  <c r="G685" i="5"/>
  <c r="H685" i="5"/>
  <c r="I685" i="5"/>
  <c r="J685" i="5"/>
  <c r="K685" i="5"/>
  <c r="L685" i="5"/>
  <c r="M685" i="5"/>
  <c r="F686" i="5"/>
  <c r="G686" i="5"/>
  <c r="H686" i="5"/>
  <c r="I686" i="5"/>
  <c r="J686" i="5"/>
  <c r="K686" i="5"/>
  <c r="L686" i="5"/>
  <c r="M686" i="5"/>
  <c r="F687" i="5"/>
  <c r="D687" i="5" s="1"/>
  <c r="G687" i="5"/>
  <c r="H687" i="5"/>
  <c r="I687" i="5"/>
  <c r="J687" i="5"/>
  <c r="K687" i="5"/>
  <c r="L687" i="5"/>
  <c r="M687" i="5"/>
  <c r="F688" i="5"/>
  <c r="G688" i="5"/>
  <c r="H688" i="5"/>
  <c r="I688" i="5"/>
  <c r="J688" i="5"/>
  <c r="K688" i="5"/>
  <c r="L688" i="5"/>
  <c r="M688" i="5"/>
  <c r="F689" i="5"/>
  <c r="C689" i="5" s="1"/>
  <c r="G689" i="5"/>
  <c r="H689" i="5"/>
  <c r="I689" i="5"/>
  <c r="J689" i="5"/>
  <c r="K689" i="5"/>
  <c r="L689" i="5"/>
  <c r="M689" i="5"/>
  <c r="F690" i="5"/>
  <c r="G690" i="5"/>
  <c r="H690" i="5"/>
  <c r="I690" i="5"/>
  <c r="J690" i="5"/>
  <c r="K690" i="5"/>
  <c r="L690" i="5"/>
  <c r="M690" i="5"/>
  <c r="F691" i="5"/>
  <c r="G691" i="5"/>
  <c r="H691" i="5"/>
  <c r="I691" i="5"/>
  <c r="J691" i="5"/>
  <c r="K691" i="5"/>
  <c r="L691" i="5"/>
  <c r="M691" i="5"/>
  <c r="F692" i="5"/>
  <c r="D692" i="5" s="1"/>
  <c r="G692" i="5"/>
  <c r="H692" i="5"/>
  <c r="I692" i="5"/>
  <c r="J692" i="5"/>
  <c r="K692" i="5"/>
  <c r="L692" i="5"/>
  <c r="M692" i="5"/>
  <c r="F693" i="5"/>
  <c r="G693" i="5"/>
  <c r="H693" i="5"/>
  <c r="I693" i="5"/>
  <c r="J693" i="5"/>
  <c r="K693" i="5"/>
  <c r="L693" i="5"/>
  <c r="M693" i="5"/>
  <c r="F694" i="5"/>
  <c r="E694" i="5" s="1"/>
  <c r="G694" i="5"/>
  <c r="H694" i="5"/>
  <c r="I694" i="5"/>
  <c r="J694" i="5"/>
  <c r="K694" i="5"/>
  <c r="L694" i="5"/>
  <c r="M694" i="5"/>
  <c r="F695" i="5"/>
  <c r="G695" i="5"/>
  <c r="H695" i="5"/>
  <c r="I695" i="5"/>
  <c r="J695" i="5"/>
  <c r="K695" i="5"/>
  <c r="L695" i="5"/>
  <c r="M695" i="5"/>
  <c r="F696" i="5"/>
  <c r="C696" i="5" s="1"/>
  <c r="G696" i="5"/>
  <c r="H696" i="5"/>
  <c r="I696" i="5"/>
  <c r="J696" i="5"/>
  <c r="K696" i="5"/>
  <c r="L696" i="5"/>
  <c r="M696" i="5"/>
  <c r="F697" i="5"/>
  <c r="E697" i="5" s="1"/>
  <c r="G697" i="5"/>
  <c r="H697" i="5"/>
  <c r="I697" i="5"/>
  <c r="J697" i="5"/>
  <c r="K697" i="5"/>
  <c r="L697" i="5"/>
  <c r="M697" i="5"/>
  <c r="F698" i="5"/>
  <c r="G698" i="5"/>
  <c r="H698" i="5"/>
  <c r="I698" i="5"/>
  <c r="J698" i="5"/>
  <c r="K698" i="5"/>
  <c r="L698" i="5"/>
  <c r="M698" i="5"/>
  <c r="F699" i="5"/>
  <c r="D699" i="5" s="1"/>
  <c r="G699" i="5"/>
  <c r="H699" i="5"/>
  <c r="I699" i="5"/>
  <c r="J699" i="5"/>
  <c r="K699" i="5"/>
  <c r="L699" i="5"/>
  <c r="M699" i="5"/>
  <c r="F700" i="5"/>
  <c r="D700" i="5" s="1"/>
  <c r="G700" i="5"/>
  <c r="H700" i="5"/>
  <c r="I700" i="5"/>
  <c r="J700" i="5"/>
  <c r="K700" i="5"/>
  <c r="L700" i="5"/>
  <c r="M700" i="5"/>
  <c r="F701" i="5"/>
  <c r="G701" i="5"/>
  <c r="H701" i="5"/>
  <c r="I701" i="5"/>
  <c r="J701" i="5"/>
  <c r="K701" i="5"/>
  <c r="L701" i="5"/>
  <c r="M701" i="5"/>
  <c r="F702" i="5"/>
  <c r="E702" i="5" s="1"/>
  <c r="G702" i="5"/>
  <c r="H702" i="5"/>
  <c r="I702" i="5"/>
  <c r="J702" i="5"/>
  <c r="K702" i="5"/>
  <c r="L702" i="5"/>
  <c r="M702" i="5"/>
  <c r="F703" i="5"/>
  <c r="G703" i="5"/>
  <c r="H703" i="5"/>
  <c r="I703" i="5"/>
  <c r="J703" i="5"/>
  <c r="K703" i="5"/>
  <c r="L703" i="5"/>
  <c r="M703" i="5"/>
  <c r="F704" i="5"/>
  <c r="G704" i="5"/>
  <c r="H704" i="5"/>
  <c r="I704" i="5"/>
  <c r="J704" i="5"/>
  <c r="K704" i="5"/>
  <c r="L704" i="5"/>
  <c r="M704" i="5"/>
  <c r="F705" i="5"/>
  <c r="G705" i="5"/>
  <c r="H705" i="5"/>
  <c r="I705" i="5"/>
  <c r="J705" i="5"/>
  <c r="K705" i="5"/>
  <c r="L705" i="5"/>
  <c r="M705" i="5"/>
  <c r="F706" i="5"/>
  <c r="G706" i="5"/>
  <c r="H706" i="5"/>
  <c r="I706" i="5"/>
  <c r="J706" i="5"/>
  <c r="K706" i="5"/>
  <c r="L706" i="5"/>
  <c r="M706" i="5"/>
  <c r="F707" i="5"/>
  <c r="C707" i="5" s="1"/>
  <c r="G707" i="5"/>
  <c r="H707" i="5"/>
  <c r="I707" i="5"/>
  <c r="J707" i="5"/>
  <c r="K707" i="5"/>
  <c r="L707" i="5"/>
  <c r="M707" i="5"/>
  <c r="F708" i="5"/>
  <c r="D708" i="5" s="1"/>
  <c r="G708" i="5"/>
  <c r="H708" i="5"/>
  <c r="I708" i="5"/>
  <c r="J708" i="5"/>
  <c r="K708" i="5"/>
  <c r="L708" i="5"/>
  <c r="M708" i="5"/>
  <c r="F709" i="5"/>
  <c r="D709" i="5" s="1"/>
  <c r="G709" i="5"/>
  <c r="H709" i="5"/>
  <c r="I709" i="5"/>
  <c r="J709" i="5"/>
  <c r="K709" i="5"/>
  <c r="L709" i="5"/>
  <c r="M709" i="5"/>
  <c r="F710" i="5"/>
  <c r="G710" i="5"/>
  <c r="H710" i="5"/>
  <c r="I710" i="5"/>
  <c r="J710" i="5"/>
  <c r="K710" i="5"/>
  <c r="L710" i="5"/>
  <c r="M710" i="5"/>
  <c r="F711" i="5"/>
  <c r="G711" i="5"/>
  <c r="H711" i="5"/>
  <c r="I711" i="5"/>
  <c r="J711" i="5"/>
  <c r="K711" i="5"/>
  <c r="L711" i="5"/>
  <c r="M711" i="5"/>
  <c r="F712" i="5"/>
  <c r="G712" i="5"/>
  <c r="H712" i="5"/>
  <c r="I712" i="5"/>
  <c r="J712" i="5"/>
  <c r="K712" i="5"/>
  <c r="L712" i="5"/>
  <c r="M712" i="5"/>
  <c r="F713" i="5"/>
  <c r="C713" i="5" s="1"/>
  <c r="G713" i="5"/>
  <c r="H713" i="5"/>
  <c r="I713" i="5"/>
  <c r="J713" i="5"/>
  <c r="K713" i="5"/>
  <c r="L713" i="5"/>
  <c r="M713" i="5"/>
  <c r="F714" i="5"/>
  <c r="E714" i="5" s="1"/>
  <c r="G714" i="5"/>
  <c r="H714" i="5"/>
  <c r="I714" i="5"/>
  <c r="J714" i="5"/>
  <c r="K714" i="5"/>
  <c r="L714" i="5"/>
  <c r="M714" i="5"/>
  <c r="F715" i="5"/>
  <c r="G715" i="5"/>
  <c r="H715" i="5"/>
  <c r="I715" i="5"/>
  <c r="J715" i="5"/>
  <c r="K715" i="5"/>
  <c r="L715" i="5"/>
  <c r="M715" i="5"/>
  <c r="F716" i="5"/>
  <c r="G716" i="5"/>
  <c r="H716" i="5"/>
  <c r="I716" i="5"/>
  <c r="J716" i="5"/>
  <c r="K716" i="5"/>
  <c r="L716" i="5"/>
  <c r="M716" i="5"/>
  <c r="F717" i="5"/>
  <c r="G717" i="5"/>
  <c r="H717" i="5"/>
  <c r="I717" i="5"/>
  <c r="J717" i="5"/>
  <c r="K717" i="5"/>
  <c r="L717" i="5"/>
  <c r="M717" i="5"/>
  <c r="F718" i="5"/>
  <c r="D718" i="5" s="1"/>
  <c r="G718" i="5"/>
  <c r="H718" i="5"/>
  <c r="I718" i="5"/>
  <c r="J718" i="5"/>
  <c r="K718" i="5"/>
  <c r="L718" i="5"/>
  <c r="M718" i="5"/>
  <c r="F719" i="5"/>
  <c r="C719" i="5" s="1"/>
  <c r="G719" i="5"/>
  <c r="H719" i="5"/>
  <c r="I719" i="5"/>
  <c r="J719" i="5"/>
  <c r="K719" i="5"/>
  <c r="L719" i="5"/>
  <c r="M719" i="5"/>
  <c r="F720" i="5"/>
  <c r="G720" i="5"/>
  <c r="H720" i="5"/>
  <c r="I720" i="5"/>
  <c r="J720" i="5"/>
  <c r="K720" i="5"/>
  <c r="L720" i="5"/>
  <c r="M720" i="5"/>
  <c r="F721" i="5"/>
  <c r="G721" i="5"/>
  <c r="H721" i="5"/>
  <c r="I721" i="5"/>
  <c r="J721" i="5"/>
  <c r="K721" i="5"/>
  <c r="L721" i="5"/>
  <c r="M721" i="5"/>
  <c r="F722" i="5"/>
  <c r="G722" i="5"/>
  <c r="H722" i="5"/>
  <c r="I722" i="5"/>
  <c r="J722" i="5"/>
  <c r="K722" i="5"/>
  <c r="L722" i="5"/>
  <c r="M722" i="5"/>
  <c r="F723" i="5"/>
  <c r="G723" i="5"/>
  <c r="H723" i="5"/>
  <c r="I723" i="5"/>
  <c r="J723" i="5"/>
  <c r="K723" i="5"/>
  <c r="L723" i="5"/>
  <c r="M723" i="5"/>
  <c r="F724" i="5"/>
  <c r="G724" i="5"/>
  <c r="H724" i="5"/>
  <c r="I724" i="5"/>
  <c r="J724" i="5"/>
  <c r="K724" i="5"/>
  <c r="L724" i="5"/>
  <c r="M724" i="5"/>
  <c r="F725" i="5"/>
  <c r="G725" i="5"/>
  <c r="H725" i="5"/>
  <c r="I725" i="5"/>
  <c r="J725" i="5"/>
  <c r="K725" i="5"/>
  <c r="L725" i="5"/>
  <c r="M725" i="5"/>
  <c r="F726" i="5"/>
  <c r="C726" i="5" s="1"/>
  <c r="G726" i="5"/>
  <c r="H726" i="5"/>
  <c r="I726" i="5"/>
  <c r="J726" i="5"/>
  <c r="K726" i="5"/>
  <c r="L726" i="5"/>
  <c r="M726" i="5"/>
  <c r="F727" i="5"/>
  <c r="E727" i="5" s="1"/>
  <c r="G727" i="5"/>
  <c r="H727" i="5"/>
  <c r="I727" i="5"/>
  <c r="J727" i="5"/>
  <c r="K727" i="5"/>
  <c r="L727" i="5"/>
  <c r="M727" i="5"/>
  <c r="F728" i="5"/>
  <c r="G728" i="5"/>
  <c r="H728" i="5"/>
  <c r="I728" i="5"/>
  <c r="J728" i="5"/>
  <c r="K728" i="5"/>
  <c r="L728" i="5"/>
  <c r="M728" i="5"/>
  <c r="F729" i="5"/>
  <c r="D729" i="5" s="1"/>
  <c r="G729" i="5"/>
  <c r="H729" i="5"/>
  <c r="I729" i="5"/>
  <c r="J729" i="5"/>
  <c r="K729" i="5"/>
  <c r="L729" i="5"/>
  <c r="M729" i="5"/>
  <c r="F730" i="5"/>
  <c r="G730" i="5"/>
  <c r="H730" i="5"/>
  <c r="I730" i="5"/>
  <c r="J730" i="5"/>
  <c r="K730" i="5"/>
  <c r="L730" i="5"/>
  <c r="M730" i="5"/>
  <c r="F731" i="5"/>
  <c r="G731" i="5"/>
  <c r="H731" i="5"/>
  <c r="I731" i="5"/>
  <c r="J731" i="5"/>
  <c r="K731" i="5"/>
  <c r="L731" i="5"/>
  <c r="M731" i="5"/>
  <c r="F732" i="5"/>
  <c r="E732" i="5" s="1"/>
  <c r="G732" i="5"/>
  <c r="H732" i="5"/>
  <c r="I732" i="5"/>
  <c r="J732" i="5"/>
  <c r="K732" i="5"/>
  <c r="L732" i="5"/>
  <c r="M732" i="5"/>
  <c r="F733" i="5"/>
  <c r="E733" i="5" s="1"/>
  <c r="G733" i="5"/>
  <c r="H733" i="5"/>
  <c r="I733" i="5"/>
  <c r="J733" i="5"/>
  <c r="K733" i="5"/>
  <c r="L733" i="5"/>
  <c r="M733" i="5"/>
  <c r="F734" i="5"/>
  <c r="G734" i="5"/>
  <c r="H734" i="5"/>
  <c r="I734" i="5"/>
  <c r="J734" i="5"/>
  <c r="K734" i="5"/>
  <c r="L734" i="5"/>
  <c r="M734" i="5"/>
  <c r="F735" i="5"/>
  <c r="G735" i="5"/>
  <c r="H735" i="5"/>
  <c r="I735" i="5"/>
  <c r="J735" i="5"/>
  <c r="K735" i="5"/>
  <c r="L735" i="5"/>
  <c r="M735" i="5"/>
  <c r="F736" i="5"/>
  <c r="C736" i="5" s="1"/>
  <c r="G736" i="5"/>
  <c r="H736" i="5"/>
  <c r="I736" i="5"/>
  <c r="J736" i="5"/>
  <c r="K736" i="5"/>
  <c r="L736" i="5"/>
  <c r="M736" i="5"/>
  <c r="F737" i="5"/>
  <c r="G737" i="5"/>
  <c r="H737" i="5"/>
  <c r="I737" i="5"/>
  <c r="J737" i="5"/>
  <c r="K737" i="5"/>
  <c r="L737" i="5"/>
  <c r="M737" i="5"/>
  <c r="F738" i="5"/>
  <c r="G738" i="5"/>
  <c r="H738" i="5"/>
  <c r="I738" i="5"/>
  <c r="J738" i="5"/>
  <c r="K738" i="5"/>
  <c r="L738" i="5"/>
  <c r="M738" i="5"/>
  <c r="F739" i="5"/>
  <c r="G739" i="5"/>
  <c r="H739" i="5"/>
  <c r="I739" i="5"/>
  <c r="J739" i="5"/>
  <c r="K739" i="5"/>
  <c r="L739" i="5"/>
  <c r="M739" i="5"/>
  <c r="F740" i="5"/>
  <c r="D740" i="5" s="1"/>
  <c r="G740" i="5"/>
  <c r="H740" i="5"/>
  <c r="I740" i="5"/>
  <c r="J740" i="5"/>
  <c r="K740" i="5"/>
  <c r="L740" i="5"/>
  <c r="M740" i="5"/>
  <c r="F741" i="5"/>
  <c r="D741" i="5" s="1"/>
  <c r="G741" i="5"/>
  <c r="H741" i="5"/>
  <c r="I741" i="5"/>
  <c r="J741" i="5"/>
  <c r="K741" i="5"/>
  <c r="L741" i="5"/>
  <c r="M741" i="5"/>
  <c r="F742" i="5"/>
  <c r="G742" i="5"/>
  <c r="H742" i="5"/>
  <c r="I742" i="5"/>
  <c r="J742" i="5"/>
  <c r="K742" i="5"/>
  <c r="L742" i="5"/>
  <c r="M742" i="5"/>
  <c r="F743" i="5"/>
  <c r="E743" i="5" s="1"/>
  <c r="G743" i="5"/>
  <c r="H743" i="5"/>
  <c r="I743" i="5"/>
  <c r="J743" i="5"/>
  <c r="K743" i="5"/>
  <c r="L743" i="5"/>
  <c r="M743" i="5"/>
  <c r="F744" i="5"/>
  <c r="G744" i="5"/>
  <c r="H744" i="5"/>
  <c r="I744" i="5"/>
  <c r="J744" i="5"/>
  <c r="K744" i="5"/>
  <c r="L744" i="5"/>
  <c r="M744" i="5"/>
  <c r="F745" i="5"/>
  <c r="G745" i="5"/>
  <c r="H745" i="5"/>
  <c r="I745" i="5"/>
  <c r="J745" i="5"/>
  <c r="K745" i="5"/>
  <c r="L745" i="5"/>
  <c r="M745" i="5"/>
  <c r="F746" i="5"/>
  <c r="G746" i="5"/>
  <c r="H746" i="5"/>
  <c r="I746" i="5"/>
  <c r="J746" i="5"/>
  <c r="K746" i="5"/>
  <c r="L746" i="5"/>
  <c r="M746" i="5"/>
  <c r="F747" i="5"/>
  <c r="G747" i="5"/>
  <c r="H747" i="5"/>
  <c r="I747" i="5"/>
  <c r="J747" i="5"/>
  <c r="K747" i="5"/>
  <c r="L747" i="5"/>
  <c r="M747" i="5"/>
  <c r="F748" i="5"/>
  <c r="G748" i="5"/>
  <c r="H748" i="5"/>
  <c r="I748" i="5"/>
  <c r="J748" i="5"/>
  <c r="K748" i="5"/>
  <c r="L748" i="5"/>
  <c r="M748" i="5"/>
  <c r="F749" i="5"/>
  <c r="G749" i="5"/>
  <c r="H749" i="5"/>
  <c r="I749" i="5"/>
  <c r="J749" i="5"/>
  <c r="K749" i="5"/>
  <c r="L749" i="5"/>
  <c r="M749" i="5"/>
  <c r="F750" i="5"/>
  <c r="G750" i="5"/>
  <c r="H750" i="5"/>
  <c r="I750" i="5"/>
  <c r="J750" i="5"/>
  <c r="K750" i="5"/>
  <c r="L750" i="5"/>
  <c r="M750" i="5"/>
  <c r="F751" i="5"/>
  <c r="G751" i="5"/>
  <c r="H751" i="5"/>
  <c r="I751" i="5"/>
  <c r="J751" i="5"/>
  <c r="K751" i="5"/>
  <c r="L751" i="5"/>
  <c r="M751" i="5"/>
  <c r="F752" i="5"/>
  <c r="G752" i="5"/>
  <c r="H752" i="5"/>
  <c r="I752" i="5"/>
  <c r="J752" i="5"/>
  <c r="K752" i="5"/>
  <c r="L752" i="5"/>
  <c r="M752" i="5"/>
  <c r="F753" i="5"/>
  <c r="G753" i="5"/>
  <c r="H753" i="5"/>
  <c r="I753" i="5"/>
  <c r="J753" i="5"/>
  <c r="K753" i="5"/>
  <c r="L753" i="5"/>
  <c r="M753" i="5"/>
  <c r="F754" i="5"/>
  <c r="G754" i="5"/>
  <c r="H754" i="5"/>
  <c r="I754" i="5"/>
  <c r="J754" i="5"/>
  <c r="K754" i="5"/>
  <c r="L754" i="5"/>
  <c r="M754" i="5"/>
  <c r="F755" i="5"/>
  <c r="E755" i="5" s="1"/>
  <c r="G755" i="5"/>
  <c r="H755" i="5"/>
  <c r="I755" i="5"/>
  <c r="J755" i="5"/>
  <c r="K755" i="5"/>
  <c r="L755" i="5"/>
  <c r="M755" i="5"/>
  <c r="F756" i="5"/>
  <c r="G756" i="5"/>
  <c r="H756" i="5"/>
  <c r="I756" i="5"/>
  <c r="J756" i="5"/>
  <c r="K756" i="5"/>
  <c r="L756" i="5"/>
  <c r="M756" i="5"/>
  <c r="F757" i="5"/>
  <c r="G757" i="5"/>
  <c r="H757" i="5"/>
  <c r="I757" i="5"/>
  <c r="J757" i="5"/>
  <c r="K757" i="5"/>
  <c r="L757" i="5"/>
  <c r="M757" i="5"/>
  <c r="F758" i="5"/>
  <c r="G758" i="5"/>
  <c r="H758" i="5"/>
  <c r="I758" i="5"/>
  <c r="J758" i="5"/>
  <c r="K758" i="5"/>
  <c r="L758" i="5"/>
  <c r="M758" i="5"/>
  <c r="F759" i="5"/>
  <c r="D759" i="5" s="1"/>
  <c r="G759" i="5"/>
  <c r="H759" i="5"/>
  <c r="I759" i="5"/>
  <c r="J759" i="5"/>
  <c r="K759" i="5"/>
  <c r="L759" i="5"/>
  <c r="M759" i="5"/>
  <c r="F760" i="5"/>
  <c r="D760" i="5" s="1"/>
  <c r="G760" i="5"/>
  <c r="H760" i="5"/>
  <c r="I760" i="5"/>
  <c r="J760" i="5"/>
  <c r="K760" i="5"/>
  <c r="L760" i="5"/>
  <c r="M760" i="5"/>
  <c r="F761" i="5"/>
  <c r="G761" i="5"/>
  <c r="H761" i="5"/>
  <c r="I761" i="5"/>
  <c r="J761" i="5"/>
  <c r="K761" i="5"/>
  <c r="L761" i="5"/>
  <c r="M761" i="5"/>
  <c r="F762" i="5"/>
  <c r="C762" i="5" s="1"/>
  <c r="G762" i="5"/>
  <c r="H762" i="5"/>
  <c r="I762" i="5"/>
  <c r="J762" i="5"/>
  <c r="K762" i="5"/>
  <c r="L762" i="5"/>
  <c r="M762" i="5"/>
  <c r="F763" i="5"/>
  <c r="G763" i="5"/>
  <c r="H763" i="5"/>
  <c r="I763" i="5"/>
  <c r="J763" i="5"/>
  <c r="K763" i="5"/>
  <c r="L763" i="5"/>
  <c r="M763" i="5"/>
  <c r="F764" i="5"/>
  <c r="G764" i="5"/>
  <c r="H764" i="5"/>
  <c r="I764" i="5"/>
  <c r="J764" i="5"/>
  <c r="K764" i="5"/>
  <c r="L764" i="5"/>
  <c r="M764" i="5"/>
  <c r="F765" i="5"/>
  <c r="G765" i="5"/>
  <c r="H765" i="5"/>
  <c r="I765" i="5"/>
  <c r="J765" i="5"/>
  <c r="K765" i="5"/>
  <c r="L765" i="5"/>
  <c r="M765" i="5"/>
  <c r="F766" i="5"/>
  <c r="G766" i="5"/>
  <c r="H766" i="5"/>
  <c r="I766" i="5"/>
  <c r="J766" i="5"/>
  <c r="K766" i="5"/>
  <c r="L766" i="5"/>
  <c r="M766" i="5"/>
  <c r="F767" i="5"/>
  <c r="E767" i="5" s="1"/>
  <c r="G767" i="5"/>
  <c r="H767" i="5"/>
  <c r="I767" i="5"/>
  <c r="J767" i="5"/>
  <c r="K767" i="5"/>
  <c r="L767" i="5"/>
  <c r="M767" i="5"/>
  <c r="F768" i="5"/>
  <c r="G768" i="5"/>
  <c r="H768" i="5"/>
  <c r="I768" i="5"/>
  <c r="J768" i="5"/>
  <c r="K768" i="5"/>
  <c r="L768" i="5"/>
  <c r="M768" i="5"/>
  <c r="F769" i="5"/>
  <c r="E769" i="5" s="1"/>
  <c r="G769" i="5"/>
  <c r="H769" i="5"/>
  <c r="I769" i="5"/>
  <c r="J769" i="5"/>
  <c r="K769" i="5"/>
  <c r="L769" i="5"/>
  <c r="M769" i="5"/>
  <c r="F770" i="5"/>
  <c r="E770" i="5" s="1"/>
  <c r="G770" i="5"/>
  <c r="H770" i="5"/>
  <c r="I770" i="5"/>
  <c r="J770" i="5"/>
  <c r="K770" i="5"/>
  <c r="L770" i="5"/>
  <c r="M770" i="5"/>
  <c r="F771" i="5"/>
  <c r="G771" i="5"/>
  <c r="H771" i="5"/>
  <c r="I771" i="5"/>
  <c r="J771" i="5"/>
  <c r="K771" i="5"/>
  <c r="L771" i="5"/>
  <c r="M771" i="5"/>
  <c r="F772" i="5"/>
  <c r="E772" i="5" s="1"/>
  <c r="G772" i="5"/>
  <c r="H772" i="5"/>
  <c r="I772" i="5"/>
  <c r="J772" i="5"/>
  <c r="K772" i="5"/>
  <c r="L772" i="5"/>
  <c r="M772" i="5"/>
  <c r="F773" i="5"/>
  <c r="G773" i="5"/>
  <c r="H773" i="5"/>
  <c r="I773" i="5"/>
  <c r="J773" i="5"/>
  <c r="K773" i="5"/>
  <c r="L773" i="5"/>
  <c r="M773" i="5"/>
  <c r="F774" i="5"/>
  <c r="G774" i="5"/>
  <c r="H774" i="5"/>
  <c r="I774" i="5"/>
  <c r="J774" i="5"/>
  <c r="K774" i="5"/>
  <c r="L774" i="5"/>
  <c r="M774" i="5"/>
  <c r="F775" i="5"/>
  <c r="D775" i="5" s="1"/>
  <c r="G775" i="5"/>
  <c r="H775" i="5"/>
  <c r="I775" i="5"/>
  <c r="J775" i="5"/>
  <c r="K775" i="5"/>
  <c r="L775" i="5"/>
  <c r="M775" i="5"/>
  <c r="F776" i="5"/>
  <c r="G776" i="5"/>
  <c r="H776" i="5"/>
  <c r="I776" i="5"/>
  <c r="J776" i="5"/>
  <c r="K776" i="5"/>
  <c r="L776" i="5"/>
  <c r="M776" i="5"/>
  <c r="F777" i="5"/>
  <c r="G777" i="5"/>
  <c r="H777" i="5"/>
  <c r="I777" i="5"/>
  <c r="J777" i="5"/>
  <c r="K777" i="5"/>
  <c r="L777" i="5"/>
  <c r="M777" i="5"/>
  <c r="F778" i="5"/>
  <c r="D778" i="5" s="1"/>
  <c r="G778" i="5"/>
  <c r="H778" i="5"/>
  <c r="I778" i="5"/>
  <c r="J778" i="5"/>
  <c r="K778" i="5"/>
  <c r="L778" i="5"/>
  <c r="M778" i="5"/>
  <c r="F779" i="5"/>
  <c r="D779" i="5" s="1"/>
  <c r="G779" i="5"/>
  <c r="H779" i="5"/>
  <c r="I779" i="5"/>
  <c r="J779" i="5"/>
  <c r="K779" i="5"/>
  <c r="L779" i="5"/>
  <c r="M779" i="5"/>
  <c r="F780" i="5"/>
  <c r="G780" i="5"/>
  <c r="H780" i="5"/>
  <c r="I780" i="5"/>
  <c r="J780" i="5"/>
  <c r="K780" i="5"/>
  <c r="L780" i="5"/>
  <c r="M780" i="5"/>
  <c r="F781" i="5"/>
  <c r="G781" i="5"/>
  <c r="H781" i="5"/>
  <c r="I781" i="5"/>
  <c r="J781" i="5"/>
  <c r="K781" i="5"/>
  <c r="L781" i="5"/>
  <c r="M781" i="5"/>
  <c r="F782" i="5"/>
  <c r="G782" i="5"/>
  <c r="H782" i="5"/>
  <c r="I782" i="5"/>
  <c r="J782" i="5"/>
  <c r="K782" i="5"/>
  <c r="L782" i="5"/>
  <c r="M782" i="5"/>
  <c r="F783" i="5"/>
  <c r="G783" i="5"/>
  <c r="H783" i="5"/>
  <c r="I783" i="5"/>
  <c r="J783" i="5"/>
  <c r="K783" i="5"/>
  <c r="L783" i="5"/>
  <c r="M783" i="5"/>
  <c r="F784" i="5"/>
  <c r="G784" i="5"/>
  <c r="H784" i="5"/>
  <c r="I784" i="5"/>
  <c r="J784" i="5"/>
  <c r="K784" i="5"/>
  <c r="L784" i="5"/>
  <c r="M784" i="5"/>
  <c r="F785" i="5"/>
  <c r="G785" i="5"/>
  <c r="H785" i="5"/>
  <c r="I785" i="5"/>
  <c r="J785" i="5"/>
  <c r="K785" i="5"/>
  <c r="L785" i="5"/>
  <c r="M785" i="5"/>
  <c r="F786" i="5"/>
  <c r="G786" i="5"/>
  <c r="H786" i="5"/>
  <c r="I786" i="5"/>
  <c r="J786" i="5"/>
  <c r="K786" i="5"/>
  <c r="L786" i="5"/>
  <c r="M786" i="5"/>
  <c r="F787" i="5"/>
  <c r="G787" i="5"/>
  <c r="H787" i="5"/>
  <c r="I787" i="5"/>
  <c r="J787" i="5"/>
  <c r="K787" i="5"/>
  <c r="L787" i="5"/>
  <c r="M787" i="5"/>
  <c r="F788" i="5"/>
  <c r="D788" i="5" s="1"/>
  <c r="G788" i="5"/>
  <c r="H788" i="5"/>
  <c r="I788" i="5"/>
  <c r="J788" i="5"/>
  <c r="K788" i="5"/>
  <c r="L788" i="5"/>
  <c r="M788" i="5"/>
  <c r="F789" i="5"/>
  <c r="G789" i="5"/>
  <c r="H789" i="5"/>
  <c r="I789" i="5"/>
  <c r="J789" i="5"/>
  <c r="K789" i="5"/>
  <c r="L789" i="5"/>
  <c r="M789" i="5"/>
  <c r="F790" i="5"/>
  <c r="G790" i="5"/>
  <c r="H790" i="5"/>
  <c r="I790" i="5"/>
  <c r="J790" i="5"/>
  <c r="K790" i="5"/>
  <c r="L790" i="5"/>
  <c r="M790" i="5"/>
  <c r="F791" i="5"/>
  <c r="E791" i="5" s="1"/>
  <c r="G791" i="5"/>
  <c r="H791" i="5"/>
  <c r="I791" i="5"/>
  <c r="J791" i="5"/>
  <c r="K791" i="5"/>
  <c r="L791" i="5"/>
  <c r="M791" i="5"/>
  <c r="F792" i="5"/>
  <c r="G792" i="5"/>
  <c r="H792" i="5"/>
  <c r="I792" i="5"/>
  <c r="J792" i="5"/>
  <c r="K792" i="5"/>
  <c r="L792" i="5"/>
  <c r="M792" i="5"/>
  <c r="F793" i="5"/>
  <c r="D793" i="5" s="1"/>
  <c r="G793" i="5"/>
  <c r="H793" i="5"/>
  <c r="I793" i="5"/>
  <c r="J793" i="5"/>
  <c r="K793" i="5"/>
  <c r="L793" i="5"/>
  <c r="M793" i="5"/>
  <c r="F794" i="5"/>
  <c r="G794" i="5"/>
  <c r="H794" i="5"/>
  <c r="I794" i="5"/>
  <c r="J794" i="5"/>
  <c r="K794" i="5"/>
  <c r="L794" i="5"/>
  <c r="M794" i="5"/>
  <c r="F795" i="5"/>
  <c r="G795" i="5"/>
  <c r="H795" i="5"/>
  <c r="I795" i="5"/>
  <c r="J795" i="5"/>
  <c r="K795" i="5"/>
  <c r="L795" i="5"/>
  <c r="M795" i="5"/>
  <c r="F796" i="5"/>
  <c r="G796" i="5"/>
  <c r="H796" i="5"/>
  <c r="I796" i="5"/>
  <c r="J796" i="5"/>
  <c r="K796" i="5"/>
  <c r="L796" i="5"/>
  <c r="M796" i="5"/>
  <c r="F797" i="5"/>
  <c r="G797" i="5"/>
  <c r="H797" i="5"/>
  <c r="I797" i="5"/>
  <c r="J797" i="5"/>
  <c r="K797" i="5"/>
  <c r="L797" i="5"/>
  <c r="M797" i="5"/>
  <c r="F798" i="5"/>
  <c r="C798" i="5" s="1"/>
  <c r="G798" i="5"/>
  <c r="H798" i="5"/>
  <c r="I798" i="5"/>
  <c r="J798" i="5"/>
  <c r="K798" i="5"/>
  <c r="L798" i="5"/>
  <c r="M798" i="5"/>
  <c r="F799" i="5"/>
  <c r="E799" i="5" s="1"/>
  <c r="G799" i="5"/>
  <c r="H799" i="5"/>
  <c r="I799" i="5"/>
  <c r="J799" i="5"/>
  <c r="K799" i="5"/>
  <c r="L799" i="5"/>
  <c r="M799" i="5"/>
  <c r="F800" i="5"/>
  <c r="G800" i="5"/>
  <c r="H800" i="5"/>
  <c r="I800" i="5"/>
  <c r="J800" i="5"/>
  <c r="K800" i="5"/>
  <c r="L800" i="5"/>
  <c r="M800" i="5"/>
  <c r="F801" i="5"/>
  <c r="E801" i="5" s="1"/>
  <c r="G801" i="5"/>
  <c r="H801" i="5"/>
  <c r="I801" i="5"/>
  <c r="J801" i="5"/>
  <c r="K801" i="5"/>
  <c r="L801" i="5"/>
  <c r="M801" i="5"/>
  <c r="F802" i="5"/>
  <c r="G802" i="5"/>
  <c r="H802" i="5"/>
  <c r="I802" i="5"/>
  <c r="J802" i="5"/>
  <c r="K802" i="5"/>
  <c r="L802" i="5"/>
  <c r="M802" i="5"/>
  <c r="F803" i="5"/>
  <c r="G803" i="5"/>
  <c r="H803" i="5"/>
  <c r="I803" i="5"/>
  <c r="J803" i="5"/>
  <c r="K803" i="5"/>
  <c r="L803" i="5"/>
  <c r="M803" i="5"/>
  <c r="F804" i="5"/>
  <c r="G804" i="5"/>
  <c r="H804" i="5"/>
  <c r="I804" i="5"/>
  <c r="J804" i="5"/>
  <c r="K804" i="5"/>
  <c r="L804" i="5"/>
  <c r="M804" i="5"/>
  <c r="F805" i="5"/>
  <c r="G805" i="5"/>
  <c r="H805" i="5"/>
  <c r="I805" i="5"/>
  <c r="J805" i="5"/>
  <c r="K805" i="5"/>
  <c r="L805" i="5"/>
  <c r="M805" i="5"/>
  <c r="F806" i="5"/>
  <c r="G806" i="5"/>
  <c r="H806" i="5"/>
  <c r="I806" i="5"/>
  <c r="J806" i="5"/>
  <c r="K806" i="5"/>
  <c r="L806" i="5"/>
  <c r="M806" i="5"/>
  <c r="F807" i="5"/>
  <c r="D807" i="5" s="1"/>
  <c r="G807" i="5"/>
  <c r="H807" i="5"/>
  <c r="I807" i="5"/>
  <c r="J807" i="5"/>
  <c r="K807" i="5"/>
  <c r="L807" i="5"/>
  <c r="M807" i="5"/>
  <c r="F808" i="5"/>
  <c r="D808" i="5" s="1"/>
  <c r="G808" i="5"/>
  <c r="H808" i="5"/>
  <c r="I808" i="5"/>
  <c r="J808" i="5"/>
  <c r="K808" i="5"/>
  <c r="L808" i="5"/>
  <c r="M808" i="5"/>
  <c r="F809" i="5"/>
  <c r="G809" i="5"/>
  <c r="H809" i="5"/>
  <c r="I809" i="5"/>
  <c r="J809" i="5"/>
  <c r="K809" i="5"/>
  <c r="L809" i="5"/>
  <c r="M809" i="5"/>
  <c r="F810" i="5"/>
  <c r="E810" i="5" s="1"/>
  <c r="G810" i="5"/>
  <c r="H810" i="5"/>
  <c r="I810" i="5"/>
  <c r="J810" i="5"/>
  <c r="K810" i="5"/>
  <c r="L810" i="5"/>
  <c r="M810" i="5"/>
  <c r="F811" i="5"/>
  <c r="G811" i="5"/>
  <c r="H811" i="5"/>
  <c r="I811" i="5"/>
  <c r="J811" i="5"/>
  <c r="K811" i="5"/>
  <c r="L811" i="5"/>
  <c r="M811" i="5"/>
  <c r="F812" i="5"/>
  <c r="G812" i="5"/>
  <c r="H812" i="5"/>
  <c r="I812" i="5"/>
  <c r="J812" i="5"/>
  <c r="K812" i="5"/>
  <c r="L812" i="5"/>
  <c r="M812" i="5"/>
  <c r="F813" i="5"/>
  <c r="G813" i="5"/>
  <c r="H813" i="5"/>
  <c r="I813" i="5"/>
  <c r="J813" i="5"/>
  <c r="K813" i="5"/>
  <c r="L813" i="5"/>
  <c r="M813" i="5"/>
  <c r="F814" i="5"/>
  <c r="C814" i="5" s="1"/>
  <c r="G814" i="5"/>
  <c r="H814" i="5"/>
  <c r="I814" i="5"/>
  <c r="J814" i="5"/>
  <c r="K814" i="5"/>
  <c r="L814" i="5"/>
  <c r="M814" i="5"/>
  <c r="F815" i="5"/>
  <c r="E815" i="5" s="1"/>
  <c r="G815" i="5"/>
  <c r="H815" i="5"/>
  <c r="I815" i="5"/>
  <c r="J815" i="5"/>
  <c r="K815" i="5"/>
  <c r="L815" i="5"/>
  <c r="M815" i="5"/>
  <c r="F816" i="5"/>
  <c r="G816" i="5"/>
  <c r="H816" i="5"/>
  <c r="I816" i="5"/>
  <c r="J816" i="5"/>
  <c r="K816" i="5"/>
  <c r="L816" i="5"/>
  <c r="M816" i="5"/>
  <c r="F817" i="5"/>
  <c r="C817" i="5" s="1"/>
  <c r="G817" i="5"/>
  <c r="H817" i="5"/>
  <c r="I817" i="5"/>
  <c r="J817" i="5"/>
  <c r="K817" i="5"/>
  <c r="L817" i="5"/>
  <c r="M817" i="5"/>
  <c r="F818" i="5"/>
  <c r="G818" i="5"/>
  <c r="H818" i="5"/>
  <c r="I818" i="5"/>
  <c r="J818" i="5"/>
  <c r="K818" i="5"/>
  <c r="L818" i="5"/>
  <c r="M818" i="5"/>
  <c r="F819" i="5"/>
  <c r="C819" i="5" s="1"/>
  <c r="G819" i="5"/>
  <c r="H819" i="5"/>
  <c r="I819" i="5"/>
  <c r="J819" i="5"/>
  <c r="K819" i="5"/>
  <c r="L819" i="5"/>
  <c r="M819" i="5"/>
  <c r="F820" i="5"/>
  <c r="G820" i="5"/>
  <c r="H820" i="5"/>
  <c r="I820" i="5"/>
  <c r="J820" i="5"/>
  <c r="K820" i="5"/>
  <c r="L820" i="5"/>
  <c r="M820" i="5"/>
  <c r="F821" i="5"/>
  <c r="E821" i="5" s="1"/>
  <c r="G821" i="5"/>
  <c r="H821" i="5"/>
  <c r="I821" i="5"/>
  <c r="J821" i="5"/>
  <c r="K821" i="5"/>
  <c r="L821" i="5"/>
  <c r="M821" i="5"/>
  <c r="F822" i="5"/>
  <c r="G822" i="5"/>
  <c r="H822" i="5"/>
  <c r="I822" i="5"/>
  <c r="J822" i="5"/>
  <c r="K822" i="5"/>
  <c r="L822" i="5"/>
  <c r="M822" i="5"/>
  <c r="F823" i="5"/>
  <c r="G823" i="5"/>
  <c r="H823" i="5"/>
  <c r="I823" i="5"/>
  <c r="J823" i="5"/>
  <c r="K823" i="5"/>
  <c r="L823" i="5"/>
  <c r="M823" i="5"/>
  <c r="F824" i="5"/>
  <c r="G824" i="5"/>
  <c r="H824" i="5"/>
  <c r="I824" i="5"/>
  <c r="J824" i="5"/>
  <c r="K824" i="5"/>
  <c r="L824" i="5"/>
  <c r="M824" i="5"/>
  <c r="F825" i="5"/>
  <c r="D825" i="5" s="1"/>
  <c r="G825" i="5"/>
  <c r="H825" i="5"/>
  <c r="I825" i="5"/>
  <c r="J825" i="5"/>
  <c r="K825" i="5"/>
  <c r="L825" i="5"/>
  <c r="M825" i="5"/>
  <c r="F826" i="5"/>
  <c r="G826" i="5"/>
  <c r="H826" i="5"/>
  <c r="I826" i="5"/>
  <c r="J826" i="5"/>
  <c r="K826" i="5"/>
  <c r="L826" i="5"/>
  <c r="M826" i="5"/>
  <c r="F827" i="5"/>
  <c r="C827" i="5" s="1"/>
  <c r="G827" i="5"/>
  <c r="H827" i="5"/>
  <c r="I827" i="5"/>
  <c r="J827" i="5"/>
  <c r="K827" i="5"/>
  <c r="L827" i="5"/>
  <c r="M827" i="5"/>
  <c r="F828" i="5"/>
  <c r="G828" i="5"/>
  <c r="H828" i="5"/>
  <c r="I828" i="5"/>
  <c r="J828" i="5"/>
  <c r="K828" i="5"/>
  <c r="L828" i="5"/>
  <c r="M828" i="5"/>
  <c r="F829" i="5"/>
  <c r="C829" i="5" s="1"/>
  <c r="G829" i="5"/>
  <c r="H829" i="5"/>
  <c r="I829" i="5"/>
  <c r="J829" i="5"/>
  <c r="K829" i="5"/>
  <c r="L829" i="5"/>
  <c r="M829" i="5"/>
  <c r="F830" i="5"/>
  <c r="C830" i="5" s="1"/>
  <c r="G830" i="5"/>
  <c r="H830" i="5"/>
  <c r="I830" i="5"/>
  <c r="J830" i="5"/>
  <c r="K830" i="5"/>
  <c r="L830" i="5"/>
  <c r="M830" i="5"/>
  <c r="F831" i="5"/>
  <c r="G831" i="5"/>
  <c r="H831" i="5"/>
  <c r="I831" i="5"/>
  <c r="J831" i="5"/>
  <c r="K831" i="5"/>
  <c r="L831" i="5"/>
  <c r="M831" i="5"/>
  <c r="F832" i="5"/>
  <c r="G832" i="5"/>
  <c r="H832" i="5"/>
  <c r="I832" i="5"/>
  <c r="J832" i="5"/>
  <c r="K832" i="5"/>
  <c r="L832" i="5"/>
  <c r="M832" i="5"/>
  <c r="F833" i="5"/>
  <c r="G833" i="5"/>
  <c r="H833" i="5"/>
  <c r="I833" i="5"/>
  <c r="J833" i="5"/>
  <c r="K833" i="5"/>
  <c r="L833" i="5"/>
  <c r="M833" i="5"/>
  <c r="F834" i="5"/>
  <c r="G834" i="5"/>
  <c r="H834" i="5"/>
  <c r="I834" i="5"/>
  <c r="J834" i="5"/>
  <c r="K834" i="5"/>
  <c r="L834" i="5"/>
  <c r="M834" i="5"/>
  <c r="F835" i="5"/>
  <c r="G835" i="5"/>
  <c r="H835" i="5"/>
  <c r="I835" i="5"/>
  <c r="J835" i="5"/>
  <c r="K835" i="5"/>
  <c r="L835" i="5"/>
  <c r="M835" i="5"/>
  <c r="F836" i="5"/>
  <c r="C836" i="5" s="1"/>
  <c r="G836" i="5"/>
  <c r="H836" i="5"/>
  <c r="I836" i="5"/>
  <c r="J836" i="5"/>
  <c r="K836" i="5"/>
  <c r="L836" i="5"/>
  <c r="M836" i="5"/>
  <c r="F837" i="5"/>
  <c r="E837" i="5" s="1"/>
  <c r="G837" i="5"/>
  <c r="H837" i="5"/>
  <c r="I837" i="5"/>
  <c r="J837" i="5"/>
  <c r="K837" i="5"/>
  <c r="L837" i="5"/>
  <c r="M837" i="5"/>
  <c r="F838" i="5"/>
  <c r="G838" i="5"/>
  <c r="H838" i="5"/>
  <c r="I838" i="5"/>
  <c r="J838" i="5"/>
  <c r="K838" i="5"/>
  <c r="L838" i="5"/>
  <c r="M838" i="5"/>
  <c r="F839" i="5"/>
  <c r="G839" i="5"/>
  <c r="H839" i="5"/>
  <c r="I839" i="5"/>
  <c r="J839" i="5"/>
  <c r="K839" i="5"/>
  <c r="L839" i="5"/>
  <c r="M839" i="5"/>
  <c r="F840" i="5"/>
  <c r="C840" i="5" s="1"/>
  <c r="G840" i="5"/>
  <c r="H840" i="5"/>
  <c r="I840" i="5"/>
  <c r="J840" i="5"/>
  <c r="K840" i="5"/>
  <c r="L840" i="5"/>
  <c r="M840" i="5"/>
  <c r="F841" i="5"/>
  <c r="C841" i="5" s="1"/>
  <c r="G841" i="5"/>
  <c r="H841" i="5"/>
  <c r="I841" i="5"/>
  <c r="J841" i="5"/>
  <c r="K841" i="5"/>
  <c r="L841" i="5"/>
  <c r="M841" i="5"/>
  <c r="F842" i="5"/>
  <c r="D842" i="5" s="1"/>
  <c r="G842" i="5"/>
  <c r="H842" i="5"/>
  <c r="I842" i="5"/>
  <c r="J842" i="5"/>
  <c r="K842" i="5"/>
  <c r="L842" i="5"/>
  <c r="M842" i="5"/>
  <c r="F843" i="5"/>
  <c r="G843" i="5"/>
  <c r="H843" i="5"/>
  <c r="I843" i="5"/>
  <c r="J843" i="5"/>
  <c r="K843" i="5"/>
  <c r="L843" i="5"/>
  <c r="M843" i="5"/>
  <c r="F844" i="5"/>
  <c r="G844" i="5"/>
  <c r="H844" i="5"/>
  <c r="I844" i="5"/>
  <c r="J844" i="5"/>
  <c r="K844" i="5"/>
  <c r="L844" i="5"/>
  <c r="M844" i="5"/>
  <c r="F845" i="5"/>
  <c r="C845" i="5" s="1"/>
  <c r="G845" i="5"/>
  <c r="H845" i="5"/>
  <c r="I845" i="5"/>
  <c r="J845" i="5"/>
  <c r="K845" i="5"/>
  <c r="L845" i="5"/>
  <c r="M845" i="5"/>
  <c r="F846" i="5"/>
  <c r="D846" i="5" s="1"/>
  <c r="G846" i="5"/>
  <c r="H846" i="5"/>
  <c r="I846" i="5"/>
  <c r="J846" i="5"/>
  <c r="K846" i="5"/>
  <c r="L846" i="5"/>
  <c r="M846" i="5"/>
  <c r="F847" i="5"/>
  <c r="D847" i="5" s="1"/>
  <c r="G847" i="5"/>
  <c r="H847" i="5"/>
  <c r="I847" i="5"/>
  <c r="J847" i="5"/>
  <c r="K847" i="5"/>
  <c r="L847" i="5"/>
  <c r="M847" i="5"/>
  <c r="F848" i="5"/>
  <c r="E848" i="5" s="1"/>
  <c r="G848" i="5"/>
  <c r="H848" i="5"/>
  <c r="I848" i="5"/>
  <c r="J848" i="5"/>
  <c r="K848" i="5"/>
  <c r="L848" i="5"/>
  <c r="M848" i="5"/>
  <c r="F849" i="5"/>
  <c r="E849" i="5" s="1"/>
  <c r="G849" i="5"/>
  <c r="H849" i="5"/>
  <c r="I849" i="5"/>
  <c r="J849" i="5"/>
  <c r="K849" i="5"/>
  <c r="L849" i="5"/>
  <c r="M849" i="5"/>
  <c r="F850" i="5"/>
  <c r="D850" i="5" s="1"/>
  <c r="G850" i="5"/>
  <c r="H850" i="5"/>
  <c r="I850" i="5"/>
  <c r="J850" i="5"/>
  <c r="K850" i="5"/>
  <c r="L850" i="5"/>
  <c r="M850" i="5"/>
  <c r="F851" i="5"/>
  <c r="C851" i="5" s="1"/>
  <c r="G851" i="5"/>
  <c r="H851" i="5"/>
  <c r="I851" i="5"/>
  <c r="J851" i="5"/>
  <c r="K851" i="5"/>
  <c r="L851" i="5"/>
  <c r="M851" i="5"/>
  <c r="F852" i="5"/>
  <c r="E852" i="5" s="1"/>
  <c r="G852" i="5"/>
  <c r="H852" i="5"/>
  <c r="I852" i="5"/>
  <c r="J852" i="5"/>
  <c r="K852" i="5"/>
  <c r="L852" i="5"/>
  <c r="M852" i="5"/>
  <c r="F853" i="5"/>
  <c r="G853" i="5"/>
  <c r="H853" i="5"/>
  <c r="I853" i="5"/>
  <c r="J853" i="5"/>
  <c r="K853" i="5"/>
  <c r="L853" i="5"/>
  <c r="M853" i="5"/>
  <c r="F854" i="5"/>
  <c r="G854" i="5"/>
  <c r="H854" i="5"/>
  <c r="I854" i="5"/>
  <c r="J854" i="5"/>
  <c r="K854" i="5"/>
  <c r="L854" i="5"/>
  <c r="M854" i="5"/>
  <c r="F855" i="5"/>
  <c r="E855" i="5" s="1"/>
  <c r="G855" i="5"/>
  <c r="H855" i="5"/>
  <c r="I855" i="5"/>
  <c r="J855" i="5"/>
  <c r="K855" i="5"/>
  <c r="L855" i="5"/>
  <c r="M855" i="5"/>
  <c r="F856" i="5"/>
  <c r="D856" i="5" s="1"/>
  <c r="G856" i="5"/>
  <c r="H856" i="5"/>
  <c r="I856" i="5"/>
  <c r="J856" i="5"/>
  <c r="K856" i="5"/>
  <c r="L856" i="5"/>
  <c r="M856" i="5"/>
  <c r="F857" i="5"/>
  <c r="G857" i="5"/>
  <c r="H857" i="5"/>
  <c r="I857" i="5"/>
  <c r="J857" i="5"/>
  <c r="K857" i="5"/>
  <c r="L857" i="5"/>
  <c r="M857" i="5"/>
  <c r="F858" i="5"/>
  <c r="G858" i="5"/>
  <c r="H858" i="5"/>
  <c r="I858" i="5"/>
  <c r="J858" i="5"/>
  <c r="K858" i="5"/>
  <c r="L858" i="5"/>
  <c r="M858" i="5"/>
  <c r="F859" i="5"/>
  <c r="E859" i="5" s="1"/>
  <c r="G859" i="5"/>
  <c r="H859" i="5"/>
  <c r="I859" i="5"/>
  <c r="J859" i="5"/>
  <c r="K859" i="5"/>
  <c r="L859" i="5"/>
  <c r="M859" i="5"/>
  <c r="F860" i="5"/>
  <c r="E860" i="5" s="1"/>
  <c r="G860" i="5"/>
  <c r="H860" i="5"/>
  <c r="I860" i="5"/>
  <c r="J860" i="5"/>
  <c r="K860" i="5"/>
  <c r="L860" i="5"/>
  <c r="M860" i="5"/>
  <c r="F861" i="5"/>
  <c r="G861" i="5"/>
  <c r="H861" i="5"/>
  <c r="I861" i="5"/>
  <c r="J861" i="5"/>
  <c r="K861" i="5"/>
  <c r="L861" i="5"/>
  <c r="M861" i="5"/>
  <c r="F862" i="5"/>
  <c r="D862" i="5" s="1"/>
  <c r="G862" i="5"/>
  <c r="H862" i="5"/>
  <c r="I862" i="5"/>
  <c r="J862" i="5"/>
  <c r="K862" i="5"/>
  <c r="L862" i="5"/>
  <c r="M862" i="5"/>
  <c r="F863" i="5"/>
  <c r="G863" i="5"/>
  <c r="H863" i="5"/>
  <c r="I863" i="5"/>
  <c r="J863" i="5"/>
  <c r="K863" i="5"/>
  <c r="L863" i="5"/>
  <c r="M863" i="5"/>
  <c r="F864" i="5"/>
  <c r="G864" i="5"/>
  <c r="H864" i="5"/>
  <c r="I864" i="5"/>
  <c r="J864" i="5"/>
  <c r="K864" i="5"/>
  <c r="L864" i="5"/>
  <c r="M864" i="5"/>
  <c r="F865" i="5"/>
  <c r="G865" i="5"/>
  <c r="H865" i="5"/>
  <c r="I865" i="5"/>
  <c r="J865" i="5"/>
  <c r="K865" i="5"/>
  <c r="L865" i="5"/>
  <c r="M865" i="5"/>
  <c r="F866" i="5"/>
  <c r="E866" i="5" s="1"/>
  <c r="G866" i="5"/>
  <c r="H866" i="5"/>
  <c r="I866" i="5"/>
  <c r="J866" i="5"/>
  <c r="K866" i="5"/>
  <c r="L866" i="5"/>
  <c r="M866" i="5"/>
  <c r="F867" i="5"/>
  <c r="G867" i="5"/>
  <c r="H867" i="5"/>
  <c r="I867" i="5"/>
  <c r="J867" i="5"/>
  <c r="K867" i="5"/>
  <c r="L867" i="5"/>
  <c r="M867" i="5"/>
  <c r="F868" i="5"/>
  <c r="E868" i="5" s="1"/>
  <c r="G868" i="5"/>
  <c r="H868" i="5"/>
  <c r="I868" i="5"/>
  <c r="J868" i="5"/>
  <c r="K868" i="5"/>
  <c r="L868" i="5"/>
  <c r="M868" i="5"/>
  <c r="F869" i="5"/>
  <c r="D869" i="5" s="1"/>
  <c r="G869" i="5"/>
  <c r="H869" i="5"/>
  <c r="I869" i="5"/>
  <c r="J869" i="5"/>
  <c r="K869" i="5"/>
  <c r="L869" i="5"/>
  <c r="M869" i="5"/>
  <c r="F870" i="5"/>
  <c r="E870" i="5" s="1"/>
  <c r="G870" i="5"/>
  <c r="H870" i="5"/>
  <c r="I870" i="5"/>
  <c r="J870" i="5"/>
  <c r="K870" i="5"/>
  <c r="L870" i="5"/>
  <c r="M870" i="5"/>
  <c r="F871" i="5"/>
  <c r="E871" i="5" s="1"/>
  <c r="G871" i="5"/>
  <c r="H871" i="5"/>
  <c r="I871" i="5"/>
  <c r="J871" i="5"/>
  <c r="K871" i="5"/>
  <c r="L871" i="5"/>
  <c r="M871" i="5"/>
  <c r="F872" i="5"/>
  <c r="G872" i="5"/>
  <c r="H872" i="5"/>
  <c r="I872" i="5"/>
  <c r="J872" i="5"/>
  <c r="K872" i="5"/>
  <c r="L872" i="5"/>
  <c r="M872" i="5"/>
  <c r="F873" i="5"/>
  <c r="G873" i="5"/>
  <c r="H873" i="5"/>
  <c r="I873" i="5"/>
  <c r="J873" i="5"/>
  <c r="K873" i="5"/>
  <c r="L873" i="5"/>
  <c r="M873" i="5"/>
  <c r="F874" i="5"/>
  <c r="D874" i="5" s="1"/>
  <c r="G874" i="5"/>
  <c r="H874" i="5"/>
  <c r="I874" i="5"/>
  <c r="J874" i="5"/>
  <c r="K874" i="5"/>
  <c r="L874" i="5"/>
  <c r="M874" i="5"/>
  <c r="F875" i="5"/>
  <c r="G875" i="5"/>
  <c r="H875" i="5"/>
  <c r="I875" i="5"/>
  <c r="J875" i="5"/>
  <c r="K875" i="5"/>
  <c r="L875" i="5"/>
  <c r="M875" i="5"/>
  <c r="F876" i="5"/>
  <c r="E876" i="5" s="1"/>
  <c r="G876" i="5"/>
  <c r="H876" i="5"/>
  <c r="I876" i="5"/>
  <c r="J876" i="5"/>
  <c r="K876" i="5"/>
  <c r="L876" i="5"/>
  <c r="M876" i="5"/>
  <c r="F877" i="5"/>
  <c r="C877" i="5" s="1"/>
  <c r="G877" i="5"/>
  <c r="H877" i="5"/>
  <c r="I877" i="5"/>
  <c r="J877" i="5"/>
  <c r="K877" i="5"/>
  <c r="L877" i="5"/>
  <c r="M877" i="5"/>
  <c r="F878" i="5"/>
  <c r="E878" i="5" s="1"/>
  <c r="G878" i="5"/>
  <c r="H878" i="5"/>
  <c r="I878" i="5"/>
  <c r="J878" i="5"/>
  <c r="K878" i="5"/>
  <c r="L878" i="5"/>
  <c r="M878" i="5"/>
  <c r="F879" i="5"/>
  <c r="G879" i="5"/>
  <c r="H879" i="5"/>
  <c r="I879" i="5"/>
  <c r="J879" i="5"/>
  <c r="K879" i="5"/>
  <c r="L879" i="5"/>
  <c r="M879" i="5"/>
  <c r="F880" i="5"/>
  <c r="G880" i="5"/>
  <c r="H880" i="5"/>
  <c r="I880" i="5"/>
  <c r="J880" i="5"/>
  <c r="K880" i="5"/>
  <c r="L880" i="5"/>
  <c r="M880" i="5"/>
  <c r="F881" i="5"/>
  <c r="G881" i="5"/>
  <c r="H881" i="5"/>
  <c r="I881" i="5"/>
  <c r="J881" i="5"/>
  <c r="K881" i="5"/>
  <c r="L881" i="5"/>
  <c r="M881" i="5"/>
  <c r="F882" i="5"/>
  <c r="G882" i="5"/>
  <c r="H882" i="5"/>
  <c r="I882" i="5"/>
  <c r="J882" i="5"/>
  <c r="K882" i="5"/>
  <c r="L882" i="5"/>
  <c r="M882" i="5"/>
  <c r="F883" i="5"/>
  <c r="G883" i="5"/>
  <c r="H883" i="5"/>
  <c r="I883" i="5"/>
  <c r="J883" i="5"/>
  <c r="K883" i="5"/>
  <c r="L883" i="5"/>
  <c r="M883" i="5"/>
  <c r="F884" i="5"/>
  <c r="G884" i="5"/>
  <c r="H884" i="5"/>
  <c r="I884" i="5"/>
  <c r="J884" i="5"/>
  <c r="K884" i="5"/>
  <c r="L884" i="5"/>
  <c r="M884" i="5"/>
  <c r="F885" i="5"/>
  <c r="G885" i="5"/>
  <c r="H885" i="5"/>
  <c r="I885" i="5"/>
  <c r="J885" i="5"/>
  <c r="K885" i="5"/>
  <c r="L885" i="5"/>
  <c r="M885" i="5"/>
  <c r="F886" i="5"/>
  <c r="G886" i="5"/>
  <c r="H886" i="5"/>
  <c r="I886" i="5"/>
  <c r="J886" i="5"/>
  <c r="K886" i="5"/>
  <c r="L886" i="5"/>
  <c r="M886" i="5"/>
  <c r="F887" i="5"/>
  <c r="G887" i="5"/>
  <c r="H887" i="5"/>
  <c r="I887" i="5"/>
  <c r="J887" i="5"/>
  <c r="K887" i="5"/>
  <c r="L887" i="5"/>
  <c r="M887" i="5"/>
  <c r="F888" i="5"/>
  <c r="G888" i="5"/>
  <c r="H888" i="5"/>
  <c r="I888" i="5"/>
  <c r="J888" i="5"/>
  <c r="K888" i="5"/>
  <c r="L888" i="5"/>
  <c r="M888" i="5"/>
  <c r="F889" i="5"/>
  <c r="G889" i="5"/>
  <c r="H889" i="5"/>
  <c r="I889" i="5"/>
  <c r="J889" i="5"/>
  <c r="K889" i="5"/>
  <c r="L889" i="5"/>
  <c r="M889" i="5"/>
  <c r="F890" i="5"/>
  <c r="D890" i="5" s="1"/>
  <c r="G890" i="5"/>
  <c r="H890" i="5"/>
  <c r="I890" i="5"/>
  <c r="J890" i="5"/>
  <c r="K890" i="5"/>
  <c r="L890" i="5"/>
  <c r="M890" i="5"/>
  <c r="F891" i="5"/>
  <c r="C891" i="5" s="1"/>
  <c r="G891" i="5"/>
  <c r="H891" i="5"/>
  <c r="I891" i="5"/>
  <c r="J891" i="5"/>
  <c r="K891" i="5"/>
  <c r="L891" i="5"/>
  <c r="M891" i="5"/>
  <c r="F892" i="5"/>
  <c r="C892" i="5" s="1"/>
  <c r="G892" i="5"/>
  <c r="H892" i="5"/>
  <c r="I892" i="5"/>
  <c r="J892" i="5"/>
  <c r="K892" i="5"/>
  <c r="L892" i="5"/>
  <c r="M892" i="5"/>
  <c r="F893" i="5"/>
  <c r="G893" i="5"/>
  <c r="H893" i="5"/>
  <c r="I893" i="5"/>
  <c r="J893" i="5"/>
  <c r="K893" i="5"/>
  <c r="L893" i="5"/>
  <c r="M893" i="5"/>
  <c r="F894" i="5"/>
  <c r="E894" i="5" s="1"/>
  <c r="G894" i="5"/>
  <c r="H894" i="5"/>
  <c r="I894" i="5"/>
  <c r="J894" i="5"/>
  <c r="K894" i="5"/>
  <c r="L894" i="5"/>
  <c r="M894" i="5"/>
  <c r="F895" i="5"/>
  <c r="G895" i="5"/>
  <c r="H895" i="5"/>
  <c r="I895" i="5"/>
  <c r="J895" i="5"/>
  <c r="K895" i="5"/>
  <c r="L895" i="5"/>
  <c r="M895" i="5"/>
  <c r="F896" i="5"/>
  <c r="D896" i="5" s="1"/>
  <c r="G896" i="5"/>
  <c r="H896" i="5"/>
  <c r="I896" i="5"/>
  <c r="J896" i="5"/>
  <c r="K896" i="5"/>
  <c r="L896" i="5"/>
  <c r="M896" i="5"/>
  <c r="F897" i="5"/>
  <c r="G897" i="5"/>
  <c r="H897" i="5"/>
  <c r="I897" i="5"/>
  <c r="J897" i="5"/>
  <c r="K897" i="5"/>
  <c r="L897" i="5"/>
  <c r="M897" i="5"/>
  <c r="F898" i="5"/>
  <c r="G898" i="5"/>
  <c r="H898" i="5"/>
  <c r="I898" i="5"/>
  <c r="J898" i="5"/>
  <c r="K898" i="5"/>
  <c r="L898" i="5"/>
  <c r="M898" i="5"/>
  <c r="F899" i="5"/>
  <c r="G899" i="5"/>
  <c r="H899" i="5"/>
  <c r="I899" i="5"/>
  <c r="J899" i="5"/>
  <c r="K899" i="5"/>
  <c r="L899" i="5"/>
  <c r="M899" i="5"/>
  <c r="F900" i="5"/>
  <c r="G900" i="5"/>
  <c r="H900" i="5"/>
  <c r="I900" i="5"/>
  <c r="J900" i="5"/>
  <c r="K900" i="5"/>
  <c r="L900" i="5"/>
  <c r="M900" i="5"/>
  <c r="F901" i="5"/>
  <c r="G901" i="5"/>
  <c r="H901" i="5"/>
  <c r="I901" i="5"/>
  <c r="J901" i="5"/>
  <c r="K901" i="5"/>
  <c r="L901" i="5"/>
  <c r="M901" i="5"/>
  <c r="F902" i="5"/>
  <c r="G902" i="5"/>
  <c r="H902" i="5"/>
  <c r="I902" i="5"/>
  <c r="J902" i="5"/>
  <c r="K902" i="5"/>
  <c r="L902" i="5"/>
  <c r="M902" i="5"/>
  <c r="F903" i="5"/>
  <c r="G903" i="5"/>
  <c r="H903" i="5"/>
  <c r="I903" i="5"/>
  <c r="J903" i="5"/>
  <c r="K903" i="5"/>
  <c r="L903" i="5"/>
  <c r="M903" i="5"/>
  <c r="F904" i="5"/>
  <c r="E904" i="5" s="1"/>
  <c r="G904" i="5"/>
  <c r="H904" i="5"/>
  <c r="I904" i="5"/>
  <c r="J904" i="5"/>
  <c r="K904" i="5"/>
  <c r="L904" i="5"/>
  <c r="M904" i="5"/>
  <c r="F905" i="5"/>
  <c r="D905" i="5" s="1"/>
  <c r="G905" i="5"/>
  <c r="H905" i="5"/>
  <c r="I905" i="5"/>
  <c r="J905" i="5"/>
  <c r="K905" i="5"/>
  <c r="L905" i="5"/>
  <c r="M905" i="5"/>
  <c r="F906" i="5"/>
  <c r="C906" i="5" s="1"/>
  <c r="G906" i="5"/>
  <c r="H906" i="5"/>
  <c r="I906" i="5"/>
  <c r="J906" i="5"/>
  <c r="K906" i="5"/>
  <c r="L906" i="5"/>
  <c r="M906" i="5"/>
  <c r="F907" i="5"/>
  <c r="G907" i="5"/>
  <c r="H907" i="5"/>
  <c r="I907" i="5"/>
  <c r="J907" i="5"/>
  <c r="K907" i="5"/>
  <c r="L907" i="5"/>
  <c r="M907" i="5"/>
  <c r="F908" i="5"/>
  <c r="D908" i="5" s="1"/>
  <c r="G908" i="5"/>
  <c r="H908" i="5"/>
  <c r="I908" i="5"/>
  <c r="J908" i="5"/>
  <c r="K908" i="5"/>
  <c r="L908" i="5"/>
  <c r="M908" i="5"/>
  <c r="F909" i="5"/>
  <c r="G909" i="5"/>
  <c r="H909" i="5"/>
  <c r="I909" i="5"/>
  <c r="J909" i="5"/>
  <c r="K909" i="5"/>
  <c r="L909" i="5"/>
  <c r="M909" i="5"/>
  <c r="F910" i="5"/>
  <c r="G910" i="5"/>
  <c r="H910" i="5"/>
  <c r="I910" i="5"/>
  <c r="J910" i="5"/>
  <c r="K910" i="5"/>
  <c r="L910" i="5"/>
  <c r="M910" i="5"/>
  <c r="F911" i="5"/>
  <c r="D911" i="5" s="1"/>
  <c r="G911" i="5"/>
  <c r="H911" i="5"/>
  <c r="I911" i="5"/>
  <c r="J911" i="5"/>
  <c r="K911" i="5"/>
  <c r="L911" i="5"/>
  <c r="M911" i="5"/>
  <c r="F912" i="5"/>
  <c r="D912" i="5" s="1"/>
  <c r="G912" i="5"/>
  <c r="H912" i="5"/>
  <c r="I912" i="5"/>
  <c r="J912" i="5"/>
  <c r="K912" i="5"/>
  <c r="L912" i="5"/>
  <c r="M912" i="5"/>
  <c r="F913" i="5"/>
  <c r="G913" i="5"/>
  <c r="H913" i="5"/>
  <c r="I913" i="5"/>
  <c r="J913" i="5"/>
  <c r="K913" i="5"/>
  <c r="L913" i="5"/>
  <c r="M913" i="5"/>
  <c r="F914" i="5"/>
  <c r="G914" i="5"/>
  <c r="H914" i="5"/>
  <c r="I914" i="5"/>
  <c r="J914" i="5"/>
  <c r="K914" i="5"/>
  <c r="L914" i="5"/>
  <c r="M914" i="5"/>
  <c r="F915" i="5"/>
  <c r="D915" i="5" s="1"/>
  <c r="G915" i="5"/>
  <c r="H915" i="5"/>
  <c r="I915" i="5"/>
  <c r="J915" i="5"/>
  <c r="K915" i="5"/>
  <c r="L915" i="5"/>
  <c r="M915" i="5"/>
  <c r="F916" i="5"/>
  <c r="G916" i="5"/>
  <c r="H916" i="5"/>
  <c r="I916" i="5"/>
  <c r="J916" i="5"/>
  <c r="K916" i="5"/>
  <c r="L916" i="5"/>
  <c r="M916" i="5"/>
  <c r="F917" i="5"/>
  <c r="G917" i="5"/>
  <c r="H917" i="5"/>
  <c r="I917" i="5"/>
  <c r="J917" i="5"/>
  <c r="K917" i="5"/>
  <c r="L917" i="5"/>
  <c r="M917" i="5"/>
  <c r="F918" i="5"/>
  <c r="G918" i="5"/>
  <c r="H918" i="5"/>
  <c r="I918" i="5"/>
  <c r="J918" i="5"/>
  <c r="K918" i="5"/>
  <c r="L918" i="5"/>
  <c r="M918" i="5"/>
  <c r="F919" i="5"/>
  <c r="E919" i="5" s="1"/>
  <c r="G919" i="5"/>
  <c r="H919" i="5"/>
  <c r="I919" i="5"/>
  <c r="J919" i="5"/>
  <c r="K919" i="5"/>
  <c r="L919" i="5"/>
  <c r="M919" i="5"/>
  <c r="F920" i="5"/>
  <c r="G920" i="5"/>
  <c r="H920" i="5"/>
  <c r="I920" i="5"/>
  <c r="J920" i="5"/>
  <c r="K920" i="5"/>
  <c r="L920" i="5"/>
  <c r="M920" i="5"/>
  <c r="F921" i="5"/>
  <c r="D921" i="5" s="1"/>
  <c r="G921" i="5"/>
  <c r="H921" i="5"/>
  <c r="I921" i="5"/>
  <c r="J921" i="5"/>
  <c r="K921" i="5"/>
  <c r="L921" i="5"/>
  <c r="M921" i="5"/>
  <c r="F922" i="5"/>
  <c r="G922" i="5"/>
  <c r="H922" i="5"/>
  <c r="I922" i="5"/>
  <c r="J922" i="5"/>
  <c r="K922" i="5"/>
  <c r="L922" i="5"/>
  <c r="M922" i="5"/>
  <c r="F923" i="5"/>
  <c r="C923" i="5" s="1"/>
  <c r="G923" i="5"/>
  <c r="H923" i="5"/>
  <c r="I923" i="5"/>
  <c r="J923" i="5"/>
  <c r="K923" i="5"/>
  <c r="L923" i="5"/>
  <c r="M923" i="5"/>
  <c r="F924" i="5"/>
  <c r="E924" i="5" s="1"/>
  <c r="G924" i="5"/>
  <c r="H924" i="5"/>
  <c r="I924" i="5"/>
  <c r="J924" i="5"/>
  <c r="K924" i="5"/>
  <c r="L924" i="5"/>
  <c r="M924" i="5"/>
  <c r="F925" i="5"/>
  <c r="G925" i="5"/>
  <c r="H925" i="5"/>
  <c r="I925" i="5"/>
  <c r="J925" i="5"/>
  <c r="K925" i="5"/>
  <c r="L925" i="5"/>
  <c r="M925" i="5"/>
  <c r="F926" i="5"/>
  <c r="C926" i="5" s="1"/>
  <c r="G926" i="5"/>
  <c r="H926" i="5"/>
  <c r="I926" i="5"/>
  <c r="J926" i="5"/>
  <c r="K926" i="5"/>
  <c r="L926" i="5"/>
  <c r="M926" i="5"/>
  <c r="F927" i="5"/>
  <c r="G927" i="5"/>
  <c r="H927" i="5"/>
  <c r="I927" i="5"/>
  <c r="J927" i="5"/>
  <c r="K927" i="5"/>
  <c r="L927" i="5"/>
  <c r="M927" i="5"/>
  <c r="F928" i="5"/>
  <c r="G928" i="5"/>
  <c r="H928" i="5"/>
  <c r="I928" i="5"/>
  <c r="J928" i="5"/>
  <c r="K928" i="5"/>
  <c r="L928" i="5"/>
  <c r="M928" i="5"/>
  <c r="F929" i="5"/>
  <c r="G929" i="5"/>
  <c r="H929" i="5"/>
  <c r="I929" i="5"/>
  <c r="J929" i="5"/>
  <c r="K929" i="5"/>
  <c r="L929" i="5"/>
  <c r="M929" i="5"/>
  <c r="F930" i="5"/>
  <c r="G930" i="5"/>
  <c r="H930" i="5"/>
  <c r="I930" i="5"/>
  <c r="J930" i="5"/>
  <c r="K930" i="5"/>
  <c r="L930" i="5"/>
  <c r="M930" i="5"/>
  <c r="F931" i="5"/>
  <c r="E931" i="5" s="1"/>
  <c r="G931" i="5"/>
  <c r="H931" i="5"/>
  <c r="I931" i="5"/>
  <c r="J931" i="5"/>
  <c r="K931" i="5"/>
  <c r="L931" i="5"/>
  <c r="M931" i="5"/>
  <c r="F932" i="5"/>
  <c r="G932" i="5"/>
  <c r="H932" i="5"/>
  <c r="I932" i="5"/>
  <c r="J932" i="5"/>
  <c r="K932" i="5"/>
  <c r="L932" i="5"/>
  <c r="M932" i="5"/>
  <c r="F933" i="5"/>
  <c r="D933" i="5" s="1"/>
  <c r="G933" i="5"/>
  <c r="H933" i="5"/>
  <c r="I933" i="5"/>
  <c r="J933" i="5"/>
  <c r="K933" i="5"/>
  <c r="L933" i="5"/>
  <c r="M933" i="5"/>
  <c r="F934" i="5"/>
  <c r="G934" i="5"/>
  <c r="H934" i="5"/>
  <c r="I934" i="5"/>
  <c r="J934" i="5"/>
  <c r="K934" i="5"/>
  <c r="L934" i="5"/>
  <c r="M934" i="5"/>
  <c r="F935" i="5"/>
  <c r="G935" i="5"/>
  <c r="H935" i="5"/>
  <c r="I935" i="5"/>
  <c r="J935" i="5"/>
  <c r="K935" i="5"/>
  <c r="L935" i="5"/>
  <c r="M935" i="5"/>
  <c r="F936" i="5"/>
  <c r="C936" i="5" s="1"/>
  <c r="G936" i="5"/>
  <c r="H936" i="5"/>
  <c r="I936" i="5"/>
  <c r="J936" i="5"/>
  <c r="K936" i="5"/>
  <c r="L936" i="5"/>
  <c r="M936" i="5"/>
  <c r="F937" i="5"/>
  <c r="G937" i="5"/>
  <c r="H937" i="5"/>
  <c r="I937" i="5"/>
  <c r="J937" i="5"/>
  <c r="K937" i="5"/>
  <c r="L937" i="5"/>
  <c r="M937" i="5"/>
  <c r="F938" i="5"/>
  <c r="G938" i="5"/>
  <c r="H938" i="5"/>
  <c r="I938" i="5"/>
  <c r="J938" i="5"/>
  <c r="K938" i="5"/>
  <c r="L938" i="5"/>
  <c r="M938" i="5"/>
  <c r="F939" i="5"/>
  <c r="G939" i="5"/>
  <c r="H939" i="5"/>
  <c r="I939" i="5"/>
  <c r="J939" i="5"/>
  <c r="K939" i="5"/>
  <c r="L939" i="5"/>
  <c r="M939" i="5"/>
  <c r="F940" i="5"/>
  <c r="G940" i="5"/>
  <c r="H940" i="5"/>
  <c r="I940" i="5"/>
  <c r="J940" i="5"/>
  <c r="K940" i="5"/>
  <c r="L940" i="5"/>
  <c r="M940" i="5"/>
  <c r="F941" i="5"/>
  <c r="E941" i="5" s="1"/>
  <c r="G941" i="5"/>
  <c r="H941" i="5"/>
  <c r="I941" i="5"/>
  <c r="J941" i="5"/>
  <c r="K941" i="5"/>
  <c r="L941" i="5"/>
  <c r="M941" i="5"/>
  <c r="F942" i="5"/>
  <c r="G942" i="5"/>
  <c r="H942" i="5"/>
  <c r="I942" i="5"/>
  <c r="J942" i="5"/>
  <c r="K942" i="5"/>
  <c r="L942" i="5"/>
  <c r="M942" i="5"/>
  <c r="F943" i="5"/>
  <c r="D943" i="5" s="1"/>
  <c r="G943" i="5"/>
  <c r="H943" i="5"/>
  <c r="I943" i="5"/>
  <c r="J943" i="5"/>
  <c r="K943" i="5"/>
  <c r="L943" i="5"/>
  <c r="M943" i="5"/>
  <c r="F944" i="5"/>
  <c r="E944" i="5" s="1"/>
  <c r="G944" i="5"/>
  <c r="H944" i="5"/>
  <c r="I944" i="5"/>
  <c r="J944" i="5"/>
  <c r="K944" i="5"/>
  <c r="L944" i="5"/>
  <c r="M944" i="5"/>
  <c r="F945" i="5"/>
  <c r="G945" i="5"/>
  <c r="H945" i="5"/>
  <c r="I945" i="5"/>
  <c r="J945" i="5"/>
  <c r="K945" i="5"/>
  <c r="L945" i="5"/>
  <c r="M945" i="5"/>
  <c r="F946" i="5"/>
  <c r="E946" i="5" s="1"/>
  <c r="G946" i="5"/>
  <c r="H946" i="5"/>
  <c r="I946" i="5"/>
  <c r="J946" i="5"/>
  <c r="K946" i="5"/>
  <c r="L946" i="5"/>
  <c r="M946" i="5"/>
  <c r="F947" i="5"/>
  <c r="E947" i="5" s="1"/>
  <c r="G947" i="5"/>
  <c r="H947" i="5"/>
  <c r="I947" i="5"/>
  <c r="J947" i="5"/>
  <c r="K947" i="5"/>
  <c r="L947" i="5"/>
  <c r="M947" i="5"/>
  <c r="F948" i="5"/>
  <c r="G948" i="5"/>
  <c r="H948" i="5"/>
  <c r="I948" i="5"/>
  <c r="J948" i="5"/>
  <c r="K948" i="5"/>
  <c r="L948" i="5"/>
  <c r="M948" i="5"/>
  <c r="F949" i="5"/>
  <c r="G949" i="5"/>
  <c r="H949" i="5"/>
  <c r="I949" i="5"/>
  <c r="J949" i="5"/>
  <c r="K949" i="5"/>
  <c r="L949" i="5"/>
  <c r="M949" i="5"/>
  <c r="F950" i="5"/>
  <c r="E950" i="5" s="1"/>
  <c r="G950" i="5"/>
  <c r="H950" i="5"/>
  <c r="I950" i="5"/>
  <c r="J950" i="5"/>
  <c r="K950" i="5"/>
  <c r="L950" i="5"/>
  <c r="M950" i="5"/>
  <c r="F951" i="5"/>
  <c r="C951" i="5" s="1"/>
  <c r="G951" i="5"/>
  <c r="H951" i="5"/>
  <c r="I951" i="5"/>
  <c r="J951" i="5"/>
  <c r="K951" i="5"/>
  <c r="L951" i="5"/>
  <c r="M951" i="5"/>
  <c r="F952" i="5"/>
  <c r="G952" i="5"/>
  <c r="H952" i="5"/>
  <c r="I952" i="5"/>
  <c r="J952" i="5"/>
  <c r="K952" i="5"/>
  <c r="L952" i="5"/>
  <c r="M952" i="5"/>
  <c r="F953" i="5"/>
  <c r="G953" i="5"/>
  <c r="H953" i="5"/>
  <c r="I953" i="5"/>
  <c r="J953" i="5"/>
  <c r="K953" i="5"/>
  <c r="L953" i="5"/>
  <c r="M953" i="5"/>
  <c r="F954" i="5"/>
  <c r="G954" i="5"/>
  <c r="H954" i="5"/>
  <c r="I954" i="5"/>
  <c r="J954" i="5"/>
  <c r="K954" i="5"/>
  <c r="L954" i="5"/>
  <c r="M954" i="5"/>
  <c r="F955" i="5"/>
  <c r="G955" i="5"/>
  <c r="H955" i="5"/>
  <c r="I955" i="5"/>
  <c r="J955" i="5"/>
  <c r="K955" i="5"/>
  <c r="L955" i="5"/>
  <c r="M955" i="5"/>
  <c r="F956" i="5"/>
  <c r="G956" i="5"/>
  <c r="H956" i="5"/>
  <c r="I956" i="5"/>
  <c r="J956" i="5"/>
  <c r="K956" i="5"/>
  <c r="L956" i="5"/>
  <c r="M956" i="5"/>
  <c r="F957" i="5"/>
  <c r="G957" i="5"/>
  <c r="H957" i="5"/>
  <c r="I957" i="5"/>
  <c r="J957" i="5"/>
  <c r="K957" i="5"/>
  <c r="L957" i="5"/>
  <c r="M957" i="5"/>
  <c r="F958" i="5"/>
  <c r="D958" i="5" s="1"/>
  <c r="G958" i="5"/>
  <c r="H958" i="5"/>
  <c r="I958" i="5"/>
  <c r="J958" i="5"/>
  <c r="K958" i="5"/>
  <c r="L958" i="5"/>
  <c r="M958" i="5"/>
  <c r="F959" i="5"/>
  <c r="C959" i="5" s="1"/>
  <c r="G959" i="5"/>
  <c r="H959" i="5"/>
  <c r="I959" i="5"/>
  <c r="J959" i="5"/>
  <c r="K959" i="5"/>
  <c r="L959" i="5"/>
  <c r="M959" i="5"/>
  <c r="F960" i="5"/>
  <c r="G960" i="5"/>
  <c r="H960" i="5"/>
  <c r="I960" i="5"/>
  <c r="J960" i="5"/>
  <c r="K960" i="5"/>
  <c r="L960" i="5"/>
  <c r="M960" i="5"/>
  <c r="F961" i="5"/>
  <c r="E961" i="5" s="1"/>
  <c r="G961" i="5"/>
  <c r="H961" i="5"/>
  <c r="I961" i="5"/>
  <c r="J961" i="5"/>
  <c r="K961" i="5"/>
  <c r="L961" i="5"/>
  <c r="M961" i="5"/>
  <c r="F962" i="5"/>
  <c r="G962" i="5"/>
  <c r="H962" i="5"/>
  <c r="I962" i="5"/>
  <c r="J962" i="5"/>
  <c r="K962" i="5"/>
  <c r="L962" i="5"/>
  <c r="M962" i="5"/>
  <c r="F963" i="5"/>
  <c r="G963" i="5"/>
  <c r="H963" i="5"/>
  <c r="I963" i="5"/>
  <c r="J963" i="5"/>
  <c r="K963" i="5"/>
  <c r="L963" i="5"/>
  <c r="M963" i="5"/>
  <c r="F964" i="5"/>
  <c r="G964" i="5"/>
  <c r="H964" i="5"/>
  <c r="I964" i="5"/>
  <c r="J964" i="5"/>
  <c r="K964" i="5"/>
  <c r="L964" i="5"/>
  <c r="M964" i="5"/>
  <c r="F965" i="5"/>
  <c r="G965" i="5"/>
  <c r="H965" i="5"/>
  <c r="I965" i="5"/>
  <c r="J965" i="5"/>
  <c r="K965" i="5"/>
  <c r="L965" i="5"/>
  <c r="M965" i="5"/>
  <c r="F966" i="5"/>
  <c r="G966" i="5"/>
  <c r="H966" i="5"/>
  <c r="I966" i="5"/>
  <c r="J966" i="5"/>
  <c r="K966" i="5"/>
  <c r="L966" i="5"/>
  <c r="M966" i="5"/>
  <c r="F967" i="5"/>
  <c r="G967" i="5"/>
  <c r="H967" i="5"/>
  <c r="I967" i="5"/>
  <c r="J967" i="5"/>
  <c r="K967" i="5"/>
  <c r="L967" i="5"/>
  <c r="M967" i="5"/>
  <c r="F968" i="5"/>
  <c r="D968" i="5" s="1"/>
  <c r="G968" i="5"/>
  <c r="H968" i="5"/>
  <c r="I968" i="5"/>
  <c r="J968" i="5"/>
  <c r="K968" i="5"/>
  <c r="L968" i="5"/>
  <c r="M968" i="5"/>
  <c r="F969" i="5"/>
  <c r="G969" i="5"/>
  <c r="H969" i="5"/>
  <c r="I969" i="5"/>
  <c r="J969" i="5"/>
  <c r="K969" i="5"/>
  <c r="L969" i="5"/>
  <c r="M969" i="5"/>
  <c r="F970" i="5"/>
  <c r="G970" i="5"/>
  <c r="H970" i="5"/>
  <c r="I970" i="5"/>
  <c r="J970" i="5"/>
  <c r="K970" i="5"/>
  <c r="L970" i="5"/>
  <c r="M970" i="5"/>
  <c r="F971" i="5"/>
  <c r="G971" i="5"/>
  <c r="H971" i="5"/>
  <c r="I971" i="5"/>
  <c r="J971" i="5"/>
  <c r="K971" i="5"/>
  <c r="L971" i="5"/>
  <c r="M971" i="5"/>
  <c r="F972" i="5"/>
  <c r="C972" i="5" s="1"/>
  <c r="G972" i="5"/>
  <c r="H972" i="5"/>
  <c r="I972" i="5"/>
  <c r="J972" i="5"/>
  <c r="K972" i="5"/>
  <c r="L972" i="5"/>
  <c r="M972" i="5"/>
  <c r="F973" i="5"/>
  <c r="G973" i="5"/>
  <c r="H973" i="5"/>
  <c r="I973" i="5"/>
  <c r="J973" i="5"/>
  <c r="K973" i="5"/>
  <c r="L973" i="5"/>
  <c r="M973" i="5"/>
  <c r="F974" i="5"/>
  <c r="G974" i="5"/>
  <c r="H974" i="5"/>
  <c r="I974" i="5"/>
  <c r="J974" i="5"/>
  <c r="K974" i="5"/>
  <c r="L974" i="5"/>
  <c r="M974" i="5"/>
  <c r="F975" i="5"/>
  <c r="C975" i="5" s="1"/>
  <c r="G975" i="5"/>
  <c r="H975" i="5"/>
  <c r="I975" i="5"/>
  <c r="J975" i="5"/>
  <c r="K975" i="5"/>
  <c r="L975" i="5"/>
  <c r="M975" i="5"/>
  <c r="F976" i="5"/>
  <c r="G976" i="5"/>
  <c r="H976" i="5"/>
  <c r="I976" i="5"/>
  <c r="J976" i="5"/>
  <c r="K976" i="5"/>
  <c r="L976" i="5"/>
  <c r="M976" i="5"/>
  <c r="F977" i="5"/>
  <c r="E977" i="5" s="1"/>
  <c r="G977" i="5"/>
  <c r="H977" i="5"/>
  <c r="I977" i="5"/>
  <c r="J977" i="5"/>
  <c r="K977" i="5"/>
  <c r="L977" i="5"/>
  <c r="M977" i="5"/>
  <c r="F978" i="5"/>
  <c r="G978" i="5"/>
  <c r="H978" i="5"/>
  <c r="I978" i="5"/>
  <c r="J978" i="5"/>
  <c r="K978" i="5"/>
  <c r="L978" i="5"/>
  <c r="M978" i="5"/>
  <c r="F979" i="5"/>
  <c r="G979" i="5"/>
  <c r="H979" i="5"/>
  <c r="I979" i="5"/>
  <c r="J979" i="5"/>
  <c r="K979" i="5"/>
  <c r="L979" i="5"/>
  <c r="M979" i="5"/>
  <c r="F980" i="5"/>
  <c r="C980" i="5" s="1"/>
  <c r="G980" i="5"/>
  <c r="H980" i="5"/>
  <c r="I980" i="5"/>
  <c r="J980" i="5"/>
  <c r="K980" i="5"/>
  <c r="L980" i="5"/>
  <c r="M980" i="5"/>
  <c r="F981" i="5"/>
  <c r="G981" i="5"/>
  <c r="H981" i="5"/>
  <c r="I981" i="5"/>
  <c r="J981" i="5"/>
  <c r="K981" i="5"/>
  <c r="L981" i="5"/>
  <c r="M981" i="5"/>
  <c r="F982" i="5"/>
  <c r="G982" i="5"/>
  <c r="H982" i="5"/>
  <c r="I982" i="5"/>
  <c r="J982" i="5"/>
  <c r="K982" i="5"/>
  <c r="L982" i="5"/>
  <c r="M982" i="5"/>
  <c r="F983" i="5"/>
  <c r="G983" i="5"/>
  <c r="H983" i="5"/>
  <c r="I983" i="5"/>
  <c r="J983" i="5"/>
  <c r="K983" i="5"/>
  <c r="L983" i="5"/>
  <c r="M983" i="5"/>
  <c r="F984" i="5"/>
  <c r="E984" i="5" s="1"/>
  <c r="G984" i="5"/>
  <c r="H984" i="5"/>
  <c r="I984" i="5"/>
  <c r="J984" i="5"/>
  <c r="K984" i="5"/>
  <c r="L984" i="5"/>
  <c r="M984" i="5"/>
  <c r="F985" i="5"/>
  <c r="G985" i="5"/>
  <c r="H985" i="5"/>
  <c r="I985" i="5"/>
  <c r="J985" i="5"/>
  <c r="K985" i="5"/>
  <c r="L985" i="5"/>
  <c r="M985" i="5"/>
  <c r="F986" i="5"/>
  <c r="G986" i="5"/>
  <c r="H986" i="5"/>
  <c r="I986" i="5"/>
  <c r="J986" i="5"/>
  <c r="K986" i="5"/>
  <c r="L986" i="5"/>
  <c r="M986" i="5"/>
  <c r="F987" i="5"/>
  <c r="G987" i="5"/>
  <c r="H987" i="5"/>
  <c r="I987" i="5"/>
  <c r="J987" i="5"/>
  <c r="K987" i="5"/>
  <c r="L987" i="5"/>
  <c r="M987" i="5"/>
  <c r="F988" i="5"/>
  <c r="G988" i="5"/>
  <c r="H988" i="5"/>
  <c r="I988" i="5"/>
  <c r="J988" i="5"/>
  <c r="K988" i="5"/>
  <c r="L988" i="5"/>
  <c r="M988" i="5"/>
  <c r="F989" i="5"/>
  <c r="G989" i="5"/>
  <c r="H989" i="5"/>
  <c r="I989" i="5"/>
  <c r="J989" i="5"/>
  <c r="K989" i="5"/>
  <c r="L989" i="5"/>
  <c r="M989" i="5"/>
  <c r="F990" i="5"/>
  <c r="G990" i="5"/>
  <c r="H990" i="5"/>
  <c r="I990" i="5"/>
  <c r="J990" i="5"/>
  <c r="K990" i="5"/>
  <c r="L990" i="5"/>
  <c r="M990" i="5"/>
  <c r="F991" i="5"/>
  <c r="C991" i="5" s="1"/>
  <c r="G991" i="5"/>
  <c r="H991" i="5"/>
  <c r="I991" i="5"/>
  <c r="J991" i="5"/>
  <c r="K991" i="5"/>
  <c r="L991" i="5"/>
  <c r="M991" i="5"/>
  <c r="F992" i="5"/>
  <c r="G992" i="5"/>
  <c r="H992" i="5"/>
  <c r="I992" i="5"/>
  <c r="J992" i="5"/>
  <c r="K992" i="5"/>
  <c r="L992" i="5"/>
  <c r="M992" i="5"/>
  <c r="F993" i="5"/>
  <c r="C993" i="5" s="1"/>
  <c r="G993" i="5"/>
  <c r="H993" i="5"/>
  <c r="I993" i="5"/>
  <c r="J993" i="5"/>
  <c r="K993" i="5"/>
  <c r="L993" i="5"/>
  <c r="M993" i="5"/>
  <c r="F994" i="5"/>
  <c r="G994" i="5"/>
  <c r="H994" i="5"/>
  <c r="I994" i="5"/>
  <c r="J994" i="5"/>
  <c r="K994" i="5"/>
  <c r="L994" i="5"/>
  <c r="M994" i="5"/>
  <c r="F995" i="5"/>
  <c r="E995" i="5" s="1"/>
  <c r="G995" i="5"/>
  <c r="H995" i="5"/>
  <c r="I995" i="5"/>
  <c r="J995" i="5"/>
  <c r="K995" i="5"/>
  <c r="L995" i="5"/>
  <c r="M995" i="5"/>
  <c r="F996" i="5"/>
  <c r="G996" i="5"/>
  <c r="H996" i="5"/>
  <c r="I996" i="5"/>
  <c r="J996" i="5"/>
  <c r="K996" i="5"/>
  <c r="L996" i="5"/>
  <c r="M996" i="5"/>
  <c r="F997" i="5"/>
  <c r="G997" i="5"/>
  <c r="H997" i="5"/>
  <c r="I997" i="5"/>
  <c r="J997" i="5"/>
  <c r="K997" i="5"/>
  <c r="L997" i="5"/>
  <c r="M997" i="5"/>
  <c r="F998" i="5"/>
  <c r="G998" i="5"/>
  <c r="H998" i="5"/>
  <c r="I998" i="5"/>
  <c r="J998" i="5"/>
  <c r="K998" i="5"/>
  <c r="L998" i="5"/>
  <c r="M998" i="5"/>
  <c r="F999" i="5"/>
  <c r="G999" i="5"/>
  <c r="H999" i="5"/>
  <c r="I999" i="5"/>
  <c r="J999" i="5"/>
  <c r="K999" i="5"/>
  <c r="L999" i="5"/>
  <c r="M999" i="5"/>
  <c r="F1000" i="5"/>
  <c r="C1000" i="5" s="1"/>
  <c r="G1000" i="5"/>
  <c r="H1000" i="5"/>
  <c r="I1000" i="5"/>
  <c r="J1000" i="5"/>
  <c r="K1000" i="5"/>
  <c r="L1000" i="5"/>
  <c r="M1000" i="5"/>
  <c r="F1001" i="5"/>
  <c r="E1001" i="5" s="1"/>
  <c r="G1001" i="5"/>
  <c r="H1001" i="5"/>
  <c r="I1001" i="5"/>
  <c r="J1001" i="5"/>
  <c r="K1001" i="5"/>
  <c r="L1001" i="5"/>
  <c r="M1001" i="5"/>
  <c r="F1002" i="5"/>
  <c r="C1002" i="5" s="1"/>
  <c r="G1002" i="5"/>
  <c r="H1002" i="5"/>
  <c r="I1002" i="5"/>
  <c r="J1002" i="5"/>
  <c r="K1002" i="5"/>
  <c r="L1002" i="5"/>
  <c r="M1002" i="5"/>
  <c r="F1003" i="5"/>
  <c r="D1003" i="5" s="1"/>
  <c r="G1003" i="5"/>
  <c r="H1003" i="5"/>
  <c r="I1003" i="5"/>
  <c r="J1003" i="5"/>
  <c r="K1003" i="5"/>
  <c r="L1003" i="5"/>
  <c r="M1003" i="5"/>
  <c r="F1004" i="5"/>
  <c r="G1004" i="5"/>
  <c r="H1004" i="5"/>
  <c r="I1004" i="5"/>
  <c r="J1004" i="5"/>
  <c r="K1004" i="5"/>
  <c r="L1004" i="5"/>
  <c r="M1004" i="5"/>
  <c r="F1005" i="5"/>
  <c r="D1005" i="5" s="1"/>
  <c r="G1005" i="5"/>
  <c r="H1005" i="5"/>
  <c r="I1005" i="5"/>
  <c r="J1005" i="5"/>
  <c r="K1005" i="5"/>
  <c r="L1005" i="5"/>
  <c r="M1005" i="5"/>
  <c r="F1006" i="5"/>
  <c r="C1006" i="5" s="1"/>
  <c r="G1006" i="5"/>
  <c r="H1006" i="5"/>
  <c r="I1006" i="5"/>
  <c r="J1006" i="5"/>
  <c r="K1006" i="5"/>
  <c r="L1006" i="5"/>
  <c r="M1006" i="5"/>
  <c r="F1007" i="5"/>
  <c r="G1007" i="5"/>
  <c r="H1007" i="5"/>
  <c r="I1007" i="5"/>
  <c r="J1007" i="5"/>
  <c r="K1007" i="5"/>
  <c r="L1007" i="5"/>
  <c r="M1007" i="5"/>
  <c r="F1008" i="5"/>
  <c r="G1008" i="5"/>
  <c r="H1008" i="5"/>
  <c r="I1008" i="5"/>
  <c r="J1008" i="5"/>
  <c r="K1008" i="5"/>
  <c r="L1008" i="5"/>
  <c r="M1008" i="5"/>
  <c r="F1009" i="5"/>
  <c r="G1009" i="5"/>
  <c r="H1009" i="5"/>
  <c r="I1009" i="5"/>
  <c r="J1009" i="5"/>
  <c r="K1009" i="5"/>
  <c r="L1009" i="5"/>
  <c r="M1009" i="5"/>
  <c r="F1010" i="5"/>
  <c r="G1010" i="5"/>
  <c r="H1010" i="5"/>
  <c r="I1010" i="5"/>
  <c r="J1010" i="5"/>
  <c r="K1010" i="5"/>
  <c r="L1010" i="5"/>
  <c r="M1010" i="5"/>
  <c r="F1011" i="5"/>
  <c r="G1011" i="5"/>
  <c r="H1011" i="5"/>
  <c r="I1011" i="5"/>
  <c r="J1011" i="5"/>
  <c r="K1011" i="5"/>
  <c r="L1011" i="5"/>
  <c r="M1011" i="5"/>
  <c r="F1012" i="5"/>
  <c r="G1012" i="5"/>
  <c r="H1012" i="5"/>
  <c r="I1012" i="5"/>
  <c r="J1012" i="5"/>
  <c r="K1012" i="5"/>
  <c r="L1012" i="5"/>
  <c r="M1012" i="5"/>
  <c r="F1013" i="5"/>
  <c r="G1013" i="5"/>
  <c r="H1013" i="5"/>
  <c r="I1013" i="5"/>
  <c r="J1013" i="5"/>
  <c r="K1013" i="5"/>
  <c r="L1013" i="5"/>
  <c r="M1013" i="5"/>
  <c r="F1014" i="5"/>
  <c r="G1014" i="5"/>
  <c r="H1014" i="5"/>
  <c r="I1014" i="5"/>
  <c r="J1014" i="5"/>
  <c r="K1014" i="5"/>
  <c r="L1014" i="5"/>
  <c r="M1014" i="5"/>
  <c r="F1015" i="5"/>
  <c r="G1015" i="5"/>
  <c r="H1015" i="5"/>
  <c r="I1015" i="5"/>
  <c r="J1015" i="5"/>
  <c r="K1015" i="5"/>
  <c r="L1015" i="5"/>
  <c r="M1015" i="5"/>
  <c r="F1016" i="5"/>
  <c r="G1016" i="5"/>
  <c r="H1016" i="5"/>
  <c r="I1016" i="5"/>
  <c r="J1016" i="5"/>
  <c r="K1016" i="5"/>
  <c r="L1016" i="5"/>
  <c r="M1016" i="5"/>
  <c r="F1017" i="5"/>
  <c r="D1017" i="5" s="1"/>
  <c r="G1017" i="5"/>
  <c r="H1017" i="5"/>
  <c r="I1017" i="5"/>
  <c r="J1017" i="5"/>
  <c r="K1017" i="5"/>
  <c r="L1017" i="5"/>
  <c r="M1017" i="5"/>
  <c r="F1018" i="5"/>
  <c r="G1018" i="5"/>
  <c r="H1018" i="5"/>
  <c r="I1018" i="5"/>
  <c r="J1018" i="5"/>
  <c r="K1018" i="5"/>
  <c r="L1018" i="5"/>
  <c r="M1018" i="5"/>
  <c r="F1019" i="5"/>
  <c r="C1019" i="5" s="1"/>
  <c r="G1019" i="5"/>
  <c r="H1019" i="5"/>
  <c r="I1019" i="5"/>
  <c r="J1019" i="5"/>
  <c r="K1019" i="5"/>
  <c r="L1019" i="5"/>
  <c r="M1019" i="5"/>
  <c r="F1020" i="5"/>
  <c r="G1020" i="5"/>
  <c r="H1020" i="5"/>
  <c r="I1020" i="5"/>
  <c r="J1020" i="5"/>
  <c r="K1020" i="5"/>
  <c r="L1020" i="5"/>
  <c r="M1020" i="5"/>
  <c r="F1021" i="5"/>
  <c r="G1021" i="5"/>
  <c r="H1021" i="5"/>
  <c r="I1021" i="5"/>
  <c r="J1021" i="5"/>
  <c r="K1021" i="5"/>
  <c r="L1021" i="5"/>
  <c r="M1021" i="5"/>
  <c r="F1022" i="5"/>
  <c r="G1022" i="5"/>
  <c r="H1022" i="5"/>
  <c r="I1022" i="5"/>
  <c r="J1022" i="5"/>
  <c r="K1022" i="5"/>
  <c r="L1022" i="5"/>
  <c r="M1022" i="5"/>
  <c r="F1023" i="5"/>
  <c r="E1023" i="5" s="1"/>
  <c r="G1023" i="5"/>
  <c r="H1023" i="5"/>
  <c r="I1023" i="5"/>
  <c r="J1023" i="5"/>
  <c r="K1023" i="5"/>
  <c r="L1023" i="5"/>
  <c r="M1023" i="5"/>
  <c r="F1024" i="5"/>
  <c r="G1024" i="5"/>
  <c r="H1024" i="5"/>
  <c r="I1024" i="5"/>
  <c r="J1024" i="5"/>
  <c r="K1024" i="5"/>
  <c r="L1024" i="5"/>
  <c r="M1024" i="5"/>
  <c r="F1025" i="5"/>
  <c r="G1025" i="5"/>
  <c r="H1025" i="5"/>
  <c r="I1025" i="5"/>
  <c r="J1025" i="5"/>
  <c r="K1025" i="5"/>
  <c r="L1025" i="5"/>
  <c r="M1025" i="5"/>
  <c r="F1026" i="5"/>
  <c r="G1026" i="5"/>
  <c r="H1026" i="5"/>
  <c r="I1026" i="5"/>
  <c r="J1026" i="5"/>
  <c r="K1026" i="5"/>
  <c r="L1026" i="5"/>
  <c r="M1026" i="5"/>
  <c r="F1027" i="5"/>
  <c r="C1027" i="5" s="1"/>
  <c r="G1027" i="5"/>
  <c r="H1027" i="5"/>
  <c r="I1027" i="5"/>
  <c r="J1027" i="5"/>
  <c r="K1027" i="5"/>
  <c r="L1027" i="5"/>
  <c r="M1027" i="5"/>
  <c r="F1028" i="5"/>
  <c r="C1028" i="5" s="1"/>
  <c r="G1028" i="5"/>
  <c r="H1028" i="5"/>
  <c r="I1028" i="5"/>
  <c r="J1028" i="5"/>
  <c r="K1028" i="5"/>
  <c r="L1028" i="5"/>
  <c r="M1028" i="5"/>
  <c r="F1029" i="5"/>
  <c r="G1029" i="5"/>
  <c r="H1029" i="5"/>
  <c r="I1029" i="5"/>
  <c r="J1029" i="5"/>
  <c r="K1029" i="5"/>
  <c r="L1029" i="5"/>
  <c r="M1029" i="5"/>
  <c r="F1030" i="5"/>
  <c r="E1030" i="5" s="1"/>
  <c r="G1030" i="5"/>
  <c r="H1030" i="5"/>
  <c r="I1030" i="5"/>
  <c r="J1030" i="5"/>
  <c r="K1030" i="5"/>
  <c r="L1030" i="5"/>
  <c r="M1030" i="5"/>
  <c r="F1031" i="5"/>
  <c r="G1031" i="5"/>
  <c r="H1031" i="5"/>
  <c r="I1031" i="5"/>
  <c r="J1031" i="5"/>
  <c r="K1031" i="5"/>
  <c r="L1031" i="5"/>
  <c r="M1031" i="5"/>
  <c r="F1032" i="5"/>
  <c r="G1032" i="5"/>
  <c r="H1032" i="5"/>
  <c r="I1032" i="5"/>
  <c r="J1032" i="5"/>
  <c r="K1032" i="5"/>
  <c r="L1032" i="5"/>
  <c r="M1032" i="5"/>
  <c r="F1033" i="5"/>
  <c r="D1033" i="5" s="1"/>
  <c r="G1033" i="5"/>
  <c r="H1033" i="5"/>
  <c r="I1033" i="5"/>
  <c r="J1033" i="5"/>
  <c r="K1033" i="5"/>
  <c r="L1033" i="5"/>
  <c r="M1033" i="5"/>
  <c r="F1034" i="5"/>
  <c r="G1034" i="5"/>
  <c r="H1034" i="5"/>
  <c r="I1034" i="5"/>
  <c r="J1034" i="5"/>
  <c r="K1034" i="5"/>
  <c r="L1034" i="5"/>
  <c r="M1034" i="5"/>
  <c r="F1035" i="5"/>
  <c r="G1035" i="5"/>
  <c r="H1035" i="5"/>
  <c r="I1035" i="5"/>
  <c r="J1035" i="5"/>
  <c r="K1035" i="5"/>
  <c r="L1035" i="5"/>
  <c r="M1035" i="5"/>
  <c r="F1036" i="5"/>
  <c r="G1036" i="5"/>
  <c r="H1036" i="5"/>
  <c r="I1036" i="5"/>
  <c r="J1036" i="5"/>
  <c r="K1036" i="5"/>
  <c r="L1036" i="5"/>
  <c r="M1036" i="5"/>
  <c r="F1037" i="5"/>
  <c r="G1037" i="5"/>
  <c r="H1037" i="5"/>
  <c r="I1037" i="5"/>
  <c r="J1037" i="5"/>
  <c r="K1037" i="5"/>
  <c r="L1037" i="5"/>
  <c r="M1037" i="5"/>
  <c r="F1038" i="5"/>
  <c r="G1038" i="5"/>
  <c r="H1038" i="5"/>
  <c r="I1038" i="5"/>
  <c r="J1038" i="5"/>
  <c r="K1038" i="5"/>
  <c r="L1038" i="5"/>
  <c r="M1038" i="5"/>
  <c r="F1039" i="5"/>
  <c r="G1039" i="5"/>
  <c r="H1039" i="5"/>
  <c r="I1039" i="5"/>
  <c r="J1039" i="5"/>
  <c r="K1039" i="5"/>
  <c r="L1039" i="5"/>
  <c r="M1039" i="5"/>
  <c r="F1040" i="5"/>
  <c r="E1040" i="5" s="1"/>
  <c r="G1040" i="5"/>
  <c r="H1040" i="5"/>
  <c r="I1040" i="5"/>
  <c r="J1040" i="5"/>
  <c r="K1040" i="5"/>
  <c r="L1040" i="5"/>
  <c r="M1040" i="5"/>
  <c r="F1041" i="5"/>
  <c r="G1041" i="5"/>
  <c r="H1041" i="5"/>
  <c r="I1041" i="5"/>
  <c r="J1041" i="5"/>
  <c r="K1041" i="5"/>
  <c r="L1041" i="5"/>
  <c r="M1041" i="5"/>
  <c r="F1042" i="5"/>
  <c r="G1042" i="5"/>
  <c r="H1042" i="5"/>
  <c r="I1042" i="5"/>
  <c r="J1042" i="5"/>
  <c r="K1042" i="5"/>
  <c r="L1042" i="5"/>
  <c r="M1042" i="5"/>
  <c r="F1043" i="5"/>
  <c r="C1043" i="5" s="1"/>
  <c r="G1043" i="5"/>
  <c r="H1043" i="5"/>
  <c r="I1043" i="5"/>
  <c r="J1043" i="5"/>
  <c r="K1043" i="5"/>
  <c r="L1043" i="5"/>
  <c r="M1043" i="5"/>
  <c r="F1044" i="5"/>
  <c r="G1044" i="5"/>
  <c r="H1044" i="5"/>
  <c r="I1044" i="5"/>
  <c r="J1044" i="5"/>
  <c r="K1044" i="5"/>
  <c r="L1044" i="5"/>
  <c r="M1044" i="5"/>
  <c r="F1045" i="5"/>
  <c r="G1045" i="5"/>
  <c r="H1045" i="5"/>
  <c r="I1045" i="5"/>
  <c r="J1045" i="5"/>
  <c r="K1045" i="5"/>
  <c r="L1045" i="5"/>
  <c r="M1045" i="5"/>
  <c r="F1046" i="5"/>
  <c r="G1046" i="5"/>
  <c r="H1046" i="5"/>
  <c r="I1046" i="5"/>
  <c r="J1046" i="5"/>
  <c r="K1046" i="5"/>
  <c r="L1046" i="5"/>
  <c r="M1046" i="5"/>
  <c r="F1047" i="5"/>
  <c r="G1047" i="5"/>
  <c r="H1047" i="5"/>
  <c r="I1047" i="5"/>
  <c r="J1047" i="5"/>
  <c r="K1047" i="5"/>
  <c r="L1047" i="5"/>
  <c r="M1047" i="5"/>
  <c r="F1048" i="5"/>
  <c r="G1048" i="5"/>
  <c r="H1048" i="5"/>
  <c r="I1048" i="5"/>
  <c r="J1048" i="5"/>
  <c r="K1048" i="5"/>
  <c r="L1048" i="5"/>
  <c r="M1048" i="5"/>
  <c r="F1049" i="5"/>
  <c r="C1049" i="5" s="1"/>
  <c r="G1049" i="5"/>
  <c r="H1049" i="5"/>
  <c r="I1049" i="5"/>
  <c r="J1049" i="5"/>
  <c r="K1049" i="5"/>
  <c r="L1049" i="5"/>
  <c r="M1049" i="5"/>
  <c r="F1050" i="5"/>
  <c r="G1050" i="5"/>
  <c r="H1050" i="5"/>
  <c r="I1050" i="5"/>
  <c r="J1050" i="5"/>
  <c r="K1050" i="5"/>
  <c r="L1050" i="5"/>
  <c r="M1050" i="5"/>
  <c r="F1051" i="5"/>
  <c r="C1051" i="5" s="1"/>
  <c r="G1051" i="5"/>
  <c r="H1051" i="5"/>
  <c r="I1051" i="5"/>
  <c r="J1051" i="5"/>
  <c r="K1051" i="5"/>
  <c r="L1051" i="5"/>
  <c r="M1051" i="5"/>
  <c r="F1052" i="5"/>
  <c r="G1052" i="5"/>
  <c r="H1052" i="5"/>
  <c r="I1052" i="5"/>
  <c r="J1052" i="5"/>
  <c r="K1052" i="5"/>
  <c r="L1052" i="5"/>
  <c r="M1052" i="5"/>
  <c r="F1053" i="5"/>
  <c r="G1053" i="5"/>
  <c r="H1053" i="5"/>
  <c r="I1053" i="5"/>
  <c r="J1053" i="5"/>
  <c r="K1053" i="5"/>
  <c r="L1053" i="5"/>
  <c r="M1053" i="5"/>
  <c r="F1054" i="5"/>
  <c r="C1054" i="5" s="1"/>
  <c r="G1054" i="5"/>
  <c r="H1054" i="5"/>
  <c r="I1054" i="5"/>
  <c r="J1054" i="5"/>
  <c r="K1054" i="5"/>
  <c r="L1054" i="5"/>
  <c r="M1054" i="5"/>
  <c r="F1055" i="5"/>
  <c r="G1055" i="5"/>
  <c r="H1055" i="5"/>
  <c r="I1055" i="5"/>
  <c r="J1055" i="5"/>
  <c r="K1055" i="5"/>
  <c r="L1055" i="5"/>
  <c r="M1055" i="5"/>
  <c r="F1056" i="5"/>
  <c r="G1056" i="5"/>
  <c r="H1056" i="5"/>
  <c r="I1056" i="5"/>
  <c r="J1056" i="5"/>
  <c r="K1056" i="5"/>
  <c r="L1056" i="5"/>
  <c r="M1056" i="5"/>
  <c r="F1057" i="5"/>
  <c r="E1057" i="5" s="1"/>
  <c r="G1057" i="5"/>
  <c r="H1057" i="5"/>
  <c r="I1057" i="5"/>
  <c r="J1057" i="5"/>
  <c r="K1057" i="5"/>
  <c r="L1057" i="5"/>
  <c r="M1057" i="5"/>
  <c r="F1058" i="5"/>
  <c r="E1058" i="5" s="1"/>
  <c r="G1058" i="5"/>
  <c r="H1058" i="5"/>
  <c r="I1058" i="5"/>
  <c r="J1058" i="5"/>
  <c r="K1058" i="5"/>
  <c r="L1058" i="5"/>
  <c r="M1058" i="5"/>
  <c r="F1059" i="5"/>
  <c r="G1059" i="5"/>
  <c r="H1059" i="5"/>
  <c r="I1059" i="5"/>
  <c r="J1059" i="5"/>
  <c r="K1059" i="5"/>
  <c r="L1059" i="5"/>
  <c r="M1059" i="5"/>
  <c r="F1060" i="5"/>
  <c r="G1060" i="5"/>
  <c r="H1060" i="5"/>
  <c r="I1060" i="5"/>
  <c r="J1060" i="5"/>
  <c r="K1060" i="5"/>
  <c r="L1060" i="5"/>
  <c r="M1060" i="5"/>
  <c r="F1061" i="5"/>
  <c r="G1061" i="5"/>
  <c r="H1061" i="5"/>
  <c r="I1061" i="5"/>
  <c r="J1061" i="5"/>
  <c r="K1061" i="5"/>
  <c r="L1061" i="5"/>
  <c r="M1061" i="5"/>
  <c r="F1062" i="5"/>
  <c r="G1062" i="5"/>
  <c r="H1062" i="5"/>
  <c r="I1062" i="5"/>
  <c r="J1062" i="5"/>
  <c r="K1062" i="5"/>
  <c r="L1062" i="5"/>
  <c r="M1062" i="5"/>
  <c r="F1063" i="5"/>
  <c r="G1063" i="5"/>
  <c r="H1063" i="5"/>
  <c r="I1063" i="5"/>
  <c r="J1063" i="5"/>
  <c r="K1063" i="5"/>
  <c r="L1063" i="5"/>
  <c r="M1063" i="5"/>
  <c r="F1064" i="5"/>
  <c r="G1064" i="5"/>
  <c r="H1064" i="5"/>
  <c r="I1064" i="5"/>
  <c r="J1064" i="5"/>
  <c r="K1064" i="5"/>
  <c r="L1064" i="5"/>
  <c r="M1064" i="5"/>
  <c r="F1065" i="5"/>
  <c r="G1065" i="5"/>
  <c r="H1065" i="5"/>
  <c r="I1065" i="5"/>
  <c r="J1065" i="5"/>
  <c r="K1065" i="5"/>
  <c r="L1065" i="5"/>
  <c r="M1065" i="5"/>
  <c r="F1066" i="5"/>
  <c r="C1066" i="5" s="1"/>
  <c r="G1066" i="5"/>
  <c r="H1066" i="5"/>
  <c r="I1066" i="5"/>
  <c r="J1066" i="5"/>
  <c r="K1066" i="5"/>
  <c r="L1066" i="5"/>
  <c r="M1066" i="5"/>
  <c r="F1067" i="5"/>
  <c r="G1067" i="5"/>
  <c r="H1067" i="5"/>
  <c r="I1067" i="5"/>
  <c r="J1067" i="5"/>
  <c r="K1067" i="5"/>
  <c r="L1067" i="5"/>
  <c r="M1067" i="5"/>
  <c r="F1068" i="5"/>
  <c r="G1068" i="5"/>
  <c r="H1068" i="5"/>
  <c r="I1068" i="5"/>
  <c r="J1068" i="5"/>
  <c r="K1068" i="5"/>
  <c r="L1068" i="5"/>
  <c r="M1068" i="5"/>
  <c r="F1069" i="5"/>
  <c r="G1069" i="5"/>
  <c r="H1069" i="5"/>
  <c r="I1069" i="5"/>
  <c r="J1069" i="5"/>
  <c r="K1069" i="5"/>
  <c r="L1069" i="5"/>
  <c r="M1069" i="5"/>
  <c r="F1070" i="5"/>
  <c r="G1070" i="5"/>
  <c r="H1070" i="5"/>
  <c r="I1070" i="5"/>
  <c r="J1070" i="5"/>
  <c r="K1070" i="5"/>
  <c r="L1070" i="5"/>
  <c r="M1070" i="5"/>
  <c r="F1071" i="5"/>
  <c r="G1071" i="5"/>
  <c r="H1071" i="5"/>
  <c r="I1071" i="5"/>
  <c r="J1071" i="5"/>
  <c r="K1071" i="5"/>
  <c r="L1071" i="5"/>
  <c r="M1071" i="5"/>
  <c r="F1072" i="5"/>
  <c r="D1072" i="5" s="1"/>
  <c r="G1072" i="5"/>
  <c r="H1072" i="5"/>
  <c r="I1072" i="5"/>
  <c r="J1072" i="5"/>
  <c r="K1072" i="5"/>
  <c r="L1072" i="5"/>
  <c r="M1072" i="5"/>
  <c r="F1073" i="5"/>
  <c r="G1073" i="5"/>
  <c r="H1073" i="5"/>
  <c r="I1073" i="5"/>
  <c r="J1073" i="5"/>
  <c r="K1073" i="5"/>
  <c r="L1073" i="5"/>
  <c r="M1073" i="5"/>
  <c r="F1074" i="5"/>
  <c r="G1074" i="5"/>
  <c r="H1074" i="5"/>
  <c r="I1074" i="5"/>
  <c r="J1074" i="5"/>
  <c r="K1074" i="5"/>
  <c r="L1074" i="5"/>
  <c r="M1074" i="5"/>
  <c r="F1075" i="5"/>
  <c r="D1075" i="5" s="1"/>
  <c r="G1075" i="5"/>
  <c r="H1075" i="5"/>
  <c r="I1075" i="5"/>
  <c r="J1075" i="5"/>
  <c r="K1075" i="5"/>
  <c r="L1075" i="5"/>
  <c r="M1075" i="5"/>
  <c r="F1076" i="5"/>
  <c r="G1076" i="5"/>
  <c r="H1076" i="5"/>
  <c r="I1076" i="5"/>
  <c r="J1076" i="5"/>
  <c r="K1076" i="5"/>
  <c r="L1076" i="5"/>
  <c r="M1076" i="5"/>
  <c r="F1077" i="5"/>
  <c r="G1077" i="5"/>
  <c r="H1077" i="5"/>
  <c r="I1077" i="5"/>
  <c r="J1077" i="5"/>
  <c r="K1077" i="5"/>
  <c r="L1077" i="5"/>
  <c r="M1077" i="5"/>
  <c r="F1078" i="5"/>
  <c r="G1078" i="5"/>
  <c r="H1078" i="5"/>
  <c r="I1078" i="5"/>
  <c r="J1078" i="5"/>
  <c r="K1078" i="5"/>
  <c r="L1078" i="5"/>
  <c r="M1078" i="5"/>
  <c r="F1079" i="5"/>
  <c r="G1079" i="5"/>
  <c r="H1079" i="5"/>
  <c r="I1079" i="5"/>
  <c r="J1079" i="5"/>
  <c r="K1079" i="5"/>
  <c r="L1079" i="5"/>
  <c r="M1079" i="5"/>
  <c r="F1080" i="5"/>
  <c r="G1080" i="5"/>
  <c r="H1080" i="5"/>
  <c r="I1080" i="5"/>
  <c r="J1080" i="5"/>
  <c r="K1080" i="5"/>
  <c r="L1080" i="5"/>
  <c r="M1080" i="5"/>
  <c r="F1081" i="5"/>
  <c r="C1081" i="5" s="1"/>
  <c r="G1081" i="5"/>
  <c r="H1081" i="5"/>
  <c r="I1081" i="5"/>
  <c r="J1081" i="5"/>
  <c r="K1081" i="5"/>
  <c r="L1081" i="5"/>
  <c r="M1081" i="5"/>
  <c r="F1082" i="5"/>
  <c r="G1082" i="5"/>
  <c r="H1082" i="5"/>
  <c r="I1082" i="5"/>
  <c r="J1082" i="5"/>
  <c r="K1082" i="5"/>
  <c r="L1082" i="5"/>
  <c r="M1082" i="5"/>
  <c r="F1083" i="5"/>
  <c r="G1083" i="5"/>
  <c r="H1083" i="5"/>
  <c r="I1083" i="5"/>
  <c r="J1083" i="5"/>
  <c r="K1083" i="5"/>
  <c r="L1083" i="5"/>
  <c r="M1083" i="5"/>
  <c r="F1084" i="5"/>
  <c r="G1084" i="5"/>
  <c r="H1084" i="5"/>
  <c r="I1084" i="5"/>
  <c r="J1084" i="5"/>
  <c r="K1084" i="5"/>
  <c r="L1084" i="5"/>
  <c r="M1084" i="5"/>
  <c r="F1085" i="5"/>
  <c r="G1085" i="5"/>
  <c r="H1085" i="5"/>
  <c r="I1085" i="5"/>
  <c r="J1085" i="5"/>
  <c r="K1085" i="5"/>
  <c r="L1085" i="5"/>
  <c r="M1085" i="5"/>
  <c r="F1086" i="5"/>
  <c r="G1086" i="5"/>
  <c r="H1086" i="5"/>
  <c r="I1086" i="5"/>
  <c r="J1086" i="5"/>
  <c r="K1086" i="5"/>
  <c r="L1086" i="5"/>
  <c r="M1086" i="5"/>
  <c r="F1087" i="5"/>
  <c r="C1087" i="5" s="1"/>
  <c r="G1087" i="5"/>
  <c r="H1087" i="5"/>
  <c r="I1087" i="5"/>
  <c r="J1087" i="5"/>
  <c r="K1087" i="5"/>
  <c r="L1087" i="5"/>
  <c r="M1087" i="5"/>
  <c r="F1088" i="5"/>
  <c r="G1088" i="5"/>
  <c r="H1088" i="5"/>
  <c r="I1088" i="5"/>
  <c r="J1088" i="5"/>
  <c r="K1088" i="5"/>
  <c r="L1088" i="5"/>
  <c r="M1088" i="5"/>
  <c r="F1089" i="5"/>
  <c r="G1089" i="5"/>
  <c r="H1089" i="5"/>
  <c r="I1089" i="5"/>
  <c r="J1089" i="5"/>
  <c r="K1089" i="5"/>
  <c r="L1089" i="5"/>
  <c r="M1089" i="5"/>
  <c r="F1090" i="5"/>
  <c r="C1090" i="5" s="1"/>
  <c r="G1090" i="5"/>
  <c r="H1090" i="5"/>
  <c r="I1090" i="5"/>
  <c r="J1090" i="5"/>
  <c r="K1090" i="5"/>
  <c r="L1090" i="5"/>
  <c r="M1090" i="5"/>
  <c r="F1091" i="5"/>
  <c r="G1091" i="5"/>
  <c r="H1091" i="5"/>
  <c r="I1091" i="5"/>
  <c r="J1091" i="5"/>
  <c r="K1091" i="5"/>
  <c r="L1091" i="5"/>
  <c r="M1091" i="5"/>
  <c r="F1092" i="5"/>
  <c r="G1092" i="5"/>
  <c r="H1092" i="5"/>
  <c r="I1092" i="5"/>
  <c r="J1092" i="5"/>
  <c r="K1092" i="5"/>
  <c r="L1092" i="5"/>
  <c r="M1092" i="5"/>
  <c r="F1093" i="5"/>
  <c r="D1093" i="5" s="1"/>
  <c r="G1093" i="5"/>
  <c r="H1093" i="5"/>
  <c r="I1093" i="5"/>
  <c r="J1093" i="5"/>
  <c r="K1093" i="5"/>
  <c r="L1093" i="5"/>
  <c r="M1093" i="5"/>
  <c r="F1094" i="5"/>
  <c r="G1094" i="5"/>
  <c r="H1094" i="5"/>
  <c r="I1094" i="5"/>
  <c r="J1094" i="5"/>
  <c r="K1094" i="5"/>
  <c r="L1094" i="5"/>
  <c r="M1094" i="5"/>
  <c r="F1095" i="5"/>
  <c r="G1095" i="5"/>
  <c r="H1095" i="5"/>
  <c r="I1095" i="5"/>
  <c r="J1095" i="5"/>
  <c r="K1095" i="5"/>
  <c r="L1095" i="5"/>
  <c r="M1095" i="5"/>
  <c r="F1096" i="5"/>
  <c r="G1096" i="5"/>
  <c r="H1096" i="5"/>
  <c r="I1096" i="5"/>
  <c r="J1096" i="5"/>
  <c r="K1096" i="5"/>
  <c r="L1096" i="5"/>
  <c r="M1096" i="5"/>
  <c r="F1097" i="5"/>
  <c r="G1097" i="5"/>
  <c r="H1097" i="5"/>
  <c r="I1097" i="5"/>
  <c r="J1097" i="5"/>
  <c r="K1097" i="5"/>
  <c r="L1097" i="5"/>
  <c r="M1097" i="5"/>
  <c r="F1098" i="5"/>
  <c r="G1098" i="5"/>
  <c r="H1098" i="5"/>
  <c r="I1098" i="5"/>
  <c r="J1098" i="5"/>
  <c r="K1098" i="5"/>
  <c r="L1098" i="5"/>
  <c r="M1098" i="5"/>
  <c r="F1099" i="5"/>
  <c r="G1099" i="5"/>
  <c r="H1099" i="5"/>
  <c r="I1099" i="5"/>
  <c r="J1099" i="5"/>
  <c r="K1099" i="5"/>
  <c r="L1099" i="5"/>
  <c r="M1099" i="5"/>
  <c r="F1100" i="5"/>
  <c r="D1100" i="5" s="1"/>
  <c r="G1100" i="5"/>
  <c r="H1100" i="5"/>
  <c r="I1100" i="5"/>
  <c r="J1100" i="5"/>
  <c r="K1100" i="5"/>
  <c r="L1100" i="5"/>
  <c r="M1100" i="5"/>
  <c r="F1101" i="5"/>
  <c r="E1101" i="5" s="1"/>
  <c r="G1101" i="5"/>
  <c r="H1101" i="5"/>
  <c r="I1101" i="5"/>
  <c r="J1101" i="5"/>
  <c r="K1101" i="5"/>
  <c r="L1101" i="5"/>
  <c r="M1101" i="5"/>
  <c r="F1102" i="5"/>
  <c r="D1102" i="5" s="1"/>
  <c r="G1102" i="5"/>
  <c r="H1102" i="5"/>
  <c r="I1102" i="5"/>
  <c r="J1102" i="5"/>
  <c r="K1102" i="5"/>
  <c r="L1102" i="5"/>
  <c r="M1102" i="5"/>
  <c r="F1103" i="5"/>
  <c r="G1103" i="5"/>
  <c r="H1103" i="5"/>
  <c r="I1103" i="5"/>
  <c r="J1103" i="5"/>
  <c r="K1103" i="5"/>
  <c r="L1103" i="5"/>
  <c r="M1103" i="5"/>
  <c r="F1104" i="5"/>
  <c r="G1104" i="5"/>
  <c r="H1104" i="5"/>
  <c r="I1104" i="5"/>
  <c r="J1104" i="5"/>
  <c r="K1104" i="5"/>
  <c r="L1104" i="5"/>
  <c r="M1104" i="5"/>
  <c r="F1105" i="5"/>
  <c r="G1105" i="5"/>
  <c r="H1105" i="5"/>
  <c r="I1105" i="5"/>
  <c r="J1105" i="5"/>
  <c r="K1105" i="5"/>
  <c r="L1105" i="5"/>
  <c r="M1105" i="5"/>
  <c r="F1106" i="5"/>
  <c r="D1106" i="5" s="1"/>
  <c r="G1106" i="5"/>
  <c r="H1106" i="5"/>
  <c r="I1106" i="5"/>
  <c r="J1106" i="5"/>
  <c r="K1106" i="5"/>
  <c r="L1106" i="5"/>
  <c r="M1106" i="5"/>
  <c r="F1107" i="5"/>
  <c r="G1107" i="5"/>
  <c r="H1107" i="5"/>
  <c r="I1107" i="5"/>
  <c r="J1107" i="5"/>
  <c r="K1107" i="5"/>
  <c r="L1107" i="5"/>
  <c r="M1107" i="5"/>
  <c r="F1108" i="5"/>
  <c r="G1108" i="5"/>
  <c r="H1108" i="5"/>
  <c r="I1108" i="5"/>
  <c r="J1108" i="5"/>
  <c r="K1108" i="5"/>
  <c r="L1108" i="5"/>
  <c r="M1108" i="5"/>
  <c r="F1109" i="5"/>
  <c r="G1109" i="5"/>
  <c r="H1109" i="5"/>
  <c r="I1109" i="5"/>
  <c r="J1109" i="5"/>
  <c r="K1109" i="5"/>
  <c r="L1109" i="5"/>
  <c r="M1109" i="5"/>
  <c r="F1110" i="5"/>
  <c r="C1110" i="5" s="1"/>
  <c r="G1110" i="5"/>
  <c r="H1110" i="5"/>
  <c r="I1110" i="5"/>
  <c r="J1110" i="5"/>
  <c r="K1110" i="5"/>
  <c r="L1110" i="5"/>
  <c r="M1110" i="5"/>
  <c r="F1111" i="5"/>
  <c r="G1111" i="5"/>
  <c r="H1111" i="5"/>
  <c r="I1111" i="5"/>
  <c r="J1111" i="5"/>
  <c r="K1111" i="5"/>
  <c r="L1111" i="5"/>
  <c r="M1111" i="5"/>
  <c r="F1112" i="5"/>
  <c r="C1112" i="5" s="1"/>
  <c r="G1112" i="5"/>
  <c r="H1112" i="5"/>
  <c r="I1112" i="5"/>
  <c r="J1112" i="5"/>
  <c r="K1112" i="5"/>
  <c r="L1112" i="5"/>
  <c r="M1112" i="5"/>
  <c r="F1113" i="5"/>
  <c r="D1113" i="5" s="1"/>
  <c r="G1113" i="5"/>
  <c r="H1113" i="5"/>
  <c r="I1113" i="5"/>
  <c r="J1113" i="5"/>
  <c r="K1113" i="5"/>
  <c r="L1113" i="5"/>
  <c r="M1113" i="5"/>
  <c r="F1114" i="5"/>
  <c r="C1114" i="5" s="1"/>
  <c r="G1114" i="5"/>
  <c r="H1114" i="5"/>
  <c r="I1114" i="5"/>
  <c r="J1114" i="5"/>
  <c r="K1114" i="5"/>
  <c r="L1114" i="5"/>
  <c r="M1114" i="5"/>
  <c r="F1115" i="5"/>
  <c r="G1115" i="5"/>
  <c r="H1115" i="5"/>
  <c r="I1115" i="5"/>
  <c r="J1115" i="5"/>
  <c r="K1115" i="5"/>
  <c r="L1115" i="5"/>
  <c r="M1115" i="5"/>
  <c r="F1116" i="5"/>
  <c r="G1116" i="5"/>
  <c r="H1116" i="5"/>
  <c r="I1116" i="5"/>
  <c r="J1116" i="5"/>
  <c r="K1116" i="5"/>
  <c r="L1116" i="5"/>
  <c r="M1116" i="5"/>
  <c r="F1117" i="5"/>
  <c r="G1117" i="5"/>
  <c r="H1117" i="5"/>
  <c r="I1117" i="5"/>
  <c r="J1117" i="5"/>
  <c r="K1117" i="5"/>
  <c r="L1117" i="5"/>
  <c r="M1117" i="5"/>
  <c r="F1118" i="5"/>
  <c r="G1118" i="5"/>
  <c r="H1118" i="5"/>
  <c r="I1118" i="5"/>
  <c r="J1118" i="5"/>
  <c r="K1118" i="5"/>
  <c r="L1118" i="5"/>
  <c r="M1118" i="5"/>
  <c r="F1119" i="5"/>
  <c r="G1119" i="5"/>
  <c r="H1119" i="5"/>
  <c r="I1119" i="5"/>
  <c r="J1119" i="5"/>
  <c r="K1119" i="5"/>
  <c r="L1119" i="5"/>
  <c r="M1119" i="5"/>
  <c r="F1120" i="5"/>
  <c r="G1120" i="5"/>
  <c r="H1120" i="5"/>
  <c r="I1120" i="5"/>
  <c r="J1120" i="5"/>
  <c r="K1120" i="5"/>
  <c r="L1120" i="5"/>
  <c r="M1120" i="5"/>
  <c r="F1121" i="5"/>
  <c r="G1121" i="5"/>
  <c r="H1121" i="5"/>
  <c r="I1121" i="5"/>
  <c r="J1121" i="5"/>
  <c r="K1121" i="5"/>
  <c r="L1121" i="5"/>
  <c r="M1121" i="5"/>
  <c r="F1122" i="5"/>
  <c r="G1122" i="5"/>
  <c r="H1122" i="5"/>
  <c r="I1122" i="5"/>
  <c r="J1122" i="5"/>
  <c r="K1122" i="5"/>
  <c r="L1122" i="5"/>
  <c r="M1122" i="5"/>
  <c r="F1123" i="5"/>
  <c r="G1123" i="5"/>
  <c r="H1123" i="5"/>
  <c r="I1123" i="5"/>
  <c r="J1123" i="5"/>
  <c r="K1123" i="5"/>
  <c r="L1123" i="5"/>
  <c r="M1123" i="5"/>
  <c r="F1124" i="5"/>
  <c r="G1124" i="5"/>
  <c r="H1124" i="5"/>
  <c r="I1124" i="5"/>
  <c r="J1124" i="5"/>
  <c r="K1124" i="5"/>
  <c r="L1124" i="5"/>
  <c r="M1124" i="5"/>
  <c r="F1125" i="5"/>
  <c r="G1125" i="5"/>
  <c r="H1125" i="5"/>
  <c r="I1125" i="5"/>
  <c r="J1125" i="5"/>
  <c r="K1125" i="5"/>
  <c r="L1125" i="5"/>
  <c r="M1125" i="5"/>
  <c r="F1126" i="5"/>
  <c r="D1126" i="5" s="1"/>
  <c r="G1126" i="5"/>
  <c r="H1126" i="5"/>
  <c r="I1126" i="5"/>
  <c r="J1126" i="5"/>
  <c r="K1126" i="5"/>
  <c r="L1126" i="5"/>
  <c r="M1126" i="5"/>
  <c r="F1127" i="5"/>
  <c r="D1127" i="5" s="1"/>
  <c r="G1127" i="5"/>
  <c r="H1127" i="5"/>
  <c r="I1127" i="5"/>
  <c r="J1127" i="5"/>
  <c r="K1127" i="5"/>
  <c r="L1127" i="5"/>
  <c r="M1127" i="5"/>
  <c r="F1128" i="5"/>
  <c r="G1128" i="5"/>
  <c r="H1128" i="5"/>
  <c r="I1128" i="5"/>
  <c r="J1128" i="5"/>
  <c r="K1128" i="5"/>
  <c r="L1128" i="5"/>
  <c r="M1128" i="5"/>
  <c r="F1129" i="5"/>
  <c r="G1129" i="5"/>
  <c r="H1129" i="5"/>
  <c r="I1129" i="5"/>
  <c r="J1129" i="5"/>
  <c r="K1129" i="5"/>
  <c r="L1129" i="5"/>
  <c r="M1129" i="5"/>
  <c r="F1130" i="5"/>
  <c r="G1130" i="5"/>
  <c r="H1130" i="5"/>
  <c r="I1130" i="5"/>
  <c r="J1130" i="5"/>
  <c r="K1130" i="5"/>
  <c r="L1130" i="5"/>
  <c r="M1130" i="5"/>
  <c r="F1131" i="5"/>
  <c r="G1131" i="5"/>
  <c r="H1131" i="5"/>
  <c r="I1131" i="5"/>
  <c r="J1131" i="5"/>
  <c r="K1131" i="5"/>
  <c r="L1131" i="5"/>
  <c r="M1131" i="5"/>
  <c r="F1132" i="5"/>
  <c r="G1132" i="5"/>
  <c r="H1132" i="5"/>
  <c r="I1132" i="5"/>
  <c r="J1132" i="5"/>
  <c r="K1132" i="5"/>
  <c r="L1132" i="5"/>
  <c r="M1132" i="5"/>
  <c r="F1133" i="5"/>
  <c r="D1133" i="5" s="1"/>
  <c r="G1133" i="5"/>
  <c r="H1133" i="5"/>
  <c r="I1133" i="5"/>
  <c r="J1133" i="5"/>
  <c r="K1133" i="5"/>
  <c r="L1133" i="5"/>
  <c r="M1133" i="5"/>
  <c r="F1134" i="5"/>
  <c r="G1134" i="5"/>
  <c r="H1134" i="5"/>
  <c r="I1134" i="5"/>
  <c r="J1134" i="5"/>
  <c r="K1134" i="5"/>
  <c r="L1134" i="5"/>
  <c r="M1134" i="5"/>
  <c r="F1135" i="5"/>
  <c r="D1135" i="5" s="1"/>
  <c r="G1135" i="5"/>
  <c r="H1135" i="5"/>
  <c r="I1135" i="5"/>
  <c r="J1135" i="5"/>
  <c r="K1135" i="5"/>
  <c r="L1135" i="5"/>
  <c r="M1135" i="5"/>
  <c r="F1136" i="5"/>
  <c r="G1136" i="5"/>
  <c r="H1136" i="5"/>
  <c r="I1136" i="5"/>
  <c r="J1136" i="5"/>
  <c r="K1136" i="5"/>
  <c r="L1136" i="5"/>
  <c r="M1136" i="5"/>
  <c r="F1137" i="5"/>
  <c r="C1137" i="5" s="1"/>
  <c r="G1137" i="5"/>
  <c r="H1137" i="5"/>
  <c r="I1137" i="5"/>
  <c r="J1137" i="5"/>
  <c r="K1137" i="5"/>
  <c r="L1137" i="5"/>
  <c r="M1137" i="5"/>
  <c r="F1138" i="5"/>
  <c r="G1138" i="5"/>
  <c r="H1138" i="5"/>
  <c r="I1138" i="5"/>
  <c r="J1138" i="5"/>
  <c r="K1138" i="5"/>
  <c r="L1138" i="5"/>
  <c r="M1138" i="5"/>
  <c r="F1139" i="5"/>
  <c r="C1139" i="5" s="1"/>
  <c r="G1139" i="5"/>
  <c r="H1139" i="5"/>
  <c r="I1139" i="5"/>
  <c r="J1139" i="5"/>
  <c r="K1139" i="5"/>
  <c r="L1139" i="5"/>
  <c r="M1139" i="5"/>
  <c r="F1140" i="5"/>
  <c r="G1140" i="5"/>
  <c r="H1140" i="5"/>
  <c r="I1140" i="5"/>
  <c r="J1140" i="5"/>
  <c r="K1140" i="5"/>
  <c r="L1140" i="5"/>
  <c r="M1140" i="5"/>
  <c r="F1141" i="5"/>
  <c r="G1141" i="5"/>
  <c r="H1141" i="5"/>
  <c r="I1141" i="5"/>
  <c r="J1141" i="5"/>
  <c r="K1141" i="5"/>
  <c r="L1141" i="5"/>
  <c r="M1141" i="5"/>
  <c r="F1142" i="5"/>
  <c r="G1142" i="5"/>
  <c r="H1142" i="5"/>
  <c r="I1142" i="5"/>
  <c r="J1142" i="5"/>
  <c r="K1142" i="5"/>
  <c r="L1142" i="5"/>
  <c r="M1142" i="5"/>
  <c r="F1143" i="5"/>
  <c r="G1143" i="5"/>
  <c r="H1143" i="5"/>
  <c r="I1143" i="5"/>
  <c r="J1143" i="5"/>
  <c r="K1143" i="5"/>
  <c r="L1143" i="5"/>
  <c r="M1143" i="5"/>
  <c r="F1144" i="5"/>
  <c r="G1144" i="5"/>
  <c r="H1144" i="5"/>
  <c r="I1144" i="5"/>
  <c r="J1144" i="5"/>
  <c r="K1144" i="5"/>
  <c r="L1144" i="5"/>
  <c r="M1144" i="5"/>
  <c r="F1145" i="5"/>
  <c r="G1145" i="5"/>
  <c r="H1145" i="5"/>
  <c r="I1145" i="5"/>
  <c r="J1145" i="5"/>
  <c r="K1145" i="5"/>
  <c r="L1145" i="5"/>
  <c r="M1145" i="5"/>
  <c r="F1146" i="5"/>
  <c r="G1146" i="5"/>
  <c r="H1146" i="5"/>
  <c r="I1146" i="5"/>
  <c r="J1146" i="5"/>
  <c r="K1146" i="5"/>
  <c r="L1146" i="5"/>
  <c r="M1146" i="5"/>
  <c r="F1147" i="5"/>
  <c r="C1147" i="5" s="1"/>
  <c r="G1147" i="5"/>
  <c r="H1147" i="5"/>
  <c r="I1147" i="5"/>
  <c r="J1147" i="5"/>
  <c r="K1147" i="5"/>
  <c r="L1147" i="5"/>
  <c r="M1147" i="5"/>
  <c r="F1148" i="5"/>
  <c r="G1148" i="5"/>
  <c r="H1148" i="5"/>
  <c r="I1148" i="5"/>
  <c r="J1148" i="5"/>
  <c r="K1148" i="5"/>
  <c r="L1148" i="5"/>
  <c r="M1148" i="5"/>
  <c r="F1149" i="5"/>
  <c r="G1149" i="5"/>
  <c r="H1149" i="5"/>
  <c r="I1149" i="5"/>
  <c r="J1149" i="5"/>
  <c r="K1149" i="5"/>
  <c r="L1149" i="5"/>
  <c r="M1149" i="5"/>
  <c r="F1150" i="5"/>
  <c r="G1150" i="5"/>
  <c r="H1150" i="5"/>
  <c r="I1150" i="5"/>
  <c r="J1150" i="5"/>
  <c r="K1150" i="5"/>
  <c r="L1150" i="5"/>
  <c r="M1150" i="5"/>
  <c r="F1151" i="5"/>
  <c r="D1151" i="5" s="1"/>
  <c r="G1151" i="5"/>
  <c r="H1151" i="5"/>
  <c r="I1151" i="5"/>
  <c r="J1151" i="5"/>
  <c r="K1151" i="5"/>
  <c r="L1151" i="5"/>
  <c r="M1151" i="5"/>
  <c r="F1152" i="5"/>
  <c r="E1152" i="5" s="1"/>
  <c r="G1152" i="5"/>
  <c r="H1152" i="5"/>
  <c r="I1152" i="5"/>
  <c r="J1152" i="5"/>
  <c r="K1152" i="5"/>
  <c r="L1152" i="5"/>
  <c r="M1152" i="5"/>
  <c r="F1153" i="5"/>
  <c r="G1153" i="5"/>
  <c r="H1153" i="5"/>
  <c r="I1153" i="5"/>
  <c r="J1153" i="5"/>
  <c r="K1153" i="5"/>
  <c r="L1153" i="5"/>
  <c r="M1153" i="5"/>
  <c r="F1154" i="5"/>
  <c r="G1154" i="5"/>
  <c r="H1154" i="5"/>
  <c r="I1154" i="5"/>
  <c r="J1154" i="5"/>
  <c r="K1154" i="5"/>
  <c r="L1154" i="5"/>
  <c r="M1154" i="5"/>
  <c r="F1155" i="5"/>
  <c r="E1155" i="5" s="1"/>
  <c r="G1155" i="5"/>
  <c r="H1155" i="5"/>
  <c r="I1155" i="5"/>
  <c r="J1155" i="5"/>
  <c r="K1155" i="5"/>
  <c r="L1155" i="5"/>
  <c r="M1155" i="5"/>
  <c r="F1156" i="5"/>
  <c r="G1156" i="5"/>
  <c r="H1156" i="5"/>
  <c r="I1156" i="5"/>
  <c r="J1156" i="5"/>
  <c r="K1156" i="5"/>
  <c r="L1156" i="5"/>
  <c r="M1156" i="5"/>
  <c r="F1157" i="5"/>
  <c r="G1157" i="5"/>
  <c r="H1157" i="5"/>
  <c r="I1157" i="5"/>
  <c r="J1157" i="5"/>
  <c r="K1157" i="5"/>
  <c r="L1157" i="5"/>
  <c r="M1157" i="5"/>
  <c r="F1158" i="5"/>
  <c r="G1158" i="5"/>
  <c r="H1158" i="5"/>
  <c r="I1158" i="5"/>
  <c r="J1158" i="5"/>
  <c r="K1158" i="5"/>
  <c r="L1158" i="5"/>
  <c r="M1158" i="5"/>
  <c r="F1159" i="5"/>
  <c r="G1159" i="5"/>
  <c r="H1159" i="5"/>
  <c r="I1159" i="5"/>
  <c r="J1159" i="5"/>
  <c r="K1159" i="5"/>
  <c r="L1159" i="5"/>
  <c r="M1159" i="5"/>
  <c r="F1160" i="5"/>
  <c r="G1160" i="5"/>
  <c r="H1160" i="5"/>
  <c r="I1160" i="5"/>
  <c r="J1160" i="5"/>
  <c r="K1160" i="5"/>
  <c r="L1160" i="5"/>
  <c r="M1160" i="5"/>
  <c r="F1161" i="5"/>
  <c r="C1161" i="5" s="1"/>
  <c r="G1161" i="5"/>
  <c r="H1161" i="5"/>
  <c r="I1161" i="5"/>
  <c r="J1161" i="5"/>
  <c r="K1161" i="5"/>
  <c r="L1161" i="5"/>
  <c r="M1161" i="5"/>
  <c r="F1162" i="5"/>
  <c r="G1162" i="5"/>
  <c r="H1162" i="5"/>
  <c r="I1162" i="5"/>
  <c r="J1162" i="5"/>
  <c r="K1162" i="5"/>
  <c r="L1162" i="5"/>
  <c r="M1162" i="5"/>
  <c r="F1163" i="5"/>
  <c r="G1163" i="5"/>
  <c r="H1163" i="5"/>
  <c r="I1163" i="5"/>
  <c r="J1163" i="5"/>
  <c r="K1163" i="5"/>
  <c r="L1163" i="5"/>
  <c r="M1163" i="5"/>
  <c r="F1164" i="5"/>
  <c r="E1164" i="5" s="1"/>
  <c r="G1164" i="5"/>
  <c r="H1164" i="5"/>
  <c r="I1164" i="5"/>
  <c r="J1164" i="5"/>
  <c r="K1164" i="5"/>
  <c r="L1164" i="5"/>
  <c r="M1164" i="5"/>
  <c r="F1165" i="5"/>
  <c r="G1165" i="5"/>
  <c r="H1165" i="5"/>
  <c r="I1165" i="5"/>
  <c r="J1165" i="5"/>
  <c r="K1165" i="5"/>
  <c r="L1165" i="5"/>
  <c r="M1165" i="5"/>
  <c r="F1166" i="5"/>
  <c r="E1166" i="5" s="1"/>
  <c r="G1166" i="5"/>
  <c r="H1166" i="5"/>
  <c r="I1166" i="5"/>
  <c r="J1166" i="5"/>
  <c r="K1166" i="5"/>
  <c r="L1166" i="5"/>
  <c r="M1166" i="5"/>
  <c r="F1167" i="5"/>
  <c r="G1167" i="5"/>
  <c r="H1167" i="5"/>
  <c r="I1167" i="5"/>
  <c r="J1167" i="5"/>
  <c r="K1167" i="5"/>
  <c r="L1167" i="5"/>
  <c r="M1167" i="5"/>
  <c r="F1168" i="5"/>
  <c r="G1168" i="5"/>
  <c r="H1168" i="5"/>
  <c r="I1168" i="5"/>
  <c r="J1168" i="5"/>
  <c r="K1168" i="5"/>
  <c r="L1168" i="5"/>
  <c r="M1168" i="5"/>
  <c r="F1169" i="5"/>
  <c r="G1169" i="5"/>
  <c r="H1169" i="5"/>
  <c r="I1169" i="5"/>
  <c r="J1169" i="5"/>
  <c r="K1169" i="5"/>
  <c r="L1169" i="5"/>
  <c r="M1169" i="5"/>
  <c r="F1170" i="5"/>
  <c r="E1170" i="5" s="1"/>
  <c r="G1170" i="5"/>
  <c r="H1170" i="5"/>
  <c r="I1170" i="5"/>
  <c r="J1170" i="5"/>
  <c r="K1170" i="5"/>
  <c r="L1170" i="5"/>
  <c r="M1170" i="5"/>
  <c r="F1171" i="5"/>
  <c r="G1171" i="5"/>
  <c r="H1171" i="5"/>
  <c r="I1171" i="5"/>
  <c r="J1171" i="5"/>
  <c r="K1171" i="5"/>
  <c r="L1171" i="5"/>
  <c r="M1171" i="5"/>
  <c r="F1172" i="5"/>
  <c r="D1172" i="5" s="1"/>
  <c r="G1172" i="5"/>
  <c r="H1172" i="5"/>
  <c r="I1172" i="5"/>
  <c r="J1172" i="5"/>
  <c r="K1172" i="5"/>
  <c r="L1172" i="5"/>
  <c r="M1172" i="5"/>
  <c r="F1173" i="5"/>
  <c r="G1173" i="5"/>
  <c r="H1173" i="5"/>
  <c r="I1173" i="5"/>
  <c r="J1173" i="5"/>
  <c r="K1173" i="5"/>
  <c r="L1173" i="5"/>
  <c r="M1173" i="5"/>
  <c r="F1174" i="5"/>
  <c r="G1174" i="5"/>
  <c r="H1174" i="5"/>
  <c r="I1174" i="5"/>
  <c r="J1174" i="5"/>
  <c r="K1174" i="5"/>
  <c r="L1174" i="5"/>
  <c r="M1174" i="5"/>
  <c r="F1175" i="5"/>
  <c r="G1175" i="5"/>
  <c r="H1175" i="5"/>
  <c r="I1175" i="5"/>
  <c r="J1175" i="5"/>
  <c r="K1175" i="5"/>
  <c r="L1175" i="5"/>
  <c r="M1175" i="5"/>
  <c r="F1176" i="5"/>
  <c r="E1176" i="5" s="1"/>
  <c r="G1176" i="5"/>
  <c r="H1176" i="5"/>
  <c r="I1176" i="5"/>
  <c r="J1176" i="5"/>
  <c r="K1176" i="5"/>
  <c r="L1176" i="5"/>
  <c r="M1176" i="5"/>
  <c r="F1177" i="5"/>
  <c r="G1177" i="5"/>
  <c r="H1177" i="5"/>
  <c r="I1177" i="5"/>
  <c r="J1177" i="5"/>
  <c r="K1177" i="5"/>
  <c r="L1177" i="5"/>
  <c r="M1177" i="5"/>
  <c r="F1178" i="5"/>
  <c r="G1178" i="5"/>
  <c r="H1178" i="5"/>
  <c r="I1178" i="5"/>
  <c r="J1178" i="5"/>
  <c r="K1178" i="5"/>
  <c r="L1178" i="5"/>
  <c r="M1178" i="5"/>
  <c r="F1179" i="5"/>
  <c r="E1179" i="5" s="1"/>
  <c r="G1179" i="5"/>
  <c r="H1179" i="5"/>
  <c r="I1179" i="5"/>
  <c r="J1179" i="5"/>
  <c r="K1179" i="5"/>
  <c r="L1179" i="5"/>
  <c r="M1179" i="5"/>
  <c r="F1180" i="5"/>
  <c r="G1180" i="5"/>
  <c r="H1180" i="5"/>
  <c r="I1180" i="5"/>
  <c r="J1180" i="5"/>
  <c r="K1180" i="5"/>
  <c r="L1180" i="5"/>
  <c r="M1180" i="5"/>
  <c r="F1181" i="5"/>
  <c r="D1181" i="5" s="1"/>
  <c r="G1181" i="5"/>
  <c r="H1181" i="5"/>
  <c r="I1181" i="5"/>
  <c r="J1181" i="5"/>
  <c r="K1181" i="5"/>
  <c r="L1181" i="5"/>
  <c r="M1181" i="5"/>
  <c r="F1182" i="5"/>
  <c r="G1182" i="5"/>
  <c r="H1182" i="5"/>
  <c r="I1182" i="5"/>
  <c r="J1182" i="5"/>
  <c r="K1182" i="5"/>
  <c r="L1182" i="5"/>
  <c r="M1182" i="5"/>
  <c r="F1183" i="5"/>
  <c r="G1183" i="5"/>
  <c r="H1183" i="5"/>
  <c r="I1183" i="5"/>
  <c r="J1183" i="5"/>
  <c r="K1183" i="5"/>
  <c r="L1183" i="5"/>
  <c r="M1183" i="5"/>
  <c r="F1184" i="5"/>
  <c r="G1184" i="5"/>
  <c r="H1184" i="5"/>
  <c r="I1184" i="5"/>
  <c r="J1184" i="5"/>
  <c r="K1184" i="5"/>
  <c r="L1184" i="5"/>
  <c r="M1184" i="5"/>
  <c r="F1185" i="5"/>
  <c r="G1185" i="5"/>
  <c r="H1185" i="5"/>
  <c r="I1185" i="5"/>
  <c r="J1185" i="5"/>
  <c r="K1185" i="5"/>
  <c r="L1185" i="5"/>
  <c r="M1185" i="5"/>
  <c r="F1186" i="5"/>
  <c r="G1186" i="5"/>
  <c r="H1186" i="5"/>
  <c r="I1186" i="5"/>
  <c r="J1186" i="5"/>
  <c r="K1186" i="5"/>
  <c r="L1186" i="5"/>
  <c r="M1186" i="5"/>
  <c r="F1187" i="5"/>
  <c r="G1187" i="5"/>
  <c r="H1187" i="5"/>
  <c r="I1187" i="5"/>
  <c r="J1187" i="5"/>
  <c r="K1187" i="5"/>
  <c r="L1187" i="5"/>
  <c r="M1187" i="5"/>
  <c r="F1188" i="5"/>
  <c r="G1188" i="5"/>
  <c r="H1188" i="5"/>
  <c r="I1188" i="5"/>
  <c r="J1188" i="5"/>
  <c r="K1188" i="5"/>
  <c r="L1188" i="5"/>
  <c r="M1188" i="5"/>
  <c r="F1189" i="5"/>
  <c r="C1189" i="5" s="1"/>
  <c r="G1189" i="5"/>
  <c r="H1189" i="5"/>
  <c r="I1189" i="5"/>
  <c r="J1189" i="5"/>
  <c r="K1189" i="5"/>
  <c r="L1189" i="5"/>
  <c r="M1189" i="5"/>
  <c r="F1190" i="5"/>
  <c r="D1190" i="5" s="1"/>
  <c r="G1190" i="5"/>
  <c r="H1190" i="5"/>
  <c r="I1190" i="5"/>
  <c r="J1190" i="5"/>
  <c r="K1190" i="5"/>
  <c r="L1190" i="5"/>
  <c r="M1190" i="5"/>
  <c r="F1191" i="5"/>
  <c r="G1191" i="5"/>
  <c r="H1191" i="5"/>
  <c r="I1191" i="5"/>
  <c r="J1191" i="5"/>
  <c r="K1191" i="5"/>
  <c r="L1191" i="5"/>
  <c r="M1191" i="5"/>
  <c r="F1192" i="5"/>
  <c r="G1192" i="5"/>
  <c r="H1192" i="5"/>
  <c r="I1192" i="5"/>
  <c r="J1192" i="5"/>
  <c r="K1192" i="5"/>
  <c r="L1192" i="5"/>
  <c r="M1192" i="5"/>
  <c r="F1193" i="5"/>
  <c r="C1193" i="5" s="1"/>
  <c r="G1193" i="5"/>
  <c r="H1193" i="5"/>
  <c r="I1193" i="5"/>
  <c r="J1193" i="5"/>
  <c r="K1193" i="5"/>
  <c r="L1193" i="5"/>
  <c r="M1193" i="5"/>
  <c r="F1194" i="5"/>
  <c r="C1194" i="5" s="1"/>
  <c r="G1194" i="5"/>
  <c r="H1194" i="5"/>
  <c r="I1194" i="5"/>
  <c r="J1194" i="5"/>
  <c r="K1194" i="5"/>
  <c r="L1194" i="5"/>
  <c r="M1194" i="5"/>
  <c r="F1195" i="5"/>
  <c r="G1195" i="5"/>
  <c r="H1195" i="5"/>
  <c r="I1195" i="5"/>
  <c r="J1195" i="5"/>
  <c r="K1195" i="5"/>
  <c r="L1195" i="5"/>
  <c r="M1195" i="5"/>
  <c r="F1196" i="5"/>
  <c r="G1196" i="5"/>
  <c r="H1196" i="5"/>
  <c r="I1196" i="5"/>
  <c r="J1196" i="5"/>
  <c r="K1196" i="5"/>
  <c r="L1196" i="5"/>
  <c r="M1196" i="5"/>
  <c r="F1197" i="5"/>
  <c r="G1197" i="5"/>
  <c r="H1197" i="5"/>
  <c r="I1197" i="5"/>
  <c r="J1197" i="5"/>
  <c r="K1197" i="5"/>
  <c r="L1197" i="5"/>
  <c r="M1197" i="5"/>
  <c r="F1198" i="5"/>
  <c r="G1198" i="5"/>
  <c r="H1198" i="5"/>
  <c r="I1198" i="5"/>
  <c r="J1198" i="5"/>
  <c r="K1198" i="5"/>
  <c r="L1198" i="5"/>
  <c r="M1198" i="5"/>
  <c r="F1199" i="5"/>
  <c r="G1199" i="5"/>
  <c r="H1199" i="5"/>
  <c r="I1199" i="5"/>
  <c r="J1199" i="5"/>
  <c r="K1199" i="5"/>
  <c r="L1199" i="5"/>
  <c r="M1199" i="5"/>
  <c r="F1200" i="5"/>
  <c r="G1200" i="5"/>
  <c r="H1200" i="5"/>
  <c r="I1200" i="5"/>
  <c r="J1200" i="5"/>
  <c r="K1200" i="5"/>
  <c r="L1200" i="5"/>
  <c r="M1200" i="5"/>
  <c r="F1201" i="5"/>
  <c r="G1201" i="5"/>
  <c r="H1201" i="5"/>
  <c r="I1201" i="5"/>
  <c r="J1201" i="5"/>
  <c r="K1201" i="5"/>
  <c r="L1201" i="5"/>
  <c r="M1201" i="5"/>
  <c r="F1202" i="5"/>
  <c r="G1202" i="5"/>
  <c r="H1202" i="5"/>
  <c r="I1202" i="5"/>
  <c r="J1202" i="5"/>
  <c r="K1202" i="5"/>
  <c r="L1202" i="5"/>
  <c r="M1202" i="5"/>
  <c r="F1203" i="5"/>
  <c r="G1203" i="5"/>
  <c r="H1203" i="5"/>
  <c r="I1203" i="5"/>
  <c r="J1203" i="5"/>
  <c r="K1203" i="5"/>
  <c r="L1203" i="5"/>
  <c r="M1203" i="5"/>
  <c r="F1204" i="5"/>
  <c r="G1204" i="5"/>
  <c r="H1204" i="5"/>
  <c r="I1204" i="5"/>
  <c r="J1204" i="5"/>
  <c r="K1204" i="5"/>
  <c r="L1204" i="5"/>
  <c r="M1204" i="5"/>
  <c r="F1205" i="5"/>
  <c r="G1205" i="5"/>
  <c r="H1205" i="5"/>
  <c r="I1205" i="5"/>
  <c r="J1205" i="5"/>
  <c r="K1205" i="5"/>
  <c r="L1205" i="5"/>
  <c r="M1205" i="5"/>
  <c r="F1206" i="5"/>
  <c r="D1206" i="5" s="1"/>
  <c r="G1206" i="5"/>
  <c r="H1206" i="5"/>
  <c r="I1206" i="5"/>
  <c r="J1206" i="5"/>
  <c r="K1206" i="5"/>
  <c r="L1206" i="5"/>
  <c r="M1206" i="5"/>
  <c r="F1207" i="5"/>
  <c r="G1207" i="5"/>
  <c r="H1207" i="5"/>
  <c r="I1207" i="5"/>
  <c r="J1207" i="5"/>
  <c r="K1207" i="5"/>
  <c r="L1207" i="5"/>
  <c r="M1207" i="5"/>
  <c r="F1208" i="5"/>
  <c r="G1208" i="5"/>
  <c r="H1208" i="5"/>
  <c r="I1208" i="5"/>
  <c r="J1208" i="5"/>
  <c r="K1208" i="5"/>
  <c r="L1208" i="5"/>
  <c r="M1208" i="5"/>
  <c r="F1209" i="5"/>
  <c r="G1209" i="5"/>
  <c r="H1209" i="5"/>
  <c r="I1209" i="5"/>
  <c r="J1209" i="5"/>
  <c r="K1209" i="5"/>
  <c r="L1209" i="5"/>
  <c r="M1209" i="5"/>
  <c r="F1210" i="5"/>
  <c r="E1210" i="5" s="1"/>
  <c r="G1210" i="5"/>
  <c r="H1210" i="5"/>
  <c r="I1210" i="5"/>
  <c r="J1210" i="5"/>
  <c r="K1210" i="5"/>
  <c r="L1210" i="5"/>
  <c r="M1210" i="5"/>
  <c r="F1211" i="5"/>
  <c r="G1211" i="5"/>
  <c r="H1211" i="5"/>
  <c r="I1211" i="5"/>
  <c r="J1211" i="5"/>
  <c r="K1211" i="5"/>
  <c r="L1211" i="5"/>
  <c r="M1211" i="5"/>
  <c r="F1212" i="5"/>
  <c r="G1212" i="5"/>
  <c r="H1212" i="5"/>
  <c r="I1212" i="5"/>
  <c r="J1212" i="5"/>
  <c r="K1212" i="5"/>
  <c r="L1212" i="5"/>
  <c r="M1212" i="5"/>
  <c r="F1213" i="5"/>
  <c r="G1213" i="5"/>
  <c r="H1213" i="5"/>
  <c r="I1213" i="5"/>
  <c r="J1213" i="5"/>
  <c r="K1213" i="5"/>
  <c r="L1213" i="5"/>
  <c r="M1213" i="5"/>
  <c r="F1214" i="5"/>
  <c r="E1214" i="5" s="1"/>
  <c r="G1214" i="5"/>
  <c r="H1214" i="5"/>
  <c r="I1214" i="5"/>
  <c r="J1214" i="5"/>
  <c r="K1214" i="5"/>
  <c r="L1214" i="5"/>
  <c r="M1214" i="5"/>
  <c r="F1215" i="5"/>
  <c r="G1215" i="5"/>
  <c r="H1215" i="5"/>
  <c r="I1215" i="5"/>
  <c r="J1215" i="5"/>
  <c r="K1215" i="5"/>
  <c r="L1215" i="5"/>
  <c r="M1215" i="5"/>
  <c r="F1216" i="5"/>
  <c r="C1216" i="5" s="1"/>
  <c r="G1216" i="5"/>
  <c r="H1216" i="5"/>
  <c r="I1216" i="5"/>
  <c r="J1216" i="5"/>
  <c r="K1216" i="5"/>
  <c r="L1216" i="5"/>
  <c r="M1216" i="5"/>
  <c r="F1217" i="5"/>
  <c r="G1217" i="5"/>
  <c r="H1217" i="5"/>
  <c r="I1217" i="5"/>
  <c r="J1217" i="5"/>
  <c r="K1217" i="5"/>
  <c r="L1217" i="5"/>
  <c r="M1217" i="5"/>
  <c r="F1218" i="5"/>
  <c r="E1218" i="5" s="1"/>
  <c r="G1218" i="5"/>
  <c r="H1218" i="5"/>
  <c r="I1218" i="5"/>
  <c r="J1218" i="5"/>
  <c r="K1218" i="5"/>
  <c r="L1218" i="5"/>
  <c r="M1218" i="5"/>
  <c r="F1219" i="5"/>
  <c r="G1219" i="5"/>
  <c r="H1219" i="5"/>
  <c r="I1219" i="5"/>
  <c r="J1219" i="5"/>
  <c r="K1219" i="5"/>
  <c r="L1219" i="5"/>
  <c r="M1219" i="5"/>
  <c r="F1220" i="5"/>
  <c r="G1220" i="5"/>
  <c r="H1220" i="5"/>
  <c r="I1220" i="5"/>
  <c r="J1220" i="5"/>
  <c r="K1220" i="5"/>
  <c r="L1220" i="5"/>
  <c r="M1220" i="5"/>
  <c r="F1221" i="5"/>
  <c r="G1221" i="5"/>
  <c r="H1221" i="5"/>
  <c r="I1221" i="5"/>
  <c r="J1221" i="5"/>
  <c r="K1221" i="5"/>
  <c r="L1221" i="5"/>
  <c r="M1221" i="5"/>
  <c r="F1222" i="5"/>
  <c r="G1222" i="5"/>
  <c r="H1222" i="5"/>
  <c r="I1222" i="5"/>
  <c r="J1222" i="5"/>
  <c r="K1222" i="5"/>
  <c r="L1222" i="5"/>
  <c r="M1222" i="5"/>
  <c r="F1223" i="5"/>
  <c r="G1223" i="5"/>
  <c r="H1223" i="5"/>
  <c r="I1223" i="5"/>
  <c r="J1223" i="5"/>
  <c r="K1223" i="5"/>
  <c r="L1223" i="5"/>
  <c r="M1223" i="5"/>
  <c r="F1224" i="5"/>
  <c r="G1224" i="5"/>
  <c r="H1224" i="5"/>
  <c r="I1224" i="5"/>
  <c r="J1224" i="5"/>
  <c r="K1224" i="5"/>
  <c r="L1224" i="5"/>
  <c r="M1224" i="5"/>
  <c r="F1225" i="5"/>
  <c r="G1225" i="5"/>
  <c r="H1225" i="5"/>
  <c r="I1225" i="5"/>
  <c r="J1225" i="5"/>
  <c r="K1225" i="5"/>
  <c r="L1225" i="5"/>
  <c r="M1225" i="5"/>
  <c r="F1226" i="5"/>
  <c r="G1226" i="5"/>
  <c r="H1226" i="5"/>
  <c r="I1226" i="5"/>
  <c r="J1226" i="5"/>
  <c r="K1226" i="5"/>
  <c r="L1226" i="5"/>
  <c r="M1226" i="5"/>
  <c r="F1227" i="5"/>
  <c r="G1227" i="5"/>
  <c r="H1227" i="5"/>
  <c r="I1227" i="5"/>
  <c r="J1227" i="5"/>
  <c r="K1227" i="5"/>
  <c r="L1227" i="5"/>
  <c r="M1227" i="5"/>
  <c r="F1228" i="5"/>
  <c r="G1228" i="5"/>
  <c r="H1228" i="5"/>
  <c r="I1228" i="5"/>
  <c r="J1228" i="5"/>
  <c r="K1228" i="5"/>
  <c r="L1228" i="5"/>
  <c r="M1228" i="5"/>
  <c r="F1229" i="5"/>
  <c r="E1229" i="5" s="1"/>
  <c r="G1229" i="5"/>
  <c r="H1229" i="5"/>
  <c r="I1229" i="5"/>
  <c r="J1229" i="5"/>
  <c r="K1229" i="5"/>
  <c r="L1229" i="5"/>
  <c r="M1229" i="5"/>
  <c r="F1230" i="5"/>
  <c r="G1230" i="5"/>
  <c r="H1230" i="5"/>
  <c r="I1230" i="5"/>
  <c r="J1230" i="5"/>
  <c r="K1230" i="5"/>
  <c r="L1230" i="5"/>
  <c r="M1230" i="5"/>
  <c r="F1231" i="5"/>
  <c r="G1231" i="5"/>
  <c r="H1231" i="5"/>
  <c r="I1231" i="5"/>
  <c r="J1231" i="5"/>
  <c r="K1231" i="5"/>
  <c r="L1231" i="5"/>
  <c r="M1231" i="5"/>
  <c r="F1232" i="5"/>
  <c r="G1232" i="5"/>
  <c r="H1232" i="5"/>
  <c r="I1232" i="5"/>
  <c r="J1232" i="5"/>
  <c r="K1232" i="5"/>
  <c r="L1232" i="5"/>
  <c r="M1232" i="5"/>
  <c r="F1233" i="5"/>
  <c r="D1233" i="5" s="1"/>
  <c r="G1233" i="5"/>
  <c r="H1233" i="5"/>
  <c r="I1233" i="5"/>
  <c r="J1233" i="5"/>
  <c r="K1233" i="5"/>
  <c r="L1233" i="5"/>
  <c r="M1233" i="5"/>
  <c r="F1234" i="5"/>
  <c r="G1234" i="5"/>
  <c r="H1234" i="5"/>
  <c r="I1234" i="5"/>
  <c r="J1234" i="5"/>
  <c r="K1234" i="5"/>
  <c r="L1234" i="5"/>
  <c r="M1234" i="5"/>
  <c r="F1235" i="5"/>
  <c r="G1235" i="5"/>
  <c r="H1235" i="5"/>
  <c r="I1235" i="5"/>
  <c r="J1235" i="5"/>
  <c r="K1235" i="5"/>
  <c r="L1235" i="5"/>
  <c r="M1235" i="5"/>
  <c r="F1236" i="5"/>
  <c r="D1236" i="5" s="1"/>
  <c r="G1236" i="5"/>
  <c r="H1236" i="5"/>
  <c r="I1236" i="5"/>
  <c r="J1236" i="5"/>
  <c r="K1236" i="5"/>
  <c r="L1236" i="5"/>
  <c r="M1236" i="5"/>
  <c r="F1237" i="5"/>
  <c r="G1237" i="5"/>
  <c r="H1237" i="5"/>
  <c r="I1237" i="5"/>
  <c r="J1237" i="5"/>
  <c r="K1237" i="5"/>
  <c r="L1237" i="5"/>
  <c r="M1237" i="5"/>
  <c r="F1238" i="5"/>
  <c r="E1238" i="5" s="1"/>
  <c r="G1238" i="5"/>
  <c r="H1238" i="5"/>
  <c r="I1238" i="5"/>
  <c r="J1238" i="5"/>
  <c r="K1238" i="5"/>
  <c r="L1238" i="5"/>
  <c r="M1238" i="5"/>
  <c r="F1239" i="5"/>
  <c r="G1239" i="5"/>
  <c r="H1239" i="5"/>
  <c r="I1239" i="5"/>
  <c r="J1239" i="5"/>
  <c r="K1239" i="5"/>
  <c r="L1239" i="5"/>
  <c r="M1239" i="5"/>
  <c r="F1240" i="5"/>
  <c r="G1240" i="5"/>
  <c r="H1240" i="5"/>
  <c r="I1240" i="5"/>
  <c r="J1240" i="5"/>
  <c r="K1240" i="5"/>
  <c r="L1240" i="5"/>
  <c r="M1240" i="5"/>
  <c r="F1241" i="5"/>
  <c r="G1241" i="5"/>
  <c r="H1241" i="5"/>
  <c r="I1241" i="5"/>
  <c r="J1241" i="5"/>
  <c r="K1241" i="5"/>
  <c r="L1241" i="5"/>
  <c r="M1241" i="5"/>
  <c r="F1242" i="5"/>
  <c r="G1242" i="5"/>
  <c r="H1242" i="5"/>
  <c r="I1242" i="5"/>
  <c r="J1242" i="5"/>
  <c r="K1242" i="5"/>
  <c r="L1242" i="5"/>
  <c r="M1242" i="5"/>
  <c r="F1243" i="5"/>
  <c r="G1243" i="5"/>
  <c r="H1243" i="5"/>
  <c r="I1243" i="5"/>
  <c r="J1243" i="5"/>
  <c r="K1243" i="5"/>
  <c r="L1243" i="5"/>
  <c r="M1243" i="5"/>
  <c r="F1244" i="5"/>
  <c r="G1244" i="5"/>
  <c r="H1244" i="5"/>
  <c r="I1244" i="5"/>
  <c r="J1244" i="5"/>
  <c r="K1244" i="5"/>
  <c r="L1244" i="5"/>
  <c r="M1244" i="5"/>
  <c r="F1245" i="5"/>
  <c r="G1245" i="5"/>
  <c r="H1245" i="5"/>
  <c r="I1245" i="5"/>
  <c r="J1245" i="5"/>
  <c r="K1245" i="5"/>
  <c r="L1245" i="5"/>
  <c r="M1245" i="5"/>
  <c r="F1246" i="5"/>
  <c r="C1246" i="5" s="1"/>
  <c r="G1246" i="5"/>
  <c r="H1246" i="5"/>
  <c r="I1246" i="5"/>
  <c r="J1246" i="5"/>
  <c r="K1246" i="5"/>
  <c r="L1246" i="5"/>
  <c r="M1246" i="5"/>
  <c r="F1247" i="5"/>
  <c r="G1247" i="5"/>
  <c r="H1247" i="5"/>
  <c r="I1247" i="5"/>
  <c r="J1247" i="5"/>
  <c r="K1247" i="5"/>
  <c r="L1247" i="5"/>
  <c r="M1247" i="5"/>
  <c r="F1248" i="5"/>
  <c r="D1248" i="5" s="1"/>
  <c r="G1248" i="5"/>
  <c r="H1248" i="5"/>
  <c r="I1248" i="5"/>
  <c r="J1248" i="5"/>
  <c r="K1248" i="5"/>
  <c r="L1248" i="5"/>
  <c r="M1248" i="5"/>
  <c r="F1249" i="5"/>
  <c r="E1249" i="5" s="1"/>
  <c r="G1249" i="5"/>
  <c r="H1249" i="5"/>
  <c r="I1249" i="5"/>
  <c r="J1249" i="5"/>
  <c r="K1249" i="5"/>
  <c r="L1249" i="5"/>
  <c r="M1249" i="5"/>
  <c r="F1250" i="5"/>
  <c r="G1250" i="5"/>
  <c r="H1250" i="5"/>
  <c r="I1250" i="5"/>
  <c r="J1250" i="5"/>
  <c r="K1250" i="5"/>
  <c r="L1250" i="5"/>
  <c r="M1250" i="5"/>
  <c r="F1251" i="5"/>
  <c r="E1251" i="5" s="1"/>
  <c r="G1251" i="5"/>
  <c r="H1251" i="5"/>
  <c r="I1251" i="5"/>
  <c r="J1251" i="5"/>
  <c r="K1251" i="5"/>
  <c r="L1251" i="5"/>
  <c r="M1251" i="5"/>
  <c r="F1252" i="5"/>
  <c r="E1252" i="5" s="1"/>
  <c r="G1252" i="5"/>
  <c r="H1252" i="5"/>
  <c r="I1252" i="5"/>
  <c r="J1252" i="5"/>
  <c r="K1252" i="5"/>
  <c r="L1252" i="5"/>
  <c r="M1252" i="5"/>
  <c r="F1253" i="5"/>
  <c r="G1253" i="5"/>
  <c r="H1253" i="5"/>
  <c r="I1253" i="5"/>
  <c r="J1253" i="5"/>
  <c r="K1253" i="5"/>
  <c r="L1253" i="5"/>
  <c r="M1253" i="5"/>
  <c r="F1254" i="5"/>
  <c r="G1254" i="5"/>
  <c r="H1254" i="5"/>
  <c r="I1254" i="5"/>
  <c r="J1254" i="5"/>
  <c r="K1254" i="5"/>
  <c r="L1254" i="5"/>
  <c r="M1254" i="5"/>
  <c r="F1255" i="5"/>
  <c r="G1255" i="5"/>
  <c r="H1255" i="5"/>
  <c r="I1255" i="5"/>
  <c r="J1255" i="5"/>
  <c r="K1255" i="5"/>
  <c r="L1255" i="5"/>
  <c r="M1255" i="5"/>
  <c r="F1256" i="5"/>
  <c r="G1256" i="5"/>
  <c r="H1256" i="5"/>
  <c r="I1256" i="5"/>
  <c r="J1256" i="5"/>
  <c r="K1256" i="5"/>
  <c r="L1256" i="5"/>
  <c r="M1256" i="5"/>
  <c r="F1257" i="5"/>
  <c r="E1257" i="5" s="1"/>
  <c r="G1257" i="5"/>
  <c r="H1257" i="5"/>
  <c r="I1257" i="5"/>
  <c r="J1257" i="5"/>
  <c r="K1257" i="5"/>
  <c r="L1257" i="5"/>
  <c r="M1257" i="5"/>
  <c r="F1258" i="5"/>
  <c r="G1258" i="5"/>
  <c r="H1258" i="5"/>
  <c r="I1258" i="5"/>
  <c r="J1258" i="5"/>
  <c r="K1258" i="5"/>
  <c r="L1258" i="5"/>
  <c r="M1258" i="5"/>
  <c r="F1259" i="5"/>
  <c r="G1259" i="5"/>
  <c r="H1259" i="5"/>
  <c r="I1259" i="5"/>
  <c r="J1259" i="5"/>
  <c r="K1259" i="5"/>
  <c r="L1259" i="5"/>
  <c r="M1259" i="5"/>
  <c r="F1260" i="5"/>
  <c r="C1260" i="5" s="1"/>
  <c r="G1260" i="5"/>
  <c r="H1260" i="5"/>
  <c r="I1260" i="5"/>
  <c r="J1260" i="5"/>
  <c r="K1260" i="5"/>
  <c r="L1260" i="5"/>
  <c r="M1260" i="5"/>
  <c r="F1261" i="5"/>
  <c r="E1261" i="5" s="1"/>
  <c r="G1261" i="5"/>
  <c r="H1261" i="5"/>
  <c r="I1261" i="5"/>
  <c r="J1261" i="5"/>
  <c r="K1261" i="5"/>
  <c r="L1261" i="5"/>
  <c r="M1261" i="5"/>
  <c r="F1262" i="5"/>
  <c r="G1262" i="5"/>
  <c r="H1262" i="5"/>
  <c r="I1262" i="5"/>
  <c r="J1262" i="5"/>
  <c r="K1262" i="5"/>
  <c r="L1262" i="5"/>
  <c r="M1262" i="5"/>
  <c r="F1263" i="5"/>
  <c r="G1263" i="5"/>
  <c r="H1263" i="5"/>
  <c r="I1263" i="5"/>
  <c r="J1263" i="5"/>
  <c r="K1263" i="5"/>
  <c r="L1263" i="5"/>
  <c r="M1263" i="5"/>
  <c r="F1264" i="5"/>
  <c r="G1264" i="5"/>
  <c r="H1264" i="5"/>
  <c r="I1264" i="5"/>
  <c r="J1264" i="5"/>
  <c r="K1264" i="5"/>
  <c r="L1264" i="5"/>
  <c r="M1264" i="5"/>
  <c r="F1265" i="5"/>
  <c r="G1265" i="5"/>
  <c r="H1265" i="5"/>
  <c r="I1265" i="5"/>
  <c r="J1265" i="5"/>
  <c r="K1265" i="5"/>
  <c r="L1265" i="5"/>
  <c r="M1265" i="5"/>
  <c r="F1266" i="5"/>
  <c r="G1266" i="5"/>
  <c r="H1266" i="5"/>
  <c r="I1266" i="5"/>
  <c r="J1266" i="5"/>
  <c r="K1266" i="5"/>
  <c r="L1266" i="5"/>
  <c r="M1266" i="5"/>
  <c r="F1267" i="5"/>
  <c r="G1267" i="5"/>
  <c r="H1267" i="5"/>
  <c r="I1267" i="5"/>
  <c r="J1267" i="5"/>
  <c r="K1267" i="5"/>
  <c r="L1267" i="5"/>
  <c r="M1267" i="5"/>
  <c r="F1268" i="5"/>
  <c r="G1268" i="5"/>
  <c r="H1268" i="5"/>
  <c r="I1268" i="5"/>
  <c r="J1268" i="5"/>
  <c r="K1268" i="5"/>
  <c r="L1268" i="5"/>
  <c r="M1268" i="5"/>
  <c r="F1269" i="5"/>
  <c r="D1269" i="5" s="1"/>
  <c r="G1269" i="5"/>
  <c r="H1269" i="5"/>
  <c r="I1269" i="5"/>
  <c r="J1269" i="5"/>
  <c r="K1269" i="5"/>
  <c r="L1269" i="5"/>
  <c r="M1269" i="5"/>
  <c r="F1270" i="5"/>
  <c r="G1270" i="5"/>
  <c r="H1270" i="5"/>
  <c r="I1270" i="5"/>
  <c r="J1270" i="5"/>
  <c r="K1270" i="5"/>
  <c r="L1270" i="5"/>
  <c r="M1270" i="5"/>
  <c r="F1271" i="5"/>
  <c r="C1271" i="5" s="1"/>
  <c r="G1271" i="5"/>
  <c r="H1271" i="5"/>
  <c r="I1271" i="5"/>
  <c r="J1271" i="5"/>
  <c r="K1271" i="5"/>
  <c r="L1271" i="5"/>
  <c r="M1271" i="5"/>
  <c r="F1272" i="5"/>
  <c r="D1272" i="5" s="1"/>
  <c r="G1272" i="5"/>
  <c r="H1272" i="5"/>
  <c r="I1272" i="5"/>
  <c r="J1272" i="5"/>
  <c r="K1272" i="5"/>
  <c r="L1272" i="5"/>
  <c r="M1272" i="5"/>
  <c r="F1273" i="5"/>
  <c r="D1273" i="5" s="1"/>
  <c r="G1273" i="5"/>
  <c r="H1273" i="5"/>
  <c r="I1273" i="5"/>
  <c r="J1273" i="5"/>
  <c r="K1273" i="5"/>
  <c r="L1273" i="5"/>
  <c r="M1273" i="5"/>
  <c r="F1274" i="5"/>
  <c r="G1274" i="5"/>
  <c r="H1274" i="5"/>
  <c r="I1274" i="5"/>
  <c r="J1274" i="5"/>
  <c r="K1274" i="5"/>
  <c r="L1274" i="5"/>
  <c r="M1274" i="5"/>
  <c r="F1275" i="5"/>
  <c r="E1275" i="5" s="1"/>
  <c r="G1275" i="5"/>
  <c r="H1275" i="5"/>
  <c r="I1275" i="5"/>
  <c r="J1275" i="5"/>
  <c r="K1275" i="5"/>
  <c r="L1275" i="5"/>
  <c r="M1275" i="5"/>
  <c r="F1276" i="5"/>
  <c r="G1276" i="5"/>
  <c r="H1276" i="5"/>
  <c r="I1276" i="5"/>
  <c r="J1276" i="5"/>
  <c r="K1276" i="5"/>
  <c r="L1276" i="5"/>
  <c r="M1276" i="5"/>
  <c r="F1277" i="5"/>
  <c r="G1277" i="5"/>
  <c r="H1277" i="5"/>
  <c r="I1277" i="5"/>
  <c r="J1277" i="5"/>
  <c r="K1277" i="5"/>
  <c r="L1277" i="5"/>
  <c r="M1277" i="5"/>
  <c r="F1278" i="5"/>
  <c r="G1278" i="5"/>
  <c r="H1278" i="5"/>
  <c r="I1278" i="5"/>
  <c r="J1278" i="5"/>
  <c r="K1278" i="5"/>
  <c r="L1278" i="5"/>
  <c r="M1278" i="5"/>
  <c r="F1279" i="5"/>
  <c r="G1279" i="5"/>
  <c r="H1279" i="5"/>
  <c r="I1279" i="5"/>
  <c r="J1279" i="5"/>
  <c r="K1279" i="5"/>
  <c r="L1279" i="5"/>
  <c r="M1279" i="5"/>
  <c r="F1280" i="5"/>
  <c r="G1280" i="5"/>
  <c r="H1280" i="5"/>
  <c r="I1280" i="5"/>
  <c r="J1280" i="5"/>
  <c r="K1280" i="5"/>
  <c r="L1280" i="5"/>
  <c r="M1280" i="5"/>
  <c r="F1281" i="5"/>
  <c r="G1281" i="5"/>
  <c r="H1281" i="5"/>
  <c r="I1281" i="5"/>
  <c r="J1281" i="5"/>
  <c r="K1281" i="5"/>
  <c r="L1281" i="5"/>
  <c r="M1281" i="5"/>
  <c r="F1282" i="5"/>
  <c r="G1282" i="5"/>
  <c r="H1282" i="5"/>
  <c r="I1282" i="5"/>
  <c r="J1282" i="5"/>
  <c r="K1282" i="5"/>
  <c r="L1282" i="5"/>
  <c r="M1282" i="5"/>
  <c r="F1283" i="5"/>
  <c r="G1283" i="5"/>
  <c r="H1283" i="5"/>
  <c r="I1283" i="5"/>
  <c r="J1283" i="5"/>
  <c r="K1283" i="5"/>
  <c r="L1283" i="5"/>
  <c r="M1283" i="5"/>
  <c r="F1284" i="5"/>
  <c r="G1284" i="5"/>
  <c r="H1284" i="5"/>
  <c r="I1284" i="5"/>
  <c r="J1284" i="5"/>
  <c r="K1284" i="5"/>
  <c r="L1284" i="5"/>
  <c r="M1284" i="5"/>
  <c r="F1285" i="5"/>
  <c r="E1285" i="5" s="1"/>
  <c r="G1285" i="5"/>
  <c r="H1285" i="5"/>
  <c r="I1285" i="5"/>
  <c r="J1285" i="5"/>
  <c r="K1285" i="5"/>
  <c r="L1285" i="5"/>
  <c r="M1285" i="5"/>
  <c r="F1286" i="5"/>
  <c r="G1286" i="5"/>
  <c r="H1286" i="5"/>
  <c r="I1286" i="5"/>
  <c r="J1286" i="5"/>
  <c r="K1286" i="5"/>
  <c r="L1286" i="5"/>
  <c r="M1286" i="5"/>
  <c r="F1287" i="5"/>
  <c r="C1287" i="5" s="1"/>
  <c r="G1287" i="5"/>
  <c r="H1287" i="5"/>
  <c r="I1287" i="5"/>
  <c r="J1287" i="5"/>
  <c r="K1287" i="5"/>
  <c r="L1287" i="5"/>
  <c r="M1287" i="5"/>
  <c r="F1288" i="5"/>
  <c r="G1288" i="5"/>
  <c r="H1288" i="5"/>
  <c r="I1288" i="5"/>
  <c r="J1288" i="5"/>
  <c r="K1288" i="5"/>
  <c r="L1288" i="5"/>
  <c r="M1288" i="5"/>
  <c r="F1289" i="5"/>
  <c r="D1289" i="5" s="1"/>
  <c r="G1289" i="5"/>
  <c r="H1289" i="5"/>
  <c r="I1289" i="5"/>
  <c r="J1289" i="5"/>
  <c r="K1289" i="5"/>
  <c r="L1289" i="5"/>
  <c r="M1289" i="5"/>
  <c r="F1290" i="5"/>
  <c r="G1290" i="5"/>
  <c r="H1290" i="5"/>
  <c r="I1290" i="5"/>
  <c r="J1290" i="5"/>
  <c r="K1290" i="5"/>
  <c r="L1290" i="5"/>
  <c r="M1290" i="5"/>
  <c r="F1291" i="5"/>
  <c r="E1291" i="5" s="1"/>
  <c r="G1291" i="5"/>
  <c r="H1291" i="5"/>
  <c r="I1291" i="5"/>
  <c r="J1291" i="5"/>
  <c r="K1291" i="5"/>
  <c r="L1291" i="5"/>
  <c r="M1291" i="5"/>
  <c r="F1292" i="5"/>
  <c r="G1292" i="5"/>
  <c r="H1292" i="5"/>
  <c r="I1292" i="5"/>
  <c r="J1292" i="5"/>
  <c r="K1292" i="5"/>
  <c r="L1292" i="5"/>
  <c r="M1292" i="5"/>
  <c r="F1293" i="5"/>
  <c r="E1293" i="5" s="1"/>
  <c r="G1293" i="5"/>
  <c r="H1293" i="5"/>
  <c r="I1293" i="5"/>
  <c r="J1293" i="5"/>
  <c r="K1293" i="5"/>
  <c r="L1293" i="5"/>
  <c r="M1293" i="5"/>
  <c r="F1294" i="5"/>
  <c r="G1294" i="5"/>
  <c r="H1294" i="5"/>
  <c r="I1294" i="5"/>
  <c r="J1294" i="5"/>
  <c r="K1294" i="5"/>
  <c r="L1294" i="5"/>
  <c r="M1294" i="5"/>
  <c r="F1295" i="5"/>
  <c r="G1295" i="5"/>
  <c r="H1295" i="5"/>
  <c r="I1295" i="5"/>
  <c r="J1295" i="5"/>
  <c r="K1295" i="5"/>
  <c r="L1295" i="5"/>
  <c r="M1295" i="5"/>
  <c r="F1296" i="5"/>
  <c r="G1296" i="5"/>
  <c r="H1296" i="5"/>
  <c r="I1296" i="5"/>
  <c r="J1296" i="5"/>
  <c r="K1296" i="5"/>
  <c r="L1296" i="5"/>
  <c r="M1296" i="5"/>
  <c r="F1297" i="5"/>
  <c r="G1297" i="5"/>
  <c r="H1297" i="5"/>
  <c r="I1297" i="5"/>
  <c r="J1297" i="5"/>
  <c r="K1297" i="5"/>
  <c r="L1297" i="5"/>
  <c r="M1297" i="5"/>
  <c r="F1298" i="5"/>
  <c r="C1298" i="5" s="1"/>
  <c r="G1298" i="5"/>
  <c r="H1298" i="5"/>
  <c r="I1298" i="5"/>
  <c r="J1298" i="5"/>
  <c r="K1298" i="5"/>
  <c r="L1298" i="5"/>
  <c r="M1298" i="5"/>
  <c r="F1299" i="5"/>
  <c r="G1299" i="5"/>
  <c r="H1299" i="5"/>
  <c r="I1299" i="5"/>
  <c r="J1299" i="5"/>
  <c r="K1299" i="5"/>
  <c r="L1299" i="5"/>
  <c r="M1299" i="5"/>
  <c r="F1300" i="5"/>
  <c r="E1300" i="5" s="1"/>
  <c r="G1300" i="5"/>
  <c r="H1300" i="5"/>
  <c r="I1300" i="5"/>
  <c r="J1300" i="5"/>
  <c r="K1300" i="5"/>
  <c r="L1300" i="5"/>
  <c r="M1300" i="5"/>
  <c r="F1301" i="5"/>
  <c r="C1301" i="5" s="1"/>
  <c r="G1301" i="5"/>
  <c r="H1301" i="5"/>
  <c r="I1301" i="5"/>
  <c r="J1301" i="5"/>
  <c r="K1301" i="5"/>
  <c r="L1301" i="5"/>
  <c r="M1301" i="5"/>
  <c r="F1302" i="5"/>
  <c r="G1302" i="5"/>
  <c r="H1302" i="5"/>
  <c r="I1302" i="5"/>
  <c r="J1302" i="5"/>
  <c r="K1302" i="5"/>
  <c r="L1302" i="5"/>
  <c r="M1302" i="5"/>
  <c r="F1303" i="5"/>
  <c r="G1303" i="5"/>
  <c r="H1303" i="5"/>
  <c r="I1303" i="5"/>
  <c r="J1303" i="5"/>
  <c r="K1303" i="5"/>
  <c r="L1303" i="5"/>
  <c r="M1303" i="5"/>
  <c r="F1304" i="5"/>
  <c r="G1304" i="5"/>
  <c r="H1304" i="5"/>
  <c r="I1304" i="5"/>
  <c r="J1304" i="5"/>
  <c r="K1304" i="5"/>
  <c r="L1304" i="5"/>
  <c r="M1304" i="5"/>
  <c r="F1305" i="5"/>
  <c r="G1305" i="5"/>
  <c r="H1305" i="5"/>
  <c r="I1305" i="5"/>
  <c r="J1305" i="5"/>
  <c r="K1305" i="5"/>
  <c r="L1305" i="5"/>
  <c r="M1305" i="5"/>
  <c r="F1306" i="5"/>
  <c r="G1306" i="5"/>
  <c r="H1306" i="5"/>
  <c r="I1306" i="5"/>
  <c r="J1306" i="5"/>
  <c r="K1306" i="5"/>
  <c r="L1306" i="5"/>
  <c r="M1306" i="5"/>
  <c r="F1307" i="5"/>
  <c r="G1307" i="5"/>
  <c r="H1307" i="5"/>
  <c r="I1307" i="5"/>
  <c r="J1307" i="5"/>
  <c r="K1307" i="5"/>
  <c r="L1307" i="5"/>
  <c r="M1307" i="5"/>
  <c r="F1308" i="5"/>
  <c r="G1308" i="5"/>
  <c r="H1308" i="5"/>
  <c r="I1308" i="5"/>
  <c r="J1308" i="5"/>
  <c r="K1308" i="5"/>
  <c r="L1308" i="5"/>
  <c r="M1308" i="5"/>
  <c r="F1309" i="5"/>
  <c r="C1309" i="5" s="1"/>
  <c r="G1309" i="5"/>
  <c r="H1309" i="5"/>
  <c r="I1309" i="5"/>
  <c r="J1309" i="5"/>
  <c r="K1309" i="5"/>
  <c r="L1309" i="5"/>
  <c r="M1309" i="5"/>
  <c r="F1310" i="5"/>
  <c r="G1310" i="5"/>
  <c r="H1310" i="5"/>
  <c r="I1310" i="5"/>
  <c r="J1310" i="5"/>
  <c r="K1310" i="5"/>
  <c r="L1310" i="5"/>
  <c r="M1310" i="5"/>
  <c r="F1311" i="5"/>
  <c r="G1311" i="5"/>
  <c r="H1311" i="5"/>
  <c r="I1311" i="5"/>
  <c r="J1311" i="5"/>
  <c r="K1311" i="5"/>
  <c r="L1311" i="5"/>
  <c r="M1311" i="5"/>
  <c r="F1312" i="5"/>
  <c r="E1312" i="5" s="1"/>
  <c r="G1312" i="5"/>
  <c r="H1312" i="5"/>
  <c r="I1312" i="5"/>
  <c r="J1312" i="5"/>
  <c r="K1312" i="5"/>
  <c r="L1312" i="5"/>
  <c r="M1312" i="5"/>
  <c r="F1313" i="5"/>
  <c r="G1313" i="5"/>
  <c r="H1313" i="5"/>
  <c r="I1313" i="5"/>
  <c r="J1313" i="5"/>
  <c r="K1313" i="5"/>
  <c r="L1313" i="5"/>
  <c r="M1313" i="5"/>
  <c r="F1314" i="5"/>
  <c r="G1314" i="5"/>
  <c r="H1314" i="5"/>
  <c r="I1314" i="5"/>
  <c r="J1314" i="5"/>
  <c r="K1314" i="5"/>
  <c r="L1314" i="5"/>
  <c r="M1314" i="5"/>
  <c r="F1315" i="5"/>
  <c r="C1315" i="5" s="1"/>
  <c r="G1315" i="5"/>
  <c r="H1315" i="5"/>
  <c r="I1315" i="5"/>
  <c r="J1315" i="5"/>
  <c r="K1315" i="5"/>
  <c r="L1315" i="5"/>
  <c r="M1315" i="5"/>
  <c r="F1316" i="5"/>
  <c r="C1316" i="5" s="1"/>
  <c r="G1316" i="5"/>
  <c r="H1316" i="5"/>
  <c r="I1316" i="5"/>
  <c r="J1316" i="5"/>
  <c r="K1316" i="5"/>
  <c r="L1316" i="5"/>
  <c r="M1316" i="5"/>
  <c r="F1317" i="5"/>
  <c r="G1317" i="5"/>
  <c r="H1317" i="5"/>
  <c r="I1317" i="5"/>
  <c r="J1317" i="5"/>
  <c r="K1317" i="5"/>
  <c r="L1317" i="5"/>
  <c r="M1317" i="5"/>
  <c r="F1318" i="5"/>
  <c r="G1318" i="5"/>
  <c r="H1318" i="5"/>
  <c r="I1318" i="5"/>
  <c r="J1318" i="5"/>
  <c r="K1318" i="5"/>
  <c r="L1318" i="5"/>
  <c r="M1318" i="5"/>
  <c r="F1319" i="5"/>
  <c r="G1319" i="5"/>
  <c r="H1319" i="5"/>
  <c r="I1319" i="5"/>
  <c r="J1319" i="5"/>
  <c r="K1319" i="5"/>
  <c r="L1319" i="5"/>
  <c r="M1319" i="5"/>
  <c r="F1320" i="5"/>
  <c r="G1320" i="5"/>
  <c r="H1320" i="5"/>
  <c r="I1320" i="5"/>
  <c r="J1320" i="5"/>
  <c r="K1320" i="5"/>
  <c r="L1320" i="5"/>
  <c r="M1320" i="5"/>
  <c r="F1321" i="5"/>
  <c r="G1321" i="5"/>
  <c r="H1321" i="5"/>
  <c r="I1321" i="5"/>
  <c r="J1321" i="5"/>
  <c r="K1321" i="5"/>
  <c r="L1321" i="5"/>
  <c r="M1321" i="5"/>
  <c r="F1322" i="5"/>
  <c r="G1322" i="5"/>
  <c r="H1322" i="5"/>
  <c r="I1322" i="5"/>
  <c r="J1322" i="5"/>
  <c r="K1322" i="5"/>
  <c r="L1322" i="5"/>
  <c r="M1322" i="5"/>
  <c r="F1323" i="5"/>
  <c r="G1323" i="5"/>
  <c r="H1323" i="5"/>
  <c r="I1323" i="5"/>
  <c r="J1323" i="5"/>
  <c r="K1323" i="5"/>
  <c r="L1323" i="5"/>
  <c r="M1323" i="5"/>
  <c r="F1324" i="5"/>
  <c r="G1324" i="5"/>
  <c r="H1324" i="5"/>
  <c r="I1324" i="5"/>
  <c r="J1324" i="5"/>
  <c r="K1324" i="5"/>
  <c r="L1324" i="5"/>
  <c r="M1324" i="5"/>
  <c r="F1325" i="5"/>
  <c r="G1325" i="5"/>
  <c r="H1325" i="5"/>
  <c r="I1325" i="5"/>
  <c r="J1325" i="5"/>
  <c r="K1325" i="5"/>
  <c r="L1325" i="5"/>
  <c r="M1325" i="5"/>
  <c r="F1326" i="5"/>
  <c r="G1326" i="5"/>
  <c r="H1326" i="5"/>
  <c r="I1326" i="5"/>
  <c r="J1326" i="5"/>
  <c r="K1326" i="5"/>
  <c r="L1326" i="5"/>
  <c r="M1326" i="5"/>
  <c r="F1327" i="5"/>
  <c r="G1327" i="5"/>
  <c r="H1327" i="5"/>
  <c r="I1327" i="5"/>
  <c r="J1327" i="5"/>
  <c r="K1327" i="5"/>
  <c r="L1327" i="5"/>
  <c r="M1327" i="5"/>
  <c r="F1328" i="5"/>
  <c r="G1328" i="5"/>
  <c r="H1328" i="5"/>
  <c r="I1328" i="5"/>
  <c r="J1328" i="5"/>
  <c r="K1328" i="5"/>
  <c r="L1328" i="5"/>
  <c r="M1328" i="5"/>
  <c r="F1329" i="5"/>
  <c r="G1329" i="5"/>
  <c r="H1329" i="5"/>
  <c r="I1329" i="5"/>
  <c r="J1329" i="5"/>
  <c r="K1329" i="5"/>
  <c r="L1329" i="5"/>
  <c r="M1329" i="5"/>
  <c r="F1330" i="5"/>
  <c r="G1330" i="5"/>
  <c r="H1330" i="5"/>
  <c r="I1330" i="5"/>
  <c r="J1330" i="5"/>
  <c r="K1330" i="5"/>
  <c r="L1330" i="5"/>
  <c r="M1330" i="5"/>
  <c r="F1331" i="5"/>
  <c r="G1331" i="5"/>
  <c r="H1331" i="5"/>
  <c r="I1331" i="5"/>
  <c r="J1331" i="5"/>
  <c r="K1331" i="5"/>
  <c r="L1331" i="5"/>
  <c r="M1331" i="5"/>
  <c r="F1332" i="5"/>
  <c r="G1332" i="5"/>
  <c r="H1332" i="5"/>
  <c r="I1332" i="5"/>
  <c r="J1332" i="5"/>
  <c r="K1332" i="5"/>
  <c r="L1332" i="5"/>
  <c r="M1332" i="5"/>
  <c r="F1333" i="5"/>
  <c r="E1333" i="5" s="1"/>
  <c r="G1333" i="5"/>
  <c r="H1333" i="5"/>
  <c r="I1333" i="5"/>
  <c r="J1333" i="5"/>
  <c r="K1333" i="5"/>
  <c r="L1333" i="5"/>
  <c r="M1333" i="5"/>
  <c r="F1334" i="5"/>
  <c r="G1334" i="5"/>
  <c r="H1334" i="5"/>
  <c r="I1334" i="5"/>
  <c r="J1334" i="5"/>
  <c r="K1334" i="5"/>
  <c r="L1334" i="5"/>
  <c r="M1334" i="5"/>
  <c r="F1335" i="5"/>
  <c r="G1335" i="5"/>
  <c r="H1335" i="5"/>
  <c r="I1335" i="5"/>
  <c r="J1335" i="5"/>
  <c r="K1335" i="5"/>
  <c r="L1335" i="5"/>
  <c r="M1335" i="5"/>
  <c r="F1336" i="5"/>
  <c r="G1336" i="5"/>
  <c r="H1336" i="5"/>
  <c r="I1336" i="5"/>
  <c r="J1336" i="5"/>
  <c r="K1336" i="5"/>
  <c r="L1336" i="5"/>
  <c r="M1336" i="5"/>
  <c r="F1337" i="5"/>
  <c r="G1337" i="5"/>
  <c r="H1337" i="5"/>
  <c r="I1337" i="5"/>
  <c r="J1337" i="5"/>
  <c r="K1337" i="5"/>
  <c r="L1337" i="5"/>
  <c r="M1337" i="5"/>
  <c r="F1338" i="5"/>
  <c r="C1338" i="5" s="1"/>
  <c r="G1338" i="5"/>
  <c r="H1338" i="5"/>
  <c r="I1338" i="5"/>
  <c r="J1338" i="5"/>
  <c r="K1338" i="5"/>
  <c r="L1338" i="5"/>
  <c r="M1338" i="5"/>
  <c r="F1339" i="5"/>
  <c r="D1339" i="5" s="1"/>
  <c r="G1339" i="5"/>
  <c r="H1339" i="5"/>
  <c r="I1339" i="5"/>
  <c r="J1339" i="5"/>
  <c r="K1339" i="5"/>
  <c r="L1339" i="5"/>
  <c r="M1339" i="5"/>
  <c r="F1340" i="5"/>
  <c r="G1340" i="5"/>
  <c r="H1340" i="5"/>
  <c r="I1340" i="5"/>
  <c r="J1340" i="5"/>
  <c r="K1340" i="5"/>
  <c r="L1340" i="5"/>
  <c r="M1340" i="5"/>
  <c r="F1341" i="5"/>
  <c r="C1341" i="5" s="1"/>
  <c r="G1341" i="5"/>
  <c r="H1341" i="5"/>
  <c r="I1341" i="5"/>
  <c r="J1341" i="5"/>
  <c r="K1341" i="5"/>
  <c r="L1341" i="5"/>
  <c r="M1341" i="5"/>
  <c r="F1342" i="5"/>
  <c r="C1342" i="5" s="1"/>
  <c r="G1342" i="5"/>
  <c r="H1342" i="5"/>
  <c r="I1342" i="5"/>
  <c r="J1342" i="5"/>
  <c r="K1342" i="5"/>
  <c r="L1342" i="5"/>
  <c r="M1342" i="5"/>
  <c r="F1343" i="5"/>
  <c r="D1343" i="5" s="1"/>
  <c r="G1343" i="5"/>
  <c r="H1343" i="5"/>
  <c r="I1343" i="5"/>
  <c r="J1343" i="5"/>
  <c r="K1343" i="5"/>
  <c r="L1343" i="5"/>
  <c r="M1343" i="5"/>
  <c r="F1344" i="5"/>
  <c r="G1344" i="5"/>
  <c r="H1344" i="5"/>
  <c r="I1344" i="5"/>
  <c r="J1344" i="5"/>
  <c r="K1344" i="5"/>
  <c r="L1344" i="5"/>
  <c r="M1344" i="5"/>
  <c r="F1345" i="5"/>
  <c r="D1345" i="5" s="1"/>
  <c r="G1345" i="5"/>
  <c r="H1345" i="5"/>
  <c r="I1345" i="5"/>
  <c r="J1345" i="5"/>
  <c r="K1345" i="5"/>
  <c r="L1345" i="5"/>
  <c r="M1345" i="5"/>
  <c r="F1346" i="5"/>
  <c r="G1346" i="5"/>
  <c r="H1346" i="5"/>
  <c r="I1346" i="5"/>
  <c r="J1346" i="5"/>
  <c r="K1346" i="5"/>
  <c r="L1346" i="5"/>
  <c r="M1346" i="5"/>
  <c r="F1347" i="5"/>
  <c r="G1347" i="5"/>
  <c r="H1347" i="5"/>
  <c r="I1347" i="5"/>
  <c r="J1347" i="5"/>
  <c r="K1347" i="5"/>
  <c r="L1347" i="5"/>
  <c r="M1347" i="5"/>
  <c r="F1348" i="5"/>
  <c r="G1348" i="5"/>
  <c r="H1348" i="5"/>
  <c r="I1348" i="5"/>
  <c r="J1348" i="5"/>
  <c r="K1348" i="5"/>
  <c r="L1348" i="5"/>
  <c r="M1348" i="5"/>
  <c r="F1349" i="5"/>
  <c r="D1349" i="5" s="1"/>
  <c r="G1349" i="5"/>
  <c r="H1349" i="5"/>
  <c r="I1349" i="5"/>
  <c r="J1349" i="5"/>
  <c r="K1349" i="5"/>
  <c r="L1349" i="5"/>
  <c r="M1349" i="5"/>
  <c r="F1350" i="5"/>
  <c r="G1350" i="5"/>
  <c r="H1350" i="5"/>
  <c r="I1350" i="5"/>
  <c r="J1350" i="5"/>
  <c r="K1350" i="5"/>
  <c r="L1350" i="5"/>
  <c r="M1350" i="5"/>
  <c r="F1351" i="5"/>
  <c r="G1351" i="5"/>
  <c r="H1351" i="5"/>
  <c r="I1351" i="5"/>
  <c r="J1351" i="5"/>
  <c r="K1351" i="5"/>
  <c r="L1351" i="5"/>
  <c r="M1351" i="5"/>
  <c r="F1352" i="5"/>
  <c r="G1352" i="5"/>
  <c r="H1352" i="5"/>
  <c r="I1352" i="5"/>
  <c r="J1352" i="5"/>
  <c r="K1352" i="5"/>
  <c r="L1352" i="5"/>
  <c r="M1352" i="5"/>
  <c r="F1353" i="5"/>
  <c r="G1353" i="5"/>
  <c r="H1353" i="5"/>
  <c r="I1353" i="5"/>
  <c r="J1353" i="5"/>
  <c r="K1353" i="5"/>
  <c r="L1353" i="5"/>
  <c r="M1353" i="5"/>
  <c r="F1354" i="5"/>
  <c r="C1354" i="5" s="1"/>
  <c r="G1354" i="5"/>
  <c r="H1354" i="5"/>
  <c r="I1354" i="5"/>
  <c r="J1354" i="5"/>
  <c r="K1354" i="5"/>
  <c r="L1354" i="5"/>
  <c r="M1354" i="5"/>
  <c r="F1355" i="5"/>
  <c r="G1355" i="5"/>
  <c r="H1355" i="5"/>
  <c r="I1355" i="5"/>
  <c r="J1355" i="5"/>
  <c r="K1355" i="5"/>
  <c r="L1355" i="5"/>
  <c r="M1355" i="5"/>
  <c r="F1356" i="5"/>
  <c r="G1356" i="5"/>
  <c r="H1356" i="5"/>
  <c r="I1356" i="5"/>
  <c r="J1356" i="5"/>
  <c r="K1356" i="5"/>
  <c r="L1356" i="5"/>
  <c r="M1356" i="5"/>
  <c r="F1357" i="5"/>
  <c r="G1357" i="5"/>
  <c r="H1357" i="5"/>
  <c r="I1357" i="5"/>
  <c r="J1357" i="5"/>
  <c r="K1357" i="5"/>
  <c r="L1357" i="5"/>
  <c r="M1357" i="5"/>
  <c r="F1358" i="5"/>
  <c r="G1358" i="5"/>
  <c r="H1358" i="5"/>
  <c r="I1358" i="5"/>
  <c r="J1358" i="5"/>
  <c r="K1358" i="5"/>
  <c r="L1358" i="5"/>
  <c r="M1358" i="5"/>
  <c r="F1359" i="5"/>
  <c r="C1359" i="5" s="1"/>
  <c r="G1359" i="5"/>
  <c r="H1359" i="5"/>
  <c r="I1359" i="5"/>
  <c r="J1359" i="5"/>
  <c r="K1359" i="5"/>
  <c r="L1359" i="5"/>
  <c r="M1359" i="5"/>
  <c r="F1360" i="5"/>
  <c r="D1360" i="5" s="1"/>
  <c r="G1360" i="5"/>
  <c r="H1360" i="5"/>
  <c r="I1360" i="5"/>
  <c r="J1360" i="5"/>
  <c r="K1360" i="5"/>
  <c r="L1360" i="5"/>
  <c r="M1360" i="5"/>
  <c r="F1361" i="5"/>
  <c r="E1361" i="5" s="1"/>
  <c r="G1361" i="5"/>
  <c r="H1361" i="5"/>
  <c r="I1361" i="5"/>
  <c r="J1361" i="5"/>
  <c r="K1361" i="5"/>
  <c r="L1361" i="5"/>
  <c r="M1361" i="5"/>
  <c r="F1362" i="5"/>
  <c r="G1362" i="5"/>
  <c r="H1362" i="5"/>
  <c r="I1362" i="5"/>
  <c r="J1362" i="5"/>
  <c r="K1362" i="5"/>
  <c r="L1362" i="5"/>
  <c r="M1362" i="5"/>
  <c r="F1363" i="5"/>
  <c r="G1363" i="5"/>
  <c r="H1363" i="5"/>
  <c r="I1363" i="5"/>
  <c r="J1363" i="5"/>
  <c r="K1363" i="5"/>
  <c r="L1363" i="5"/>
  <c r="M1363" i="5"/>
  <c r="F1364" i="5"/>
  <c r="G1364" i="5"/>
  <c r="H1364" i="5"/>
  <c r="I1364" i="5"/>
  <c r="J1364" i="5"/>
  <c r="K1364" i="5"/>
  <c r="L1364" i="5"/>
  <c r="M1364" i="5"/>
  <c r="F1365" i="5"/>
  <c r="G1365" i="5"/>
  <c r="H1365" i="5"/>
  <c r="I1365" i="5"/>
  <c r="J1365" i="5"/>
  <c r="K1365" i="5"/>
  <c r="L1365" i="5"/>
  <c r="M1365" i="5"/>
  <c r="F1366" i="5"/>
  <c r="G1366" i="5"/>
  <c r="H1366" i="5"/>
  <c r="I1366" i="5"/>
  <c r="J1366" i="5"/>
  <c r="K1366" i="5"/>
  <c r="L1366" i="5"/>
  <c r="M1366" i="5"/>
  <c r="F1367" i="5"/>
  <c r="D1367" i="5" s="1"/>
  <c r="G1367" i="5"/>
  <c r="H1367" i="5"/>
  <c r="I1367" i="5"/>
  <c r="J1367" i="5"/>
  <c r="K1367" i="5"/>
  <c r="L1367" i="5"/>
  <c r="M1367" i="5"/>
  <c r="F1368" i="5"/>
  <c r="D1368" i="5" s="1"/>
  <c r="G1368" i="5"/>
  <c r="H1368" i="5"/>
  <c r="I1368" i="5"/>
  <c r="J1368" i="5"/>
  <c r="K1368" i="5"/>
  <c r="L1368" i="5"/>
  <c r="M1368" i="5"/>
  <c r="F1369" i="5"/>
  <c r="G1369" i="5"/>
  <c r="H1369" i="5"/>
  <c r="I1369" i="5"/>
  <c r="J1369" i="5"/>
  <c r="K1369" i="5"/>
  <c r="L1369" i="5"/>
  <c r="M1369" i="5"/>
  <c r="F1370" i="5"/>
  <c r="G1370" i="5"/>
  <c r="H1370" i="5"/>
  <c r="I1370" i="5"/>
  <c r="J1370" i="5"/>
  <c r="K1370" i="5"/>
  <c r="L1370" i="5"/>
  <c r="M1370" i="5"/>
  <c r="F1371" i="5"/>
  <c r="G1371" i="5"/>
  <c r="H1371" i="5"/>
  <c r="I1371" i="5"/>
  <c r="J1371" i="5"/>
  <c r="K1371" i="5"/>
  <c r="L1371" i="5"/>
  <c r="M1371" i="5"/>
  <c r="F1372" i="5"/>
  <c r="G1372" i="5"/>
  <c r="H1372" i="5"/>
  <c r="I1372" i="5"/>
  <c r="J1372" i="5"/>
  <c r="K1372" i="5"/>
  <c r="L1372" i="5"/>
  <c r="M1372" i="5"/>
  <c r="F1373" i="5"/>
  <c r="G1373" i="5"/>
  <c r="H1373" i="5"/>
  <c r="I1373" i="5"/>
  <c r="J1373" i="5"/>
  <c r="K1373" i="5"/>
  <c r="L1373" i="5"/>
  <c r="M1373" i="5"/>
  <c r="F1374" i="5"/>
  <c r="C1374" i="5" s="1"/>
  <c r="G1374" i="5"/>
  <c r="H1374" i="5"/>
  <c r="I1374" i="5"/>
  <c r="J1374" i="5"/>
  <c r="K1374" i="5"/>
  <c r="L1374" i="5"/>
  <c r="M1374" i="5"/>
  <c r="F1375" i="5"/>
  <c r="G1375" i="5"/>
  <c r="H1375" i="5"/>
  <c r="I1375" i="5"/>
  <c r="J1375" i="5"/>
  <c r="K1375" i="5"/>
  <c r="L1375" i="5"/>
  <c r="M1375" i="5"/>
  <c r="F1376" i="5"/>
  <c r="G1376" i="5"/>
  <c r="H1376" i="5"/>
  <c r="I1376" i="5"/>
  <c r="J1376" i="5"/>
  <c r="K1376" i="5"/>
  <c r="L1376" i="5"/>
  <c r="M1376" i="5"/>
  <c r="F1377" i="5"/>
  <c r="G1377" i="5"/>
  <c r="H1377" i="5"/>
  <c r="I1377" i="5"/>
  <c r="J1377" i="5"/>
  <c r="K1377" i="5"/>
  <c r="L1377" i="5"/>
  <c r="M1377" i="5"/>
  <c r="F1378" i="5"/>
  <c r="G1378" i="5"/>
  <c r="H1378" i="5"/>
  <c r="I1378" i="5"/>
  <c r="J1378" i="5"/>
  <c r="K1378" i="5"/>
  <c r="L1378" i="5"/>
  <c r="M1378" i="5"/>
  <c r="F1379" i="5"/>
  <c r="D1379" i="5" s="1"/>
  <c r="G1379" i="5"/>
  <c r="H1379" i="5"/>
  <c r="I1379" i="5"/>
  <c r="J1379" i="5"/>
  <c r="K1379" i="5"/>
  <c r="L1379" i="5"/>
  <c r="M1379" i="5"/>
  <c r="F1380" i="5"/>
  <c r="C1380" i="5" s="1"/>
  <c r="G1380" i="5"/>
  <c r="H1380" i="5"/>
  <c r="I1380" i="5"/>
  <c r="J1380" i="5"/>
  <c r="K1380" i="5"/>
  <c r="L1380" i="5"/>
  <c r="M1380" i="5"/>
  <c r="F1381" i="5"/>
  <c r="G1381" i="5"/>
  <c r="H1381" i="5"/>
  <c r="I1381" i="5"/>
  <c r="J1381" i="5"/>
  <c r="K1381" i="5"/>
  <c r="L1381" i="5"/>
  <c r="M1381" i="5"/>
  <c r="F1382" i="5"/>
  <c r="E1382" i="5" s="1"/>
  <c r="G1382" i="5"/>
  <c r="H1382" i="5"/>
  <c r="I1382" i="5"/>
  <c r="J1382" i="5"/>
  <c r="K1382" i="5"/>
  <c r="L1382" i="5"/>
  <c r="M1382" i="5"/>
  <c r="F1383" i="5"/>
  <c r="C1383" i="5" s="1"/>
  <c r="G1383" i="5"/>
  <c r="H1383" i="5"/>
  <c r="I1383" i="5"/>
  <c r="J1383" i="5"/>
  <c r="K1383" i="5"/>
  <c r="L1383" i="5"/>
  <c r="M1383" i="5"/>
  <c r="F1384" i="5"/>
  <c r="C1384" i="5" s="1"/>
  <c r="G1384" i="5"/>
  <c r="H1384" i="5"/>
  <c r="I1384" i="5"/>
  <c r="J1384" i="5"/>
  <c r="K1384" i="5"/>
  <c r="L1384" i="5"/>
  <c r="M1384" i="5"/>
  <c r="F1385" i="5"/>
  <c r="E1385" i="5" s="1"/>
  <c r="G1385" i="5"/>
  <c r="H1385" i="5"/>
  <c r="I1385" i="5"/>
  <c r="J1385" i="5"/>
  <c r="K1385" i="5"/>
  <c r="L1385" i="5"/>
  <c r="M1385" i="5"/>
  <c r="F1386" i="5"/>
  <c r="C1386" i="5" s="1"/>
  <c r="G1386" i="5"/>
  <c r="H1386" i="5"/>
  <c r="I1386" i="5"/>
  <c r="J1386" i="5"/>
  <c r="K1386" i="5"/>
  <c r="L1386" i="5"/>
  <c r="M1386" i="5"/>
  <c r="F1387" i="5"/>
  <c r="G1387" i="5"/>
  <c r="H1387" i="5"/>
  <c r="I1387" i="5"/>
  <c r="J1387" i="5"/>
  <c r="K1387" i="5"/>
  <c r="L1387" i="5"/>
  <c r="M1387" i="5"/>
  <c r="F1388" i="5"/>
  <c r="G1388" i="5"/>
  <c r="H1388" i="5"/>
  <c r="I1388" i="5"/>
  <c r="J1388" i="5"/>
  <c r="K1388" i="5"/>
  <c r="L1388" i="5"/>
  <c r="M1388" i="5"/>
  <c r="F1389" i="5"/>
  <c r="G1389" i="5"/>
  <c r="H1389" i="5"/>
  <c r="I1389" i="5"/>
  <c r="J1389" i="5"/>
  <c r="K1389" i="5"/>
  <c r="L1389" i="5"/>
  <c r="M1389" i="5"/>
  <c r="F1390" i="5"/>
  <c r="G1390" i="5"/>
  <c r="H1390" i="5"/>
  <c r="I1390" i="5"/>
  <c r="J1390" i="5"/>
  <c r="K1390" i="5"/>
  <c r="L1390" i="5"/>
  <c r="M1390" i="5"/>
  <c r="F1391" i="5"/>
  <c r="G1391" i="5"/>
  <c r="H1391" i="5"/>
  <c r="I1391" i="5"/>
  <c r="J1391" i="5"/>
  <c r="K1391" i="5"/>
  <c r="L1391" i="5"/>
  <c r="M1391" i="5"/>
  <c r="F1392" i="5"/>
  <c r="G1392" i="5"/>
  <c r="H1392" i="5"/>
  <c r="I1392" i="5"/>
  <c r="J1392" i="5"/>
  <c r="K1392" i="5"/>
  <c r="L1392" i="5"/>
  <c r="M1392" i="5"/>
  <c r="F1393" i="5"/>
  <c r="G1393" i="5"/>
  <c r="H1393" i="5"/>
  <c r="I1393" i="5"/>
  <c r="J1393" i="5"/>
  <c r="K1393" i="5"/>
  <c r="L1393" i="5"/>
  <c r="M1393" i="5"/>
  <c r="F1394" i="5"/>
  <c r="G1394" i="5"/>
  <c r="H1394" i="5"/>
  <c r="I1394" i="5"/>
  <c r="J1394" i="5"/>
  <c r="K1394" i="5"/>
  <c r="L1394" i="5"/>
  <c r="M1394" i="5"/>
  <c r="F1395" i="5"/>
  <c r="G1395" i="5"/>
  <c r="H1395" i="5"/>
  <c r="I1395" i="5"/>
  <c r="J1395" i="5"/>
  <c r="K1395" i="5"/>
  <c r="L1395" i="5"/>
  <c r="M1395" i="5"/>
  <c r="F1396" i="5"/>
  <c r="G1396" i="5"/>
  <c r="H1396" i="5"/>
  <c r="I1396" i="5"/>
  <c r="J1396" i="5"/>
  <c r="K1396" i="5"/>
  <c r="L1396" i="5"/>
  <c r="M1396" i="5"/>
  <c r="F1397" i="5"/>
  <c r="G1397" i="5"/>
  <c r="H1397" i="5"/>
  <c r="I1397" i="5"/>
  <c r="J1397" i="5"/>
  <c r="K1397" i="5"/>
  <c r="L1397" i="5"/>
  <c r="M1397" i="5"/>
  <c r="F1398" i="5"/>
  <c r="G1398" i="5"/>
  <c r="H1398" i="5"/>
  <c r="I1398" i="5"/>
  <c r="J1398" i="5"/>
  <c r="K1398" i="5"/>
  <c r="L1398" i="5"/>
  <c r="M1398" i="5"/>
  <c r="F1399" i="5"/>
  <c r="G1399" i="5"/>
  <c r="H1399" i="5"/>
  <c r="I1399" i="5"/>
  <c r="J1399" i="5"/>
  <c r="K1399" i="5"/>
  <c r="L1399" i="5"/>
  <c r="M1399" i="5"/>
  <c r="F1400" i="5"/>
  <c r="G1400" i="5"/>
  <c r="H1400" i="5"/>
  <c r="I1400" i="5"/>
  <c r="J1400" i="5"/>
  <c r="K1400" i="5"/>
  <c r="L1400" i="5"/>
  <c r="M1400" i="5"/>
  <c r="F1401" i="5"/>
  <c r="D1401" i="5" s="1"/>
  <c r="G1401" i="5"/>
  <c r="H1401" i="5"/>
  <c r="I1401" i="5"/>
  <c r="J1401" i="5"/>
  <c r="K1401" i="5"/>
  <c r="L1401" i="5"/>
  <c r="M1401" i="5"/>
  <c r="F1402" i="5"/>
  <c r="G1402" i="5"/>
  <c r="H1402" i="5"/>
  <c r="I1402" i="5"/>
  <c r="J1402" i="5"/>
  <c r="K1402" i="5"/>
  <c r="L1402" i="5"/>
  <c r="M1402" i="5"/>
  <c r="F1403" i="5"/>
  <c r="G1403" i="5"/>
  <c r="H1403" i="5"/>
  <c r="I1403" i="5"/>
  <c r="J1403" i="5"/>
  <c r="K1403" i="5"/>
  <c r="L1403" i="5"/>
  <c r="M1403" i="5"/>
  <c r="F1404" i="5"/>
  <c r="G1404" i="5"/>
  <c r="H1404" i="5"/>
  <c r="I1404" i="5"/>
  <c r="J1404" i="5"/>
  <c r="K1404" i="5"/>
  <c r="L1404" i="5"/>
  <c r="M1404" i="5"/>
  <c r="F1405" i="5"/>
  <c r="G1405" i="5"/>
  <c r="H1405" i="5"/>
  <c r="I1405" i="5"/>
  <c r="J1405" i="5"/>
  <c r="K1405" i="5"/>
  <c r="L1405" i="5"/>
  <c r="M1405" i="5"/>
  <c r="F1406" i="5"/>
  <c r="D1406" i="5" s="1"/>
  <c r="G1406" i="5"/>
  <c r="H1406" i="5"/>
  <c r="I1406" i="5"/>
  <c r="J1406" i="5"/>
  <c r="K1406" i="5"/>
  <c r="L1406" i="5"/>
  <c r="M1406" i="5"/>
  <c r="F1407" i="5"/>
  <c r="G1407" i="5"/>
  <c r="H1407" i="5"/>
  <c r="I1407" i="5"/>
  <c r="J1407" i="5"/>
  <c r="K1407" i="5"/>
  <c r="L1407" i="5"/>
  <c r="M1407" i="5"/>
  <c r="F1408" i="5"/>
  <c r="C1408" i="5" s="1"/>
  <c r="G1408" i="5"/>
  <c r="H1408" i="5"/>
  <c r="I1408" i="5"/>
  <c r="J1408" i="5"/>
  <c r="K1408" i="5"/>
  <c r="L1408" i="5"/>
  <c r="M1408" i="5"/>
  <c r="F1409" i="5"/>
  <c r="E1409" i="5" s="1"/>
  <c r="G1409" i="5"/>
  <c r="H1409" i="5"/>
  <c r="I1409" i="5"/>
  <c r="J1409" i="5"/>
  <c r="K1409" i="5"/>
  <c r="L1409" i="5"/>
  <c r="M1409" i="5"/>
  <c r="F1410" i="5"/>
  <c r="D1410" i="5" s="1"/>
  <c r="G1410" i="5"/>
  <c r="H1410" i="5"/>
  <c r="I1410" i="5"/>
  <c r="J1410" i="5"/>
  <c r="K1410" i="5"/>
  <c r="L1410" i="5"/>
  <c r="M1410" i="5"/>
  <c r="F1411" i="5"/>
  <c r="E1411" i="5" s="1"/>
  <c r="G1411" i="5"/>
  <c r="H1411" i="5"/>
  <c r="I1411" i="5"/>
  <c r="J1411" i="5"/>
  <c r="K1411" i="5"/>
  <c r="L1411" i="5"/>
  <c r="M1411" i="5"/>
  <c r="F1412" i="5"/>
  <c r="G1412" i="5"/>
  <c r="H1412" i="5"/>
  <c r="I1412" i="5"/>
  <c r="J1412" i="5"/>
  <c r="K1412" i="5"/>
  <c r="L1412" i="5"/>
  <c r="M1412" i="5"/>
  <c r="F1413" i="5"/>
  <c r="G1413" i="5"/>
  <c r="H1413" i="5"/>
  <c r="I1413" i="5"/>
  <c r="J1413" i="5"/>
  <c r="K1413" i="5"/>
  <c r="L1413" i="5"/>
  <c r="M1413" i="5"/>
  <c r="F1414" i="5"/>
  <c r="E1414" i="5" s="1"/>
  <c r="G1414" i="5"/>
  <c r="H1414" i="5"/>
  <c r="I1414" i="5"/>
  <c r="J1414" i="5"/>
  <c r="K1414" i="5"/>
  <c r="L1414" i="5"/>
  <c r="M1414" i="5"/>
  <c r="F1415" i="5"/>
  <c r="C1415" i="5" s="1"/>
  <c r="G1415" i="5"/>
  <c r="H1415" i="5"/>
  <c r="I1415" i="5"/>
  <c r="J1415" i="5"/>
  <c r="K1415" i="5"/>
  <c r="L1415" i="5"/>
  <c r="M1415" i="5"/>
  <c r="F1416" i="5"/>
  <c r="G1416" i="5"/>
  <c r="H1416" i="5"/>
  <c r="I1416" i="5"/>
  <c r="J1416" i="5"/>
  <c r="K1416" i="5"/>
  <c r="L1416" i="5"/>
  <c r="M1416" i="5"/>
  <c r="F1417" i="5"/>
  <c r="G1417" i="5"/>
  <c r="H1417" i="5"/>
  <c r="I1417" i="5"/>
  <c r="J1417" i="5"/>
  <c r="K1417" i="5"/>
  <c r="L1417" i="5"/>
  <c r="M1417" i="5"/>
  <c r="F1418" i="5"/>
  <c r="G1418" i="5"/>
  <c r="H1418" i="5"/>
  <c r="I1418" i="5"/>
  <c r="J1418" i="5"/>
  <c r="K1418" i="5"/>
  <c r="L1418" i="5"/>
  <c r="M1418" i="5"/>
  <c r="F1419" i="5"/>
  <c r="G1419" i="5"/>
  <c r="H1419" i="5"/>
  <c r="I1419" i="5"/>
  <c r="J1419" i="5"/>
  <c r="K1419" i="5"/>
  <c r="L1419" i="5"/>
  <c r="M1419" i="5"/>
  <c r="F1420" i="5"/>
  <c r="E1420" i="5" s="1"/>
  <c r="G1420" i="5"/>
  <c r="H1420" i="5"/>
  <c r="I1420" i="5"/>
  <c r="J1420" i="5"/>
  <c r="K1420" i="5"/>
  <c r="L1420" i="5"/>
  <c r="M1420" i="5"/>
  <c r="F1421" i="5"/>
  <c r="G1421" i="5"/>
  <c r="H1421" i="5"/>
  <c r="I1421" i="5"/>
  <c r="J1421" i="5"/>
  <c r="K1421" i="5"/>
  <c r="L1421" i="5"/>
  <c r="M1421" i="5"/>
  <c r="F1422" i="5"/>
  <c r="E1422" i="5" s="1"/>
  <c r="G1422" i="5"/>
  <c r="H1422" i="5"/>
  <c r="I1422" i="5"/>
  <c r="J1422" i="5"/>
  <c r="K1422" i="5"/>
  <c r="L1422" i="5"/>
  <c r="M1422" i="5"/>
  <c r="F1423" i="5"/>
  <c r="G1423" i="5"/>
  <c r="H1423" i="5"/>
  <c r="I1423" i="5"/>
  <c r="J1423" i="5"/>
  <c r="K1423" i="5"/>
  <c r="L1423" i="5"/>
  <c r="M1423" i="5"/>
  <c r="F1424" i="5"/>
  <c r="C1424" i="5" s="1"/>
  <c r="G1424" i="5"/>
  <c r="H1424" i="5"/>
  <c r="I1424" i="5"/>
  <c r="J1424" i="5"/>
  <c r="K1424" i="5"/>
  <c r="L1424" i="5"/>
  <c r="M1424" i="5"/>
  <c r="F1425" i="5"/>
  <c r="G1425" i="5"/>
  <c r="H1425" i="5"/>
  <c r="I1425" i="5"/>
  <c r="J1425" i="5"/>
  <c r="K1425" i="5"/>
  <c r="L1425" i="5"/>
  <c r="M1425" i="5"/>
  <c r="F1426" i="5"/>
  <c r="G1426" i="5"/>
  <c r="H1426" i="5"/>
  <c r="I1426" i="5"/>
  <c r="J1426" i="5"/>
  <c r="K1426" i="5"/>
  <c r="L1426" i="5"/>
  <c r="M1426" i="5"/>
  <c r="F1427" i="5"/>
  <c r="G1427" i="5"/>
  <c r="H1427" i="5"/>
  <c r="I1427" i="5"/>
  <c r="J1427" i="5"/>
  <c r="K1427" i="5"/>
  <c r="L1427" i="5"/>
  <c r="M1427" i="5"/>
  <c r="F1428" i="5"/>
  <c r="G1428" i="5"/>
  <c r="H1428" i="5"/>
  <c r="I1428" i="5"/>
  <c r="J1428" i="5"/>
  <c r="K1428" i="5"/>
  <c r="L1428" i="5"/>
  <c r="M1428" i="5"/>
  <c r="F1429" i="5"/>
  <c r="E1429" i="5" s="1"/>
  <c r="G1429" i="5"/>
  <c r="H1429" i="5"/>
  <c r="I1429" i="5"/>
  <c r="J1429" i="5"/>
  <c r="K1429" i="5"/>
  <c r="L1429" i="5"/>
  <c r="M1429" i="5"/>
  <c r="F1430" i="5"/>
  <c r="C1430" i="5" s="1"/>
  <c r="G1430" i="5"/>
  <c r="H1430" i="5"/>
  <c r="I1430" i="5"/>
  <c r="J1430" i="5"/>
  <c r="K1430" i="5"/>
  <c r="L1430" i="5"/>
  <c r="M1430" i="5"/>
  <c r="F1431" i="5"/>
  <c r="D1431" i="5" s="1"/>
  <c r="G1431" i="5"/>
  <c r="H1431" i="5"/>
  <c r="I1431" i="5"/>
  <c r="J1431" i="5"/>
  <c r="K1431" i="5"/>
  <c r="L1431" i="5"/>
  <c r="M1431" i="5"/>
  <c r="F1432" i="5"/>
  <c r="G1432" i="5"/>
  <c r="H1432" i="5"/>
  <c r="I1432" i="5"/>
  <c r="J1432" i="5"/>
  <c r="K1432" i="5"/>
  <c r="L1432" i="5"/>
  <c r="M1432" i="5"/>
  <c r="F1433" i="5"/>
  <c r="G1433" i="5"/>
  <c r="H1433" i="5"/>
  <c r="I1433" i="5"/>
  <c r="J1433" i="5"/>
  <c r="K1433" i="5"/>
  <c r="L1433" i="5"/>
  <c r="M1433" i="5"/>
  <c r="F1434" i="5"/>
  <c r="G1434" i="5"/>
  <c r="H1434" i="5"/>
  <c r="I1434" i="5"/>
  <c r="J1434" i="5"/>
  <c r="K1434" i="5"/>
  <c r="L1434" i="5"/>
  <c r="M1434" i="5"/>
  <c r="F1435" i="5"/>
  <c r="G1435" i="5"/>
  <c r="H1435" i="5"/>
  <c r="I1435" i="5"/>
  <c r="J1435" i="5"/>
  <c r="K1435" i="5"/>
  <c r="L1435" i="5"/>
  <c r="M1435" i="5"/>
  <c r="F1436" i="5"/>
  <c r="E1436" i="5" s="1"/>
  <c r="G1436" i="5"/>
  <c r="H1436" i="5"/>
  <c r="I1436" i="5"/>
  <c r="J1436" i="5"/>
  <c r="K1436" i="5"/>
  <c r="L1436" i="5"/>
  <c r="M1436" i="5"/>
  <c r="F1437" i="5"/>
  <c r="G1437" i="5"/>
  <c r="H1437" i="5"/>
  <c r="I1437" i="5"/>
  <c r="J1437" i="5"/>
  <c r="K1437" i="5"/>
  <c r="L1437" i="5"/>
  <c r="M1437" i="5"/>
  <c r="F1438" i="5"/>
  <c r="G1438" i="5"/>
  <c r="H1438" i="5"/>
  <c r="I1438" i="5"/>
  <c r="J1438" i="5"/>
  <c r="K1438" i="5"/>
  <c r="L1438" i="5"/>
  <c r="M1438" i="5"/>
  <c r="F1439" i="5"/>
  <c r="G1439" i="5"/>
  <c r="H1439" i="5"/>
  <c r="I1439" i="5"/>
  <c r="J1439" i="5"/>
  <c r="K1439" i="5"/>
  <c r="L1439" i="5"/>
  <c r="M1439" i="5"/>
  <c r="F1440" i="5"/>
  <c r="G1440" i="5"/>
  <c r="H1440" i="5"/>
  <c r="I1440" i="5"/>
  <c r="J1440" i="5"/>
  <c r="K1440" i="5"/>
  <c r="L1440" i="5"/>
  <c r="M1440" i="5"/>
  <c r="F1441" i="5"/>
  <c r="D1441" i="5" s="1"/>
  <c r="G1441" i="5"/>
  <c r="H1441" i="5"/>
  <c r="I1441" i="5"/>
  <c r="J1441" i="5"/>
  <c r="K1441" i="5"/>
  <c r="L1441" i="5"/>
  <c r="M1441" i="5"/>
  <c r="F1442" i="5"/>
  <c r="G1442" i="5"/>
  <c r="H1442" i="5"/>
  <c r="I1442" i="5"/>
  <c r="J1442" i="5"/>
  <c r="K1442" i="5"/>
  <c r="L1442" i="5"/>
  <c r="M1442" i="5"/>
  <c r="F1443" i="5"/>
  <c r="G1443" i="5"/>
  <c r="H1443" i="5"/>
  <c r="I1443" i="5"/>
  <c r="J1443" i="5"/>
  <c r="K1443" i="5"/>
  <c r="L1443" i="5"/>
  <c r="M1443" i="5"/>
  <c r="F1444" i="5"/>
  <c r="G1444" i="5"/>
  <c r="H1444" i="5"/>
  <c r="I1444" i="5"/>
  <c r="J1444" i="5"/>
  <c r="K1444" i="5"/>
  <c r="L1444" i="5"/>
  <c r="M1444" i="5"/>
  <c r="F1445" i="5"/>
  <c r="G1445" i="5"/>
  <c r="H1445" i="5"/>
  <c r="I1445" i="5"/>
  <c r="J1445" i="5"/>
  <c r="K1445" i="5"/>
  <c r="L1445" i="5"/>
  <c r="M1445" i="5"/>
  <c r="F1446" i="5"/>
  <c r="D1446" i="5" s="1"/>
  <c r="G1446" i="5"/>
  <c r="H1446" i="5"/>
  <c r="I1446" i="5"/>
  <c r="J1446" i="5"/>
  <c r="K1446" i="5"/>
  <c r="L1446" i="5"/>
  <c r="M1446" i="5"/>
  <c r="F1447" i="5"/>
  <c r="E1447" i="5" s="1"/>
  <c r="G1447" i="5"/>
  <c r="H1447" i="5"/>
  <c r="I1447" i="5"/>
  <c r="J1447" i="5"/>
  <c r="K1447" i="5"/>
  <c r="L1447" i="5"/>
  <c r="M1447" i="5"/>
  <c r="F1448" i="5"/>
  <c r="G1448" i="5"/>
  <c r="H1448" i="5"/>
  <c r="I1448" i="5"/>
  <c r="J1448" i="5"/>
  <c r="K1448" i="5"/>
  <c r="L1448" i="5"/>
  <c r="M1448" i="5"/>
  <c r="F1449" i="5"/>
  <c r="E1449" i="5" s="1"/>
  <c r="G1449" i="5"/>
  <c r="H1449" i="5"/>
  <c r="I1449" i="5"/>
  <c r="J1449" i="5"/>
  <c r="K1449" i="5"/>
  <c r="L1449" i="5"/>
  <c r="M1449" i="5"/>
  <c r="F1450" i="5"/>
  <c r="G1450" i="5"/>
  <c r="H1450" i="5"/>
  <c r="I1450" i="5"/>
  <c r="J1450" i="5"/>
  <c r="K1450" i="5"/>
  <c r="L1450" i="5"/>
  <c r="M1450" i="5"/>
  <c r="F1451" i="5"/>
  <c r="G1451" i="5"/>
  <c r="H1451" i="5"/>
  <c r="I1451" i="5"/>
  <c r="J1451" i="5"/>
  <c r="K1451" i="5"/>
  <c r="L1451" i="5"/>
  <c r="M1451" i="5"/>
  <c r="F1452" i="5"/>
  <c r="E1452" i="5" s="1"/>
  <c r="G1452" i="5"/>
  <c r="H1452" i="5"/>
  <c r="I1452" i="5"/>
  <c r="J1452" i="5"/>
  <c r="K1452" i="5"/>
  <c r="L1452" i="5"/>
  <c r="M1452" i="5"/>
  <c r="F1453" i="5"/>
  <c r="G1453" i="5"/>
  <c r="H1453" i="5"/>
  <c r="I1453" i="5"/>
  <c r="J1453" i="5"/>
  <c r="K1453" i="5"/>
  <c r="L1453" i="5"/>
  <c r="M1453" i="5"/>
  <c r="F1454" i="5"/>
  <c r="D1454" i="5" s="1"/>
  <c r="G1454" i="5"/>
  <c r="H1454" i="5"/>
  <c r="I1454" i="5"/>
  <c r="J1454" i="5"/>
  <c r="K1454" i="5"/>
  <c r="L1454" i="5"/>
  <c r="M1454" i="5"/>
  <c r="F1455" i="5"/>
  <c r="G1455" i="5"/>
  <c r="H1455" i="5"/>
  <c r="I1455" i="5"/>
  <c r="J1455" i="5"/>
  <c r="K1455" i="5"/>
  <c r="L1455" i="5"/>
  <c r="M1455" i="5"/>
  <c r="F1456" i="5"/>
  <c r="G1456" i="5"/>
  <c r="H1456" i="5"/>
  <c r="I1456" i="5"/>
  <c r="J1456" i="5"/>
  <c r="K1456" i="5"/>
  <c r="L1456" i="5"/>
  <c r="M1456" i="5"/>
  <c r="F1457" i="5"/>
  <c r="G1457" i="5"/>
  <c r="H1457" i="5"/>
  <c r="I1457" i="5"/>
  <c r="J1457" i="5"/>
  <c r="K1457" i="5"/>
  <c r="L1457" i="5"/>
  <c r="M1457" i="5"/>
  <c r="F1458" i="5"/>
  <c r="G1458" i="5"/>
  <c r="H1458" i="5"/>
  <c r="I1458" i="5"/>
  <c r="J1458" i="5"/>
  <c r="K1458" i="5"/>
  <c r="L1458" i="5"/>
  <c r="M1458" i="5"/>
  <c r="F1459" i="5"/>
  <c r="G1459" i="5"/>
  <c r="H1459" i="5"/>
  <c r="I1459" i="5"/>
  <c r="J1459" i="5"/>
  <c r="K1459" i="5"/>
  <c r="L1459" i="5"/>
  <c r="M1459" i="5"/>
  <c r="F1460" i="5"/>
  <c r="G1460" i="5"/>
  <c r="H1460" i="5"/>
  <c r="I1460" i="5"/>
  <c r="J1460" i="5"/>
  <c r="K1460" i="5"/>
  <c r="L1460" i="5"/>
  <c r="M1460" i="5"/>
  <c r="F1461" i="5"/>
  <c r="G1461" i="5"/>
  <c r="H1461" i="5"/>
  <c r="I1461" i="5"/>
  <c r="J1461" i="5"/>
  <c r="K1461" i="5"/>
  <c r="L1461" i="5"/>
  <c r="M1461" i="5"/>
  <c r="F1462" i="5"/>
  <c r="G1462" i="5"/>
  <c r="H1462" i="5"/>
  <c r="I1462" i="5"/>
  <c r="J1462" i="5"/>
  <c r="K1462" i="5"/>
  <c r="L1462" i="5"/>
  <c r="M1462" i="5"/>
  <c r="F1463" i="5"/>
  <c r="E1463" i="5" s="1"/>
  <c r="G1463" i="5"/>
  <c r="H1463" i="5"/>
  <c r="I1463" i="5"/>
  <c r="J1463" i="5"/>
  <c r="K1463" i="5"/>
  <c r="L1463" i="5"/>
  <c r="M1463" i="5"/>
  <c r="F1464" i="5"/>
  <c r="E1464" i="5" s="1"/>
  <c r="G1464" i="5"/>
  <c r="H1464" i="5"/>
  <c r="I1464" i="5"/>
  <c r="J1464" i="5"/>
  <c r="K1464" i="5"/>
  <c r="L1464" i="5"/>
  <c r="M1464" i="5"/>
  <c r="F1465" i="5"/>
  <c r="D1465" i="5" s="1"/>
  <c r="G1465" i="5"/>
  <c r="H1465" i="5"/>
  <c r="I1465" i="5"/>
  <c r="J1465" i="5"/>
  <c r="K1465" i="5"/>
  <c r="L1465" i="5"/>
  <c r="M1465" i="5"/>
  <c r="F1466" i="5"/>
  <c r="G1466" i="5"/>
  <c r="H1466" i="5"/>
  <c r="I1466" i="5"/>
  <c r="J1466" i="5"/>
  <c r="K1466" i="5"/>
  <c r="L1466" i="5"/>
  <c r="M1466" i="5"/>
  <c r="F1467" i="5"/>
  <c r="D1467" i="5" s="1"/>
  <c r="G1467" i="5"/>
  <c r="H1467" i="5"/>
  <c r="I1467" i="5"/>
  <c r="J1467" i="5"/>
  <c r="K1467" i="5"/>
  <c r="L1467" i="5"/>
  <c r="M1467" i="5"/>
  <c r="F1468" i="5"/>
  <c r="E1468" i="5" s="1"/>
  <c r="G1468" i="5"/>
  <c r="H1468" i="5"/>
  <c r="I1468" i="5"/>
  <c r="J1468" i="5"/>
  <c r="K1468" i="5"/>
  <c r="L1468" i="5"/>
  <c r="M1468" i="5"/>
  <c r="F1469" i="5"/>
  <c r="G1469" i="5"/>
  <c r="H1469" i="5"/>
  <c r="I1469" i="5"/>
  <c r="J1469" i="5"/>
  <c r="K1469" i="5"/>
  <c r="L1469" i="5"/>
  <c r="M1469" i="5"/>
  <c r="F1470" i="5"/>
  <c r="E1470" i="5" s="1"/>
  <c r="G1470" i="5"/>
  <c r="H1470" i="5"/>
  <c r="I1470" i="5"/>
  <c r="J1470" i="5"/>
  <c r="K1470" i="5"/>
  <c r="L1470" i="5"/>
  <c r="M1470" i="5"/>
  <c r="F1471" i="5"/>
  <c r="G1471" i="5"/>
  <c r="H1471" i="5"/>
  <c r="I1471" i="5"/>
  <c r="J1471" i="5"/>
  <c r="K1471" i="5"/>
  <c r="L1471" i="5"/>
  <c r="M1471" i="5"/>
  <c r="F1472" i="5"/>
  <c r="G1472" i="5"/>
  <c r="H1472" i="5"/>
  <c r="I1472" i="5"/>
  <c r="J1472" i="5"/>
  <c r="K1472" i="5"/>
  <c r="L1472" i="5"/>
  <c r="M1472" i="5"/>
  <c r="F1473" i="5"/>
  <c r="G1473" i="5"/>
  <c r="H1473" i="5"/>
  <c r="I1473" i="5"/>
  <c r="J1473" i="5"/>
  <c r="K1473" i="5"/>
  <c r="L1473" i="5"/>
  <c r="M1473" i="5"/>
  <c r="F1474" i="5"/>
  <c r="G1474" i="5"/>
  <c r="H1474" i="5"/>
  <c r="I1474" i="5"/>
  <c r="J1474" i="5"/>
  <c r="K1474" i="5"/>
  <c r="L1474" i="5"/>
  <c r="M1474" i="5"/>
  <c r="F1475" i="5"/>
  <c r="G1475" i="5"/>
  <c r="H1475" i="5"/>
  <c r="I1475" i="5"/>
  <c r="J1475" i="5"/>
  <c r="K1475" i="5"/>
  <c r="L1475" i="5"/>
  <c r="M1475" i="5"/>
  <c r="F1476" i="5"/>
  <c r="G1476" i="5"/>
  <c r="H1476" i="5"/>
  <c r="I1476" i="5"/>
  <c r="J1476" i="5"/>
  <c r="K1476" i="5"/>
  <c r="L1476" i="5"/>
  <c r="M1476" i="5"/>
  <c r="F1477" i="5"/>
  <c r="G1477" i="5"/>
  <c r="H1477" i="5"/>
  <c r="I1477" i="5"/>
  <c r="J1477" i="5"/>
  <c r="K1477" i="5"/>
  <c r="L1477" i="5"/>
  <c r="M1477" i="5"/>
  <c r="F1478" i="5"/>
  <c r="C1478" i="5" s="1"/>
  <c r="G1478" i="5"/>
  <c r="H1478" i="5"/>
  <c r="I1478" i="5"/>
  <c r="J1478" i="5"/>
  <c r="K1478" i="5"/>
  <c r="L1478" i="5"/>
  <c r="M1478" i="5"/>
  <c r="F1479" i="5"/>
  <c r="C1479" i="5" s="1"/>
  <c r="G1479" i="5"/>
  <c r="H1479" i="5"/>
  <c r="I1479" i="5"/>
  <c r="J1479" i="5"/>
  <c r="K1479" i="5"/>
  <c r="L1479" i="5"/>
  <c r="M1479" i="5"/>
  <c r="F1480" i="5"/>
  <c r="E1480" i="5" s="1"/>
  <c r="G1480" i="5"/>
  <c r="H1480" i="5"/>
  <c r="I1480" i="5"/>
  <c r="J1480" i="5"/>
  <c r="K1480" i="5"/>
  <c r="L1480" i="5"/>
  <c r="M1480" i="5"/>
  <c r="F1481" i="5"/>
  <c r="G1481" i="5"/>
  <c r="H1481" i="5"/>
  <c r="I1481" i="5"/>
  <c r="J1481" i="5"/>
  <c r="K1481" i="5"/>
  <c r="L1481" i="5"/>
  <c r="M1481" i="5"/>
  <c r="F1482" i="5"/>
  <c r="C1482" i="5" s="1"/>
  <c r="G1482" i="5"/>
  <c r="H1482" i="5"/>
  <c r="I1482" i="5"/>
  <c r="J1482" i="5"/>
  <c r="K1482" i="5"/>
  <c r="L1482" i="5"/>
  <c r="M1482" i="5"/>
  <c r="F1483" i="5"/>
  <c r="D1483" i="5" s="1"/>
  <c r="G1483" i="5"/>
  <c r="H1483" i="5"/>
  <c r="I1483" i="5"/>
  <c r="J1483" i="5"/>
  <c r="K1483" i="5"/>
  <c r="L1483" i="5"/>
  <c r="M1483" i="5"/>
  <c r="F1484" i="5"/>
  <c r="G1484" i="5"/>
  <c r="H1484" i="5"/>
  <c r="I1484" i="5"/>
  <c r="J1484" i="5"/>
  <c r="K1484" i="5"/>
  <c r="L1484" i="5"/>
  <c r="M1484" i="5"/>
  <c r="F1485" i="5"/>
  <c r="G1485" i="5"/>
  <c r="H1485" i="5"/>
  <c r="I1485" i="5"/>
  <c r="J1485" i="5"/>
  <c r="K1485" i="5"/>
  <c r="L1485" i="5"/>
  <c r="M1485" i="5"/>
  <c r="F1486" i="5"/>
  <c r="C1486" i="5" s="1"/>
  <c r="G1486" i="5"/>
  <c r="H1486" i="5"/>
  <c r="I1486" i="5"/>
  <c r="J1486" i="5"/>
  <c r="K1486" i="5"/>
  <c r="L1486" i="5"/>
  <c r="M1486" i="5"/>
  <c r="F1487" i="5"/>
  <c r="G1487" i="5"/>
  <c r="H1487" i="5"/>
  <c r="I1487" i="5"/>
  <c r="J1487" i="5"/>
  <c r="K1487" i="5"/>
  <c r="L1487" i="5"/>
  <c r="M1487" i="5"/>
  <c r="F1488" i="5"/>
  <c r="G1488" i="5"/>
  <c r="H1488" i="5"/>
  <c r="I1488" i="5"/>
  <c r="J1488" i="5"/>
  <c r="K1488" i="5"/>
  <c r="L1488" i="5"/>
  <c r="M1488" i="5"/>
  <c r="F1489" i="5"/>
  <c r="G1489" i="5"/>
  <c r="H1489" i="5"/>
  <c r="I1489" i="5"/>
  <c r="J1489" i="5"/>
  <c r="K1489" i="5"/>
  <c r="L1489" i="5"/>
  <c r="M1489" i="5"/>
  <c r="F1490" i="5"/>
  <c r="G1490" i="5"/>
  <c r="H1490" i="5"/>
  <c r="I1490" i="5"/>
  <c r="J1490" i="5"/>
  <c r="K1490" i="5"/>
  <c r="L1490" i="5"/>
  <c r="M1490" i="5"/>
  <c r="F1491" i="5"/>
  <c r="G1491" i="5"/>
  <c r="H1491" i="5"/>
  <c r="I1491" i="5"/>
  <c r="J1491" i="5"/>
  <c r="K1491" i="5"/>
  <c r="L1491" i="5"/>
  <c r="M1491" i="5"/>
  <c r="F1492" i="5"/>
  <c r="G1492" i="5"/>
  <c r="H1492" i="5"/>
  <c r="I1492" i="5"/>
  <c r="J1492" i="5"/>
  <c r="K1492" i="5"/>
  <c r="L1492" i="5"/>
  <c r="M1492" i="5"/>
  <c r="F1493" i="5"/>
  <c r="G1493" i="5"/>
  <c r="H1493" i="5"/>
  <c r="I1493" i="5"/>
  <c r="J1493" i="5"/>
  <c r="K1493" i="5"/>
  <c r="L1493" i="5"/>
  <c r="M1493" i="5"/>
  <c r="F1494" i="5"/>
  <c r="C1494" i="5" s="1"/>
  <c r="G1494" i="5"/>
  <c r="H1494" i="5"/>
  <c r="I1494" i="5"/>
  <c r="J1494" i="5"/>
  <c r="K1494" i="5"/>
  <c r="L1494" i="5"/>
  <c r="M1494" i="5"/>
  <c r="F1495" i="5"/>
  <c r="G1495" i="5"/>
  <c r="H1495" i="5"/>
  <c r="I1495" i="5"/>
  <c r="J1495" i="5"/>
  <c r="K1495" i="5"/>
  <c r="L1495" i="5"/>
  <c r="M1495" i="5"/>
  <c r="F1496" i="5"/>
  <c r="G1496" i="5"/>
  <c r="H1496" i="5"/>
  <c r="I1496" i="5"/>
  <c r="J1496" i="5"/>
  <c r="K1496" i="5"/>
  <c r="L1496" i="5"/>
  <c r="M1496" i="5"/>
  <c r="F1497" i="5"/>
  <c r="C1497" i="5" s="1"/>
  <c r="G1497" i="5"/>
  <c r="H1497" i="5"/>
  <c r="I1497" i="5"/>
  <c r="J1497" i="5"/>
  <c r="K1497" i="5"/>
  <c r="L1497" i="5"/>
  <c r="M1497" i="5"/>
  <c r="F1498" i="5"/>
  <c r="G1498" i="5"/>
  <c r="H1498" i="5"/>
  <c r="I1498" i="5"/>
  <c r="J1498" i="5"/>
  <c r="K1498" i="5"/>
  <c r="L1498" i="5"/>
  <c r="M1498" i="5"/>
  <c r="F1499" i="5"/>
  <c r="G1499" i="5"/>
  <c r="H1499" i="5"/>
  <c r="I1499" i="5"/>
  <c r="J1499" i="5"/>
  <c r="K1499" i="5"/>
  <c r="L1499" i="5"/>
  <c r="M1499" i="5"/>
  <c r="F1500" i="5"/>
  <c r="G1500" i="5"/>
  <c r="H1500" i="5"/>
  <c r="I1500" i="5"/>
  <c r="J1500" i="5"/>
  <c r="K1500" i="5"/>
  <c r="L1500" i="5"/>
  <c r="M1500" i="5"/>
  <c r="F1501" i="5"/>
  <c r="G1501" i="5"/>
  <c r="H1501" i="5"/>
  <c r="I1501" i="5"/>
  <c r="J1501" i="5"/>
  <c r="K1501" i="5"/>
  <c r="L1501" i="5"/>
  <c r="M1501" i="5"/>
  <c r="F1502" i="5"/>
  <c r="G1502" i="5"/>
  <c r="H1502" i="5"/>
  <c r="I1502" i="5"/>
  <c r="J1502" i="5"/>
  <c r="K1502" i="5"/>
  <c r="L1502" i="5"/>
  <c r="M1502" i="5"/>
  <c r="F1503" i="5"/>
  <c r="G1503" i="5"/>
  <c r="H1503" i="5"/>
  <c r="I1503" i="5"/>
  <c r="J1503" i="5"/>
  <c r="K1503" i="5"/>
  <c r="L1503" i="5"/>
  <c r="M1503" i="5"/>
  <c r="F1504" i="5"/>
  <c r="G1504" i="5"/>
  <c r="H1504" i="5"/>
  <c r="I1504" i="5"/>
  <c r="J1504" i="5"/>
  <c r="K1504" i="5"/>
  <c r="L1504" i="5"/>
  <c r="M1504" i="5"/>
  <c r="F1505" i="5"/>
  <c r="G1505" i="5"/>
  <c r="H1505" i="5"/>
  <c r="I1505" i="5"/>
  <c r="J1505" i="5"/>
  <c r="K1505" i="5"/>
  <c r="L1505" i="5"/>
  <c r="M1505" i="5"/>
  <c r="F1506" i="5"/>
  <c r="G1506" i="5"/>
  <c r="H1506" i="5"/>
  <c r="I1506" i="5"/>
  <c r="J1506" i="5"/>
  <c r="K1506" i="5"/>
  <c r="L1506" i="5"/>
  <c r="M1506" i="5"/>
  <c r="F1507" i="5"/>
  <c r="G1507" i="5"/>
  <c r="H1507" i="5"/>
  <c r="I1507" i="5"/>
  <c r="J1507" i="5"/>
  <c r="K1507" i="5"/>
  <c r="L1507" i="5"/>
  <c r="M1507" i="5"/>
  <c r="F1508" i="5"/>
  <c r="G1508" i="5"/>
  <c r="H1508" i="5"/>
  <c r="I1508" i="5"/>
  <c r="J1508" i="5"/>
  <c r="K1508" i="5"/>
  <c r="L1508" i="5"/>
  <c r="M1508" i="5"/>
  <c r="F1509" i="5"/>
  <c r="G1509" i="5"/>
  <c r="H1509" i="5"/>
  <c r="I1509" i="5"/>
  <c r="J1509" i="5"/>
  <c r="K1509" i="5"/>
  <c r="L1509" i="5"/>
  <c r="M1509" i="5"/>
  <c r="F1510" i="5"/>
  <c r="G1510" i="5"/>
  <c r="H1510" i="5"/>
  <c r="I1510" i="5"/>
  <c r="J1510" i="5"/>
  <c r="K1510" i="5"/>
  <c r="L1510" i="5"/>
  <c r="M1510" i="5"/>
  <c r="F1511" i="5"/>
  <c r="G1511" i="5"/>
  <c r="H1511" i="5"/>
  <c r="I1511" i="5"/>
  <c r="J1511" i="5"/>
  <c r="K1511" i="5"/>
  <c r="L1511" i="5"/>
  <c r="M1511" i="5"/>
  <c r="F1512" i="5"/>
  <c r="G1512" i="5"/>
  <c r="H1512" i="5"/>
  <c r="I1512" i="5"/>
  <c r="J1512" i="5"/>
  <c r="K1512" i="5"/>
  <c r="L1512" i="5"/>
  <c r="M1512" i="5"/>
  <c r="F1513" i="5"/>
  <c r="G1513" i="5"/>
  <c r="H1513" i="5"/>
  <c r="I1513" i="5"/>
  <c r="J1513" i="5"/>
  <c r="K1513" i="5"/>
  <c r="L1513" i="5"/>
  <c r="M1513" i="5"/>
  <c r="F1514" i="5"/>
  <c r="G1514" i="5"/>
  <c r="H1514" i="5"/>
  <c r="I1514" i="5"/>
  <c r="J1514" i="5"/>
  <c r="K1514" i="5"/>
  <c r="L1514" i="5"/>
  <c r="M1514" i="5"/>
  <c r="F1515" i="5"/>
  <c r="G1515" i="5"/>
  <c r="H1515" i="5"/>
  <c r="I1515" i="5"/>
  <c r="J1515" i="5"/>
  <c r="K1515" i="5"/>
  <c r="L1515" i="5"/>
  <c r="M1515" i="5"/>
  <c r="F1516" i="5"/>
  <c r="G1516" i="5"/>
  <c r="H1516" i="5"/>
  <c r="I1516" i="5"/>
  <c r="J1516" i="5"/>
  <c r="K1516" i="5"/>
  <c r="L1516" i="5"/>
  <c r="M1516" i="5"/>
  <c r="F1517" i="5"/>
  <c r="D1517" i="5" s="1"/>
  <c r="G1517" i="5"/>
  <c r="H1517" i="5"/>
  <c r="I1517" i="5"/>
  <c r="J1517" i="5"/>
  <c r="K1517" i="5"/>
  <c r="L1517" i="5"/>
  <c r="M1517" i="5"/>
  <c r="F1518" i="5"/>
  <c r="D1518" i="5" s="1"/>
  <c r="G1518" i="5"/>
  <c r="H1518" i="5"/>
  <c r="I1518" i="5"/>
  <c r="J1518" i="5"/>
  <c r="K1518" i="5"/>
  <c r="L1518" i="5"/>
  <c r="M1518" i="5"/>
  <c r="F1519" i="5"/>
  <c r="E1519" i="5" s="1"/>
  <c r="G1519" i="5"/>
  <c r="H1519" i="5"/>
  <c r="I1519" i="5"/>
  <c r="J1519" i="5"/>
  <c r="K1519" i="5"/>
  <c r="L1519" i="5"/>
  <c r="M1519" i="5"/>
  <c r="F1520" i="5"/>
  <c r="G1520" i="5"/>
  <c r="H1520" i="5"/>
  <c r="I1520" i="5"/>
  <c r="J1520" i="5"/>
  <c r="K1520" i="5"/>
  <c r="L1520" i="5"/>
  <c r="M1520" i="5"/>
  <c r="F1521" i="5"/>
  <c r="G1521" i="5"/>
  <c r="H1521" i="5"/>
  <c r="I1521" i="5"/>
  <c r="J1521" i="5"/>
  <c r="K1521" i="5"/>
  <c r="L1521" i="5"/>
  <c r="M1521" i="5"/>
  <c r="F1522" i="5"/>
  <c r="G1522" i="5"/>
  <c r="H1522" i="5"/>
  <c r="I1522" i="5"/>
  <c r="J1522" i="5"/>
  <c r="K1522" i="5"/>
  <c r="L1522" i="5"/>
  <c r="M1522" i="5"/>
  <c r="F1523" i="5"/>
  <c r="G1523" i="5"/>
  <c r="H1523" i="5"/>
  <c r="I1523" i="5"/>
  <c r="J1523" i="5"/>
  <c r="K1523" i="5"/>
  <c r="L1523" i="5"/>
  <c r="M1523" i="5"/>
  <c r="F1524" i="5"/>
  <c r="G1524" i="5"/>
  <c r="H1524" i="5"/>
  <c r="I1524" i="5"/>
  <c r="J1524" i="5"/>
  <c r="K1524" i="5"/>
  <c r="L1524" i="5"/>
  <c r="M1524" i="5"/>
  <c r="F1525" i="5"/>
  <c r="G1525" i="5"/>
  <c r="H1525" i="5"/>
  <c r="I1525" i="5"/>
  <c r="J1525" i="5"/>
  <c r="K1525" i="5"/>
  <c r="L1525" i="5"/>
  <c r="M1525" i="5"/>
  <c r="F1526" i="5"/>
  <c r="G1526" i="5"/>
  <c r="H1526" i="5"/>
  <c r="I1526" i="5"/>
  <c r="J1526" i="5"/>
  <c r="K1526" i="5"/>
  <c r="L1526" i="5"/>
  <c r="M1526" i="5"/>
  <c r="F1527" i="5"/>
  <c r="E1527" i="5" s="1"/>
  <c r="G1527" i="5"/>
  <c r="H1527" i="5"/>
  <c r="I1527" i="5"/>
  <c r="J1527" i="5"/>
  <c r="K1527" i="5"/>
  <c r="L1527" i="5"/>
  <c r="M1527" i="5"/>
  <c r="F1528" i="5"/>
  <c r="G1528" i="5"/>
  <c r="H1528" i="5"/>
  <c r="I1528" i="5"/>
  <c r="J1528" i="5"/>
  <c r="K1528" i="5"/>
  <c r="L1528" i="5"/>
  <c r="M1528" i="5"/>
  <c r="F1529" i="5"/>
  <c r="G1529" i="5"/>
  <c r="H1529" i="5"/>
  <c r="I1529" i="5"/>
  <c r="J1529" i="5"/>
  <c r="K1529" i="5"/>
  <c r="L1529" i="5"/>
  <c r="M1529" i="5"/>
  <c r="F1530" i="5"/>
  <c r="C1530" i="5" s="1"/>
  <c r="G1530" i="5"/>
  <c r="H1530" i="5"/>
  <c r="I1530" i="5"/>
  <c r="J1530" i="5"/>
  <c r="K1530" i="5"/>
  <c r="L1530" i="5"/>
  <c r="M1530" i="5"/>
  <c r="F1531" i="5"/>
  <c r="G1531" i="5"/>
  <c r="H1531" i="5"/>
  <c r="I1531" i="5"/>
  <c r="J1531" i="5"/>
  <c r="K1531" i="5"/>
  <c r="L1531" i="5"/>
  <c r="M1531" i="5"/>
  <c r="F1532" i="5"/>
  <c r="G1532" i="5"/>
  <c r="H1532" i="5"/>
  <c r="I1532" i="5"/>
  <c r="J1532" i="5"/>
  <c r="K1532" i="5"/>
  <c r="L1532" i="5"/>
  <c r="M1532" i="5"/>
  <c r="F1533" i="5"/>
  <c r="G1533" i="5"/>
  <c r="H1533" i="5"/>
  <c r="I1533" i="5"/>
  <c r="J1533" i="5"/>
  <c r="K1533" i="5"/>
  <c r="L1533" i="5"/>
  <c r="M1533" i="5"/>
  <c r="F1534" i="5"/>
  <c r="D1534" i="5" s="1"/>
  <c r="G1534" i="5"/>
  <c r="H1534" i="5"/>
  <c r="I1534" i="5"/>
  <c r="J1534" i="5"/>
  <c r="K1534" i="5"/>
  <c r="L1534" i="5"/>
  <c r="M1534" i="5"/>
  <c r="F1535" i="5"/>
  <c r="G1535" i="5"/>
  <c r="H1535" i="5"/>
  <c r="I1535" i="5"/>
  <c r="J1535" i="5"/>
  <c r="K1535" i="5"/>
  <c r="L1535" i="5"/>
  <c r="M1535" i="5"/>
  <c r="F1536" i="5"/>
  <c r="G1536" i="5"/>
  <c r="H1536" i="5"/>
  <c r="I1536" i="5"/>
  <c r="J1536" i="5"/>
  <c r="K1536" i="5"/>
  <c r="L1536" i="5"/>
  <c r="M1536" i="5"/>
  <c r="F1537" i="5"/>
  <c r="G1537" i="5"/>
  <c r="H1537" i="5"/>
  <c r="I1537" i="5"/>
  <c r="J1537" i="5"/>
  <c r="K1537" i="5"/>
  <c r="L1537" i="5"/>
  <c r="M1537" i="5"/>
  <c r="F1538" i="5"/>
  <c r="G1538" i="5"/>
  <c r="H1538" i="5"/>
  <c r="I1538" i="5"/>
  <c r="J1538" i="5"/>
  <c r="K1538" i="5"/>
  <c r="L1538" i="5"/>
  <c r="M1538" i="5"/>
  <c r="F1539" i="5"/>
  <c r="G1539" i="5"/>
  <c r="H1539" i="5"/>
  <c r="I1539" i="5"/>
  <c r="J1539" i="5"/>
  <c r="K1539" i="5"/>
  <c r="L1539" i="5"/>
  <c r="M1539" i="5"/>
  <c r="F1540" i="5"/>
  <c r="G1540" i="5"/>
  <c r="H1540" i="5"/>
  <c r="I1540" i="5"/>
  <c r="J1540" i="5"/>
  <c r="K1540" i="5"/>
  <c r="L1540" i="5"/>
  <c r="M1540" i="5"/>
  <c r="F1541" i="5"/>
  <c r="G1541" i="5"/>
  <c r="H1541" i="5"/>
  <c r="I1541" i="5"/>
  <c r="J1541" i="5"/>
  <c r="K1541" i="5"/>
  <c r="L1541" i="5"/>
  <c r="M1541" i="5"/>
  <c r="F1542" i="5"/>
  <c r="G1542" i="5"/>
  <c r="H1542" i="5"/>
  <c r="I1542" i="5"/>
  <c r="J1542" i="5"/>
  <c r="K1542" i="5"/>
  <c r="L1542" i="5"/>
  <c r="M1542" i="5"/>
  <c r="F1543" i="5"/>
  <c r="G1543" i="5"/>
  <c r="H1543" i="5"/>
  <c r="I1543" i="5"/>
  <c r="J1543" i="5"/>
  <c r="K1543" i="5"/>
  <c r="L1543" i="5"/>
  <c r="M1543" i="5"/>
  <c r="F1544" i="5"/>
  <c r="G1544" i="5"/>
  <c r="H1544" i="5"/>
  <c r="I1544" i="5"/>
  <c r="J1544" i="5"/>
  <c r="K1544" i="5"/>
  <c r="L1544" i="5"/>
  <c r="M1544" i="5"/>
  <c r="F1545" i="5"/>
  <c r="G1545" i="5"/>
  <c r="H1545" i="5"/>
  <c r="I1545" i="5"/>
  <c r="J1545" i="5"/>
  <c r="K1545" i="5"/>
  <c r="L1545" i="5"/>
  <c r="M1545" i="5"/>
  <c r="F1546" i="5"/>
  <c r="D1546" i="5" s="1"/>
  <c r="G1546" i="5"/>
  <c r="H1546" i="5"/>
  <c r="I1546" i="5"/>
  <c r="J1546" i="5"/>
  <c r="K1546" i="5"/>
  <c r="L1546" i="5"/>
  <c r="M1546" i="5"/>
  <c r="F1547" i="5"/>
  <c r="G1547" i="5"/>
  <c r="H1547" i="5"/>
  <c r="I1547" i="5"/>
  <c r="J1547" i="5"/>
  <c r="K1547" i="5"/>
  <c r="L1547" i="5"/>
  <c r="M1547" i="5"/>
  <c r="F1548" i="5"/>
  <c r="G1548" i="5"/>
  <c r="H1548" i="5"/>
  <c r="I1548" i="5"/>
  <c r="J1548" i="5"/>
  <c r="K1548" i="5"/>
  <c r="L1548" i="5"/>
  <c r="M1548" i="5"/>
  <c r="F1549" i="5"/>
  <c r="G1549" i="5"/>
  <c r="H1549" i="5"/>
  <c r="I1549" i="5"/>
  <c r="J1549" i="5"/>
  <c r="K1549" i="5"/>
  <c r="L1549" i="5"/>
  <c r="M1549" i="5"/>
  <c r="F1550" i="5"/>
  <c r="C1550" i="5" s="1"/>
  <c r="G1550" i="5"/>
  <c r="H1550" i="5"/>
  <c r="I1550" i="5"/>
  <c r="J1550" i="5"/>
  <c r="K1550" i="5"/>
  <c r="L1550" i="5"/>
  <c r="M1550" i="5"/>
  <c r="F1551" i="5"/>
  <c r="C1551" i="5" s="1"/>
  <c r="G1551" i="5"/>
  <c r="H1551" i="5"/>
  <c r="I1551" i="5"/>
  <c r="J1551" i="5"/>
  <c r="K1551" i="5"/>
  <c r="L1551" i="5"/>
  <c r="M1551" i="5"/>
  <c r="F1552" i="5"/>
  <c r="D1552" i="5" s="1"/>
  <c r="G1552" i="5"/>
  <c r="H1552" i="5"/>
  <c r="I1552" i="5"/>
  <c r="J1552" i="5"/>
  <c r="K1552" i="5"/>
  <c r="L1552" i="5"/>
  <c r="M1552" i="5"/>
  <c r="F1553" i="5"/>
  <c r="G1553" i="5"/>
  <c r="H1553" i="5"/>
  <c r="I1553" i="5"/>
  <c r="J1553" i="5"/>
  <c r="K1553" i="5"/>
  <c r="L1553" i="5"/>
  <c r="M1553" i="5"/>
  <c r="F1554" i="5"/>
  <c r="G1554" i="5"/>
  <c r="H1554" i="5"/>
  <c r="I1554" i="5"/>
  <c r="J1554" i="5"/>
  <c r="K1554" i="5"/>
  <c r="L1554" i="5"/>
  <c r="M1554" i="5"/>
  <c r="F1555" i="5"/>
  <c r="D1555" i="5" s="1"/>
  <c r="G1555" i="5"/>
  <c r="H1555" i="5"/>
  <c r="I1555" i="5"/>
  <c r="J1555" i="5"/>
  <c r="K1555" i="5"/>
  <c r="L1555" i="5"/>
  <c r="M1555" i="5"/>
  <c r="F1556" i="5"/>
  <c r="G1556" i="5"/>
  <c r="H1556" i="5"/>
  <c r="I1556" i="5"/>
  <c r="J1556" i="5"/>
  <c r="K1556" i="5"/>
  <c r="L1556" i="5"/>
  <c r="M1556" i="5"/>
  <c r="F1557" i="5"/>
  <c r="D1557" i="5" s="1"/>
  <c r="G1557" i="5"/>
  <c r="H1557" i="5"/>
  <c r="I1557" i="5"/>
  <c r="J1557" i="5"/>
  <c r="K1557" i="5"/>
  <c r="L1557" i="5"/>
  <c r="M1557" i="5"/>
  <c r="F1558" i="5"/>
  <c r="G1558" i="5"/>
  <c r="H1558" i="5"/>
  <c r="I1558" i="5"/>
  <c r="J1558" i="5"/>
  <c r="K1558" i="5"/>
  <c r="L1558" i="5"/>
  <c r="M1558" i="5"/>
  <c r="F1559" i="5"/>
  <c r="E1559" i="5" s="1"/>
  <c r="G1559" i="5"/>
  <c r="H1559" i="5"/>
  <c r="I1559" i="5"/>
  <c r="J1559" i="5"/>
  <c r="K1559" i="5"/>
  <c r="L1559" i="5"/>
  <c r="M1559" i="5"/>
  <c r="F1560" i="5"/>
  <c r="G1560" i="5"/>
  <c r="H1560" i="5"/>
  <c r="I1560" i="5"/>
  <c r="J1560" i="5"/>
  <c r="K1560" i="5"/>
  <c r="L1560" i="5"/>
  <c r="M1560" i="5"/>
  <c r="F1561" i="5"/>
  <c r="G1561" i="5"/>
  <c r="H1561" i="5"/>
  <c r="I1561" i="5"/>
  <c r="J1561" i="5"/>
  <c r="K1561" i="5"/>
  <c r="L1561" i="5"/>
  <c r="M1561" i="5"/>
  <c r="F1562" i="5"/>
  <c r="G1562" i="5"/>
  <c r="H1562" i="5"/>
  <c r="I1562" i="5"/>
  <c r="J1562" i="5"/>
  <c r="K1562" i="5"/>
  <c r="L1562" i="5"/>
  <c r="M1562" i="5"/>
  <c r="F1563" i="5"/>
  <c r="G1563" i="5"/>
  <c r="H1563" i="5"/>
  <c r="I1563" i="5"/>
  <c r="J1563" i="5"/>
  <c r="K1563" i="5"/>
  <c r="L1563" i="5"/>
  <c r="M1563" i="5"/>
  <c r="F1564" i="5"/>
  <c r="D1564" i="5" s="1"/>
  <c r="G1564" i="5"/>
  <c r="H1564" i="5"/>
  <c r="I1564" i="5"/>
  <c r="J1564" i="5"/>
  <c r="K1564" i="5"/>
  <c r="L1564" i="5"/>
  <c r="M1564" i="5"/>
  <c r="F1565" i="5"/>
  <c r="G1565" i="5"/>
  <c r="H1565" i="5"/>
  <c r="I1565" i="5"/>
  <c r="J1565" i="5"/>
  <c r="K1565" i="5"/>
  <c r="L1565" i="5"/>
  <c r="M1565" i="5"/>
  <c r="F1566" i="5"/>
  <c r="C1566" i="5" s="1"/>
  <c r="G1566" i="5"/>
  <c r="H1566" i="5"/>
  <c r="I1566" i="5"/>
  <c r="J1566" i="5"/>
  <c r="K1566" i="5"/>
  <c r="L1566" i="5"/>
  <c r="M1566" i="5"/>
  <c r="F1567" i="5"/>
  <c r="D1567" i="5" s="1"/>
  <c r="G1567" i="5"/>
  <c r="H1567" i="5"/>
  <c r="I1567" i="5"/>
  <c r="J1567" i="5"/>
  <c r="K1567" i="5"/>
  <c r="L1567" i="5"/>
  <c r="M1567" i="5"/>
  <c r="F1568" i="5"/>
  <c r="G1568" i="5"/>
  <c r="H1568" i="5"/>
  <c r="I1568" i="5"/>
  <c r="J1568" i="5"/>
  <c r="K1568" i="5"/>
  <c r="L1568" i="5"/>
  <c r="M1568" i="5"/>
  <c r="F1569" i="5"/>
  <c r="C1569" i="5" s="1"/>
  <c r="G1569" i="5"/>
  <c r="H1569" i="5"/>
  <c r="I1569" i="5"/>
  <c r="J1569" i="5"/>
  <c r="K1569" i="5"/>
  <c r="L1569" i="5"/>
  <c r="M1569" i="5"/>
  <c r="F1570" i="5"/>
  <c r="C1570" i="5" s="1"/>
  <c r="G1570" i="5"/>
  <c r="H1570" i="5"/>
  <c r="I1570" i="5"/>
  <c r="J1570" i="5"/>
  <c r="K1570" i="5"/>
  <c r="L1570" i="5"/>
  <c r="M1570" i="5"/>
  <c r="F1571" i="5"/>
  <c r="G1571" i="5"/>
  <c r="H1571" i="5"/>
  <c r="I1571" i="5"/>
  <c r="J1571" i="5"/>
  <c r="K1571" i="5"/>
  <c r="L1571" i="5"/>
  <c r="M1571" i="5"/>
  <c r="F1572" i="5"/>
  <c r="C1572" i="5" s="1"/>
  <c r="G1572" i="5"/>
  <c r="H1572" i="5"/>
  <c r="I1572" i="5"/>
  <c r="J1572" i="5"/>
  <c r="K1572" i="5"/>
  <c r="L1572" i="5"/>
  <c r="M1572" i="5"/>
  <c r="F1573" i="5"/>
  <c r="G1573" i="5"/>
  <c r="H1573" i="5"/>
  <c r="I1573" i="5"/>
  <c r="J1573" i="5"/>
  <c r="K1573" i="5"/>
  <c r="L1573" i="5"/>
  <c r="M1573" i="5"/>
  <c r="F1574" i="5"/>
  <c r="G1574" i="5"/>
  <c r="H1574" i="5"/>
  <c r="I1574" i="5"/>
  <c r="J1574" i="5"/>
  <c r="K1574" i="5"/>
  <c r="L1574" i="5"/>
  <c r="M1574" i="5"/>
  <c r="F1575" i="5"/>
  <c r="G1575" i="5"/>
  <c r="H1575" i="5"/>
  <c r="I1575" i="5"/>
  <c r="J1575" i="5"/>
  <c r="K1575" i="5"/>
  <c r="L1575" i="5"/>
  <c r="M1575" i="5"/>
  <c r="F1576" i="5"/>
  <c r="C1576" i="5" s="1"/>
  <c r="G1576" i="5"/>
  <c r="H1576" i="5"/>
  <c r="I1576" i="5"/>
  <c r="J1576" i="5"/>
  <c r="K1576" i="5"/>
  <c r="L1576" i="5"/>
  <c r="M1576" i="5"/>
  <c r="F1577" i="5"/>
  <c r="G1577" i="5"/>
  <c r="H1577" i="5"/>
  <c r="I1577" i="5"/>
  <c r="J1577" i="5"/>
  <c r="K1577" i="5"/>
  <c r="L1577" i="5"/>
  <c r="M1577" i="5"/>
  <c r="F1578" i="5"/>
  <c r="E1578" i="5" s="1"/>
  <c r="G1578" i="5"/>
  <c r="H1578" i="5"/>
  <c r="I1578" i="5"/>
  <c r="J1578" i="5"/>
  <c r="K1578" i="5"/>
  <c r="L1578" i="5"/>
  <c r="M1578" i="5"/>
  <c r="F1579" i="5"/>
  <c r="G1579" i="5"/>
  <c r="H1579" i="5"/>
  <c r="I1579" i="5"/>
  <c r="J1579" i="5"/>
  <c r="K1579" i="5"/>
  <c r="L1579" i="5"/>
  <c r="M1579" i="5"/>
  <c r="F1580" i="5"/>
  <c r="G1580" i="5"/>
  <c r="H1580" i="5"/>
  <c r="I1580" i="5"/>
  <c r="J1580" i="5"/>
  <c r="K1580" i="5"/>
  <c r="L1580" i="5"/>
  <c r="M1580" i="5"/>
  <c r="F1581" i="5"/>
  <c r="D1581" i="5" s="1"/>
  <c r="G1581" i="5"/>
  <c r="H1581" i="5"/>
  <c r="I1581" i="5"/>
  <c r="J1581" i="5"/>
  <c r="K1581" i="5"/>
  <c r="L1581" i="5"/>
  <c r="M1581" i="5"/>
  <c r="F1582" i="5"/>
  <c r="D1582" i="5" s="1"/>
  <c r="G1582" i="5"/>
  <c r="H1582" i="5"/>
  <c r="I1582" i="5"/>
  <c r="J1582" i="5"/>
  <c r="K1582" i="5"/>
  <c r="L1582" i="5"/>
  <c r="M1582" i="5"/>
  <c r="F1583" i="5"/>
  <c r="E1583" i="5" s="1"/>
  <c r="G1583" i="5"/>
  <c r="H1583" i="5"/>
  <c r="I1583" i="5"/>
  <c r="J1583" i="5"/>
  <c r="K1583" i="5"/>
  <c r="L1583" i="5"/>
  <c r="M1583" i="5"/>
  <c r="F1584" i="5"/>
  <c r="E1584" i="5" s="1"/>
  <c r="G1584" i="5"/>
  <c r="H1584" i="5"/>
  <c r="I1584" i="5"/>
  <c r="J1584" i="5"/>
  <c r="K1584" i="5"/>
  <c r="L1584" i="5"/>
  <c r="M1584" i="5"/>
  <c r="F1585" i="5"/>
  <c r="C1585" i="5" s="1"/>
  <c r="G1585" i="5"/>
  <c r="H1585" i="5"/>
  <c r="I1585" i="5"/>
  <c r="J1585" i="5"/>
  <c r="K1585" i="5"/>
  <c r="L1585" i="5"/>
  <c r="M1585" i="5"/>
  <c r="F1586" i="5"/>
  <c r="C1586" i="5" s="1"/>
  <c r="G1586" i="5"/>
  <c r="H1586" i="5"/>
  <c r="I1586" i="5"/>
  <c r="J1586" i="5"/>
  <c r="K1586" i="5"/>
  <c r="L1586" i="5"/>
  <c r="M1586" i="5"/>
  <c r="F1587" i="5"/>
  <c r="G1587" i="5"/>
  <c r="H1587" i="5"/>
  <c r="I1587" i="5"/>
  <c r="J1587" i="5"/>
  <c r="K1587" i="5"/>
  <c r="L1587" i="5"/>
  <c r="M1587" i="5"/>
  <c r="F1588" i="5"/>
  <c r="G1588" i="5"/>
  <c r="H1588" i="5"/>
  <c r="I1588" i="5"/>
  <c r="J1588" i="5"/>
  <c r="K1588" i="5"/>
  <c r="L1588" i="5"/>
  <c r="M1588" i="5"/>
  <c r="F1589" i="5"/>
  <c r="G1589" i="5"/>
  <c r="H1589" i="5"/>
  <c r="I1589" i="5"/>
  <c r="J1589" i="5"/>
  <c r="K1589" i="5"/>
  <c r="L1589" i="5"/>
  <c r="M1589" i="5"/>
  <c r="F1590" i="5"/>
  <c r="G1590" i="5"/>
  <c r="H1590" i="5"/>
  <c r="I1590" i="5"/>
  <c r="J1590" i="5"/>
  <c r="K1590" i="5"/>
  <c r="L1590" i="5"/>
  <c r="M1590" i="5"/>
  <c r="F1591" i="5"/>
  <c r="G1591" i="5"/>
  <c r="H1591" i="5"/>
  <c r="I1591" i="5"/>
  <c r="J1591" i="5"/>
  <c r="K1591" i="5"/>
  <c r="L1591" i="5"/>
  <c r="M1591" i="5"/>
  <c r="F1592" i="5"/>
  <c r="G1592" i="5"/>
  <c r="H1592" i="5"/>
  <c r="I1592" i="5"/>
  <c r="J1592" i="5"/>
  <c r="K1592" i="5"/>
  <c r="L1592" i="5"/>
  <c r="M1592" i="5"/>
  <c r="F1593" i="5"/>
  <c r="G1593" i="5"/>
  <c r="H1593" i="5"/>
  <c r="I1593" i="5"/>
  <c r="J1593" i="5"/>
  <c r="K1593" i="5"/>
  <c r="L1593" i="5"/>
  <c r="M1593" i="5"/>
  <c r="F1594" i="5"/>
  <c r="G1594" i="5"/>
  <c r="H1594" i="5"/>
  <c r="I1594" i="5"/>
  <c r="J1594" i="5"/>
  <c r="K1594" i="5"/>
  <c r="L1594" i="5"/>
  <c r="M1594" i="5"/>
  <c r="F1595" i="5"/>
  <c r="D1595" i="5" s="1"/>
  <c r="G1595" i="5"/>
  <c r="H1595" i="5"/>
  <c r="I1595" i="5"/>
  <c r="J1595" i="5"/>
  <c r="K1595" i="5"/>
  <c r="L1595" i="5"/>
  <c r="M1595" i="5"/>
  <c r="F1596" i="5"/>
  <c r="G1596" i="5"/>
  <c r="H1596" i="5"/>
  <c r="I1596" i="5"/>
  <c r="J1596" i="5"/>
  <c r="K1596" i="5"/>
  <c r="L1596" i="5"/>
  <c r="M1596" i="5"/>
  <c r="F1597" i="5"/>
  <c r="G1597" i="5"/>
  <c r="H1597" i="5"/>
  <c r="I1597" i="5"/>
  <c r="J1597" i="5"/>
  <c r="K1597" i="5"/>
  <c r="L1597" i="5"/>
  <c r="M1597" i="5"/>
  <c r="F1598" i="5"/>
  <c r="G1598" i="5"/>
  <c r="H1598" i="5"/>
  <c r="I1598" i="5"/>
  <c r="J1598" i="5"/>
  <c r="K1598" i="5"/>
  <c r="L1598" i="5"/>
  <c r="M1598" i="5"/>
  <c r="F1599" i="5"/>
  <c r="G1599" i="5"/>
  <c r="H1599" i="5"/>
  <c r="I1599" i="5"/>
  <c r="J1599" i="5"/>
  <c r="K1599" i="5"/>
  <c r="L1599" i="5"/>
  <c r="M1599" i="5"/>
  <c r="F1600" i="5"/>
  <c r="E1600" i="5" s="1"/>
  <c r="G1600" i="5"/>
  <c r="H1600" i="5"/>
  <c r="I1600" i="5"/>
  <c r="J1600" i="5"/>
  <c r="K1600" i="5"/>
  <c r="L1600" i="5"/>
  <c r="M1600" i="5"/>
  <c r="F1601" i="5"/>
  <c r="G1601" i="5"/>
  <c r="H1601" i="5"/>
  <c r="I1601" i="5"/>
  <c r="J1601" i="5"/>
  <c r="K1601" i="5"/>
  <c r="L1601" i="5"/>
  <c r="M1601" i="5"/>
  <c r="F1602" i="5"/>
  <c r="G1602" i="5"/>
  <c r="H1602" i="5"/>
  <c r="I1602" i="5"/>
  <c r="J1602" i="5"/>
  <c r="K1602" i="5"/>
  <c r="L1602" i="5"/>
  <c r="M1602" i="5"/>
  <c r="F1603" i="5"/>
  <c r="G1603" i="5"/>
  <c r="H1603" i="5"/>
  <c r="I1603" i="5"/>
  <c r="J1603" i="5"/>
  <c r="K1603" i="5"/>
  <c r="L1603" i="5"/>
  <c r="M1603" i="5"/>
  <c r="F1604" i="5"/>
  <c r="G1604" i="5"/>
  <c r="H1604" i="5"/>
  <c r="I1604" i="5"/>
  <c r="J1604" i="5"/>
  <c r="K1604" i="5"/>
  <c r="L1604" i="5"/>
  <c r="M1604" i="5"/>
  <c r="F1605" i="5"/>
  <c r="D1605" i="5" s="1"/>
  <c r="G1605" i="5"/>
  <c r="H1605" i="5"/>
  <c r="I1605" i="5"/>
  <c r="J1605" i="5"/>
  <c r="K1605" i="5"/>
  <c r="L1605" i="5"/>
  <c r="M1605" i="5"/>
  <c r="F1606" i="5"/>
  <c r="D1606" i="5" s="1"/>
  <c r="G1606" i="5"/>
  <c r="H1606" i="5"/>
  <c r="I1606" i="5"/>
  <c r="J1606" i="5"/>
  <c r="K1606" i="5"/>
  <c r="L1606" i="5"/>
  <c r="M1606" i="5"/>
  <c r="F1607" i="5"/>
  <c r="G1607" i="5"/>
  <c r="H1607" i="5"/>
  <c r="I1607" i="5"/>
  <c r="J1607" i="5"/>
  <c r="K1607" i="5"/>
  <c r="L1607" i="5"/>
  <c r="M1607" i="5"/>
  <c r="F1608" i="5"/>
  <c r="C1608" i="5" s="1"/>
  <c r="G1608" i="5"/>
  <c r="H1608" i="5"/>
  <c r="I1608" i="5"/>
  <c r="J1608" i="5"/>
  <c r="K1608" i="5"/>
  <c r="L1608" i="5"/>
  <c r="M1608" i="5"/>
  <c r="F1609" i="5"/>
  <c r="G1609" i="5"/>
  <c r="H1609" i="5"/>
  <c r="I1609" i="5"/>
  <c r="J1609" i="5"/>
  <c r="K1609" i="5"/>
  <c r="L1609" i="5"/>
  <c r="M1609" i="5"/>
  <c r="F1610" i="5"/>
  <c r="G1610" i="5"/>
  <c r="H1610" i="5"/>
  <c r="I1610" i="5"/>
  <c r="J1610" i="5"/>
  <c r="K1610" i="5"/>
  <c r="L1610" i="5"/>
  <c r="M1610" i="5"/>
  <c r="F1611" i="5"/>
  <c r="E1611" i="5" s="1"/>
  <c r="G1611" i="5"/>
  <c r="H1611" i="5"/>
  <c r="I1611" i="5"/>
  <c r="J1611" i="5"/>
  <c r="K1611" i="5"/>
  <c r="L1611" i="5"/>
  <c r="M1611" i="5"/>
  <c r="F1612" i="5"/>
  <c r="G1612" i="5"/>
  <c r="H1612" i="5"/>
  <c r="I1612" i="5"/>
  <c r="J1612" i="5"/>
  <c r="K1612" i="5"/>
  <c r="L1612" i="5"/>
  <c r="M1612" i="5"/>
  <c r="F1613" i="5"/>
  <c r="E1613" i="5" s="1"/>
  <c r="G1613" i="5"/>
  <c r="H1613" i="5"/>
  <c r="I1613" i="5"/>
  <c r="J1613" i="5"/>
  <c r="K1613" i="5"/>
  <c r="L1613" i="5"/>
  <c r="M1613" i="5"/>
  <c r="F1614" i="5"/>
  <c r="C1614" i="5" s="1"/>
  <c r="G1614" i="5"/>
  <c r="H1614" i="5"/>
  <c r="I1614" i="5"/>
  <c r="J1614" i="5"/>
  <c r="K1614" i="5"/>
  <c r="L1614" i="5"/>
  <c r="M1614" i="5"/>
  <c r="F1615" i="5"/>
  <c r="D1615" i="5" s="1"/>
  <c r="G1615" i="5"/>
  <c r="H1615" i="5"/>
  <c r="I1615" i="5"/>
  <c r="J1615" i="5"/>
  <c r="K1615" i="5"/>
  <c r="L1615" i="5"/>
  <c r="M1615" i="5"/>
  <c r="F1616" i="5"/>
  <c r="G1616" i="5"/>
  <c r="H1616" i="5"/>
  <c r="I1616" i="5"/>
  <c r="J1616" i="5"/>
  <c r="K1616" i="5"/>
  <c r="L1616" i="5"/>
  <c r="M1616" i="5"/>
  <c r="F1617" i="5"/>
  <c r="E1617" i="5" s="1"/>
  <c r="G1617" i="5"/>
  <c r="H1617" i="5"/>
  <c r="I1617" i="5"/>
  <c r="J1617" i="5"/>
  <c r="K1617" i="5"/>
  <c r="L1617" i="5"/>
  <c r="M1617" i="5"/>
  <c r="F1618" i="5"/>
  <c r="E1618" i="5" s="1"/>
  <c r="G1618" i="5"/>
  <c r="H1618" i="5"/>
  <c r="I1618" i="5"/>
  <c r="J1618" i="5"/>
  <c r="K1618" i="5"/>
  <c r="L1618" i="5"/>
  <c r="M1618" i="5"/>
  <c r="F1619" i="5"/>
  <c r="G1619" i="5"/>
  <c r="H1619" i="5"/>
  <c r="I1619" i="5"/>
  <c r="J1619" i="5"/>
  <c r="K1619" i="5"/>
  <c r="L1619" i="5"/>
  <c r="M1619" i="5"/>
  <c r="F1620" i="5"/>
  <c r="G1620" i="5"/>
  <c r="H1620" i="5"/>
  <c r="I1620" i="5"/>
  <c r="J1620" i="5"/>
  <c r="K1620" i="5"/>
  <c r="L1620" i="5"/>
  <c r="M1620" i="5"/>
  <c r="F1621" i="5"/>
  <c r="G1621" i="5"/>
  <c r="H1621" i="5"/>
  <c r="I1621" i="5"/>
  <c r="J1621" i="5"/>
  <c r="K1621" i="5"/>
  <c r="L1621" i="5"/>
  <c r="M1621" i="5"/>
  <c r="F1622" i="5"/>
  <c r="E1622" i="5" s="1"/>
  <c r="G1622" i="5"/>
  <c r="H1622" i="5"/>
  <c r="I1622" i="5"/>
  <c r="J1622" i="5"/>
  <c r="K1622" i="5"/>
  <c r="L1622" i="5"/>
  <c r="M1622" i="5"/>
  <c r="F1623" i="5"/>
  <c r="G1623" i="5"/>
  <c r="H1623" i="5"/>
  <c r="I1623" i="5"/>
  <c r="J1623" i="5"/>
  <c r="K1623" i="5"/>
  <c r="L1623" i="5"/>
  <c r="M1623" i="5"/>
  <c r="F1624" i="5"/>
  <c r="G1624" i="5"/>
  <c r="H1624" i="5"/>
  <c r="I1624" i="5"/>
  <c r="J1624" i="5"/>
  <c r="K1624" i="5"/>
  <c r="L1624" i="5"/>
  <c r="M1624" i="5"/>
  <c r="F1625" i="5"/>
  <c r="C1625" i="5" s="1"/>
  <c r="G1625" i="5"/>
  <c r="H1625" i="5"/>
  <c r="I1625" i="5"/>
  <c r="J1625" i="5"/>
  <c r="K1625" i="5"/>
  <c r="L1625" i="5"/>
  <c r="M1625" i="5"/>
  <c r="F1626" i="5"/>
  <c r="E1626" i="5" s="1"/>
  <c r="G1626" i="5"/>
  <c r="H1626" i="5"/>
  <c r="I1626" i="5"/>
  <c r="J1626" i="5"/>
  <c r="K1626" i="5"/>
  <c r="L1626" i="5"/>
  <c r="M1626" i="5"/>
  <c r="F1627" i="5"/>
  <c r="C1627" i="5" s="1"/>
  <c r="G1627" i="5"/>
  <c r="H1627" i="5"/>
  <c r="I1627" i="5"/>
  <c r="J1627" i="5"/>
  <c r="K1627" i="5"/>
  <c r="L1627" i="5"/>
  <c r="M1627" i="5"/>
  <c r="F1628" i="5"/>
  <c r="G1628" i="5"/>
  <c r="H1628" i="5"/>
  <c r="I1628" i="5"/>
  <c r="J1628" i="5"/>
  <c r="K1628" i="5"/>
  <c r="L1628" i="5"/>
  <c r="M1628" i="5"/>
  <c r="F1629" i="5"/>
  <c r="G1629" i="5"/>
  <c r="H1629" i="5"/>
  <c r="I1629" i="5"/>
  <c r="J1629" i="5"/>
  <c r="K1629" i="5"/>
  <c r="L1629" i="5"/>
  <c r="M1629" i="5"/>
  <c r="F1630" i="5"/>
  <c r="G1630" i="5"/>
  <c r="H1630" i="5"/>
  <c r="I1630" i="5"/>
  <c r="J1630" i="5"/>
  <c r="K1630" i="5"/>
  <c r="L1630" i="5"/>
  <c r="M1630" i="5"/>
  <c r="F1631" i="5"/>
  <c r="G1631" i="5"/>
  <c r="H1631" i="5"/>
  <c r="I1631" i="5"/>
  <c r="J1631" i="5"/>
  <c r="K1631" i="5"/>
  <c r="L1631" i="5"/>
  <c r="M1631" i="5"/>
  <c r="F1632" i="5"/>
  <c r="D1632" i="5" s="1"/>
  <c r="G1632" i="5"/>
  <c r="H1632" i="5"/>
  <c r="I1632" i="5"/>
  <c r="J1632" i="5"/>
  <c r="K1632" i="5"/>
  <c r="L1632" i="5"/>
  <c r="M1632" i="5"/>
  <c r="F1633" i="5"/>
  <c r="C1633" i="5" s="1"/>
  <c r="G1633" i="5"/>
  <c r="H1633" i="5"/>
  <c r="I1633" i="5"/>
  <c r="J1633" i="5"/>
  <c r="K1633" i="5"/>
  <c r="L1633" i="5"/>
  <c r="M1633" i="5"/>
  <c r="F1634" i="5"/>
  <c r="C1634" i="5" s="1"/>
  <c r="G1634" i="5"/>
  <c r="H1634" i="5"/>
  <c r="I1634" i="5"/>
  <c r="J1634" i="5"/>
  <c r="K1634" i="5"/>
  <c r="L1634" i="5"/>
  <c r="M1634" i="5"/>
  <c r="F1635" i="5"/>
  <c r="G1635" i="5"/>
  <c r="H1635" i="5"/>
  <c r="I1635" i="5"/>
  <c r="J1635" i="5"/>
  <c r="K1635" i="5"/>
  <c r="L1635" i="5"/>
  <c r="M1635" i="5"/>
  <c r="F1636" i="5"/>
  <c r="C1636" i="5" s="1"/>
  <c r="G1636" i="5"/>
  <c r="H1636" i="5"/>
  <c r="I1636" i="5"/>
  <c r="J1636" i="5"/>
  <c r="K1636" i="5"/>
  <c r="L1636" i="5"/>
  <c r="M1636" i="5"/>
  <c r="F1637" i="5"/>
  <c r="G1637" i="5"/>
  <c r="H1637" i="5"/>
  <c r="I1637" i="5"/>
  <c r="J1637" i="5"/>
  <c r="K1637" i="5"/>
  <c r="L1637" i="5"/>
  <c r="M1637" i="5"/>
  <c r="F1638" i="5"/>
  <c r="G1638" i="5"/>
  <c r="H1638" i="5"/>
  <c r="I1638" i="5"/>
  <c r="J1638" i="5"/>
  <c r="K1638" i="5"/>
  <c r="L1638" i="5"/>
  <c r="M1638" i="5"/>
  <c r="F1639" i="5"/>
  <c r="G1639" i="5"/>
  <c r="H1639" i="5"/>
  <c r="I1639" i="5"/>
  <c r="J1639" i="5"/>
  <c r="K1639" i="5"/>
  <c r="L1639" i="5"/>
  <c r="M1639" i="5"/>
  <c r="F1640" i="5"/>
  <c r="G1640" i="5"/>
  <c r="H1640" i="5"/>
  <c r="I1640" i="5"/>
  <c r="J1640" i="5"/>
  <c r="K1640" i="5"/>
  <c r="L1640" i="5"/>
  <c r="M1640" i="5"/>
  <c r="F1641" i="5"/>
  <c r="C1641" i="5" s="1"/>
  <c r="G1641" i="5"/>
  <c r="H1641" i="5"/>
  <c r="I1641" i="5"/>
  <c r="J1641" i="5"/>
  <c r="K1641" i="5"/>
  <c r="L1641" i="5"/>
  <c r="M1641" i="5"/>
  <c r="F1642" i="5"/>
  <c r="G1642" i="5"/>
  <c r="H1642" i="5"/>
  <c r="I1642" i="5"/>
  <c r="J1642" i="5"/>
  <c r="K1642" i="5"/>
  <c r="L1642" i="5"/>
  <c r="M1642" i="5"/>
  <c r="F1643" i="5"/>
  <c r="G1643" i="5"/>
  <c r="H1643" i="5"/>
  <c r="I1643" i="5"/>
  <c r="J1643" i="5"/>
  <c r="K1643" i="5"/>
  <c r="L1643" i="5"/>
  <c r="M1643" i="5"/>
  <c r="F1644" i="5"/>
  <c r="G1644" i="5"/>
  <c r="H1644" i="5"/>
  <c r="I1644" i="5"/>
  <c r="J1644" i="5"/>
  <c r="K1644" i="5"/>
  <c r="L1644" i="5"/>
  <c r="M1644" i="5"/>
  <c r="F1645" i="5"/>
  <c r="C1645" i="5" s="1"/>
  <c r="G1645" i="5"/>
  <c r="H1645" i="5"/>
  <c r="I1645" i="5"/>
  <c r="J1645" i="5"/>
  <c r="K1645" i="5"/>
  <c r="L1645" i="5"/>
  <c r="M1645" i="5"/>
  <c r="F1646" i="5"/>
  <c r="E1646" i="5" s="1"/>
  <c r="G1646" i="5"/>
  <c r="H1646" i="5"/>
  <c r="I1646" i="5"/>
  <c r="J1646" i="5"/>
  <c r="K1646" i="5"/>
  <c r="L1646" i="5"/>
  <c r="M1646" i="5"/>
  <c r="F1647" i="5"/>
  <c r="G1647" i="5"/>
  <c r="H1647" i="5"/>
  <c r="I1647" i="5"/>
  <c r="J1647" i="5"/>
  <c r="K1647" i="5"/>
  <c r="L1647" i="5"/>
  <c r="M1647" i="5"/>
  <c r="F1648" i="5"/>
  <c r="D1648" i="5" s="1"/>
  <c r="G1648" i="5"/>
  <c r="H1648" i="5"/>
  <c r="I1648" i="5"/>
  <c r="J1648" i="5"/>
  <c r="K1648" i="5"/>
  <c r="L1648" i="5"/>
  <c r="M1648" i="5"/>
  <c r="F1649" i="5"/>
  <c r="E1649" i="5" s="1"/>
  <c r="G1649" i="5"/>
  <c r="H1649" i="5"/>
  <c r="I1649" i="5"/>
  <c r="J1649" i="5"/>
  <c r="K1649" i="5"/>
  <c r="L1649" i="5"/>
  <c r="M1649" i="5"/>
  <c r="F1650" i="5"/>
  <c r="C1650" i="5" s="1"/>
  <c r="G1650" i="5"/>
  <c r="H1650" i="5"/>
  <c r="I1650" i="5"/>
  <c r="J1650" i="5"/>
  <c r="K1650" i="5"/>
  <c r="L1650" i="5"/>
  <c r="M1650" i="5"/>
  <c r="F1651" i="5"/>
  <c r="C1651" i="5" s="1"/>
  <c r="G1651" i="5"/>
  <c r="H1651" i="5"/>
  <c r="I1651" i="5"/>
  <c r="J1651" i="5"/>
  <c r="K1651" i="5"/>
  <c r="L1651" i="5"/>
  <c r="M1651" i="5"/>
  <c r="F1652" i="5"/>
  <c r="G1652" i="5"/>
  <c r="H1652" i="5"/>
  <c r="I1652" i="5"/>
  <c r="J1652" i="5"/>
  <c r="K1652" i="5"/>
  <c r="L1652" i="5"/>
  <c r="M1652" i="5"/>
  <c r="F1653" i="5"/>
  <c r="D1653" i="5" s="1"/>
  <c r="G1653" i="5"/>
  <c r="H1653" i="5"/>
  <c r="I1653" i="5"/>
  <c r="J1653" i="5"/>
  <c r="K1653" i="5"/>
  <c r="L1653" i="5"/>
  <c r="M1653" i="5"/>
  <c r="F1654" i="5"/>
  <c r="C1654" i="5" s="1"/>
  <c r="G1654" i="5"/>
  <c r="H1654" i="5"/>
  <c r="I1654" i="5"/>
  <c r="J1654" i="5"/>
  <c r="K1654" i="5"/>
  <c r="L1654" i="5"/>
  <c r="M1654" i="5"/>
  <c r="F1655" i="5"/>
  <c r="D1655" i="5" s="1"/>
  <c r="G1655" i="5"/>
  <c r="H1655" i="5"/>
  <c r="I1655" i="5"/>
  <c r="J1655" i="5"/>
  <c r="K1655" i="5"/>
  <c r="L1655" i="5"/>
  <c r="M1655" i="5"/>
  <c r="F1656" i="5"/>
  <c r="C1656" i="5" s="1"/>
  <c r="G1656" i="5"/>
  <c r="H1656" i="5"/>
  <c r="I1656" i="5"/>
  <c r="J1656" i="5"/>
  <c r="K1656" i="5"/>
  <c r="L1656" i="5"/>
  <c r="M1656" i="5"/>
  <c r="F1657" i="5"/>
  <c r="E1657" i="5" s="1"/>
  <c r="G1657" i="5"/>
  <c r="H1657" i="5"/>
  <c r="I1657" i="5"/>
  <c r="J1657" i="5"/>
  <c r="K1657" i="5"/>
  <c r="L1657" i="5"/>
  <c r="M1657" i="5"/>
  <c r="F1658" i="5"/>
  <c r="G1658" i="5"/>
  <c r="H1658" i="5"/>
  <c r="I1658" i="5"/>
  <c r="J1658" i="5"/>
  <c r="K1658" i="5"/>
  <c r="L1658" i="5"/>
  <c r="M1658" i="5"/>
  <c r="F1659" i="5"/>
  <c r="G1659" i="5"/>
  <c r="H1659" i="5"/>
  <c r="I1659" i="5"/>
  <c r="J1659" i="5"/>
  <c r="K1659" i="5"/>
  <c r="L1659" i="5"/>
  <c r="M1659" i="5"/>
  <c r="F1660" i="5"/>
  <c r="E1660" i="5" s="1"/>
  <c r="G1660" i="5"/>
  <c r="H1660" i="5"/>
  <c r="I1660" i="5"/>
  <c r="J1660" i="5"/>
  <c r="K1660" i="5"/>
  <c r="L1660" i="5"/>
  <c r="M1660" i="5"/>
  <c r="F1661" i="5"/>
  <c r="E1661" i="5" s="1"/>
  <c r="G1661" i="5"/>
  <c r="H1661" i="5"/>
  <c r="I1661" i="5"/>
  <c r="J1661" i="5"/>
  <c r="K1661" i="5"/>
  <c r="L1661" i="5"/>
  <c r="M1661" i="5"/>
  <c r="F1662" i="5"/>
  <c r="G1662" i="5"/>
  <c r="H1662" i="5"/>
  <c r="I1662" i="5"/>
  <c r="J1662" i="5"/>
  <c r="K1662" i="5"/>
  <c r="L1662" i="5"/>
  <c r="M1662" i="5"/>
  <c r="F1663" i="5"/>
  <c r="G1663" i="5"/>
  <c r="H1663" i="5"/>
  <c r="I1663" i="5"/>
  <c r="J1663" i="5"/>
  <c r="K1663" i="5"/>
  <c r="L1663" i="5"/>
  <c r="M1663" i="5"/>
  <c r="F1664" i="5"/>
  <c r="G1664" i="5"/>
  <c r="H1664" i="5"/>
  <c r="I1664" i="5"/>
  <c r="J1664" i="5"/>
  <c r="K1664" i="5"/>
  <c r="L1664" i="5"/>
  <c r="M1664" i="5"/>
  <c r="F1665" i="5"/>
  <c r="G1665" i="5"/>
  <c r="H1665" i="5"/>
  <c r="I1665" i="5"/>
  <c r="J1665" i="5"/>
  <c r="K1665" i="5"/>
  <c r="L1665" i="5"/>
  <c r="M1665" i="5"/>
  <c r="F1666" i="5"/>
  <c r="G1666" i="5"/>
  <c r="H1666" i="5"/>
  <c r="I1666" i="5"/>
  <c r="J1666" i="5"/>
  <c r="K1666" i="5"/>
  <c r="L1666" i="5"/>
  <c r="M1666" i="5"/>
  <c r="F1667" i="5"/>
  <c r="G1667" i="5"/>
  <c r="H1667" i="5"/>
  <c r="I1667" i="5"/>
  <c r="J1667" i="5"/>
  <c r="K1667" i="5"/>
  <c r="L1667" i="5"/>
  <c r="M1667" i="5"/>
  <c r="F1668" i="5"/>
  <c r="G1668" i="5"/>
  <c r="H1668" i="5"/>
  <c r="I1668" i="5"/>
  <c r="J1668" i="5"/>
  <c r="K1668" i="5"/>
  <c r="L1668" i="5"/>
  <c r="M1668" i="5"/>
  <c r="F1669" i="5"/>
  <c r="E1669" i="5" s="1"/>
  <c r="G1669" i="5"/>
  <c r="H1669" i="5"/>
  <c r="I1669" i="5"/>
  <c r="J1669" i="5"/>
  <c r="K1669" i="5"/>
  <c r="L1669" i="5"/>
  <c r="M1669" i="5"/>
  <c r="F1670" i="5"/>
  <c r="D1670" i="5" s="1"/>
  <c r="G1670" i="5"/>
  <c r="H1670" i="5"/>
  <c r="I1670" i="5"/>
  <c r="J1670" i="5"/>
  <c r="K1670" i="5"/>
  <c r="L1670" i="5"/>
  <c r="M1670" i="5"/>
  <c r="F1671" i="5"/>
  <c r="G1671" i="5"/>
  <c r="H1671" i="5"/>
  <c r="I1671" i="5"/>
  <c r="J1671" i="5"/>
  <c r="K1671" i="5"/>
  <c r="L1671" i="5"/>
  <c r="M1671" i="5"/>
  <c r="F1672" i="5"/>
  <c r="G1672" i="5"/>
  <c r="H1672" i="5"/>
  <c r="I1672" i="5"/>
  <c r="J1672" i="5"/>
  <c r="K1672" i="5"/>
  <c r="L1672" i="5"/>
  <c r="M1672" i="5"/>
  <c r="F1673" i="5"/>
  <c r="E1673" i="5" s="1"/>
  <c r="G1673" i="5"/>
  <c r="H1673" i="5"/>
  <c r="I1673" i="5"/>
  <c r="J1673" i="5"/>
  <c r="K1673" i="5"/>
  <c r="L1673" i="5"/>
  <c r="M1673" i="5"/>
  <c r="F1674" i="5"/>
  <c r="G1674" i="5"/>
  <c r="H1674" i="5"/>
  <c r="I1674" i="5"/>
  <c r="J1674" i="5"/>
  <c r="K1674" i="5"/>
  <c r="L1674" i="5"/>
  <c r="M1674" i="5"/>
  <c r="F1675" i="5"/>
  <c r="G1675" i="5"/>
  <c r="H1675" i="5"/>
  <c r="I1675" i="5"/>
  <c r="J1675" i="5"/>
  <c r="K1675" i="5"/>
  <c r="L1675" i="5"/>
  <c r="M1675" i="5"/>
  <c r="F1676" i="5"/>
  <c r="G1676" i="5"/>
  <c r="H1676" i="5"/>
  <c r="I1676" i="5"/>
  <c r="J1676" i="5"/>
  <c r="K1676" i="5"/>
  <c r="L1676" i="5"/>
  <c r="M1676" i="5"/>
  <c r="F1677" i="5"/>
  <c r="C1677" i="5" s="1"/>
  <c r="G1677" i="5"/>
  <c r="H1677" i="5"/>
  <c r="I1677" i="5"/>
  <c r="J1677" i="5"/>
  <c r="K1677" i="5"/>
  <c r="L1677" i="5"/>
  <c r="M1677" i="5"/>
  <c r="F1678" i="5"/>
  <c r="G1678" i="5"/>
  <c r="H1678" i="5"/>
  <c r="I1678" i="5"/>
  <c r="J1678" i="5"/>
  <c r="K1678" i="5"/>
  <c r="L1678" i="5"/>
  <c r="M1678" i="5"/>
  <c r="F1679" i="5"/>
  <c r="G1679" i="5"/>
  <c r="H1679" i="5"/>
  <c r="I1679" i="5"/>
  <c r="J1679" i="5"/>
  <c r="K1679" i="5"/>
  <c r="L1679" i="5"/>
  <c r="M1679" i="5"/>
  <c r="F1680" i="5"/>
  <c r="D1680" i="5" s="1"/>
  <c r="G1680" i="5"/>
  <c r="H1680" i="5"/>
  <c r="I1680" i="5"/>
  <c r="J1680" i="5"/>
  <c r="K1680" i="5"/>
  <c r="L1680" i="5"/>
  <c r="M1680" i="5"/>
  <c r="F1681" i="5"/>
  <c r="G1681" i="5"/>
  <c r="H1681" i="5"/>
  <c r="I1681" i="5"/>
  <c r="J1681" i="5"/>
  <c r="K1681" i="5"/>
  <c r="L1681" i="5"/>
  <c r="M1681" i="5"/>
  <c r="F1682" i="5"/>
  <c r="G1682" i="5"/>
  <c r="H1682" i="5"/>
  <c r="I1682" i="5"/>
  <c r="J1682" i="5"/>
  <c r="K1682" i="5"/>
  <c r="L1682" i="5"/>
  <c r="M1682" i="5"/>
  <c r="F1683" i="5"/>
  <c r="E1683" i="5" s="1"/>
  <c r="G1683" i="5"/>
  <c r="H1683" i="5"/>
  <c r="I1683" i="5"/>
  <c r="J1683" i="5"/>
  <c r="K1683" i="5"/>
  <c r="L1683" i="5"/>
  <c r="M1683" i="5"/>
  <c r="F1684" i="5"/>
  <c r="E1684" i="5" s="1"/>
  <c r="G1684" i="5"/>
  <c r="H1684" i="5"/>
  <c r="I1684" i="5"/>
  <c r="J1684" i="5"/>
  <c r="K1684" i="5"/>
  <c r="L1684" i="5"/>
  <c r="M1684" i="5"/>
  <c r="F1685" i="5"/>
  <c r="C1685" i="5" s="1"/>
  <c r="G1685" i="5"/>
  <c r="H1685" i="5"/>
  <c r="I1685" i="5"/>
  <c r="J1685" i="5"/>
  <c r="K1685" i="5"/>
  <c r="L1685" i="5"/>
  <c r="M1685" i="5"/>
  <c r="F1686" i="5"/>
  <c r="G1686" i="5"/>
  <c r="H1686" i="5"/>
  <c r="I1686" i="5"/>
  <c r="J1686" i="5"/>
  <c r="K1686" i="5"/>
  <c r="L1686" i="5"/>
  <c r="M1686" i="5"/>
  <c r="F1687" i="5"/>
  <c r="C1687" i="5" s="1"/>
  <c r="G1687" i="5"/>
  <c r="H1687" i="5"/>
  <c r="I1687" i="5"/>
  <c r="J1687" i="5"/>
  <c r="K1687" i="5"/>
  <c r="L1687" i="5"/>
  <c r="M1687" i="5"/>
  <c r="F1688" i="5"/>
  <c r="G1688" i="5"/>
  <c r="H1688" i="5"/>
  <c r="I1688" i="5"/>
  <c r="J1688" i="5"/>
  <c r="K1688" i="5"/>
  <c r="L1688" i="5"/>
  <c r="M1688" i="5"/>
  <c r="F1689" i="5"/>
  <c r="G1689" i="5"/>
  <c r="H1689" i="5"/>
  <c r="I1689" i="5"/>
  <c r="J1689" i="5"/>
  <c r="K1689" i="5"/>
  <c r="L1689" i="5"/>
  <c r="M1689" i="5"/>
  <c r="F1690" i="5"/>
  <c r="C1690" i="5" s="1"/>
  <c r="G1690" i="5"/>
  <c r="H1690" i="5"/>
  <c r="I1690" i="5"/>
  <c r="J1690" i="5"/>
  <c r="K1690" i="5"/>
  <c r="L1690" i="5"/>
  <c r="M1690" i="5"/>
  <c r="F1691" i="5"/>
  <c r="D1691" i="5" s="1"/>
  <c r="G1691" i="5"/>
  <c r="H1691" i="5"/>
  <c r="I1691" i="5"/>
  <c r="J1691" i="5"/>
  <c r="K1691" i="5"/>
  <c r="L1691" i="5"/>
  <c r="M1691" i="5"/>
  <c r="F1692" i="5"/>
  <c r="C1692" i="5" s="1"/>
  <c r="G1692" i="5"/>
  <c r="H1692" i="5"/>
  <c r="I1692" i="5"/>
  <c r="J1692" i="5"/>
  <c r="K1692" i="5"/>
  <c r="L1692" i="5"/>
  <c r="M1692" i="5"/>
  <c r="F1693" i="5"/>
  <c r="G1693" i="5"/>
  <c r="H1693" i="5"/>
  <c r="I1693" i="5"/>
  <c r="J1693" i="5"/>
  <c r="K1693" i="5"/>
  <c r="L1693" i="5"/>
  <c r="M1693" i="5"/>
  <c r="F1694" i="5"/>
  <c r="C1694" i="5" s="1"/>
  <c r="G1694" i="5"/>
  <c r="H1694" i="5"/>
  <c r="I1694" i="5"/>
  <c r="J1694" i="5"/>
  <c r="K1694" i="5"/>
  <c r="L1694" i="5"/>
  <c r="M1694" i="5"/>
  <c r="F1695" i="5"/>
  <c r="G1695" i="5"/>
  <c r="H1695" i="5"/>
  <c r="I1695" i="5"/>
  <c r="J1695" i="5"/>
  <c r="K1695" i="5"/>
  <c r="L1695" i="5"/>
  <c r="M1695" i="5"/>
  <c r="F1696" i="5"/>
  <c r="G1696" i="5"/>
  <c r="H1696" i="5"/>
  <c r="I1696" i="5"/>
  <c r="J1696" i="5"/>
  <c r="K1696" i="5"/>
  <c r="L1696" i="5"/>
  <c r="M1696" i="5"/>
  <c r="F1697" i="5"/>
  <c r="D1697" i="5" s="1"/>
  <c r="G1697" i="5"/>
  <c r="H1697" i="5"/>
  <c r="I1697" i="5"/>
  <c r="J1697" i="5"/>
  <c r="K1697" i="5"/>
  <c r="L1697" i="5"/>
  <c r="M1697" i="5"/>
  <c r="F1698" i="5"/>
  <c r="E1698" i="5" s="1"/>
  <c r="G1698" i="5"/>
  <c r="H1698" i="5"/>
  <c r="I1698" i="5"/>
  <c r="J1698" i="5"/>
  <c r="K1698" i="5"/>
  <c r="L1698" i="5"/>
  <c r="M1698" i="5"/>
  <c r="F1699" i="5"/>
  <c r="G1699" i="5"/>
  <c r="H1699" i="5"/>
  <c r="I1699" i="5"/>
  <c r="J1699" i="5"/>
  <c r="K1699" i="5"/>
  <c r="L1699" i="5"/>
  <c r="M1699" i="5"/>
  <c r="F1700" i="5"/>
  <c r="E1700" i="5" s="1"/>
  <c r="G1700" i="5"/>
  <c r="H1700" i="5"/>
  <c r="I1700" i="5"/>
  <c r="J1700" i="5"/>
  <c r="K1700" i="5"/>
  <c r="L1700" i="5"/>
  <c r="M1700" i="5"/>
  <c r="F1701" i="5"/>
  <c r="G1701" i="5"/>
  <c r="H1701" i="5"/>
  <c r="I1701" i="5"/>
  <c r="J1701" i="5"/>
  <c r="K1701" i="5"/>
  <c r="L1701" i="5"/>
  <c r="M1701" i="5"/>
  <c r="F1702" i="5"/>
  <c r="G1702" i="5"/>
  <c r="H1702" i="5"/>
  <c r="I1702" i="5"/>
  <c r="J1702" i="5"/>
  <c r="K1702" i="5"/>
  <c r="L1702" i="5"/>
  <c r="M1702" i="5"/>
  <c r="F1703" i="5"/>
  <c r="E1703" i="5" s="1"/>
  <c r="G1703" i="5"/>
  <c r="H1703" i="5"/>
  <c r="I1703" i="5"/>
  <c r="J1703" i="5"/>
  <c r="K1703" i="5"/>
  <c r="L1703" i="5"/>
  <c r="M1703" i="5"/>
  <c r="F1704" i="5"/>
  <c r="D1704" i="5" s="1"/>
  <c r="G1704" i="5"/>
  <c r="H1704" i="5"/>
  <c r="I1704" i="5"/>
  <c r="J1704" i="5"/>
  <c r="K1704" i="5"/>
  <c r="L1704" i="5"/>
  <c r="M1704" i="5"/>
  <c r="F1705" i="5"/>
  <c r="G1705" i="5"/>
  <c r="H1705" i="5"/>
  <c r="I1705" i="5"/>
  <c r="J1705" i="5"/>
  <c r="K1705" i="5"/>
  <c r="L1705" i="5"/>
  <c r="M1705" i="5"/>
  <c r="F1706" i="5"/>
  <c r="C1706" i="5" s="1"/>
  <c r="G1706" i="5"/>
  <c r="H1706" i="5"/>
  <c r="I1706" i="5"/>
  <c r="J1706" i="5"/>
  <c r="K1706" i="5"/>
  <c r="L1706" i="5"/>
  <c r="M1706" i="5"/>
  <c r="F1707" i="5"/>
  <c r="G1707" i="5"/>
  <c r="H1707" i="5"/>
  <c r="I1707" i="5"/>
  <c r="J1707" i="5"/>
  <c r="K1707" i="5"/>
  <c r="L1707" i="5"/>
  <c r="M1707" i="5"/>
  <c r="F1708" i="5"/>
  <c r="G1708" i="5"/>
  <c r="H1708" i="5"/>
  <c r="I1708" i="5"/>
  <c r="J1708" i="5"/>
  <c r="K1708" i="5"/>
  <c r="L1708" i="5"/>
  <c r="M1708" i="5"/>
  <c r="F1709" i="5"/>
  <c r="G1709" i="5"/>
  <c r="H1709" i="5"/>
  <c r="I1709" i="5"/>
  <c r="J1709" i="5"/>
  <c r="K1709" i="5"/>
  <c r="L1709" i="5"/>
  <c r="M1709" i="5"/>
  <c r="F1710" i="5"/>
  <c r="G1710" i="5"/>
  <c r="H1710" i="5"/>
  <c r="I1710" i="5"/>
  <c r="J1710" i="5"/>
  <c r="K1710" i="5"/>
  <c r="L1710" i="5"/>
  <c r="M1710" i="5"/>
  <c r="F1711" i="5"/>
  <c r="G1711" i="5"/>
  <c r="H1711" i="5"/>
  <c r="I1711" i="5"/>
  <c r="J1711" i="5"/>
  <c r="K1711" i="5"/>
  <c r="L1711" i="5"/>
  <c r="M1711" i="5"/>
  <c r="F1712" i="5"/>
  <c r="G1712" i="5"/>
  <c r="H1712" i="5"/>
  <c r="I1712" i="5"/>
  <c r="J1712" i="5"/>
  <c r="K1712" i="5"/>
  <c r="L1712" i="5"/>
  <c r="M1712" i="5"/>
  <c r="F1713" i="5"/>
  <c r="G1713" i="5"/>
  <c r="H1713" i="5"/>
  <c r="I1713" i="5"/>
  <c r="J1713" i="5"/>
  <c r="K1713" i="5"/>
  <c r="L1713" i="5"/>
  <c r="M1713" i="5"/>
  <c r="F1714" i="5"/>
  <c r="D1714" i="5" s="1"/>
  <c r="G1714" i="5"/>
  <c r="H1714" i="5"/>
  <c r="I1714" i="5"/>
  <c r="J1714" i="5"/>
  <c r="K1714" i="5"/>
  <c r="L1714" i="5"/>
  <c r="M1714" i="5"/>
  <c r="F1715" i="5"/>
  <c r="G1715" i="5"/>
  <c r="H1715" i="5"/>
  <c r="I1715" i="5"/>
  <c r="J1715" i="5"/>
  <c r="K1715" i="5"/>
  <c r="L1715" i="5"/>
  <c r="M1715" i="5"/>
  <c r="F1716" i="5"/>
  <c r="G1716" i="5"/>
  <c r="H1716" i="5"/>
  <c r="I1716" i="5"/>
  <c r="J1716" i="5"/>
  <c r="K1716" i="5"/>
  <c r="L1716" i="5"/>
  <c r="M1716" i="5"/>
  <c r="F1717" i="5"/>
  <c r="G1717" i="5"/>
  <c r="H1717" i="5"/>
  <c r="I1717" i="5"/>
  <c r="J1717" i="5"/>
  <c r="K1717" i="5"/>
  <c r="L1717" i="5"/>
  <c r="M1717" i="5"/>
  <c r="F1718" i="5"/>
  <c r="G1718" i="5"/>
  <c r="H1718" i="5"/>
  <c r="I1718" i="5"/>
  <c r="J1718" i="5"/>
  <c r="K1718" i="5"/>
  <c r="L1718" i="5"/>
  <c r="M1718" i="5"/>
  <c r="F1719" i="5"/>
  <c r="G1719" i="5"/>
  <c r="H1719" i="5"/>
  <c r="I1719" i="5"/>
  <c r="J1719" i="5"/>
  <c r="K1719" i="5"/>
  <c r="L1719" i="5"/>
  <c r="M1719" i="5"/>
  <c r="F1720" i="5"/>
  <c r="G1720" i="5"/>
  <c r="H1720" i="5"/>
  <c r="I1720" i="5"/>
  <c r="J1720" i="5"/>
  <c r="K1720" i="5"/>
  <c r="L1720" i="5"/>
  <c r="M1720" i="5"/>
  <c r="F1721" i="5"/>
  <c r="G1721" i="5"/>
  <c r="H1721" i="5"/>
  <c r="I1721" i="5"/>
  <c r="J1721" i="5"/>
  <c r="K1721" i="5"/>
  <c r="L1721" i="5"/>
  <c r="M1721" i="5"/>
  <c r="F1722" i="5"/>
  <c r="G1722" i="5"/>
  <c r="H1722" i="5"/>
  <c r="I1722" i="5"/>
  <c r="J1722" i="5"/>
  <c r="K1722" i="5"/>
  <c r="L1722" i="5"/>
  <c r="M1722" i="5"/>
  <c r="F1723" i="5"/>
  <c r="G1723" i="5"/>
  <c r="H1723" i="5"/>
  <c r="I1723" i="5"/>
  <c r="J1723" i="5"/>
  <c r="K1723" i="5"/>
  <c r="L1723" i="5"/>
  <c r="M1723" i="5"/>
  <c r="F1724" i="5"/>
  <c r="G1724" i="5"/>
  <c r="H1724" i="5"/>
  <c r="I1724" i="5"/>
  <c r="J1724" i="5"/>
  <c r="K1724" i="5"/>
  <c r="L1724" i="5"/>
  <c r="M1724" i="5"/>
  <c r="F1725" i="5"/>
  <c r="D1725" i="5" s="1"/>
  <c r="G1725" i="5"/>
  <c r="H1725" i="5"/>
  <c r="I1725" i="5"/>
  <c r="J1725" i="5"/>
  <c r="K1725" i="5"/>
  <c r="L1725" i="5"/>
  <c r="M1725" i="5"/>
  <c r="F1726" i="5"/>
  <c r="G1726" i="5"/>
  <c r="H1726" i="5"/>
  <c r="I1726" i="5"/>
  <c r="J1726" i="5"/>
  <c r="K1726" i="5"/>
  <c r="L1726" i="5"/>
  <c r="M1726" i="5"/>
  <c r="F1727" i="5"/>
  <c r="G1727" i="5"/>
  <c r="H1727" i="5"/>
  <c r="I1727" i="5"/>
  <c r="J1727" i="5"/>
  <c r="K1727" i="5"/>
  <c r="L1727" i="5"/>
  <c r="M1727" i="5"/>
  <c r="F1728" i="5"/>
  <c r="C1728" i="5" s="1"/>
  <c r="G1728" i="5"/>
  <c r="H1728" i="5"/>
  <c r="I1728" i="5"/>
  <c r="J1728" i="5"/>
  <c r="K1728" i="5"/>
  <c r="L1728" i="5"/>
  <c r="M1728" i="5"/>
  <c r="F1729" i="5"/>
  <c r="G1729" i="5"/>
  <c r="H1729" i="5"/>
  <c r="I1729" i="5"/>
  <c r="J1729" i="5"/>
  <c r="K1729" i="5"/>
  <c r="L1729" i="5"/>
  <c r="M1729" i="5"/>
  <c r="F1730" i="5"/>
  <c r="G1730" i="5"/>
  <c r="H1730" i="5"/>
  <c r="I1730" i="5"/>
  <c r="J1730" i="5"/>
  <c r="K1730" i="5"/>
  <c r="L1730" i="5"/>
  <c r="M1730" i="5"/>
  <c r="F1731" i="5"/>
  <c r="C1731" i="5" s="1"/>
  <c r="G1731" i="5"/>
  <c r="H1731" i="5"/>
  <c r="I1731" i="5"/>
  <c r="J1731" i="5"/>
  <c r="K1731" i="5"/>
  <c r="L1731" i="5"/>
  <c r="M1731" i="5"/>
  <c r="F1732" i="5"/>
  <c r="G1732" i="5"/>
  <c r="H1732" i="5"/>
  <c r="I1732" i="5"/>
  <c r="J1732" i="5"/>
  <c r="K1732" i="5"/>
  <c r="L1732" i="5"/>
  <c r="M1732" i="5"/>
  <c r="F1733" i="5"/>
  <c r="G1733" i="5"/>
  <c r="H1733" i="5"/>
  <c r="I1733" i="5"/>
  <c r="J1733" i="5"/>
  <c r="K1733" i="5"/>
  <c r="L1733" i="5"/>
  <c r="M1733" i="5"/>
  <c r="F1734" i="5"/>
  <c r="D1734" i="5" s="1"/>
  <c r="G1734" i="5"/>
  <c r="H1734" i="5"/>
  <c r="I1734" i="5"/>
  <c r="J1734" i="5"/>
  <c r="K1734" i="5"/>
  <c r="L1734" i="5"/>
  <c r="M1734" i="5"/>
  <c r="F1735" i="5"/>
  <c r="G1735" i="5"/>
  <c r="H1735" i="5"/>
  <c r="I1735" i="5"/>
  <c r="J1735" i="5"/>
  <c r="K1735" i="5"/>
  <c r="L1735" i="5"/>
  <c r="M1735" i="5"/>
  <c r="F1736" i="5"/>
  <c r="G1736" i="5"/>
  <c r="H1736" i="5"/>
  <c r="I1736" i="5"/>
  <c r="J1736" i="5"/>
  <c r="K1736" i="5"/>
  <c r="L1736" i="5"/>
  <c r="M1736" i="5"/>
  <c r="F1737" i="5"/>
  <c r="G1737" i="5"/>
  <c r="H1737" i="5"/>
  <c r="I1737" i="5"/>
  <c r="J1737" i="5"/>
  <c r="K1737" i="5"/>
  <c r="L1737" i="5"/>
  <c r="M1737" i="5"/>
  <c r="F1738" i="5"/>
  <c r="C1738" i="5" s="1"/>
  <c r="G1738" i="5"/>
  <c r="H1738" i="5"/>
  <c r="I1738" i="5"/>
  <c r="J1738" i="5"/>
  <c r="K1738" i="5"/>
  <c r="L1738" i="5"/>
  <c r="M1738" i="5"/>
  <c r="F1739" i="5"/>
  <c r="G1739" i="5"/>
  <c r="H1739" i="5"/>
  <c r="I1739" i="5"/>
  <c r="J1739" i="5"/>
  <c r="K1739" i="5"/>
  <c r="L1739" i="5"/>
  <c r="M1739" i="5"/>
  <c r="F1740" i="5"/>
  <c r="G1740" i="5"/>
  <c r="H1740" i="5"/>
  <c r="I1740" i="5"/>
  <c r="J1740" i="5"/>
  <c r="K1740" i="5"/>
  <c r="L1740" i="5"/>
  <c r="M1740" i="5"/>
  <c r="F1741" i="5"/>
  <c r="G1741" i="5"/>
  <c r="H1741" i="5"/>
  <c r="I1741" i="5"/>
  <c r="J1741" i="5"/>
  <c r="K1741" i="5"/>
  <c r="L1741" i="5"/>
  <c r="M1741" i="5"/>
  <c r="F1742" i="5"/>
  <c r="G1742" i="5"/>
  <c r="H1742" i="5"/>
  <c r="I1742" i="5"/>
  <c r="J1742" i="5"/>
  <c r="K1742" i="5"/>
  <c r="L1742" i="5"/>
  <c r="M1742" i="5"/>
  <c r="F1743" i="5"/>
  <c r="G1743" i="5"/>
  <c r="H1743" i="5"/>
  <c r="I1743" i="5"/>
  <c r="J1743" i="5"/>
  <c r="K1743" i="5"/>
  <c r="L1743" i="5"/>
  <c r="M1743" i="5"/>
  <c r="F1744" i="5"/>
  <c r="G1744" i="5"/>
  <c r="H1744" i="5"/>
  <c r="I1744" i="5"/>
  <c r="J1744" i="5"/>
  <c r="K1744" i="5"/>
  <c r="L1744" i="5"/>
  <c r="M1744" i="5"/>
  <c r="F1745" i="5"/>
  <c r="G1745" i="5"/>
  <c r="H1745" i="5"/>
  <c r="I1745" i="5"/>
  <c r="J1745" i="5"/>
  <c r="K1745" i="5"/>
  <c r="L1745" i="5"/>
  <c r="M1745" i="5"/>
  <c r="F1746" i="5"/>
  <c r="E1746" i="5" s="1"/>
  <c r="G1746" i="5"/>
  <c r="H1746" i="5"/>
  <c r="I1746" i="5"/>
  <c r="J1746" i="5"/>
  <c r="K1746" i="5"/>
  <c r="L1746" i="5"/>
  <c r="M1746" i="5"/>
  <c r="F1747" i="5"/>
  <c r="G1747" i="5"/>
  <c r="H1747" i="5"/>
  <c r="I1747" i="5"/>
  <c r="J1747" i="5"/>
  <c r="K1747" i="5"/>
  <c r="L1747" i="5"/>
  <c r="M1747" i="5"/>
  <c r="F1748" i="5"/>
  <c r="G1748" i="5"/>
  <c r="H1748" i="5"/>
  <c r="I1748" i="5"/>
  <c r="J1748" i="5"/>
  <c r="K1748" i="5"/>
  <c r="L1748" i="5"/>
  <c r="M1748" i="5"/>
  <c r="F1749" i="5"/>
  <c r="G1749" i="5"/>
  <c r="H1749" i="5"/>
  <c r="I1749" i="5"/>
  <c r="J1749" i="5"/>
  <c r="K1749" i="5"/>
  <c r="L1749" i="5"/>
  <c r="M1749" i="5"/>
  <c r="F1750" i="5"/>
  <c r="G1750" i="5"/>
  <c r="H1750" i="5"/>
  <c r="I1750" i="5"/>
  <c r="J1750" i="5"/>
  <c r="K1750" i="5"/>
  <c r="L1750" i="5"/>
  <c r="M1750" i="5"/>
  <c r="F1751" i="5"/>
  <c r="D1751" i="5" s="1"/>
  <c r="G1751" i="5"/>
  <c r="H1751" i="5"/>
  <c r="I1751" i="5"/>
  <c r="J1751" i="5"/>
  <c r="K1751" i="5"/>
  <c r="L1751" i="5"/>
  <c r="M1751" i="5"/>
  <c r="F1752" i="5"/>
  <c r="C1752" i="5" s="1"/>
  <c r="G1752" i="5"/>
  <c r="H1752" i="5"/>
  <c r="I1752" i="5"/>
  <c r="J1752" i="5"/>
  <c r="K1752" i="5"/>
  <c r="L1752" i="5"/>
  <c r="M1752" i="5"/>
  <c r="F1753" i="5"/>
  <c r="D1753" i="5" s="1"/>
  <c r="G1753" i="5"/>
  <c r="H1753" i="5"/>
  <c r="I1753" i="5"/>
  <c r="J1753" i="5"/>
  <c r="K1753" i="5"/>
  <c r="L1753" i="5"/>
  <c r="M1753" i="5"/>
  <c r="F1754" i="5"/>
  <c r="G1754" i="5"/>
  <c r="H1754" i="5"/>
  <c r="I1754" i="5"/>
  <c r="J1754" i="5"/>
  <c r="K1754" i="5"/>
  <c r="L1754" i="5"/>
  <c r="M1754" i="5"/>
  <c r="F1755" i="5"/>
  <c r="G1755" i="5"/>
  <c r="H1755" i="5"/>
  <c r="I1755" i="5"/>
  <c r="J1755" i="5"/>
  <c r="K1755" i="5"/>
  <c r="L1755" i="5"/>
  <c r="M1755" i="5"/>
  <c r="F1756" i="5"/>
  <c r="G1756" i="5"/>
  <c r="H1756" i="5"/>
  <c r="I1756" i="5"/>
  <c r="J1756" i="5"/>
  <c r="K1756" i="5"/>
  <c r="L1756" i="5"/>
  <c r="M1756" i="5"/>
  <c r="F1757" i="5"/>
  <c r="D1757" i="5" s="1"/>
  <c r="G1757" i="5"/>
  <c r="H1757" i="5"/>
  <c r="I1757" i="5"/>
  <c r="J1757" i="5"/>
  <c r="K1757" i="5"/>
  <c r="L1757" i="5"/>
  <c r="M1757" i="5"/>
  <c r="F1758" i="5"/>
  <c r="E1758" i="5" s="1"/>
  <c r="G1758" i="5"/>
  <c r="H1758" i="5"/>
  <c r="I1758" i="5"/>
  <c r="J1758" i="5"/>
  <c r="K1758" i="5"/>
  <c r="L1758" i="5"/>
  <c r="M1758" i="5"/>
  <c r="F1759" i="5"/>
  <c r="C1759" i="5" s="1"/>
  <c r="G1759" i="5"/>
  <c r="H1759" i="5"/>
  <c r="I1759" i="5"/>
  <c r="J1759" i="5"/>
  <c r="K1759" i="5"/>
  <c r="L1759" i="5"/>
  <c r="M1759" i="5"/>
  <c r="F1760" i="5"/>
  <c r="E1760" i="5" s="1"/>
  <c r="G1760" i="5"/>
  <c r="H1760" i="5"/>
  <c r="I1760" i="5"/>
  <c r="J1760" i="5"/>
  <c r="K1760" i="5"/>
  <c r="L1760" i="5"/>
  <c r="M1760" i="5"/>
  <c r="F1761" i="5"/>
  <c r="G1761" i="5"/>
  <c r="H1761" i="5"/>
  <c r="I1761" i="5"/>
  <c r="J1761" i="5"/>
  <c r="K1761" i="5"/>
  <c r="L1761" i="5"/>
  <c r="M1761" i="5"/>
  <c r="F1762" i="5"/>
  <c r="C1762" i="5" s="1"/>
  <c r="G1762" i="5"/>
  <c r="H1762" i="5"/>
  <c r="I1762" i="5"/>
  <c r="J1762" i="5"/>
  <c r="K1762" i="5"/>
  <c r="L1762" i="5"/>
  <c r="M1762" i="5"/>
  <c r="F1763" i="5"/>
  <c r="G1763" i="5"/>
  <c r="H1763" i="5"/>
  <c r="I1763" i="5"/>
  <c r="J1763" i="5"/>
  <c r="K1763" i="5"/>
  <c r="L1763" i="5"/>
  <c r="M1763" i="5"/>
  <c r="F1764" i="5"/>
  <c r="D1764" i="5" s="1"/>
  <c r="G1764" i="5"/>
  <c r="H1764" i="5"/>
  <c r="I1764" i="5"/>
  <c r="J1764" i="5"/>
  <c r="K1764" i="5"/>
  <c r="L1764" i="5"/>
  <c r="M1764" i="5"/>
  <c r="F1765" i="5"/>
  <c r="C1765" i="5" s="1"/>
  <c r="G1765" i="5"/>
  <c r="H1765" i="5"/>
  <c r="I1765" i="5"/>
  <c r="J1765" i="5"/>
  <c r="K1765" i="5"/>
  <c r="L1765" i="5"/>
  <c r="M1765" i="5"/>
  <c r="F1766" i="5"/>
  <c r="D1766" i="5" s="1"/>
  <c r="G1766" i="5"/>
  <c r="H1766" i="5"/>
  <c r="I1766" i="5"/>
  <c r="J1766" i="5"/>
  <c r="K1766" i="5"/>
  <c r="L1766" i="5"/>
  <c r="M1766" i="5"/>
  <c r="F1767" i="5"/>
  <c r="G1767" i="5"/>
  <c r="H1767" i="5"/>
  <c r="I1767" i="5"/>
  <c r="J1767" i="5"/>
  <c r="K1767" i="5"/>
  <c r="L1767" i="5"/>
  <c r="M1767" i="5"/>
  <c r="F1768" i="5"/>
  <c r="G1768" i="5"/>
  <c r="H1768" i="5"/>
  <c r="I1768" i="5"/>
  <c r="J1768" i="5"/>
  <c r="K1768" i="5"/>
  <c r="L1768" i="5"/>
  <c r="M1768" i="5"/>
  <c r="F1769" i="5"/>
  <c r="C1769" i="5" s="1"/>
  <c r="G1769" i="5"/>
  <c r="H1769" i="5"/>
  <c r="I1769" i="5"/>
  <c r="J1769" i="5"/>
  <c r="K1769" i="5"/>
  <c r="L1769" i="5"/>
  <c r="M1769" i="5"/>
  <c r="F1770" i="5"/>
  <c r="G1770" i="5"/>
  <c r="H1770" i="5"/>
  <c r="I1770" i="5"/>
  <c r="J1770" i="5"/>
  <c r="K1770" i="5"/>
  <c r="L1770" i="5"/>
  <c r="M1770" i="5"/>
  <c r="F1771" i="5"/>
  <c r="C1771" i="5" s="1"/>
  <c r="G1771" i="5"/>
  <c r="H1771" i="5"/>
  <c r="I1771" i="5"/>
  <c r="J1771" i="5"/>
  <c r="K1771" i="5"/>
  <c r="L1771" i="5"/>
  <c r="M1771" i="5"/>
  <c r="F1772" i="5"/>
  <c r="E1772" i="5" s="1"/>
  <c r="G1772" i="5"/>
  <c r="H1772" i="5"/>
  <c r="I1772" i="5"/>
  <c r="J1772" i="5"/>
  <c r="K1772" i="5"/>
  <c r="L1772" i="5"/>
  <c r="M1772" i="5"/>
  <c r="F1773" i="5"/>
  <c r="C1773" i="5" s="1"/>
  <c r="G1773" i="5"/>
  <c r="H1773" i="5"/>
  <c r="I1773" i="5"/>
  <c r="J1773" i="5"/>
  <c r="K1773" i="5"/>
  <c r="L1773" i="5"/>
  <c r="M1773" i="5"/>
  <c r="F1774" i="5"/>
  <c r="D1774" i="5" s="1"/>
  <c r="G1774" i="5"/>
  <c r="H1774" i="5"/>
  <c r="I1774" i="5"/>
  <c r="J1774" i="5"/>
  <c r="K1774" i="5"/>
  <c r="L1774" i="5"/>
  <c r="M1774" i="5"/>
  <c r="F1775" i="5"/>
  <c r="G1775" i="5"/>
  <c r="H1775" i="5"/>
  <c r="I1775" i="5"/>
  <c r="J1775" i="5"/>
  <c r="K1775" i="5"/>
  <c r="L1775" i="5"/>
  <c r="M1775" i="5"/>
  <c r="F1776" i="5"/>
  <c r="E1776" i="5" s="1"/>
  <c r="G1776" i="5"/>
  <c r="H1776" i="5"/>
  <c r="I1776" i="5"/>
  <c r="J1776" i="5"/>
  <c r="K1776" i="5"/>
  <c r="L1776" i="5"/>
  <c r="M1776" i="5"/>
  <c r="F1777" i="5"/>
  <c r="C1777" i="5" s="1"/>
  <c r="G1777" i="5"/>
  <c r="H1777" i="5"/>
  <c r="I1777" i="5"/>
  <c r="J1777" i="5"/>
  <c r="K1777" i="5"/>
  <c r="L1777" i="5"/>
  <c r="M1777" i="5"/>
  <c r="F1778" i="5"/>
  <c r="C1778" i="5" s="1"/>
  <c r="G1778" i="5"/>
  <c r="H1778" i="5"/>
  <c r="I1778" i="5"/>
  <c r="J1778" i="5"/>
  <c r="K1778" i="5"/>
  <c r="L1778" i="5"/>
  <c r="M1778" i="5"/>
  <c r="F1779" i="5"/>
  <c r="D1779" i="5" s="1"/>
  <c r="G1779" i="5"/>
  <c r="H1779" i="5"/>
  <c r="I1779" i="5"/>
  <c r="J1779" i="5"/>
  <c r="K1779" i="5"/>
  <c r="L1779" i="5"/>
  <c r="M1779" i="5"/>
  <c r="F1780" i="5"/>
  <c r="C1780" i="5" s="1"/>
  <c r="G1780" i="5"/>
  <c r="H1780" i="5"/>
  <c r="I1780" i="5"/>
  <c r="J1780" i="5"/>
  <c r="K1780" i="5"/>
  <c r="L1780" i="5"/>
  <c r="M1780" i="5"/>
  <c r="F1781" i="5"/>
  <c r="C1781" i="5" s="1"/>
  <c r="G1781" i="5"/>
  <c r="H1781" i="5"/>
  <c r="I1781" i="5"/>
  <c r="J1781" i="5"/>
  <c r="K1781" i="5"/>
  <c r="L1781" i="5"/>
  <c r="M1781" i="5"/>
  <c r="F1782" i="5"/>
  <c r="D1782" i="5" s="1"/>
  <c r="G1782" i="5"/>
  <c r="H1782" i="5"/>
  <c r="I1782" i="5"/>
  <c r="J1782" i="5"/>
  <c r="K1782" i="5"/>
  <c r="L1782" i="5"/>
  <c r="M1782" i="5"/>
  <c r="F1783" i="5"/>
  <c r="C1783" i="5" s="1"/>
  <c r="G1783" i="5"/>
  <c r="H1783" i="5"/>
  <c r="I1783" i="5"/>
  <c r="J1783" i="5"/>
  <c r="K1783" i="5"/>
  <c r="L1783" i="5"/>
  <c r="M1783" i="5"/>
  <c r="F1784" i="5"/>
  <c r="G1784" i="5"/>
  <c r="H1784" i="5"/>
  <c r="I1784" i="5"/>
  <c r="J1784" i="5"/>
  <c r="K1784" i="5"/>
  <c r="L1784" i="5"/>
  <c r="M1784" i="5"/>
  <c r="F1785" i="5"/>
  <c r="G1785" i="5"/>
  <c r="H1785" i="5"/>
  <c r="I1785" i="5"/>
  <c r="J1785" i="5"/>
  <c r="K1785" i="5"/>
  <c r="L1785" i="5"/>
  <c r="M1785" i="5"/>
  <c r="F1786" i="5"/>
  <c r="E1786" i="5" s="1"/>
  <c r="G1786" i="5"/>
  <c r="H1786" i="5"/>
  <c r="I1786" i="5"/>
  <c r="J1786" i="5"/>
  <c r="K1786" i="5"/>
  <c r="L1786" i="5"/>
  <c r="M1786" i="5"/>
  <c r="F1787" i="5"/>
  <c r="D1787" i="5" s="1"/>
  <c r="G1787" i="5"/>
  <c r="H1787" i="5"/>
  <c r="I1787" i="5"/>
  <c r="J1787" i="5"/>
  <c r="K1787" i="5"/>
  <c r="L1787" i="5"/>
  <c r="M1787" i="5"/>
  <c r="F1788" i="5"/>
  <c r="C1788" i="5" s="1"/>
  <c r="G1788" i="5"/>
  <c r="H1788" i="5"/>
  <c r="I1788" i="5"/>
  <c r="J1788" i="5"/>
  <c r="K1788" i="5"/>
  <c r="L1788" i="5"/>
  <c r="M1788" i="5"/>
  <c r="F1789" i="5"/>
  <c r="G1789" i="5"/>
  <c r="H1789" i="5"/>
  <c r="I1789" i="5"/>
  <c r="J1789" i="5"/>
  <c r="K1789" i="5"/>
  <c r="L1789" i="5"/>
  <c r="M1789" i="5"/>
  <c r="F1790" i="5"/>
  <c r="G1790" i="5"/>
  <c r="H1790" i="5"/>
  <c r="I1790" i="5"/>
  <c r="J1790" i="5"/>
  <c r="K1790" i="5"/>
  <c r="L1790" i="5"/>
  <c r="M1790" i="5"/>
  <c r="F1791" i="5"/>
  <c r="C1791" i="5" s="1"/>
  <c r="G1791" i="5"/>
  <c r="H1791" i="5"/>
  <c r="I1791" i="5"/>
  <c r="J1791" i="5"/>
  <c r="K1791" i="5"/>
  <c r="L1791" i="5"/>
  <c r="M1791" i="5"/>
  <c r="F1792" i="5"/>
  <c r="G1792" i="5"/>
  <c r="H1792" i="5"/>
  <c r="I1792" i="5"/>
  <c r="J1792" i="5"/>
  <c r="K1792" i="5"/>
  <c r="L1792" i="5"/>
  <c r="M1792" i="5"/>
  <c r="F1793" i="5"/>
  <c r="C1793" i="5" s="1"/>
  <c r="G1793" i="5"/>
  <c r="H1793" i="5"/>
  <c r="I1793" i="5"/>
  <c r="J1793" i="5"/>
  <c r="K1793" i="5"/>
  <c r="L1793" i="5"/>
  <c r="M1793" i="5"/>
  <c r="F1794" i="5"/>
  <c r="D1794" i="5" s="1"/>
  <c r="G1794" i="5"/>
  <c r="H1794" i="5"/>
  <c r="I1794" i="5"/>
  <c r="J1794" i="5"/>
  <c r="K1794" i="5"/>
  <c r="L1794" i="5"/>
  <c r="M1794" i="5"/>
  <c r="F1795" i="5"/>
  <c r="C1795" i="5" s="1"/>
  <c r="G1795" i="5"/>
  <c r="H1795" i="5"/>
  <c r="I1795" i="5"/>
  <c r="J1795" i="5"/>
  <c r="K1795" i="5"/>
  <c r="L1795" i="5"/>
  <c r="M1795" i="5"/>
  <c r="F1796" i="5"/>
  <c r="E1796" i="5" s="1"/>
  <c r="G1796" i="5"/>
  <c r="H1796" i="5"/>
  <c r="I1796" i="5"/>
  <c r="J1796" i="5"/>
  <c r="K1796" i="5"/>
  <c r="L1796" i="5"/>
  <c r="M1796" i="5"/>
  <c r="F1797" i="5"/>
  <c r="D1797" i="5" s="1"/>
  <c r="G1797" i="5"/>
  <c r="H1797" i="5"/>
  <c r="I1797" i="5"/>
  <c r="J1797" i="5"/>
  <c r="K1797" i="5"/>
  <c r="L1797" i="5"/>
  <c r="M1797" i="5"/>
  <c r="F1798" i="5"/>
  <c r="D1798" i="5" s="1"/>
  <c r="G1798" i="5"/>
  <c r="H1798" i="5"/>
  <c r="I1798" i="5"/>
  <c r="J1798" i="5"/>
  <c r="K1798" i="5"/>
  <c r="L1798" i="5"/>
  <c r="M1798" i="5"/>
  <c r="F1799" i="5"/>
  <c r="C1799" i="5" s="1"/>
  <c r="G1799" i="5"/>
  <c r="H1799" i="5"/>
  <c r="I1799" i="5"/>
  <c r="J1799" i="5"/>
  <c r="K1799" i="5"/>
  <c r="L1799" i="5"/>
  <c r="M1799" i="5"/>
  <c r="F1800" i="5"/>
  <c r="E1800" i="5" s="1"/>
  <c r="G1800" i="5"/>
  <c r="H1800" i="5"/>
  <c r="I1800" i="5"/>
  <c r="J1800" i="5"/>
  <c r="K1800" i="5"/>
  <c r="L1800" i="5"/>
  <c r="M1800" i="5"/>
  <c r="F1801" i="5"/>
  <c r="G1801" i="5"/>
  <c r="H1801" i="5"/>
  <c r="I1801" i="5"/>
  <c r="J1801" i="5"/>
  <c r="K1801" i="5"/>
  <c r="L1801" i="5"/>
  <c r="M1801" i="5"/>
  <c r="F1802" i="5"/>
  <c r="C1802" i="5" s="1"/>
  <c r="G1802" i="5"/>
  <c r="H1802" i="5"/>
  <c r="I1802" i="5"/>
  <c r="J1802" i="5"/>
  <c r="K1802" i="5"/>
  <c r="L1802" i="5"/>
  <c r="M1802" i="5"/>
  <c r="F1803" i="5"/>
  <c r="D1803" i="5" s="1"/>
  <c r="G1803" i="5"/>
  <c r="H1803" i="5"/>
  <c r="I1803" i="5"/>
  <c r="J1803" i="5"/>
  <c r="K1803" i="5"/>
  <c r="L1803" i="5"/>
  <c r="M1803" i="5"/>
  <c r="F1804" i="5"/>
  <c r="D1804" i="5" s="1"/>
  <c r="G1804" i="5"/>
  <c r="H1804" i="5"/>
  <c r="I1804" i="5"/>
  <c r="J1804" i="5"/>
  <c r="K1804" i="5"/>
  <c r="L1804" i="5"/>
  <c r="M1804" i="5"/>
  <c r="F1805" i="5"/>
  <c r="C1805" i="5" s="1"/>
  <c r="G1805" i="5"/>
  <c r="H1805" i="5"/>
  <c r="I1805" i="5"/>
  <c r="J1805" i="5"/>
  <c r="K1805" i="5"/>
  <c r="L1805" i="5"/>
  <c r="M1805" i="5"/>
  <c r="F1806" i="5"/>
  <c r="E1806" i="5" s="1"/>
  <c r="G1806" i="5"/>
  <c r="H1806" i="5"/>
  <c r="I1806" i="5"/>
  <c r="J1806" i="5"/>
  <c r="K1806" i="5"/>
  <c r="L1806" i="5"/>
  <c r="M1806" i="5"/>
  <c r="F1807" i="5"/>
  <c r="G1807" i="5"/>
  <c r="H1807" i="5"/>
  <c r="I1807" i="5"/>
  <c r="J1807" i="5"/>
  <c r="K1807" i="5"/>
  <c r="L1807" i="5"/>
  <c r="M1807" i="5"/>
  <c r="F1808" i="5"/>
  <c r="G1808" i="5"/>
  <c r="H1808" i="5"/>
  <c r="I1808" i="5"/>
  <c r="J1808" i="5"/>
  <c r="K1808" i="5"/>
  <c r="L1808" i="5"/>
  <c r="M1808" i="5"/>
  <c r="F1809" i="5"/>
  <c r="C1809" i="5" s="1"/>
  <c r="G1809" i="5"/>
  <c r="H1809" i="5"/>
  <c r="I1809" i="5"/>
  <c r="J1809" i="5"/>
  <c r="K1809" i="5"/>
  <c r="L1809" i="5"/>
  <c r="M1809" i="5"/>
  <c r="F1810" i="5"/>
  <c r="G1810" i="5"/>
  <c r="H1810" i="5"/>
  <c r="I1810" i="5"/>
  <c r="J1810" i="5"/>
  <c r="K1810" i="5"/>
  <c r="L1810" i="5"/>
  <c r="M1810" i="5"/>
  <c r="F1811" i="5"/>
  <c r="C1811" i="5" s="1"/>
  <c r="G1811" i="5"/>
  <c r="H1811" i="5"/>
  <c r="I1811" i="5"/>
  <c r="J1811" i="5"/>
  <c r="K1811" i="5"/>
  <c r="L1811" i="5"/>
  <c r="M1811" i="5"/>
  <c r="F1812" i="5"/>
  <c r="C1812" i="5" s="1"/>
  <c r="G1812" i="5"/>
  <c r="H1812" i="5"/>
  <c r="I1812" i="5"/>
  <c r="J1812" i="5"/>
  <c r="K1812" i="5"/>
  <c r="L1812" i="5"/>
  <c r="M1812" i="5"/>
  <c r="F1813" i="5"/>
  <c r="D1813" i="5" s="1"/>
  <c r="G1813" i="5"/>
  <c r="H1813" i="5"/>
  <c r="I1813" i="5"/>
  <c r="J1813" i="5"/>
  <c r="K1813" i="5"/>
  <c r="L1813" i="5"/>
  <c r="M1813" i="5"/>
  <c r="F1814" i="5"/>
  <c r="G1814" i="5"/>
  <c r="H1814" i="5"/>
  <c r="I1814" i="5"/>
  <c r="J1814" i="5"/>
  <c r="K1814" i="5"/>
  <c r="L1814" i="5"/>
  <c r="M1814" i="5"/>
  <c r="F1815" i="5"/>
  <c r="G1815" i="5"/>
  <c r="H1815" i="5"/>
  <c r="I1815" i="5"/>
  <c r="J1815" i="5"/>
  <c r="K1815" i="5"/>
  <c r="L1815" i="5"/>
  <c r="M1815" i="5"/>
  <c r="F1816" i="5"/>
  <c r="G1816" i="5"/>
  <c r="H1816" i="5"/>
  <c r="I1816" i="5"/>
  <c r="J1816" i="5"/>
  <c r="K1816" i="5"/>
  <c r="L1816" i="5"/>
  <c r="M1816" i="5"/>
  <c r="F1817" i="5"/>
  <c r="C1817" i="5" s="1"/>
  <c r="G1817" i="5"/>
  <c r="H1817" i="5"/>
  <c r="I1817" i="5"/>
  <c r="J1817" i="5"/>
  <c r="K1817" i="5"/>
  <c r="L1817" i="5"/>
  <c r="M1817" i="5"/>
  <c r="F1818" i="5"/>
  <c r="C1818" i="5" s="1"/>
  <c r="G1818" i="5"/>
  <c r="H1818" i="5"/>
  <c r="I1818" i="5"/>
  <c r="J1818" i="5"/>
  <c r="K1818" i="5"/>
  <c r="L1818" i="5"/>
  <c r="M1818" i="5"/>
  <c r="F1819" i="5"/>
  <c r="G1819" i="5"/>
  <c r="H1819" i="5"/>
  <c r="I1819" i="5"/>
  <c r="J1819" i="5"/>
  <c r="K1819" i="5"/>
  <c r="L1819" i="5"/>
  <c r="M1819" i="5"/>
  <c r="F1820" i="5"/>
  <c r="E1820" i="5" s="1"/>
  <c r="G1820" i="5"/>
  <c r="H1820" i="5"/>
  <c r="I1820" i="5"/>
  <c r="J1820" i="5"/>
  <c r="K1820" i="5"/>
  <c r="L1820" i="5"/>
  <c r="M1820" i="5"/>
  <c r="F1821" i="5"/>
  <c r="G1821" i="5"/>
  <c r="H1821" i="5"/>
  <c r="I1821" i="5"/>
  <c r="J1821" i="5"/>
  <c r="K1821" i="5"/>
  <c r="L1821" i="5"/>
  <c r="M1821" i="5"/>
  <c r="F1822" i="5"/>
  <c r="D1822" i="5" s="1"/>
  <c r="G1822" i="5"/>
  <c r="H1822" i="5"/>
  <c r="I1822" i="5"/>
  <c r="J1822" i="5"/>
  <c r="K1822" i="5"/>
  <c r="L1822" i="5"/>
  <c r="M1822" i="5"/>
  <c r="F1823" i="5"/>
  <c r="E1823" i="5" s="1"/>
  <c r="G1823" i="5"/>
  <c r="H1823" i="5"/>
  <c r="I1823" i="5"/>
  <c r="J1823" i="5"/>
  <c r="K1823" i="5"/>
  <c r="L1823" i="5"/>
  <c r="M1823" i="5"/>
  <c r="F1824" i="5"/>
  <c r="G1824" i="5"/>
  <c r="H1824" i="5"/>
  <c r="I1824" i="5"/>
  <c r="J1824" i="5"/>
  <c r="K1824" i="5"/>
  <c r="L1824" i="5"/>
  <c r="M1824" i="5"/>
  <c r="F1825" i="5"/>
  <c r="D1825" i="5" s="1"/>
  <c r="G1825" i="5"/>
  <c r="H1825" i="5"/>
  <c r="I1825" i="5"/>
  <c r="J1825" i="5"/>
  <c r="K1825" i="5"/>
  <c r="L1825" i="5"/>
  <c r="M1825" i="5"/>
  <c r="F1826" i="5"/>
  <c r="D1826" i="5" s="1"/>
  <c r="G1826" i="5"/>
  <c r="H1826" i="5"/>
  <c r="I1826" i="5"/>
  <c r="J1826" i="5"/>
  <c r="K1826" i="5"/>
  <c r="L1826" i="5"/>
  <c r="M1826" i="5"/>
  <c r="F1827" i="5"/>
  <c r="E1827" i="5" s="1"/>
  <c r="G1827" i="5"/>
  <c r="H1827" i="5"/>
  <c r="I1827" i="5"/>
  <c r="J1827" i="5"/>
  <c r="K1827" i="5"/>
  <c r="L1827" i="5"/>
  <c r="M1827" i="5"/>
  <c r="F1828" i="5"/>
  <c r="E1828" i="5" s="1"/>
  <c r="G1828" i="5"/>
  <c r="H1828" i="5"/>
  <c r="I1828" i="5"/>
  <c r="J1828" i="5"/>
  <c r="K1828" i="5"/>
  <c r="L1828" i="5"/>
  <c r="M1828" i="5"/>
  <c r="F1829" i="5"/>
  <c r="G1829" i="5"/>
  <c r="H1829" i="5"/>
  <c r="I1829" i="5"/>
  <c r="J1829" i="5"/>
  <c r="K1829" i="5"/>
  <c r="L1829" i="5"/>
  <c r="M1829" i="5"/>
  <c r="F1830" i="5"/>
  <c r="E1830" i="5" s="1"/>
  <c r="G1830" i="5"/>
  <c r="H1830" i="5"/>
  <c r="I1830" i="5"/>
  <c r="J1830" i="5"/>
  <c r="K1830" i="5"/>
  <c r="L1830" i="5"/>
  <c r="M1830" i="5"/>
  <c r="F1831" i="5"/>
  <c r="C1831" i="5" s="1"/>
  <c r="G1831" i="5"/>
  <c r="H1831" i="5"/>
  <c r="I1831" i="5"/>
  <c r="J1831" i="5"/>
  <c r="K1831" i="5"/>
  <c r="L1831" i="5"/>
  <c r="M1831" i="5"/>
  <c r="F1832" i="5"/>
  <c r="C1832" i="5" s="1"/>
  <c r="G1832" i="5"/>
  <c r="H1832" i="5"/>
  <c r="I1832" i="5"/>
  <c r="J1832" i="5"/>
  <c r="K1832" i="5"/>
  <c r="L1832" i="5"/>
  <c r="M1832" i="5"/>
  <c r="F1833" i="5"/>
  <c r="G1833" i="5"/>
  <c r="H1833" i="5"/>
  <c r="I1833" i="5"/>
  <c r="J1833" i="5"/>
  <c r="K1833" i="5"/>
  <c r="L1833" i="5"/>
  <c r="M1833" i="5"/>
  <c r="F1834" i="5"/>
  <c r="D1834" i="5" s="1"/>
  <c r="G1834" i="5"/>
  <c r="H1834" i="5"/>
  <c r="I1834" i="5"/>
  <c r="J1834" i="5"/>
  <c r="K1834" i="5"/>
  <c r="L1834" i="5"/>
  <c r="M1834" i="5"/>
  <c r="F1835" i="5"/>
  <c r="E1835" i="5" s="1"/>
  <c r="G1835" i="5"/>
  <c r="H1835" i="5"/>
  <c r="I1835" i="5"/>
  <c r="J1835" i="5"/>
  <c r="K1835" i="5"/>
  <c r="L1835" i="5"/>
  <c r="M1835" i="5"/>
  <c r="F1836" i="5"/>
  <c r="G1836" i="5"/>
  <c r="H1836" i="5"/>
  <c r="I1836" i="5"/>
  <c r="J1836" i="5"/>
  <c r="K1836" i="5"/>
  <c r="L1836" i="5"/>
  <c r="M1836" i="5"/>
  <c r="F1837" i="5"/>
  <c r="C1837" i="5" s="1"/>
  <c r="G1837" i="5"/>
  <c r="H1837" i="5"/>
  <c r="I1837" i="5"/>
  <c r="J1837" i="5"/>
  <c r="K1837" i="5"/>
  <c r="L1837" i="5"/>
  <c r="M1837" i="5"/>
  <c r="F1838" i="5"/>
  <c r="D1838" i="5" s="1"/>
  <c r="G1838" i="5"/>
  <c r="H1838" i="5"/>
  <c r="I1838" i="5"/>
  <c r="J1838" i="5"/>
  <c r="K1838" i="5"/>
  <c r="L1838" i="5"/>
  <c r="M1838" i="5"/>
  <c r="F1839" i="5"/>
  <c r="C1839" i="5" s="1"/>
  <c r="G1839" i="5"/>
  <c r="H1839" i="5"/>
  <c r="I1839" i="5"/>
  <c r="J1839" i="5"/>
  <c r="K1839" i="5"/>
  <c r="L1839" i="5"/>
  <c r="M1839" i="5"/>
  <c r="F1840" i="5"/>
  <c r="E1840" i="5" s="1"/>
  <c r="G1840" i="5"/>
  <c r="H1840" i="5"/>
  <c r="I1840" i="5"/>
  <c r="J1840" i="5"/>
  <c r="K1840" i="5"/>
  <c r="L1840" i="5"/>
  <c r="M1840" i="5"/>
  <c r="F1841" i="5"/>
  <c r="E1841" i="5" s="1"/>
  <c r="G1841" i="5"/>
  <c r="H1841" i="5"/>
  <c r="I1841" i="5"/>
  <c r="J1841" i="5"/>
  <c r="K1841" i="5"/>
  <c r="L1841" i="5"/>
  <c r="M1841" i="5"/>
  <c r="F1842" i="5"/>
  <c r="G1842" i="5"/>
  <c r="H1842" i="5"/>
  <c r="I1842" i="5"/>
  <c r="J1842" i="5"/>
  <c r="K1842" i="5"/>
  <c r="L1842" i="5"/>
  <c r="M1842" i="5"/>
  <c r="F1843" i="5"/>
  <c r="C1843" i="5" s="1"/>
  <c r="G1843" i="5"/>
  <c r="H1843" i="5"/>
  <c r="I1843" i="5"/>
  <c r="J1843" i="5"/>
  <c r="K1843" i="5"/>
  <c r="L1843" i="5"/>
  <c r="M1843" i="5"/>
  <c r="F1844" i="5"/>
  <c r="C1844" i="5" s="1"/>
  <c r="G1844" i="5"/>
  <c r="H1844" i="5"/>
  <c r="I1844" i="5"/>
  <c r="J1844" i="5"/>
  <c r="K1844" i="5"/>
  <c r="L1844" i="5"/>
  <c r="M1844" i="5"/>
  <c r="F1845" i="5"/>
  <c r="D1845" i="5" s="1"/>
  <c r="G1845" i="5"/>
  <c r="H1845" i="5"/>
  <c r="I1845" i="5"/>
  <c r="J1845" i="5"/>
  <c r="K1845" i="5"/>
  <c r="L1845" i="5"/>
  <c r="M1845" i="5"/>
  <c r="F1846" i="5"/>
  <c r="C1846" i="5" s="1"/>
  <c r="G1846" i="5"/>
  <c r="H1846" i="5"/>
  <c r="I1846" i="5"/>
  <c r="J1846" i="5"/>
  <c r="K1846" i="5"/>
  <c r="L1846" i="5"/>
  <c r="M1846" i="5"/>
  <c r="F1847" i="5"/>
  <c r="D1847" i="5" s="1"/>
  <c r="G1847" i="5"/>
  <c r="H1847" i="5"/>
  <c r="I1847" i="5"/>
  <c r="J1847" i="5"/>
  <c r="K1847" i="5"/>
  <c r="L1847" i="5"/>
  <c r="M1847" i="5"/>
  <c r="F1848" i="5"/>
  <c r="G1848" i="5"/>
  <c r="H1848" i="5"/>
  <c r="I1848" i="5"/>
  <c r="J1848" i="5"/>
  <c r="K1848" i="5"/>
  <c r="L1848" i="5"/>
  <c r="M1848" i="5"/>
  <c r="F1849" i="5"/>
  <c r="D1849" i="5" s="1"/>
  <c r="G1849" i="5"/>
  <c r="H1849" i="5"/>
  <c r="I1849" i="5"/>
  <c r="J1849" i="5"/>
  <c r="K1849" i="5"/>
  <c r="L1849" i="5"/>
  <c r="M1849" i="5"/>
  <c r="F1850" i="5"/>
  <c r="D1850" i="5" s="1"/>
  <c r="G1850" i="5"/>
  <c r="H1850" i="5"/>
  <c r="I1850" i="5"/>
  <c r="J1850" i="5"/>
  <c r="K1850" i="5"/>
  <c r="L1850" i="5"/>
  <c r="M1850" i="5"/>
  <c r="F1851" i="5"/>
  <c r="C1851" i="5" s="1"/>
  <c r="G1851" i="5"/>
  <c r="H1851" i="5"/>
  <c r="I1851" i="5"/>
  <c r="J1851" i="5"/>
  <c r="K1851" i="5"/>
  <c r="L1851" i="5"/>
  <c r="M1851" i="5"/>
  <c r="F1852" i="5"/>
  <c r="C1852" i="5" s="1"/>
  <c r="G1852" i="5"/>
  <c r="H1852" i="5"/>
  <c r="I1852" i="5"/>
  <c r="J1852" i="5"/>
  <c r="K1852" i="5"/>
  <c r="L1852" i="5"/>
  <c r="M1852" i="5"/>
  <c r="F1853" i="5"/>
  <c r="G1853" i="5"/>
  <c r="H1853" i="5"/>
  <c r="I1853" i="5"/>
  <c r="J1853" i="5"/>
  <c r="K1853" i="5"/>
  <c r="L1853" i="5"/>
  <c r="M1853" i="5"/>
  <c r="F1854" i="5"/>
  <c r="E1854" i="5" s="1"/>
  <c r="G1854" i="5"/>
  <c r="H1854" i="5"/>
  <c r="I1854" i="5"/>
  <c r="J1854" i="5"/>
  <c r="K1854" i="5"/>
  <c r="L1854" i="5"/>
  <c r="M1854" i="5"/>
  <c r="F1855" i="5"/>
  <c r="E1855" i="5" s="1"/>
  <c r="G1855" i="5"/>
  <c r="H1855" i="5"/>
  <c r="I1855" i="5"/>
  <c r="J1855" i="5"/>
  <c r="K1855" i="5"/>
  <c r="L1855" i="5"/>
  <c r="M1855" i="5"/>
  <c r="F1856" i="5"/>
  <c r="G1856" i="5"/>
  <c r="H1856" i="5"/>
  <c r="I1856" i="5"/>
  <c r="J1856" i="5"/>
  <c r="K1856" i="5"/>
  <c r="L1856" i="5"/>
  <c r="M1856" i="5"/>
  <c r="F1857" i="5"/>
  <c r="G1857" i="5"/>
  <c r="H1857" i="5"/>
  <c r="I1857" i="5"/>
  <c r="J1857" i="5"/>
  <c r="K1857" i="5"/>
  <c r="L1857" i="5"/>
  <c r="M1857" i="5"/>
  <c r="F1858" i="5"/>
  <c r="G1858" i="5"/>
  <c r="H1858" i="5"/>
  <c r="I1858" i="5"/>
  <c r="J1858" i="5"/>
  <c r="K1858" i="5"/>
  <c r="L1858" i="5"/>
  <c r="M1858" i="5"/>
  <c r="F1859" i="5"/>
  <c r="C1859" i="5" s="1"/>
  <c r="G1859" i="5"/>
  <c r="H1859" i="5"/>
  <c r="I1859" i="5"/>
  <c r="J1859" i="5"/>
  <c r="K1859" i="5"/>
  <c r="L1859" i="5"/>
  <c r="M1859" i="5"/>
  <c r="F1860" i="5"/>
  <c r="D1860" i="5" s="1"/>
  <c r="G1860" i="5"/>
  <c r="H1860" i="5"/>
  <c r="I1860" i="5"/>
  <c r="J1860" i="5"/>
  <c r="K1860" i="5"/>
  <c r="L1860" i="5"/>
  <c r="M1860" i="5"/>
  <c r="F1861" i="5"/>
  <c r="C1861" i="5" s="1"/>
  <c r="G1861" i="5"/>
  <c r="H1861" i="5"/>
  <c r="I1861" i="5"/>
  <c r="J1861" i="5"/>
  <c r="K1861" i="5"/>
  <c r="L1861" i="5"/>
  <c r="M1861" i="5"/>
  <c r="F1862" i="5"/>
  <c r="E1862" i="5" s="1"/>
  <c r="G1862" i="5"/>
  <c r="H1862" i="5"/>
  <c r="I1862" i="5"/>
  <c r="J1862" i="5"/>
  <c r="K1862" i="5"/>
  <c r="L1862" i="5"/>
  <c r="M1862" i="5"/>
  <c r="F1863" i="5"/>
  <c r="G1863" i="5"/>
  <c r="H1863" i="5"/>
  <c r="I1863" i="5"/>
  <c r="J1863" i="5"/>
  <c r="K1863" i="5"/>
  <c r="L1863" i="5"/>
  <c r="M1863" i="5"/>
  <c r="F1864" i="5"/>
  <c r="C1864" i="5" s="1"/>
  <c r="G1864" i="5"/>
  <c r="H1864" i="5"/>
  <c r="I1864" i="5"/>
  <c r="J1864" i="5"/>
  <c r="K1864" i="5"/>
  <c r="L1864" i="5"/>
  <c r="M1864" i="5"/>
  <c r="F1865" i="5"/>
  <c r="C1865" i="5" s="1"/>
  <c r="G1865" i="5"/>
  <c r="H1865" i="5"/>
  <c r="I1865" i="5"/>
  <c r="J1865" i="5"/>
  <c r="K1865" i="5"/>
  <c r="L1865" i="5"/>
  <c r="M1865" i="5"/>
  <c r="F1866" i="5"/>
  <c r="C1866" i="5" s="1"/>
  <c r="G1866" i="5"/>
  <c r="H1866" i="5"/>
  <c r="I1866" i="5"/>
  <c r="J1866" i="5"/>
  <c r="K1866" i="5"/>
  <c r="L1866" i="5"/>
  <c r="M1866" i="5"/>
  <c r="F1867" i="5"/>
  <c r="C1867" i="5" s="1"/>
  <c r="G1867" i="5"/>
  <c r="H1867" i="5"/>
  <c r="I1867" i="5"/>
  <c r="J1867" i="5"/>
  <c r="K1867" i="5"/>
  <c r="L1867" i="5"/>
  <c r="M1867" i="5"/>
  <c r="F1868" i="5"/>
  <c r="G1868" i="5"/>
  <c r="H1868" i="5"/>
  <c r="I1868" i="5"/>
  <c r="J1868" i="5"/>
  <c r="K1868" i="5"/>
  <c r="L1868" i="5"/>
  <c r="M1868" i="5"/>
  <c r="F1869" i="5"/>
  <c r="E1869" i="5" s="1"/>
  <c r="G1869" i="5"/>
  <c r="H1869" i="5"/>
  <c r="I1869" i="5"/>
  <c r="J1869" i="5"/>
  <c r="K1869" i="5"/>
  <c r="L1869" i="5"/>
  <c r="M1869" i="5"/>
  <c r="F1870" i="5"/>
  <c r="E1870" i="5" s="1"/>
  <c r="G1870" i="5"/>
  <c r="H1870" i="5"/>
  <c r="I1870" i="5"/>
  <c r="J1870" i="5"/>
  <c r="K1870" i="5"/>
  <c r="L1870" i="5"/>
  <c r="M1870" i="5"/>
  <c r="F1871" i="5"/>
  <c r="D1871" i="5" s="1"/>
  <c r="G1871" i="5"/>
  <c r="H1871" i="5"/>
  <c r="I1871" i="5"/>
  <c r="J1871" i="5"/>
  <c r="K1871" i="5"/>
  <c r="L1871" i="5"/>
  <c r="M1871" i="5"/>
  <c r="F1872" i="5"/>
  <c r="E1872" i="5" s="1"/>
  <c r="G1872" i="5"/>
  <c r="H1872" i="5"/>
  <c r="I1872" i="5"/>
  <c r="J1872" i="5"/>
  <c r="K1872" i="5"/>
  <c r="L1872" i="5"/>
  <c r="M1872" i="5"/>
  <c r="F1873" i="5"/>
  <c r="G1873" i="5"/>
  <c r="H1873" i="5"/>
  <c r="I1873" i="5"/>
  <c r="J1873" i="5"/>
  <c r="K1873" i="5"/>
  <c r="L1873" i="5"/>
  <c r="M1873" i="5"/>
  <c r="F1874" i="5"/>
  <c r="E1874" i="5" s="1"/>
  <c r="G1874" i="5"/>
  <c r="H1874" i="5"/>
  <c r="I1874" i="5"/>
  <c r="J1874" i="5"/>
  <c r="K1874" i="5"/>
  <c r="L1874" i="5"/>
  <c r="M1874" i="5"/>
  <c r="F1875" i="5"/>
  <c r="D1875" i="5" s="1"/>
  <c r="G1875" i="5"/>
  <c r="H1875" i="5"/>
  <c r="I1875" i="5"/>
  <c r="J1875" i="5"/>
  <c r="K1875" i="5"/>
  <c r="L1875" i="5"/>
  <c r="M1875" i="5"/>
  <c r="F1876" i="5"/>
  <c r="E1876" i="5" s="1"/>
  <c r="G1876" i="5"/>
  <c r="H1876" i="5"/>
  <c r="I1876" i="5"/>
  <c r="J1876" i="5"/>
  <c r="K1876" i="5"/>
  <c r="L1876" i="5"/>
  <c r="M1876" i="5"/>
  <c r="F1877" i="5"/>
  <c r="G1877" i="5"/>
  <c r="H1877" i="5"/>
  <c r="I1877" i="5"/>
  <c r="J1877" i="5"/>
  <c r="K1877" i="5"/>
  <c r="L1877" i="5"/>
  <c r="M1877" i="5"/>
  <c r="F1878" i="5"/>
  <c r="D1878" i="5" s="1"/>
  <c r="G1878" i="5"/>
  <c r="H1878" i="5"/>
  <c r="I1878" i="5"/>
  <c r="J1878" i="5"/>
  <c r="K1878" i="5"/>
  <c r="L1878" i="5"/>
  <c r="M1878" i="5"/>
  <c r="F1879" i="5"/>
  <c r="C1879" i="5" s="1"/>
  <c r="G1879" i="5"/>
  <c r="H1879" i="5"/>
  <c r="I1879" i="5"/>
  <c r="J1879" i="5"/>
  <c r="K1879" i="5"/>
  <c r="L1879" i="5"/>
  <c r="M1879" i="5"/>
  <c r="F1880" i="5"/>
  <c r="D1880" i="5" s="1"/>
  <c r="G1880" i="5"/>
  <c r="H1880" i="5"/>
  <c r="I1880" i="5"/>
  <c r="J1880" i="5"/>
  <c r="K1880" i="5"/>
  <c r="L1880" i="5"/>
  <c r="M1880" i="5"/>
  <c r="F1881" i="5"/>
  <c r="C1881" i="5" s="1"/>
  <c r="G1881" i="5"/>
  <c r="H1881" i="5"/>
  <c r="I1881" i="5"/>
  <c r="J1881" i="5"/>
  <c r="K1881" i="5"/>
  <c r="L1881" i="5"/>
  <c r="M1881" i="5"/>
  <c r="F1882" i="5"/>
  <c r="G1882" i="5"/>
  <c r="H1882" i="5"/>
  <c r="I1882" i="5"/>
  <c r="J1882" i="5"/>
  <c r="K1882" i="5"/>
  <c r="L1882" i="5"/>
  <c r="M1882" i="5"/>
  <c r="F1883" i="5"/>
  <c r="D1883" i="5" s="1"/>
  <c r="G1883" i="5"/>
  <c r="H1883" i="5"/>
  <c r="I1883" i="5"/>
  <c r="J1883" i="5"/>
  <c r="K1883" i="5"/>
  <c r="L1883" i="5"/>
  <c r="M1883" i="5"/>
  <c r="F1884" i="5"/>
  <c r="G1884" i="5"/>
  <c r="H1884" i="5"/>
  <c r="I1884" i="5"/>
  <c r="J1884" i="5"/>
  <c r="K1884" i="5"/>
  <c r="L1884" i="5"/>
  <c r="M1884" i="5"/>
  <c r="F1885" i="5"/>
  <c r="E1885" i="5" s="1"/>
  <c r="G1885" i="5"/>
  <c r="H1885" i="5"/>
  <c r="I1885" i="5"/>
  <c r="J1885" i="5"/>
  <c r="K1885" i="5"/>
  <c r="L1885" i="5"/>
  <c r="M1885" i="5"/>
  <c r="F1886" i="5"/>
  <c r="D1886" i="5" s="1"/>
  <c r="G1886" i="5"/>
  <c r="H1886" i="5"/>
  <c r="I1886" i="5"/>
  <c r="J1886" i="5"/>
  <c r="K1886" i="5"/>
  <c r="L1886" i="5"/>
  <c r="M1886" i="5"/>
  <c r="F1887" i="5"/>
  <c r="G1887" i="5"/>
  <c r="H1887" i="5"/>
  <c r="I1887" i="5"/>
  <c r="J1887" i="5"/>
  <c r="K1887" i="5"/>
  <c r="L1887" i="5"/>
  <c r="M1887" i="5"/>
  <c r="F1888" i="5"/>
  <c r="D1888" i="5" s="1"/>
  <c r="G1888" i="5"/>
  <c r="H1888" i="5"/>
  <c r="I1888" i="5"/>
  <c r="J1888" i="5"/>
  <c r="K1888" i="5"/>
  <c r="L1888" i="5"/>
  <c r="M1888" i="5"/>
  <c r="F1889" i="5"/>
  <c r="C1889" i="5" s="1"/>
  <c r="G1889" i="5"/>
  <c r="H1889" i="5"/>
  <c r="I1889" i="5"/>
  <c r="J1889" i="5"/>
  <c r="K1889" i="5"/>
  <c r="L1889" i="5"/>
  <c r="M1889" i="5"/>
  <c r="F1890" i="5"/>
  <c r="G1890" i="5"/>
  <c r="H1890" i="5"/>
  <c r="I1890" i="5"/>
  <c r="J1890" i="5"/>
  <c r="K1890" i="5"/>
  <c r="L1890" i="5"/>
  <c r="M1890" i="5"/>
  <c r="F1891" i="5"/>
  <c r="D1891" i="5" s="1"/>
  <c r="G1891" i="5"/>
  <c r="H1891" i="5"/>
  <c r="I1891" i="5"/>
  <c r="J1891" i="5"/>
  <c r="K1891" i="5"/>
  <c r="L1891" i="5"/>
  <c r="M1891" i="5"/>
  <c r="F1892" i="5"/>
  <c r="C1892" i="5" s="1"/>
  <c r="G1892" i="5"/>
  <c r="H1892" i="5"/>
  <c r="I1892" i="5"/>
  <c r="J1892" i="5"/>
  <c r="K1892" i="5"/>
  <c r="L1892" i="5"/>
  <c r="M1892" i="5"/>
  <c r="F1893" i="5"/>
  <c r="C1893" i="5" s="1"/>
  <c r="G1893" i="5"/>
  <c r="H1893" i="5"/>
  <c r="I1893" i="5"/>
  <c r="J1893" i="5"/>
  <c r="K1893" i="5"/>
  <c r="L1893" i="5"/>
  <c r="M1893" i="5"/>
  <c r="F1894" i="5"/>
  <c r="D1894" i="5" s="1"/>
  <c r="G1894" i="5"/>
  <c r="H1894" i="5"/>
  <c r="I1894" i="5"/>
  <c r="J1894" i="5"/>
  <c r="K1894" i="5"/>
  <c r="L1894" i="5"/>
  <c r="M1894" i="5"/>
  <c r="F1895" i="5"/>
  <c r="G1895" i="5"/>
  <c r="H1895" i="5"/>
  <c r="I1895" i="5"/>
  <c r="J1895" i="5"/>
  <c r="K1895" i="5"/>
  <c r="L1895" i="5"/>
  <c r="M1895" i="5"/>
  <c r="F1896" i="5"/>
  <c r="D1896" i="5" s="1"/>
  <c r="G1896" i="5"/>
  <c r="H1896" i="5"/>
  <c r="I1896" i="5"/>
  <c r="J1896" i="5"/>
  <c r="K1896" i="5"/>
  <c r="L1896" i="5"/>
  <c r="M1896" i="5"/>
  <c r="F1897" i="5"/>
  <c r="G1897" i="5"/>
  <c r="H1897" i="5"/>
  <c r="I1897" i="5"/>
  <c r="J1897" i="5"/>
  <c r="K1897" i="5"/>
  <c r="L1897" i="5"/>
  <c r="M1897" i="5"/>
  <c r="F1898" i="5"/>
  <c r="G1898" i="5"/>
  <c r="H1898" i="5"/>
  <c r="I1898" i="5"/>
  <c r="J1898" i="5"/>
  <c r="K1898" i="5"/>
  <c r="L1898" i="5"/>
  <c r="M1898" i="5"/>
  <c r="F1899" i="5"/>
  <c r="E1899" i="5" s="1"/>
  <c r="G1899" i="5"/>
  <c r="H1899" i="5"/>
  <c r="I1899" i="5"/>
  <c r="J1899" i="5"/>
  <c r="K1899" i="5"/>
  <c r="L1899" i="5"/>
  <c r="M1899" i="5"/>
  <c r="F1900" i="5"/>
  <c r="E1900" i="5" s="1"/>
  <c r="G1900" i="5"/>
  <c r="H1900" i="5"/>
  <c r="I1900" i="5"/>
  <c r="J1900" i="5"/>
  <c r="K1900" i="5"/>
  <c r="L1900" i="5"/>
  <c r="M1900" i="5"/>
  <c r="F1901" i="5"/>
  <c r="E1901" i="5" s="1"/>
  <c r="G1901" i="5"/>
  <c r="H1901" i="5"/>
  <c r="I1901" i="5"/>
  <c r="J1901" i="5"/>
  <c r="K1901" i="5"/>
  <c r="L1901" i="5"/>
  <c r="M1901" i="5"/>
  <c r="F1902" i="5"/>
  <c r="C1902" i="5" s="1"/>
  <c r="G1902" i="5"/>
  <c r="H1902" i="5"/>
  <c r="I1902" i="5"/>
  <c r="J1902" i="5"/>
  <c r="K1902" i="5"/>
  <c r="L1902" i="5"/>
  <c r="M1902" i="5"/>
  <c r="F1903" i="5"/>
  <c r="G1903" i="5"/>
  <c r="H1903" i="5"/>
  <c r="I1903" i="5"/>
  <c r="J1903" i="5"/>
  <c r="K1903" i="5"/>
  <c r="L1903" i="5"/>
  <c r="M1903" i="5"/>
  <c r="F1904" i="5"/>
  <c r="D1904" i="5" s="1"/>
  <c r="G1904" i="5"/>
  <c r="H1904" i="5"/>
  <c r="I1904" i="5"/>
  <c r="J1904" i="5"/>
  <c r="K1904" i="5"/>
  <c r="L1904" i="5"/>
  <c r="M1904" i="5"/>
  <c r="F1905" i="5"/>
  <c r="G1905" i="5"/>
  <c r="H1905" i="5"/>
  <c r="I1905" i="5"/>
  <c r="J1905" i="5"/>
  <c r="K1905" i="5"/>
  <c r="L1905" i="5"/>
  <c r="M1905" i="5"/>
  <c r="F1906" i="5"/>
  <c r="E1906" i="5" s="1"/>
  <c r="G1906" i="5"/>
  <c r="H1906" i="5"/>
  <c r="I1906" i="5"/>
  <c r="J1906" i="5"/>
  <c r="K1906" i="5"/>
  <c r="L1906" i="5"/>
  <c r="M1906" i="5"/>
  <c r="F1907" i="5"/>
  <c r="C1907" i="5" s="1"/>
  <c r="G1907" i="5"/>
  <c r="H1907" i="5"/>
  <c r="I1907" i="5"/>
  <c r="J1907" i="5"/>
  <c r="K1907" i="5"/>
  <c r="L1907" i="5"/>
  <c r="M1907" i="5"/>
  <c r="F1908" i="5"/>
  <c r="G1908" i="5"/>
  <c r="H1908" i="5"/>
  <c r="I1908" i="5"/>
  <c r="J1908" i="5"/>
  <c r="K1908" i="5"/>
  <c r="L1908" i="5"/>
  <c r="M1908" i="5"/>
  <c r="F1909" i="5"/>
  <c r="G1909" i="5"/>
  <c r="H1909" i="5"/>
  <c r="I1909" i="5"/>
  <c r="J1909" i="5"/>
  <c r="K1909" i="5"/>
  <c r="L1909" i="5"/>
  <c r="M1909" i="5"/>
  <c r="F1910" i="5"/>
  <c r="D1910" i="5" s="1"/>
  <c r="G1910" i="5"/>
  <c r="H1910" i="5"/>
  <c r="I1910" i="5"/>
  <c r="J1910" i="5"/>
  <c r="K1910" i="5"/>
  <c r="L1910" i="5"/>
  <c r="M1910" i="5"/>
  <c r="F1911" i="5"/>
  <c r="E1911" i="5" s="1"/>
  <c r="G1911" i="5"/>
  <c r="H1911" i="5"/>
  <c r="I1911" i="5"/>
  <c r="J1911" i="5"/>
  <c r="K1911" i="5"/>
  <c r="L1911" i="5"/>
  <c r="M1911" i="5"/>
  <c r="F1912" i="5"/>
  <c r="G1912" i="5"/>
  <c r="H1912" i="5"/>
  <c r="I1912" i="5"/>
  <c r="J1912" i="5"/>
  <c r="K1912" i="5"/>
  <c r="L1912" i="5"/>
  <c r="M1912" i="5"/>
  <c r="F1913" i="5"/>
  <c r="D1913" i="5" s="1"/>
  <c r="G1913" i="5"/>
  <c r="H1913" i="5"/>
  <c r="I1913" i="5"/>
  <c r="J1913" i="5"/>
  <c r="K1913" i="5"/>
  <c r="L1913" i="5"/>
  <c r="M1913" i="5"/>
  <c r="F1914" i="5"/>
  <c r="E1914" i="5" s="1"/>
  <c r="G1914" i="5"/>
  <c r="H1914" i="5"/>
  <c r="I1914" i="5"/>
  <c r="J1914" i="5"/>
  <c r="K1914" i="5"/>
  <c r="L1914" i="5"/>
  <c r="M1914" i="5"/>
  <c r="F1915" i="5"/>
  <c r="C1915" i="5" s="1"/>
  <c r="G1915" i="5"/>
  <c r="H1915" i="5"/>
  <c r="I1915" i="5"/>
  <c r="J1915" i="5"/>
  <c r="K1915" i="5"/>
  <c r="L1915" i="5"/>
  <c r="M1915" i="5"/>
  <c r="F1916" i="5"/>
  <c r="D1916" i="5" s="1"/>
  <c r="G1916" i="5"/>
  <c r="H1916" i="5"/>
  <c r="I1916" i="5"/>
  <c r="J1916" i="5"/>
  <c r="K1916" i="5"/>
  <c r="L1916" i="5"/>
  <c r="M1916" i="5"/>
  <c r="F1917" i="5"/>
  <c r="E1917" i="5" s="1"/>
  <c r="G1917" i="5"/>
  <c r="H1917" i="5"/>
  <c r="I1917" i="5"/>
  <c r="J1917" i="5"/>
  <c r="K1917" i="5"/>
  <c r="L1917" i="5"/>
  <c r="M1917" i="5"/>
  <c r="F1918" i="5"/>
  <c r="D1918" i="5" s="1"/>
  <c r="G1918" i="5"/>
  <c r="H1918" i="5"/>
  <c r="I1918" i="5"/>
  <c r="J1918" i="5"/>
  <c r="K1918" i="5"/>
  <c r="L1918" i="5"/>
  <c r="M1918" i="5"/>
  <c r="F1919" i="5"/>
  <c r="E1919" i="5" s="1"/>
  <c r="G1919" i="5"/>
  <c r="H1919" i="5"/>
  <c r="I1919" i="5"/>
  <c r="J1919" i="5"/>
  <c r="K1919" i="5"/>
  <c r="L1919" i="5"/>
  <c r="M1919" i="5"/>
  <c r="F1920" i="5"/>
  <c r="E1920" i="5" s="1"/>
  <c r="G1920" i="5"/>
  <c r="H1920" i="5"/>
  <c r="I1920" i="5"/>
  <c r="J1920" i="5"/>
  <c r="K1920" i="5"/>
  <c r="L1920" i="5"/>
  <c r="M1920" i="5"/>
  <c r="F1921" i="5"/>
  <c r="C1921" i="5" s="1"/>
  <c r="G1921" i="5"/>
  <c r="H1921" i="5"/>
  <c r="I1921" i="5"/>
  <c r="J1921" i="5"/>
  <c r="K1921" i="5"/>
  <c r="L1921" i="5"/>
  <c r="M1921" i="5"/>
  <c r="F1922" i="5"/>
  <c r="G1922" i="5"/>
  <c r="H1922" i="5"/>
  <c r="I1922" i="5"/>
  <c r="J1922" i="5"/>
  <c r="K1922" i="5"/>
  <c r="L1922" i="5"/>
  <c r="M1922" i="5"/>
  <c r="F1923" i="5"/>
  <c r="G1923" i="5"/>
  <c r="H1923" i="5"/>
  <c r="I1923" i="5"/>
  <c r="J1923" i="5"/>
  <c r="K1923" i="5"/>
  <c r="L1923" i="5"/>
  <c r="M1923" i="5"/>
  <c r="F1924" i="5"/>
  <c r="G1924" i="5"/>
  <c r="H1924" i="5"/>
  <c r="I1924" i="5"/>
  <c r="J1924" i="5"/>
  <c r="K1924" i="5"/>
  <c r="L1924" i="5"/>
  <c r="M1924" i="5"/>
  <c r="F1925" i="5"/>
  <c r="D1925" i="5" s="1"/>
  <c r="G1925" i="5"/>
  <c r="H1925" i="5"/>
  <c r="I1925" i="5"/>
  <c r="J1925" i="5"/>
  <c r="K1925" i="5"/>
  <c r="L1925" i="5"/>
  <c r="M1925" i="5"/>
  <c r="F1926" i="5"/>
  <c r="D1926" i="5" s="1"/>
  <c r="G1926" i="5"/>
  <c r="H1926" i="5"/>
  <c r="I1926" i="5"/>
  <c r="J1926" i="5"/>
  <c r="K1926" i="5"/>
  <c r="L1926" i="5"/>
  <c r="M1926" i="5"/>
  <c r="F1927" i="5"/>
  <c r="G1927" i="5"/>
  <c r="H1927" i="5"/>
  <c r="I1927" i="5"/>
  <c r="J1927" i="5"/>
  <c r="K1927" i="5"/>
  <c r="L1927" i="5"/>
  <c r="M1927" i="5"/>
  <c r="F1928" i="5"/>
  <c r="G1928" i="5"/>
  <c r="H1928" i="5"/>
  <c r="I1928" i="5"/>
  <c r="J1928" i="5"/>
  <c r="K1928" i="5"/>
  <c r="L1928" i="5"/>
  <c r="M1928" i="5"/>
  <c r="F1929" i="5"/>
  <c r="G1929" i="5"/>
  <c r="H1929" i="5"/>
  <c r="I1929" i="5"/>
  <c r="J1929" i="5"/>
  <c r="K1929" i="5"/>
  <c r="L1929" i="5"/>
  <c r="M1929" i="5"/>
  <c r="F1930" i="5"/>
  <c r="E1930" i="5" s="1"/>
  <c r="G1930" i="5"/>
  <c r="H1930" i="5"/>
  <c r="I1930" i="5"/>
  <c r="J1930" i="5"/>
  <c r="K1930" i="5"/>
  <c r="L1930" i="5"/>
  <c r="M1930" i="5"/>
  <c r="F1931" i="5"/>
  <c r="C1931" i="5" s="1"/>
  <c r="G1931" i="5"/>
  <c r="H1931" i="5"/>
  <c r="I1931" i="5"/>
  <c r="J1931" i="5"/>
  <c r="K1931" i="5"/>
  <c r="L1931" i="5"/>
  <c r="M1931" i="5"/>
  <c r="F1932" i="5"/>
  <c r="G1932" i="5"/>
  <c r="H1932" i="5"/>
  <c r="I1932" i="5"/>
  <c r="J1932" i="5"/>
  <c r="K1932" i="5"/>
  <c r="L1932" i="5"/>
  <c r="M1932" i="5"/>
  <c r="F1933" i="5"/>
  <c r="G1933" i="5"/>
  <c r="H1933" i="5"/>
  <c r="I1933" i="5"/>
  <c r="J1933" i="5"/>
  <c r="K1933" i="5"/>
  <c r="L1933" i="5"/>
  <c r="M1933" i="5"/>
  <c r="F1934" i="5"/>
  <c r="D1934" i="5" s="1"/>
  <c r="G1934" i="5"/>
  <c r="H1934" i="5"/>
  <c r="I1934" i="5"/>
  <c r="J1934" i="5"/>
  <c r="K1934" i="5"/>
  <c r="L1934" i="5"/>
  <c r="M1934" i="5"/>
  <c r="F1935" i="5"/>
  <c r="G1935" i="5"/>
  <c r="H1935" i="5"/>
  <c r="I1935" i="5"/>
  <c r="J1935" i="5"/>
  <c r="K1935" i="5"/>
  <c r="L1935" i="5"/>
  <c r="M1935" i="5"/>
  <c r="F1936" i="5"/>
  <c r="G1936" i="5"/>
  <c r="H1936" i="5"/>
  <c r="I1936" i="5"/>
  <c r="J1936" i="5"/>
  <c r="K1936" i="5"/>
  <c r="L1936" i="5"/>
  <c r="M1936" i="5"/>
  <c r="F1937" i="5"/>
  <c r="D1937" i="5" s="1"/>
  <c r="G1937" i="5"/>
  <c r="H1937" i="5"/>
  <c r="I1937" i="5"/>
  <c r="J1937" i="5"/>
  <c r="K1937" i="5"/>
  <c r="L1937" i="5"/>
  <c r="M1937" i="5"/>
  <c r="F1938" i="5"/>
  <c r="C1938" i="5" s="1"/>
  <c r="G1938" i="5"/>
  <c r="H1938" i="5"/>
  <c r="I1938" i="5"/>
  <c r="J1938" i="5"/>
  <c r="K1938" i="5"/>
  <c r="L1938" i="5"/>
  <c r="M1938" i="5"/>
  <c r="F1939" i="5"/>
  <c r="D1939" i="5" s="1"/>
  <c r="G1939" i="5"/>
  <c r="H1939" i="5"/>
  <c r="I1939" i="5"/>
  <c r="J1939" i="5"/>
  <c r="K1939" i="5"/>
  <c r="L1939" i="5"/>
  <c r="M1939" i="5"/>
  <c r="F1940" i="5"/>
  <c r="G1940" i="5"/>
  <c r="H1940" i="5"/>
  <c r="I1940" i="5"/>
  <c r="J1940" i="5"/>
  <c r="K1940" i="5"/>
  <c r="L1940" i="5"/>
  <c r="M1940" i="5"/>
  <c r="F1941" i="5"/>
  <c r="G1941" i="5"/>
  <c r="H1941" i="5"/>
  <c r="I1941" i="5"/>
  <c r="J1941" i="5"/>
  <c r="K1941" i="5"/>
  <c r="L1941" i="5"/>
  <c r="M1941" i="5"/>
  <c r="F1942" i="5"/>
  <c r="C1942" i="5" s="1"/>
  <c r="G1942" i="5"/>
  <c r="H1942" i="5"/>
  <c r="I1942" i="5"/>
  <c r="J1942" i="5"/>
  <c r="K1942" i="5"/>
  <c r="L1942" i="5"/>
  <c r="M1942" i="5"/>
  <c r="F1943" i="5"/>
  <c r="E1943" i="5" s="1"/>
  <c r="G1943" i="5"/>
  <c r="H1943" i="5"/>
  <c r="I1943" i="5"/>
  <c r="J1943" i="5"/>
  <c r="K1943" i="5"/>
  <c r="L1943" i="5"/>
  <c r="M1943" i="5"/>
  <c r="F1944" i="5"/>
  <c r="C1944" i="5" s="1"/>
  <c r="G1944" i="5"/>
  <c r="H1944" i="5"/>
  <c r="I1944" i="5"/>
  <c r="J1944" i="5"/>
  <c r="K1944" i="5"/>
  <c r="L1944" i="5"/>
  <c r="M1944" i="5"/>
  <c r="F1945" i="5"/>
  <c r="C1945" i="5" s="1"/>
  <c r="G1945" i="5"/>
  <c r="H1945" i="5"/>
  <c r="I1945" i="5"/>
  <c r="J1945" i="5"/>
  <c r="K1945" i="5"/>
  <c r="L1945" i="5"/>
  <c r="M1945" i="5"/>
  <c r="F1946" i="5"/>
  <c r="E1946" i="5" s="1"/>
  <c r="G1946" i="5"/>
  <c r="H1946" i="5"/>
  <c r="I1946" i="5"/>
  <c r="J1946" i="5"/>
  <c r="K1946" i="5"/>
  <c r="L1946" i="5"/>
  <c r="M1946" i="5"/>
  <c r="F1947" i="5"/>
  <c r="G1947" i="5"/>
  <c r="H1947" i="5"/>
  <c r="I1947" i="5"/>
  <c r="J1947" i="5"/>
  <c r="K1947" i="5"/>
  <c r="L1947" i="5"/>
  <c r="M1947" i="5"/>
  <c r="F1948" i="5"/>
  <c r="E1948" i="5" s="1"/>
  <c r="G1948" i="5"/>
  <c r="H1948" i="5"/>
  <c r="I1948" i="5"/>
  <c r="J1948" i="5"/>
  <c r="K1948" i="5"/>
  <c r="L1948" i="5"/>
  <c r="M1948" i="5"/>
  <c r="F1949" i="5"/>
  <c r="D1949" i="5" s="1"/>
  <c r="G1949" i="5"/>
  <c r="H1949" i="5"/>
  <c r="I1949" i="5"/>
  <c r="J1949" i="5"/>
  <c r="K1949" i="5"/>
  <c r="L1949" i="5"/>
  <c r="M1949" i="5"/>
  <c r="F1950" i="5"/>
  <c r="G1950" i="5"/>
  <c r="H1950" i="5"/>
  <c r="I1950" i="5"/>
  <c r="J1950" i="5"/>
  <c r="K1950" i="5"/>
  <c r="L1950" i="5"/>
  <c r="M1950" i="5"/>
  <c r="F1951" i="5"/>
  <c r="G1951" i="5"/>
  <c r="H1951" i="5"/>
  <c r="I1951" i="5"/>
  <c r="J1951" i="5"/>
  <c r="K1951" i="5"/>
  <c r="L1951" i="5"/>
  <c r="M1951" i="5"/>
  <c r="F1952" i="5"/>
  <c r="C1952" i="5" s="1"/>
  <c r="G1952" i="5"/>
  <c r="H1952" i="5"/>
  <c r="I1952" i="5"/>
  <c r="J1952" i="5"/>
  <c r="K1952" i="5"/>
  <c r="L1952" i="5"/>
  <c r="M1952" i="5"/>
  <c r="F1953" i="5"/>
  <c r="G1953" i="5"/>
  <c r="H1953" i="5"/>
  <c r="I1953" i="5"/>
  <c r="J1953" i="5"/>
  <c r="K1953" i="5"/>
  <c r="L1953" i="5"/>
  <c r="M1953" i="5"/>
  <c r="F1954" i="5"/>
  <c r="G1954" i="5"/>
  <c r="H1954" i="5"/>
  <c r="I1954" i="5"/>
  <c r="J1954" i="5"/>
  <c r="K1954" i="5"/>
  <c r="L1954" i="5"/>
  <c r="M1954" i="5"/>
  <c r="F1955" i="5"/>
  <c r="G1955" i="5"/>
  <c r="H1955" i="5"/>
  <c r="I1955" i="5"/>
  <c r="J1955" i="5"/>
  <c r="K1955" i="5"/>
  <c r="L1955" i="5"/>
  <c r="M1955" i="5"/>
  <c r="F1956" i="5"/>
  <c r="G1956" i="5"/>
  <c r="H1956" i="5"/>
  <c r="I1956" i="5"/>
  <c r="J1956" i="5"/>
  <c r="K1956" i="5"/>
  <c r="L1956" i="5"/>
  <c r="M1956" i="5"/>
  <c r="F1957" i="5"/>
  <c r="D1957" i="5" s="1"/>
  <c r="G1957" i="5"/>
  <c r="H1957" i="5"/>
  <c r="I1957" i="5"/>
  <c r="J1957" i="5"/>
  <c r="K1957" i="5"/>
  <c r="L1957" i="5"/>
  <c r="M1957" i="5"/>
  <c r="F1958" i="5"/>
  <c r="C1958" i="5" s="1"/>
  <c r="G1958" i="5"/>
  <c r="H1958" i="5"/>
  <c r="I1958" i="5"/>
  <c r="J1958" i="5"/>
  <c r="K1958" i="5"/>
  <c r="L1958" i="5"/>
  <c r="M1958" i="5"/>
  <c r="F1959" i="5"/>
  <c r="E1959" i="5" s="1"/>
  <c r="G1959" i="5"/>
  <c r="H1959" i="5"/>
  <c r="I1959" i="5"/>
  <c r="J1959" i="5"/>
  <c r="K1959" i="5"/>
  <c r="L1959" i="5"/>
  <c r="M1959" i="5"/>
  <c r="F1960" i="5"/>
  <c r="G1960" i="5"/>
  <c r="H1960" i="5"/>
  <c r="I1960" i="5"/>
  <c r="J1960" i="5"/>
  <c r="K1960" i="5"/>
  <c r="L1960" i="5"/>
  <c r="M1960" i="5"/>
  <c r="F1961" i="5"/>
  <c r="E1961" i="5" s="1"/>
  <c r="G1961" i="5"/>
  <c r="H1961" i="5"/>
  <c r="I1961" i="5"/>
  <c r="J1961" i="5"/>
  <c r="K1961" i="5"/>
  <c r="L1961" i="5"/>
  <c r="M1961" i="5"/>
  <c r="F1962" i="5"/>
  <c r="D1962" i="5" s="1"/>
  <c r="G1962" i="5"/>
  <c r="H1962" i="5"/>
  <c r="I1962" i="5"/>
  <c r="J1962" i="5"/>
  <c r="K1962" i="5"/>
  <c r="L1962" i="5"/>
  <c r="M1962" i="5"/>
  <c r="F1963" i="5"/>
  <c r="D1963" i="5" s="1"/>
  <c r="G1963" i="5"/>
  <c r="H1963" i="5"/>
  <c r="I1963" i="5"/>
  <c r="J1963" i="5"/>
  <c r="K1963" i="5"/>
  <c r="L1963" i="5"/>
  <c r="M1963" i="5"/>
  <c r="F1964" i="5"/>
  <c r="G1964" i="5"/>
  <c r="H1964" i="5"/>
  <c r="I1964" i="5"/>
  <c r="J1964" i="5"/>
  <c r="K1964" i="5"/>
  <c r="L1964" i="5"/>
  <c r="M1964" i="5"/>
  <c r="F1965" i="5"/>
  <c r="G1965" i="5"/>
  <c r="H1965" i="5"/>
  <c r="I1965" i="5"/>
  <c r="J1965" i="5"/>
  <c r="K1965" i="5"/>
  <c r="L1965" i="5"/>
  <c r="M1965" i="5"/>
  <c r="F1966" i="5"/>
  <c r="G1966" i="5"/>
  <c r="H1966" i="5"/>
  <c r="I1966" i="5"/>
  <c r="J1966" i="5"/>
  <c r="K1966" i="5"/>
  <c r="L1966" i="5"/>
  <c r="M1966" i="5"/>
  <c r="F1967" i="5"/>
  <c r="G1967" i="5"/>
  <c r="H1967" i="5"/>
  <c r="I1967" i="5"/>
  <c r="J1967" i="5"/>
  <c r="K1967" i="5"/>
  <c r="L1967" i="5"/>
  <c r="M1967" i="5"/>
  <c r="F1968" i="5"/>
  <c r="G1968" i="5"/>
  <c r="H1968" i="5"/>
  <c r="I1968" i="5"/>
  <c r="J1968" i="5"/>
  <c r="K1968" i="5"/>
  <c r="L1968" i="5"/>
  <c r="M1968" i="5"/>
  <c r="F1969" i="5"/>
  <c r="D1969" i="5" s="1"/>
  <c r="G1969" i="5"/>
  <c r="H1969" i="5"/>
  <c r="I1969" i="5"/>
  <c r="J1969" i="5"/>
  <c r="K1969" i="5"/>
  <c r="L1969" i="5"/>
  <c r="M1969" i="5"/>
  <c r="E185" i="5"/>
  <c r="D207" i="5"/>
  <c r="D185" i="5"/>
  <c r="E177" i="5"/>
  <c r="E204" i="5"/>
  <c r="E181" i="5"/>
  <c r="C204" i="5"/>
  <c r="C199" i="5"/>
  <c r="E1688" i="5"/>
  <c r="E351" i="5"/>
  <c r="D351" i="5"/>
  <c r="C595" i="5"/>
  <c r="E580" i="5"/>
  <c r="D511" i="5"/>
  <c r="E511" i="5"/>
  <c r="E368" i="5"/>
  <c r="C542" i="5"/>
  <c r="C467" i="5"/>
  <c r="D467" i="5"/>
  <c r="E467" i="5"/>
  <c r="C463" i="5"/>
  <c r="E463" i="5"/>
  <c r="D463" i="5"/>
  <c r="D632" i="5"/>
  <c r="C596" i="5"/>
  <c r="C342" i="5"/>
  <c r="E292" i="5"/>
  <c r="C554" i="5"/>
  <c r="C679" i="5"/>
  <c r="E461" i="5"/>
  <c r="C327" i="5"/>
  <c r="E558" i="5"/>
  <c r="D431" i="5"/>
  <c r="E431" i="5"/>
  <c r="C389" i="5"/>
  <c r="C209" i="5"/>
  <c r="D209" i="5"/>
  <c r="E491" i="5"/>
  <c r="C450" i="5"/>
  <c r="E450" i="5"/>
  <c r="C443" i="5"/>
  <c r="D443" i="5"/>
  <c r="E443" i="5"/>
  <c r="D410" i="5"/>
  <c r="C410" i="5"/>
  <c r="E619" i="5"/>
  <c r="C469" i="5"/>
  <c r="E469" i="5"/>
  <c r="D469" i="5"/>
  <c r="C442" i="5"/>
  <c r="D442" i="5"/>
  <c r="E442" i="5"/>
  <c r="E410" i="5"/>
  <c r="C652" i="5"/>
  <c r="D604" i="5"/>
  <c r="E515" i="5"/>
  <c r="C483" i="5"/>
  <c r="C424" i="5"/>
  <c r="D424" i="5"/>
  <c r="E424" i="5"/>
  <c r="C448" i="5"/>
  <c r="D448" i="5"/>
  <c r="E400" i="5"/>
  <c r="C386" i="5"/>
  <c r="D386" i="5"/>
  <c r="E386" i="5"/>
  <c r="C352" i="5"/>
  <c r="E352" i="5"/>
  <c r="D343" i="5"/>
  <c r="E343" i="5"/>
  <c r="C343" i="5"/>
  <c r="D300" i="5"/>
  <c r="E300" i="5"/>
  <c r="E239" i="5"/>
  <c r="E224" i="5"/>
  <c r="C224" i="5"/>
  <c r="C184" i="5"/>
  <c r="D184" i="5"/>
  <c r="E184" i="5"/>
  <c r="C130" i="5"/>
  <c r="D21" i="5"/>
  <c r="E21" i="5"/>
  <c r="C21" i="5"/>
  <c r="D539" i="5"/>
  <c r="D423" i="5"/>
  <c r="C402" i="5"/>
  <c r="D402" i="5"/>
  <c r="D331" i="5"/>
  <c r="C313" i="5"/>
  <c r="D313" i="5"/>
  <c r="C197" i="5"/>
  <c r="D197" i="5"/>
  <c r="E197" i="5"/>
  <c r="D12" i="5"/>
  <c r="D566" i="5"/>
  <c r="C459" i="5"/>
  <c r="D459" i="5"/>
  <c r="D440" i="5"/>
  <c r="E423" i="5"/>
  <c r="C408" i="5"/>
  <c r="D408" i="5"/>
  <c r="E360" i="5"/>
  <c r="C268" i="5"/>
  <c r="E206" i="5"/>
  <c r="C206" i="5"/>
  <c r="D206" i="5"/>
  <c r="C429" i="5"/>
  <c r="D429" i="5"/>
  <c r="C426" i="5"/>
  <c r="E384" i="5"/>
  <c r="D264" i="5"/>
  <c r="C464" i="5"/>
  <c r="D464" i="5"/>
  <c r="C403" i="5"/>
  <c r="D387" i="5"/>
  <c r="E387" i="5"/>
  <c r="C371" i="5"/>
  <c r="D260" i="5"/>
  <c r="E183" i="5"/>
  <c r="C183" i="5"/>
  <c r="D183" i="5"/>
  <c r="D531" i="5"/>
  <c r="C496" i="5"/>
  <c r="C475" i="5"/>
  <c r="D475" i="5"/>
  <c r="E475" i="5"/>
  <c r="C456" i="5"/>
  <c r="E345" i="5"/>
  <c r="D245" i="5"/>
  <c r="C245" i="5"/>
  <c r="D221" i="5"/>
  <c r="C208" i="5"/>
  <c r="D208" i="5"/>
  <c r="C7" i="5"/>
  <c r="D7" i="5"/>
  <c r="C432" i="5"/>
  <c r="D432" i="5"/>
  <c r="C411" i="5"/>
  <c r="D411" i="5"/>
  <c r="E411" i="5"/>
  <c r="D363" i="5"/>
  <c r="E363" i="5"/>
  <c r="C329" i="5"/>
  <c r="E329" i="5"/>
  <c r="D311" i="5"/>
  <c r="D273" i="5"/>
  <c r="C236" i="5"/>
  <c r="D203" i="5"/>
  <c r="E203" i="5"/>
  <c r="C203" i="5"/>
  <c r="D140" i="5"/>
  <c r="C140" i="5"/>
  <c r="E140" i="5"/>
  <c r="D437" i="5"/>
  <c r="E432" i="5"/>
  <c r="C427" i="5"/>
  <c r="D427" i="5"/>
  <c r="E427" i="5"/>
  <c r="C344" i="5"/>
  <c r="D344" i="5"/>
  <c r="D302" i="5"/>
  <c r="D269" i="5"/>
  <c r="C269" i="5"/>
  <c r="D240" i="5"/>
  <c r="C228" i="5"/>
  <c r="D225" i="5"/>
  <c r="E225" i="5"/>
  <c r="E265" i="5"/>
  <c r="C180" i="5"/>
  <c r="D125" i="5"/>
  <c r="D122" i="5"/>
  <c r="D118" i="5"/>
  <c r="C71" i="5"/>
  <c r="E71" i="5"/>
  <c r="C66" i="5"/>
  <c r="D66" i="5"/>
  <c r="E66" i="5"/>
  <c r="E144" i="5"/>
  <c r="E134" i="5"/>
  <c r="C26" i="5"/>
  <c r="D26" i="5"/>
  <c r="E26" i="5"/>
  <c r="C20" i="5"/>
  <c r="E20" i="5"/>
  <c r="D316" i="5"/>
  <c r="C238" i="5"/>
  <c r="D215" i="5"/>
  <c r="D134" i="5"/>
  <c r="D20" i="5"/>
  <c r="D10" i="5"/>
  <c r="E10" i="5"/>
  <c r="E98" i="5"/>
  <c r="E132" i="5"/>
  <c r="C111" i="5"/>
  <c r="D111" i="5"/>
  <c r="E111" i="5"/>
  <c r="C106" i="5"/>
  <c r="D106" i="5"/>
  <c r="D69" i="5"/>
  <c r="E69" i="5"/>
  <c r="E246" i="5"/>
  <c r="E244" i="5"/>
  <c r="E196" i="5"/>
  <c r="C149" i="5"/>
  <c r="C143" i="5"/>
  <c r="D139" i="5"/>
  <c r="C139" i="5"/>
  <c r="E139" i="5"/>
  <c r="D132" i="5"/>
  <c r="E106" i="5"/>
  <c r="C69" i="5"/>
  <c r="E36" i="5"/>
  <c r="C244" i="5"/>
  <c r="C229" i="5"/>
  <c r="D192" i="5"/>
  <c r="C168" i="5"/>
  <c r="D101" i="5"/>
  <c r="E101" i="5"/>
  <c r="C101" i="5"/>
  <c r="F3" i="5"/>
  <c r="D171" i="5"/>
  <c r="E126" i="5"/>
  <c r="C126" i="5"/>
  <c r="E70" i="5"/>
  <c r="C70" i="5"/>
  <c r="E22" i="5"/>
  <c r="C22" i="5"/>
  <c r="D22" i="5"/>
  <c r="C200" i="5"/>
  <c r="D200" i="5"/>
  <c r="D147" i="5"/>
  <c r="E147" i="5"/>
  <c r="C117" i="5"/>
  <c r="D100" i="5"/>
  <c r="E100" i="5"/>
  <c r="E76" i="5"/>
  <c r="E50" i="5"/>
  <c r="C39" i="5"/>
  <c r="D109" i="5"/>
  <c r="E109" i="5"/>
  <c r="D61" i="5"/>
  <c r="E61" i="5"/>
  <c r="C18" i="5"/>
  <c r="D133" i="5"/>
  <c r="C42" i="5"/>
  <c r="D42" i="5"/>
  <c r="C128" i="5"/>
  <c r="C120" i="5"/>
  <c r="C112" i="5"/>
  <c r="C24" i="5"/>
  <c r="C8" i="5"/>
  <c r="A17" i="4"/>
  <c r="A16" i="4" s="1"/>
  <c r="A34" i="13"/>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G3" i="5"/>
  <c r="H3" i="5"/>
  <c r="I3" i="5"/>
  <c r="J3" i="5"/>
  <c r="D27" i="6"/>
  <c r="D28" i="6"/>
  <c r="D29" i="6"/>
  <c r="D30" i="6"/>
  <c r="D31" i="6"/>
  <c r="D32" i="6"/>
  <c r="D33" i="6"/>
  <c r="D34" i="6"/>
  <c r="D35" i="6"/>
  <c r="D36" i="6"/>
  <c r="D37" i="6"/>
  <c r="D38" i="6"/>
  <c r="D39" i="6"/>
  <c r="D40" i="6"/>
  <c r="D41" i="6"/>
  <c r="F28" i="6"/>
  <c r="F5" i="6"/>
  <c r="F6" i="6" s="1"/>
  <c r="D19" i="6"/>
  <c r="D6" i="6"/>
  <c r="D7" i="6"/>
  <c r="D8" i="6"/>
  <c r="D9" i="6"/>
  <c r="D10" i="6"/>
  <c r="D11" i="6"/>
  <c r="D12" i="6"/>
  <c r="D13" i="6"/>
  <c r="D14" i="6"/>
  <c r="D15" i="6"/>
  <c r="D16" i="6"/>
  <c r="D17" i="6"/>
  <c r="D18" i="6"/>
  <c r="D5" i="6"/>
  <c r="M3" i="5"/>
  <c r="L3" i="5"/>
  <c r="K3" i="5"/>
  <c r="A2" i="6"/>
  <c r="A14" i="6" s="1"/>
  <c r="C14" i="6" s="1"/>
  <c r="C41" i="5"/>
  <c r="E41" i="5"/>
  <c r="C38" i="5"/>
  <c r="E38" i="5"/>
  <c r="E171" i="5"/>
  <c r="D238" i="5"/>
  <c r="C239" i="5"/>
  <c r="E357" i="5"/>
  <c r="D345" i="5"/>
  <c r="C345" i="5"/>
  <c r="C193" i="5"/>
  <c r="E193" i="5"/>
  <c r="C36" i="5"/>
  <c r="D261" i="5"/>
  <c r="E122" i="5"/>
  <c r="D265" i="5"/>
  <c r="C116" i="5"/>
  <c r="D319" i="5"/>
  <c r="D483" i="5"/>
  <c r="C543" i="5"/>
  <c r="C681" i="5"/>
  <c r="E117" i="5"/>
  <c r="C240" i="5"/>
  <c r="E228" i="5"/>
  <c r="D271" i="5"/>
  <c r="D223" i="5"/>
  <c r="D323" i="5"/>
  <c r="C646" i="5"/>
  <c r="E476" i="5"/>
  <c r="C476" i="5"/>
  <c r="C655" i="5"/>
  <c r="E60" i="5"/>
  <c r="C58" i="5"/>
  <c r="E229" i="5"/>
  <c r="C324" i="5"/>
  <c r="E125" i="5"/>
  <c r="C271" i="5"/>
  <c r="E268" i="5"/>
  <c r="E588" i="5"/>
  <c r="C428" i="5"/>
  <c r="E428" i="5"/>
  <c r="E426" i="5"/>
  <c r="D426" i="5"/>
  <c r="C296" i="5"/>
  <c r="D296" i="5"/>
  <c r="C294" i="5"/>
  <c r="E601" i="5"/>
  <c r="C601" i="5"/>
  <c r="C360" i="5"/>
  <c r="D360" i="5"/>
  <c r="C275" i="5"/>
  <c r="E275" i="5"/>
  <c r="E391" i="5"/>
  <c r="D141" i="5"/>
  <c r="C590" i="5"/>
  <c r="C12" i="5"/>
  <c r="E654" i="5"/>
  <c r="D325" i="5"/>
  <c r="E325" i="5"/>
  <c r="D142" i="5"/>
  <c r="C74" i="5"/>
  <c r="D58" i="5"/>
  <c r="E94" i="5"/>
  <c r="D654" i="5"/>
  <c r="C368" i="5"/>
  <c r="C639" i="5"/>
  <c r="C661" i="5"/>
  <c r="E93" i="5"/>
  <c r="D60" i="5"/>
  <c r="D253" i="5"/>
  <c r="D321" i="5"/>
  <c r="D392" i="5"/>
  <c r="C323" i="5"/>
  <c r="C619" i="5"/>
  <c r="C198" i="5"/>
  <c r="E198" i="5"/>
  <c r="E192" i="5"/>
  <c r="E369" i="5"/>
  <c r="D257" i="5"/>
  <c r="E257" i="5"/>
  <c r="E395" i="5"/>
  <c r="E62" i="5"/>
  <c r="C62" i="5"/>
  <c r="D62" i="5"/>
  <c r="D14" i="5"/>
  <c r="C215" i="5"/>
  <c r="E261" i="5"/>
  <c r="E95" i="5"/>
  <c r="C321" i="5"/>
  <c r="C392" i="5"/>
  <c r="E191" i="5"/>
  <c r="C191" i="5"/>
  <c r="C49" i="5"/>
  <c r="D49" i="5"/>
  <c r="E49" i="5"/>
  <c r="E19" i="5"/>
  <c r="C19" i="5"/>
  <c r="D98" i="5"/>
  <c r="C306" i="5"/>
  <c r="D18" i="5"/>
  <c r="C212" i="5"/>
  <c r="E212" i="5"/>
  <c r="D324" i="5"/>
  <c r="C95" i="5"/>
  <c r="D496" i="5"/>
  <c r="E260" i="5"/>
  <c r="D304" i="5"/>
  <c r="C656" i="5"/>
  <c r="D275" i="5"/>
  <c r="C148" i="5"/>
  <c r="E24" i="5"/>
  <c r="E189" i="5"/>
  <c r="D188" i="5"/>
  <c r="D641" i="5"/>
  <c r="E457" i="5"/>
  <c r="C457" i="5"/>
  <c r="D382" i="5"/>
  <c r="E382" i="5"/>
  <c r="E15" i="5"/>
  <c r="C276" i="5"/>
  <c r="E187" i="5"/>
  <c r="E676" i="5"/>
  <c r="E373" i="5"/>
  <c r="C373" i="5"/>
  <c r="E13" i="5"/>
  <c r="C187" i="5"/>
  <c r="D758" i="5"/>
  <c r="D508" i="5"/>
  <c r="D129" i="5"/>
  <c r="C129" i="5"/>
  <c r="D13" i="5"/>
  <c r="E127" i="5"/>
  <c r="D168" i="5"/>
  <c r="C127" i="5"/>
  <c r="E287" i="5"/>
  <c r="E451" i="5"/>
  <c r="D456" i="5"/>
  <c r="C677" i="5"/>
  <c r="C676" i="5"/>
  <c r="E437" i="5"/>
  <c r="C437" i="5"/>
  <c r="D336" i="5"/>
  <c r="C336" i="5"/>
  <c r="E336" i="5"/>
  <c r="C270" i="5"/>
  <c r="D270" i="5"/>
  <c r="E270" i="5"/>
  <c r="D266" i="5"/>
  <c r="E359" i="5"/>
  <c r="D359" i="5"/>
  <c r="C50" i="5"/>
  <c r="C264" i="5"/>
  <c r="D288" i="5"/>
  <c r="D1425" i="5"/>
  <c r="E572" i="5"/>
  <c r="D533" i="5"/>
  <c r="D413" i="5"/>
  <c r="C262" i="5"/>
  <c r="D262" i="5"/>
  <c r="E146" i="5"/>
  <c r="C146" i="5"/>
  <c r="D64" i="5"/>
  <c r="E64" i="5"/>
  <c r="C189" i="5"/>
  <c r="C16" i="5"/>
  <c r="E319" i="5"/>
  <c r="C288" i="5"/>
  <c r="D357" i="5"/>
  <c r="C520" i="5"/>
  <c r="C1501" i="5"/>
  <c r="E612" i="5"/>
  <c r="E478" i="5"/>
  <c r="C478" i="5"/>
  <c r="D478" i="5"/>
  <c r="D477" i="5"/>
  <c r="E477" i="5"/>
  <c r="E290" i="5"/>
  <c r="E201" i="5"/>
  <c r="C201" i="5"/>
  <c r="E199" i="5"/>
  <c r="D199" i="5"/>
  <c r="C119" i="5"/>
  <c r="E119" i="5"/>
  <c r="D627" i="5"/>
  <c r="E353" i="5"/>
  <c r="C353" i="5"/>
  <c r="C241" i="5"/>
  <c r="E241" i="5"/>
  <c r="D493" i="5"/>
  <c r="C493" i="5"/>
  <c r="D198" i="5"/>
  <c r="D41" i="5"/>
  <c r="C46" i="5"/>
  <c r="E46" i="5"/>
  <c r="D46" i="5"/>
  <c r="D193" i="5"/>
  <c r="E605" i="5"/>
  <c r="C573" i="5"/>
  <c r="D375" i="5"/>
  <c r="E375" i="5"/>
  <c r="D346" i="5"/>
  <c r="C346" i="5"/>
  <c r="D254" i="5"/>
  <c r="E254" i="5"/>
  <c r="D74" i="5"/>
  <c r="D114" i="5"/>
  <c r="D93" i="5"/>
  <c r="C94" i="5"/>
  <c r="E180" i="5"/>
  <c r="E302" i="5"/>
  <c r="E419" i="5"/>
  <c r="D498" i="5"/>
  <c r="E623" i="5"/>
  <c r="D179" i="5"/>
  <c r="C527" i="5"/>
  <c r="E541" i="5"/>
  <c r="D541" i="5"/>
  <c r="D485" i="5"/>
  <c r="E458" i="5"/>
  <c r="C458" i="5"/>
  <c r="E414" i="5"/>
  <c r="C414" i="5"/>
  <c r="E285" i="5"/>
  <c r="E252" i="5"/>
  <c r="C252" i="5"/>
  <c r="D190" i="5"/>
  <c r="C190" i="5"/>
  <c r="D137" i="5"/>
  <c r="E137" i="5"/>
  <c r="C137" i="5"/>
  <c r="C78" i="5"/>
  <c r="E78" i="5"/>
  <c r="D78" i="5"/>
  <c r="D350" i="5"/>
  <c r="C350" i="5"/>
  <c r="D419" i="5"/>
  <c r="E576" i="5"/>
  <c r="C664" i="5"/>
  <c r="C45" i="5"/>
  <c r="C114" i="5"/>
  <c r="D348" i="5"/>
  <c r="C647" i="5"/>
  <c r="D647" i="5"/>
  <c r="D565" i="5"/>
  <c r="E565" i="5"/>
  <c r="E250" i="5"/>
  <c r="D250" i="5"/>
  <c r="E182" i="5"/>
  <c r="C182" i="5"/>
  <c r="E154" i="5"/>
  <c r="D154" i="5"/>
  <c r="C135" i="5"/>
  <c r="D135" i="5"/>
  <c r="E75" i="5"/>
  <c r="C75" i="5"/>
  <c r="C9" i="5"/>
  <c r="D9" i="5"/>
  <c r="E133" i="5"/>
  <c r="C348" i="5"/>
  <c r="D303" i="5"/>
  <c r="D38" i="5"/>
  <c r="E370" i="5"/>
  <c r="E331" i="5"/>
  <c r="E604" i="5"/>
  <c r="E418" i="5"/>
  <c r="D681" i="5"/>
  <c r="E537" i="5"/>
  <c r="E406" i="5"/>
  <c r="D406" i="5"/>
  <c r="D362" i="5"/>
  <c r="E362" i="5"/>
  <c r="C362" i="5"/>
  <c r="E267" i="5"/>
  <c r="D267" i="5"/>
  <c r="C267" i="5"/>
  <c r="C243" i="5"/>
  <c r="D243" i="5"/>
  <c r="E243" i="5"/>
  <c r="D102" i="5"/>
  <c r="E102" i="5"/>
  <c r="E577" i="5"/>
  <c r="E663" i="5"/>
  <c r="C529" i="5"/>
  <c r="D529" i="5"/>
  <c r="E529" i="5"/>
  <c r="C678" i="5"/>
  <c r="E678" i="5"/>
  <c r="D640" i="5"/>
  <c r="C553" i="5"/>
  <c r="D338" i="5"/>
  <c r="C234" i="5"/>
  <c r="E234" i="5"/>
  <c r="C305" i="5"/>
  <c r="E305" i="5"/>
  <c r="D263" i="5"/>
  <c r="E263" i="5"/>
  <c r="C263" i="5"/>
  <c r="D170" i="5"/>
  <c r="C170" i="5"/>
  <c r="E170" i="5"/>
  <c r="E45" i="5"/>
  <c r="C440" i="5"/>
  <c r="D526" i="5"/>
  <c r="C499" i="5"/>
  <c r="D525" i="5"/>
  <c r="D577" i="5"/>
  <c r="D39" i="5"/>
  <c r="D373" i="5"/>
  <c r="E673" i="5"/>
  <c r="D673" i="5"/>
  <c r="D522" i="5"/>
  <c r="D468" i="5"/>
  <c r="C468" i="5"/>
  <c r="E468" i="5"/>
  <c r="E465" i="5"/>
  <c r="C425" i="5"/>
  <c r="D425" i="5"/>
  <c r="E425" i="5"/>
  <c r="C322" i="5"/>
  <c r="E322" i="5"/>
  <c r="D322" i="5"/>
  <c r="C167" i="5"/>
  <c r="D167" i="5"/>
  <c r="E65" i="5"/>
  <c r="D65" i="5"/>
  <c r="E48" i="5"/>
  <c r="D48" i="5"/>
  <c r="E602" i="5"/>
  <c r="D540" i="5"/>
  <c r="C540" i="5"/>
  <c r="E497" i="5"/>
  <c r="C497" i="5"/>
  <c r="C417" i="5"/>
  <c r="C299" i="5"/>
  <c r="D299" i="5"/>
  <c r="C99" i="5"/>
  <c r="E99" i="5"/>
  <c r="D516" i="5"/>
  <c r="E388" i="5"/>
  <c r="C388" i="5"/>
  <c r="E310" i="5"/>
  <c r="C232" i="5"/>
  <c r="D232" i="5"/>
  <c r="C207" i="5"/>
  <c r="E207" i="5"/>
  <c r="D112" i="5"/>
  <c r="E112" i="5"/>
  <c r="D667" i="5"/>
  <c r="C608" i="5"/>
  <c r="D428" i="5"/>
  <c r="C359" i="5"/>
  <c r="C227" i="5"/>
  <c r="D227" i="5"/>
  <c r="D177" i="5"/>
  <c r="C177" i="5"/>
  <c r="C73" i="5"/>
  <c r="D73" i="5"/>
  <c r="D454" i="5"/>
  <c r="E454" i="5"/>
  <c r="C409" i="5"/>
  <c r="E409" i="5"/>
  <c r="C286" i="5"/>
  <c r="D272" i="5"/>
  <c r="E272" i="5"/>
  <c r="C105" i="5"/>
  <c r="E105" i="5"/>
  <c r="C1212" i="5"/>
  <c r="D295" i="5"/>
  <c r="C550" i="5"/>
  <c r="C181" i="5"/>
  <c r="D181" i="5"/>
  <c r="C131" i="5"/>
  <c r="D131" i="5"/>
  <c r="E131" i="5"/>
  <c r="D608" i="5"/>
  <c r="E606" i="5"/>
  <c r="C668" i="5"/>
  <c r="E1211" i="5"/>
  <c r="D214" i="5"/>
  <c r="C214" i="5"/>
  <c r="E151" i="5"/>
  <c r="C551" i="5"/>
  <c r="D551" i="5"/>
  <c r="D104" i="5"/>
  <c r="E104" i="5"/>
  <c r="C297" i="5"/>
  <c r="E103" i="5"/>
  <c r="C606" i="5"/>
  <c r="E704" i="5"/>
  <c r="C444" i="5"/>
  <c r="E444" i="5"/>
  <c r="D591" i="5"/>
  <c r="C44" i="5"/>
  <c r="D44" i="5"/>
  <c r="E44" i="5"/>
  <c r="C379" i="5"/>
  <c r="E130" i="5"/>
  <c r="D103" i="5"/>
  <c r="C179" i="5"/>
  <c r="C172" i="5"/>
  <c r="D669" i="5"/>
  <c r="E669" i="5"/>
  <c r="E380" i="5"/>
  <c r="C380" i="5"/>
  <c r="E379" i="5"/>
  <c r="C104" i="5"/>
  <c r="E582" i="5"/>
  <c r="E492" i="5"/>
  <c r="E634" i="5"/>
  <c r="E599" i="5"/>
  <c r="C599" i="5"/>
  <c r="E524" i="5"/>
  <c r="C524" i="5"/>
  <c r="D63" i="5"/>
  <c r="C63" i="5"/>
  <c r="E63" i="5"/>
  <c r="E659" i="5"/>
  <c r="D397" i="5"/>
  <c r="E397" i="5"/>
  <c r="C397" i="5"/>
  <c r="C361" i="5"/>
  <c r="E361" i="5"/>
  <c r="D361" i="5"/>
  <c r="D328" i="5"/>
  <c r="E328" i="5"/>
  <c r="D318" i="5"/>
  <c r="E318" i="5"/>
  <c r="C293" i="5"/>
  <c r="D293" i="5"/>
  <c r="C674" i="5"/>
  <c r="D674" i="5"/>
  <c r="E658" i="5"/>
  <c r="C658" i="5"/>
  <c r="C642" i="5"/>
  <c r="E495" i="5"/>
  <c r="C495" i="5"/>
  <c r="D495" i="5"/>
  <c r="D337" i="5"/>
  <c r="D291" i="5"/>
  <c r="C291" i="5"/>
  <c r="D698" i="5"/>
  <c r="D445" i="5"/>
  <c r="E445" i="5"/>
  <c r="C445" i="5"/>
  <c r="C666" i="5"/>
  <c r="D666" i="5"/>
  <c r="D505" i="5"/>
  <c r="E505" i="5"/>
  <c r="E439" i="5"/>
  <c r="C439" i="5"/>
  <c r="D439" i="5"/>
  <c r="E210" i="5"/>
  <c r="C210" i="5"/>
  <c r="D40" i="5"/>
  <c r="E40" i="5"/>
  <c r="E720" i="5"/>
  <c r="E651" i="5"/>
  <c r="D651" i="5"/>
  <c r="E589" i="5"/>
  <c r="C521" i="5"/>
  <c r="D521" i="5"/>
  <c r="E521" i="5"/>
  <c r="D501" i="5"/>
  <c r="E501" i="5"/>
  <c r="E365" i="5"/>
  <c r="D365" i="5"/>
  <c r="C365" i="5"/>
  <c r="C354" i="5"/>
  <c r="E354" i="5"/>
  <c r="E258" i="5"/>
  <c r="C690" i="5"/>
  <c r="E603" i="5"/>
  <c r="C603" i="5"/>
  <c r="D603" i="5"/>
  <c r="E452" i="5"/>
  <c r="D452" i="5"/>
  <c r="C277" i="5"/>
  <c r="E277" i="5"/>
  <c r="D277" i="5"/>
  <c r="C249" i="5"/>
  <c r="E249" i="5"/>
  <c r="D235" i="5"/>
  <c r="C235" i="5"/>
  <c r="C123" i="5"/>
  <c r="D123" i="5"/>
  <c r="E123" i="5"/>
  <c r="C68" i="5"/>
  <c r="E68" i="5"/>
  <c r="D68" i="5"/>
  <c r="E637" i="5"/>
  <c r="C626" i="5"/>
  <c r="D560" i="5"/>
  <c r="C560" i="5"/>
  <c r="C460" i="5"/>
  <c r="E460" i="5"/>
  <c r="D398" i="5"/>
  <c r="E398" i="5"/>
  <c r="E247" i="5"/>
  <c r="C247" i="5"/>
  <c r="D247" i="5"/>
  <c r="C578" i="5"/>
  <c r="D578" i="5"/>
  <c r="D544" i="5"/>
  <c r="E512" i="5"/>
  <c r="D381" i="5"/>
  <c r="C381" i="5"/>
  <c r="C366" i="5"/>
  <c r="E366" i="5"/>
  <c r="E358" i="5"/>
  <c r="C358" i="5"/>
  <c r="D358" i="5"/>
  <c r="C326" i="5"/>
  <c r="D326" i="5"/>
  <c r="C317" i="5"/>
  <c r="D317" i="5"/>
  <c r="C248" i="5"/>
  <c r="D248" i="5"/>
  <c r="C211" i="5"/>
  <c r="E211" i="5"/>
  <c r="E194" i="5"/>
  <c r="C194" i="5"/>
  <c r="D145" i="5"/>
  <c r="C145" i="5"/>
  <c r="E145" i="5"/>
  <c r="C107" i="5"/>
  <c r="D107" i="5"/>
  <c r="C672" i="5"/>
  <c r="D552" i="5"/>
  <c r="E533" i="5"/>
  <c r="D470" i="5"/>
  <c r="E470" i="5"/>
  <c r="C377" i="5"/>
  <c r="D377" i="5"/>
  <c r="D289" i="5"/>
  <c r="C289" i="5"/>
  <c r="D217" i="5"/>
  <c r="C150" i="5"/>
  <c r="D150" i="5"/>
  <c r="D128" i="5"/>
  <c r="E128" i="5"/>
  <c r="C76" i="5"/>
  <c r="D76" i="5"/>
  <c r="D47" i="5"/>
  <c r="C47" i="5"/>
  <c r="C594" i="5"/>
  <c r="C479" i="5"/>
  <c r="E479" i="5"/>
  <c r="E333" i="5"/>
  <c r="C301" i="5"/>
  <c r="D301" i="5"/>
  <c r="D251" i="5"/>
  <c r="C251" i="5"/>
  <c r="E251" i="5"/>
  <c r="D216" i="5"/>
  <c r="C216" i="5"/>
  <c r="C186" i="5"/>
  <c r="D186" i="5"/>
  <c r="C113" i="5"/>
  <c r="D17" i="5"/>
  <c r="E17" i="5"/>
  <c r="D571" i="5"/>
  <c r="E562" i="5"/>
  <c r="D562" i="5"/>
  <c r="D506" i="5"/>
  <c r="E506" i="5"/>
  <c r="D447" i="5"/>
  <c r="E447" i="5"/>
  <c r="D401" i="5"/>
  <c r="C401" i="5"/>
  <c r="C385" i="5"/>
  <c r="E385" i="5"/>
  <c r="C339" i="5"/>
  <c r="E339" i="5"/>
  <c r="E320" i="5"/>
  <c r="C320" i="5"/>
  <c r="C231" i="5"/>
  <c r="E231" i="5"/>
  <c r="E138" i="5"/>
  <c r="C138" i="5"/>
  <c r="D138" i="5"/>
  <c r="C28" i="5"/>
  <c r="D28" i="5"/>
  <c r="C391" i="5"/>
  <c r="C382" i="5"/>
  <c r="C369" i="5"/>
  <c r="C290" i="5"/>
  <c r="D234" i="5"/>
  <c r="C48" i="5"/>
  <c r="D19" i="5"/>
  <c r="C64" i="5"/>
  <c r="C15" i="5"/>
  <c r="E413" i="5"/>
  <c r="E266" i="5"/>
  <c r="D182" i="5"/>
  <c r="E148" i="5"/>
  <c r="E142" i="5"/>
  <c r="E14" i="5"/>
  <c r="E8" i="5"/>
  <c r="C579" i="5"/>
  <c r="E579" i="5"/>
  <c r="D579" i="5"/>
  <c r="E570" i="5"/>
  <c r="C570" i="5"/>
  <c r="D535" i="5"/>
  <c r="C367" i="5"/>
  <c r="E367" i="5"/>
  <c r="D367" i="5"/>
  <c r="D453" i="5"/>
  <c r="C453" i="5"/>
  <c r="E453" i="5"/>
  <c r="D233" i="5"/>
  <c r="C233" i="5"/>
  <c r="E233" i="5"/>
  <c r="C205" i="5"/>
  <c r="D205" i="5"/>
  <c r="E205" i="5"/>
  <c r="C124" i="5"/>
  <c r="E124" i="5"/>
  <c r="D124" i="5"/>
  <c r="D97" i="5"/>
  <c r="E97" i="5"/>
  <c r="C97" i="5"/>
  <c r="C77" i="5"/>
  <c r="D77" i="5"/>
  <c r="E77" i="5"/>
  <c r="D513" i="5"/>
  <c r="C513" i="5"/>
  <c r="E513" i="5"/>
  <c r="C618" i="5"/>
  <c r="D618" i="5"/>
  <c r="C593" i="5"/>
  <c r="D593" i="5"/>
  <c r="C777" i="5"/>
  <c r="D549" i="5"/>
  <c r="E549" i="5"/>
  <c r="C548" i="5"/>
  <c r="D548" i="5"/>
  <c r="C547" i="5"/>
  <c r="D547" i="5"/>
  <c r="E546" i="5"/>
  <c r="E528" i="5"/>
  <c r="D528" i="5"/>
  <c r="C528" i="5"/>
  <c r="D438" i="5"/>
  <c r="E438" i="5"/>
  <c r="C438" i="5"/>
  <c r="E376" i="5"/>
  <c r="D376" i="5"/>
  <c r="C376" i="5"/>
  <c r="D648" i="5"/>
  <c r="E648" i="5"/>
  <c r="C648" i="5"/>
  <c r="D625" i="5"/>
  <c r="D1589" i="5"/>
  <c r="D569" i="5"/>
  <c r="C569" i="5"/>
  <c r="E568" i="5"/>
  <c r="D446" i="5"/>
  <c r="C446" i="5"/>
  <c r="E446" i="5"/>
  <c r="D390" i="5"/>
  <c r="E390" i="5"/>
  <c r="C390" i="5"/>
  <c r="E342" i="5"/>
  <c r="D342" i="5"/>
  <c r="C312" i="5"/>
  <c r="E312" i="5"/>
  <c r="E311" i="5"/>
  <c r="C311" i="5"/>
  <c r="E1376" i="5"/>
  <c r="D1333" i="5"/>
  <c r="C1446" i="5"/>
  <c r="A24" i="6"/>
  <c r="C1249" i="5"/>
  <c r="E1456" i="5"/>
  <c r="E1349" i="5"/>
  <c r="E1572" i="5"/>
  <c r="C889" i="5"/>
  <c r="E1215" i="5"/>
  <c r="C1267" i="5"/>
  <c r="D680" i="5"/>
  <c r="E680" i="5"/>
  <c r="D1494" i="5"/>
  <c r="C1277" i="5"/>
  <c r="C670" i="5"/>
  <c r="D670" i="5"/>
  <c r="E670" i="5"/>
  <c r="D653" i="5"/>
  <c r="E653" i="5"/>
  <c r="E396" i="5"/>
  <c r="D396" i="5"/>
  <c r="C838" i="5"/>
  <c r="E811" i="5"/>
  <c r="D1492" i="5"/>
  <c r="D1316" i="5"/>
  <c r="C635" i="5"/>
  <c r="E635" i="5"/>
  <c r="E581" i="5"/>
  <c r="E564" i="5"/>
  <c r="D564" i="5"/>
  <c r="D1242" i="5"/>
  <c r="E736" i="5"/>
  <c r="C660" i="5"/>
  <c r="D660" i="5"/>
  <c r="C574" i="5"/>
  <c r="E574" i="5"/>
  <c r="D538" i="5"/>
  <c r="E538" i="5"/>
  <c r="D481" i="5"/>
  <c r="E481" i="5"/>
  <c r="D404" i="5"/>
  <c r="C404" i="5"/>
  <c r="C226" i="5"/>
  <c r="D226" i="5"/>
  <c r="C202" i="5"/>
  <c r="D202" i="5"/>
  <c r="E202" i="5"/>
  <c r="C110" i="5"/>
  <c r="E110" i="5"/>
  <c r="D734" i="5"/>
  <c r="E675" i="5"/>
  <c r="C675" i="5"/>
  <c r="D675" i="5"/>
  <c r="D607" i="5"/>
  <c r="C500" i="5"/>
  <c r="E500" i="5"/>
  <c r="E466" i="5"/>
  <c r="C466" i="5"/>
  <c r="C430" i="5"/>
  <c r="D430" i="5"/>
  <c r="E430" i="5"/>
  <c r="C420" i="5"/>
  <c r="E420" i="5"/>
  <c r="D246" i="5"/>
  <c r="C246" i="5"/>
  <c r="E800" i="5"/>
  <c r="E561" i="5"/>
  <c r="C561" i="5"/>
  <c r="D561" i="5"/>
  <c r="E514" i="5"/>
  <c r="D487" i="5"/>
  <c r="C487" i="5"/>
  <c r="C473" i="5"/>
  <c r="E473" i="5"/>
  <c r="D399" i="5"/>
  <c r="E399" i="5"/>
  <c r="C399" i="5"/>
  <c r="C282" i="5"/>
  <c r="D282" i="5"/>
  <c r="E282" i="5"/>
  <c r="C237" i="5"/>
  <c r="D237" i="5"/>
  <c r="D665" i="5"/>
  <c r="E665" i="5"/>
  <c r="C665" i="5"/>
  <c r="E613" i="5"/>
  <c r="E530" i="5"/>
  <c r="C530" i="5"/>
  <c r="D530" i="5"/>
  <c r="D486" i="5"/>
  <c r="C486" i="5"/>
  <c r="D672" i="5"/>
  <c r="C662" i="5"/>
  <c r="E657" i="5"/>
  <c r="E650" i="5"/>
  <c r="E642" i="5"/>
  <c r="E626" i="5"/>
  <c r="C597" i="5"/>
  <c r="C583" i="5"/>
  <c r="D572" i="5"/>
  <c r="E566" i="5"/>
  <c r="C555" i="5"/>
  <c r="D512" i="5"/>
  <c r="C465" i="5"/>
  <c r="C415" i="5"/>
  <c r="E415" i="5"/>
  <c r="C398" i="5"/>
  <c r="D298" i="5"/>
  <c r="E298" i="5"/>
  <c r="E129" i="5"/>
  <c r="C532" i="5"/>
  <c r="E532" i="5"/>
  <c r="D471" i="5"/>
  <c r="E471" i="5"/>
  <c r="D434" i="5"/>
  <c r="C434" i="5"/>
  <c r="C407" i="5"/>
  <c r="D407" i="5"/>
  <c r="D374" i="5"/>
  <c r="C374" i="5"/>
  <c r="C349" i="5"/>
  <c r="E349" i="5"/>
  <c r="E242" i="5"/>
  <c r="C242" i="5"/>
  <c r="E441" i="5"/>
  <c r="C441" i="5"/>
  <c r="C433" i="5"/>
  <c r="D433" i="5"/>
  <c r="C378" i="5"/>
  <c r="D378" i="5"/>
  <c r="E378" i="5"/>
  <c r="C347" i="5"/>
  <c r="D347" i="5"/>
  <c r="E347" i="5"/>
  <c r="C330" i="5"/>
  <c r="E330" i="5"/>
  <c r="C315" i="5"/>
  <c r="E315" i="5"/>
  <c r="E309" i="5"/>
  <c r="C309" i="5"/>
  <c r="E274" i="5"/>
  <c r="D274" i="5"/>
  <c r="D178" i="5"/>
  <c r="E178" i="5"/>
  <c r="D136" i="5"/>
  <c r="C136" i="5"/>
  <c r="D120" i="5"/>
  <c r="E120" i="5"/>
  <c r="C509" i="5"/>
  <c r="E509" i="5"/>
  <c r="D494" i="5"/>
  <c r="E494" i="5"/>
  <c r="C494" i="5"/>
  <c r="D484" i="5"/>
  <c r="E484" i="5"/>
  <c r="C455" i="5"/>
  <c r="D455" i="5"/>
  <c r="C422" i="5"/>
  <c r="E422" i="5"/>
  <c r="D283" i="5"/>
  <c r="C283" i="5"/>
  <c r="D213" i="5"/>
  <c r="E213" i="5"/>
  <c r="D169" i="5"/>
  <c r="E169" i="5"/>
  <c r="E474" i="5"/>
  <c r="C474" i="5"/>
  <c r="D462" i="5"/>
  <c r="E462" i="5"/>
  <c r="C412" i="5"/>
  <c r="E412" i="5"/>
  <c r="C383" i="5"/>
  <c r="E383" i="5"/>
  <c r="C121" i="5"/>
  <c r="D121" i="5"/>
  <c r="E72" i="5"/>
  <c r="C72" i="5"/>
  <c r="C490" i="5"/>
  <c r="E490" i="5"/>
  <c r="E372" i="5"/>
  <c r="D372" i="5"/>
  <c r="E43" i="5"/>
  <c r="D43" i="5"/>
  <c r="D35" i="5"/>
  <c r="D457" i="5"/>
  <c r="D388" i="5"/>
  <c r="E356" i="5"/>
  <c r="E337" i="5"/>
  <c r="E293" i="5"/>
  <c r="E23" i="5"/>
  <c r="C23" i="5"/>
  <c r="E79" i="5"/>
  <c r="C79" i="5"/>
  <c r="E59" i="5"/>
  <c r="D59" i="5"/>
  <c r="E27" i="5"/>
  <c r="D27" i="5"/>
  <c r="D153" i="5"/>
  <c r="E153" i="5"/>
  <c r="E67" i="5"/>
  <c r="D67" i="5"/>
  <c r="A39" i="6"/>
  <c r="C39" i="6" s="1"/>
  <c r="A27" i="6"/>
  <c r="C27" i="6" s="1"/>
  <c r="A31" i="6"/>
  <c r="C31" i="6" s="1"/>
  <c r="A29" i="6"/>
  <c r="C29" i="6" s="1"/>
  <c r="A28" i="6"/>
  <c r="C28" i="6" s="1"/>
  <c r="A34" i="6"/>
  <c r="C34" i="6" s="1"/>
  <c r="A38" i="6"/>
  <c r="C38" i="6" s="1"/>
  <c r="A41" i="6"/>
  <c r="C41" i="6" s="1"/>
  <c r="L1" i="13"/>
  <c r="L9" i="13" s="1"/>
  <c r="M1" i="13"/>
  <c r="M20" i="13" s="1"/>
  <c r="T1" i="13"/>
  <c r="T18" i="13" s="1"/>
  <c r="P1" i="13"/>
  <c r="P5" i="13" s="1"/>
  <c r="R1" i="13"/>
  <c r="R11" i="13" s="1"/>
  <c r="J1" i="13"/>
  <c r="N1" i="13"/>
  <c r="N32" i="13" s="1"/>
  <c r="D1" i="13"/>
  <c r="D14" i="13" s="1"/>
  <c r="I1" i="13"/>
  <c r="I29" i="13" s="1"/>
  <c r="F1" i="13"/>
  <c r="F19" i="13" s="1"/>
  <c r="Q1" i="13"/>
  <c r="Q8" i="13" s="1"/>
  <c r="E1" i="13"/>
  <c r="E19" i="13" s="1"/>
  <c r="U1" i="13"/>
  <c r="U23" i="13" s="1"/>
  <c r="H1" i="13"/>
  <c r="H7" i="13" s="1"/>
  <c r="G1" i="13"/>
  <c r="G27" i="13" s="1"/>
  <c r="O1" i="13"/>
  <c r="O12" i="13" s="1"/>
  <c r="S1" i="13"/>
  <c r="S24" i="13" s="1"/>
  <c r="C1" i="13"/>
  <c r="C34" i="13" s="1"/>
  <c r="C109" i="13" s="1"/>
  <c r="V1" i="13"/>
  <c r="V29" i="13" s="1"/>
  <c r="K1" i="13"/>
  <c r="K21" i="13" s="1"/>
  <c r="F17" i="13"/>
  <c r="F7" i="13"/>
  <c r="I31" i="13"/>
  <c r="L11" i="13"/>
  <c r="L10" i="13"/>
  <c r="L23" i="13"/>
  <c r="L8" i="13"/>
  <c r="L14" i="13"/>
  <c r="D16" i="5"/>
  <c r="E16" i="5"/>
  <c r="C334" i="5"/>
  <c r="D334" i="5"/>
  <c r="E334" i="5"/>
  <c r="C316" i="5"/>
  <c r="E316" i="5"/>
  <c r="S21" i="13" l="1"/>
  <c r="S28" i="13"/>
  <c r="E1903" i="5"/>
  <c r="D1903" i="5"/>
  <c r="E1836" i="5"/>
  <c r="C1836" i="5"/>
  <c r="D1609" i="5"/>
  <c r="C1609" i="5"/>
  <c r="E1609" i="5"/>
  <c r="C1598" i="5"/>
  <c r="E1598" i="5"/>
  <c r="D1598" i="5"/>
  <c r="E1596" i="5"/>
  <c r="C1596" i="5"/>
  <c r="E1590" i="5"/>
  <c r="C1590" i="5"/>
  <c r="D1590" i="5"/>
  <c r="D1561" i="5"/>
  <c r="C1561" i="5"/>
  <c r="E1544" i="5"/>
  <c r="C1544" i="5"/>
  <c r="E1541" i="5"/>
  <c r="C1541" i="5"/>
  <c r="D1541" i="5"/>
  <c r="C1537" i="5"/>
  <c r="D1537" i="5"/>
  <c r="D1531" i="5"/>
  <c r="C1531" i="5"/>
  <c r="E1531" i="5"/>
  <c r="D1525" i="5"/>
  <c r="C1525" i="5"/>
  <c r="E1525" i="5"/>
  <c r="C1521" i="5"/>
  <c r="D1521" i="5"/>
  <c r="E1521" i="5"/>
  <c r="C1516" i="5"/>
  <c r="D1516" i="5"/>
  <c r="E1516" i="5"/>
  <c r="D1512" i="5"/>
  <c r="E1512" i="5"/>
  <c r="C1512" i="5"/>
  <c r="C1509" i="5"/>
  <c r="E1509" i="5"/>
  <c r="D1507" i="5"/>
  <c r="C1507" i="5"/>
  <c r="E1503" i="5"/>
  <c r="C1503" i="5"/>
  <c r="D1503" i="5"/>
  <c r="D1495" i="5"/>
  <c r="C1495" i="5"/>
  <c r="E1495" i="5"/>
  <c r="C1490" i="5"/>
  <c r="D1490" i="5"/>
  <c r="E1490" i="5"/>
  <c r="C1456" i="5"/>
  <c r="D1456" i="5"/>
  <c r="E1451" i="5"/>
  <c r="C1451" i="5"/>
  <c r="C1443" i="5"/>
  <c r="E1443" i="5"/>
  <c r="D1443" i="5"/>
  <c r="D1423" i="5"/>
  <c r="C1423" i="5"/>
  <c r="E1423" i="5"/>
  <c r="C1405" i="5"/>
  <c r="E1405" i="5"/>
  <c r="D1405" i="5"/>
  <c r="E1395" i="5"/>
  <c r="D1395" i="5"/>
  <c r="C1395" i="5"/>
  <c r="E1391" i="5"/>
  <c r="D1391" i="5"/>
  <c r="C1391" i="5"/>
  <c r="D1381" i="5"/>
  <c r="C1381" i="5"/>
  <c r="E1381" i="5"/>
  <c r="E1377" i="5"/>
  <c r="C1377" i="5"/>
  <c r="D1377" i="5"/>
  <c r="C1370" i="5"/>
  <c r="D1370" i="5"/>
  <c r="E1370" i="5"/>
  <c r="C1363" i="5"/>
  <c r="E1363" i="5"/>
  <c r="E1351" i="5"/>
  <c r="D1351" i="5"/>
  <c r="E1344" i="5"/>
  <c r="D1344" i="5"/>
  <c r="D1334" i="5"/>
  <c r="E1334" i="5"/>
  <c r="C1334" i="5"/>
  <c r="C1330" i="5"/>
  <c r="D1330" i="5"/>
  <c r="E1330" i="5"/>
  <c r="C1327" i="5"/>
  <c r="E1327" i="5"/>
  <c r="D1327" i="5"/>
  <c r="C1323" i="5"/>
  <c r="D1323" i="5"/>
  <c r="E1323" i="5"/>
  <c r="E1321" i="5"/>
  <c r="C1321" i="5"/>
  <c r="D1321" i="5"/>
  <c r="C1311" i="5"/>
  <c r="D1311" i="5"/>
  <c r="D1307" i="5"/>
  <c r="C1307" i="5"/>
  <c r="E1307" i="5"/>
  <c r="D1303" i="5"/>
  <c r="C1303" i="5"/>
  <c r="D1296" i="5"/>
  <c r="E1296" i="5"/>
  <c r="C1296" i="5"/>
  <c r="C1292" i="5"/>
  <c r="D1292" i="5"/>
  <c r="E1292" i="5"/>
  <c r="C1288" i="5"/>
  <c r="E1288" i="5"/>
  <c r="D1288" i="5"/>
  <c r="C1281" i="5"/>
  <c r="E1281" i="5"/>
  <c r="D1281" i="5"/>
  <c r="C1278" i="5"/>
  <c r="D1278" i="5"/>
  <c r="E1278" i="5"/>
  <c r="E1276" i="5"/>
  <c r="C1276" i="5"/>
  <c r="D1276" i="5"/>
  <c r="D1268" i="5"/>
  <c r="E1268" i="5"/>
  <c r="C1268" i="5"/>
  <c r="C1265" i="5"/>
  <c r="E1265" i="5"/>
  <c r="C1256" i="5"/>
  <c r="D1256" i="5"/>
  <c r="E1256" i="5"/>
  <c r="E1247" i="5"/>
  <c r="C1247" i="5"/>
  <c r="D1247" i="5"/>
  <c r="C1241" i="5"/>
  <c r="D1241" i="5"/>
  <c r="E1241" i="5"/>
  <c r="D1232" i="5"/>
  <c r="E1232" i="5"/>
  <c r="D1212" i="5"/>
  <c r="E1212" i="5"/>
  <c r="E1208" i="5"/>
  <c r="D1208" i="5"/>
  <c r="C1208" i="5"/>
  <c r="C1144" i="5"/>
  <c r="E1144" i="5"/>
  <c r="D1136" i="5"/>
  <c r="C1136" i="5"/>
  <c r="C1122" i="5"/>
  <c r="D1122" i="5"/>
  <c r="C1052" i="5"/>
  <c r="E1052" i="5"/>
  <c r="D985" i="5"/>
  <c r="C985" i="5"/>
  <c r="E857" i="5"/>
  <c r="D857" i="5"/>
  <c r="C843" i="5"/>
  <c r="E843" i="5"/>
  <c r="E826" i="5"/>
  <c r="D826" i="5"/>
  <c r="C816" i="5"/>
  <c r="D816" i="5"/>
  <c r="E816" i="5"/>
  <c r="C813" i="5"/>
  <c r="D813" i="5"/>
  <c r="E813" i="5"/>
  <c r="C796" i="5"/>
  <c r="E796" i="5"/>
  <c r="D796" i="5"/>
  <c r="E781" i="5"/>
  <c r="D781" i="5"/>
  <c r="E777" i="5"/>
  <c r="D777" i="5"/>
  <c r="D1612" i="5"/>
  <c r="E1612" i="5"/>
  <c r="C1612" i="5"/>
  <c r="D1602" i="5"/>
  <c r="C1602" i="5"/>
  <c r="E1602" i="5"/>
  <c r="D1594" i="5"/>
  <c r="E1594" i="5"/>
  <c r="C1594" i="5"/>
  <c r="E1589" i="5"/>
  <c r="C1589" i="5"/>
  <c r="D1575" i="5"/>
  <c r="E1575" i="5"/>
  <c r="D1558" i="5"/>
  <c r="E1558" i="5"/>
  <c r="E1553" i="5"/>
  <c r="C1553" i="5"/>
  <c r="D1553" i="5"/>
  <c r="E1543" i="5"/>
  <c r="C1543" i="5"/>
  <c r="D1543" i="5"/>
  <c r="D1539" i="5"/>
  <c r="E1539" i="5"/>
  <c r="C1539" i="5"/>
  <c r="D1535" i="5"/>
  <c r="E1535" i="5"/>
  <c r="C1535" i="5"/>
  <c r="E1522" i="5"/>
  <c r="C1522" i="5"/>
  <c r="D1522" i="5"/>
  <c r="D1514" i="5"/>
  <c r="C1514" i="5"/>
  <c r="E1510" i="5"/>
  <c r="C1510" i="5"/>
  <c r="D1510" i="5"/>
  <c r="E1506" i="5"/>
  <c r="C1506" i="5"/>
  <c r="D1506" i="5"/>
  <c r="D1502" i="5"/>
  <c r="E1502" i="5"/>
  <c r="C1502" i="5"/>
  <c r="E1498" i="5"/>
  <c r="C1498" i="5"/>
  <c r="D1498" i="5"/>
  <c r="C1496" i="5"/>
  <c r="E1496" i="5"/>
  <c r="D1496" i="5"/>
  <c r="E1492" i="5"/>
  <c r="C1492" i="5"/>
  <c r="E1488" i="5"/>
  <c r="D1488" i="5"/>
  <c r="C1488" i="5"/>
  <c r="C1484" i="5"/>
  <c r="E1484" i="5"/>
  <c r="D1474" i="5"/>
  <c r="C1474" i="5"/>
  <c r="E1455" i="5"/>
  <c r="C1455" i="5"/>
  <c r="D1450" i="5"/>
  <c r="C1450" i="5"/>
  <c r="C1445" i="5"/>
  <c r="E1445" i="5"/>
  <c r="D1445" i="5"/>
  <c r="E1440" i="5"/>
  <c r="D1440" i="5"/>
  <c r="C1440" i="5"/>
  <c r="C1434" i="5"/>
  <c r="D1434" i="5"/>
  <c r="E1434" i="5"/>
  <c r="E1428" i="5"/>
  <c r="D1428" i="5"/>
  <c r="C1428" i="5"/>
  <c r="E1419" i="5"/>
  <c r="D1419" i="5"/>
  <c r="C1419" i="5"/>
  <c r="D1417" i="5"/>
  <c r="C1417" i="5"/>
  <c r="E1417" i="5"/>
  <c r="C1413" i="5"/>
  <c r="D1413" i="5"/>
  <c r="C1407" i="5"/>
  <c r="D1407" i="5"/>
  <c r="E1407" i="5"/>
  <c r="C1402" i="5"/>
  <c r="E1402" i="5"/>
  <c r="D1402" i="5"/>
  <c r="D1394" i="5"/>
  <c r="E1394" i="5"/>
  <c r="D1378" i="5"/>
  <c r="E1378" i="5"/>
  <c r="C1373" i="5"/>
  <c r="D1373" i="5"/>
  <c r="E1373" i="5"/>
  <c r="D1369" i="5"/>
  <c r="E1369" i="5"/>
  <c r="C1369" i="5"/>
  <c r="C1365" i="5"/>
  <c r="D1365" i="5"/>
  <c r="C1358" i="5"/>
  <c r="E1358" i="5"/>
  <c r="D1358" i="5"/>
  <c r="E1353" i="5"/>
  <c r="D1353" i="5"/>
  <c r="C1353" i="5"/>
  <c r="D1348" i="5"/>
  <c r="E1348" i="5"/>
  <c r="C1348" i="5"/>
  <c r="C1340" i="5"/>
  <c r="E1340" i="5"/>
  <c r="D1340" i="5"/>
  <c r="D1336" i="5"/>
  <c r="C1336" i="5"/>
  <c r="E1326" i="5"/>
  <c r="C1326" i="5"/>
  <c r="D1326" i="5"/>
  <c r="E1320" i="5"/>
  <c r="D1320" i="5"/>
  <c r="C1320" i="5"/>
  <c r="D1318" i="5"/>
  <c r="E1318" i="5"/>
  <c r="E1310" i="5"/>
  <c r="C1310" i="5"/>
  <c r="C1306" i="5"/>
  <c r="E1306" i="5"/>
  <c r="D1302" i="5"/>
  <c r="E1302" i="5"/>
  <c r="C1302" i="5"/>
  <c r="E1290" i="5"/>
  <c r="D1290" i="5"/>
  <c r="E1283" i="5"/>
  <c r="C1283" i="5"/>
  <c r="D1283" i="5"/>
  <c r="D1280" i="5"/>
  <c r="C1280" i="5"/>
  <c r="E1270" i="5"/>
  <c r="C1270" i="5"/>
  <c r="D1270" i="5"/>
  <c r="C1264" i="5"/>
  <c r="D1264" i="5"/>
  <c r="E1264" i="5"/>
  <c r="D1253" i="5"/>
  <c r="E1253" i="5"/>
  <c r="C1253" i="5"/>
  <c r="E1245" i="5"/>
  <c r="D1245" i="5"/>
  <c r="C1245" i="5"/>
  <c r="E1237" i="5"/>
  <c r="C1237" i="5"/>
  <c r="D1237" i="5"/>
  <c r="D1230" i="5"/>
  <c r="C1230" i="5"/>
  <c r="E1230" i="5"/>
  <c r="D1217" i="5"/>
  <c r="E1217" i="5"/>
  <c r="C1215" i="5"/>
  <c r="D1215" i="5"/>
  <c r="D1211" i="5"/>
  <c r="C1211" i="5"/>
  <c r="D1209" i="5"/>
  <c r="E1209" i="5"/>
  <c r="C1205" i="5"/>
  <c r="D1205" i="5"/>
  <c r="C1203" i="5"/>
  <c r="D1203" i="5"/>
  <c r="C1174" i="5"/>
  <c r="D1174" i="5"/>
  <c r="E879" i="5"/>
  <c r="C879" i="5"/>
  <c r="D879" i="5"/>
  <c r="E844" i="5"/>
  <c r="C844" i="5"/>
  <c r="E832" i="5"/>
  <c r="D832" i="5"/>
  <c r="C824" i="5"/>
  <c r="D824" i="5"/>
  <c r="E824" i="5"/>
  <c r="D818" i="5"/>
  <c r="C818" i="5"/>
  <c r="D803" i="5"/>
  <c r="E803" i="5"/>
  <c r="C794" i="5"/>
  <c r="E794" i="5"/>
  <c r="D787" i="5"/>
  <c r="E787" i="5"/>
  <c r="C787" i="5"/>
  <c r="C783" i="5"/>
  <c r="D783" i="5"/>
  <c r="E783" i="5"/>
  <c r="D771" i="5"/>
  <c r="C771" i="5"/>
  <c r="E771" i="5"/>
  <c r="C765" i="5"/>
  <c r="D765" i="5"/>
  <c r="E765" i="5"/>
  <c r="D763" i="5"/>
  <c r="C763" i="5"/>
  <c r="D761" i="5"/>
  <c r="C761" i="5"/>
  <c r="C758" i="5"/>
  <c r="E758" i="5"/>
  <c r="D753" i="5"/>
  <c r="E753" i="5"/>
  <c r="D739" i="5"/>
  <c r="E739" i="5"/>
  <c r="C725" i="5"/>
  <c r="D725" i="5"/>
  <c r="D723" i="5"/>
  <c r="C723" i="5"/>
  <c r="D721" i="5"/>
  <c r="E721" i="5"/>
  <c r="D717" i="5"/>
  <c r="E717" i="5"/>
  <c r="C717" i="5"/>
  <c r="C715" i="5"/>
  <c r="D715" i="5"/>
  <c r="E712" i="5"/>
  <c r="C712" i="5"/>
  <c r="E710" i="5"/>
  <c r="D710" i="5"/>
  <c r="E706" i="5"/>
  <c r="D706" i="5"/>
  <c r="C706" i="5"/>
  <c r="C704" i="5"/>
  <c r="D704" i="5"/>
  <c r="E690" i="5"/>
  <c r="D690" i="5"/>
  <c r="I18" i="13"/>
  <c r="S23" i="13"/>
  <c r="C781" i="5"/>
  <c r="D736" i="5"/>
  <c r="E1354" i="5"/>
  <c r="E1530" i="5"/>
  <c r="E1205" i="5"/>
  <c r="D1341" i="5"/>
  <c r="D1306" i="5"/>
  <c r="C1232" i="5"/>
  <c r="C1217" i="5"/>
  <c r="D1596" i="5"/>
  <c r="C1349" i="5"/>
  <c r="D1249" i="5"/>
  <c r="C1344" i="5"/>
  <c r="E725" i="5"/>
  <c r="D977" i="5"/>
  <c r="C1394" i="5"/>
  <c r="E1379" i="5"/>
  <c r="C1378" i="5"/>
  <c r="E726" i="5"/>
  <c r="E1514" i="5"/>
  <c r="E1537" i="5"/>
  <c r="D1265" i="5"/>
  <c r="E1303" i="5"/>
  <c r="C1623" i="5"/>
  <c r="E1623" i="5"/>
  <c r="D1623" i="5"/>
  <c r="C1601" i="5"/>
  <c r="D1601" i="5"/>
  <c r="E1601" i="5"/>
  <c r="D1592" i="5"/>
  <c r="E1592" i="5"/>
  <c r="C1592" i="5"/>
  <c r="D1588" i="5"/>
  <c r="C1588" i="5"/>
  <c r="E1588" i="5"/>
  <c r="D1559" i="5"/>
  <c r="C1559" i="5"/>
  <c r="C1540" i="5"/>
  <c r="D1540" i="5"/>
  <c r="E1540" i="5"/>
  <c r="E1536" i="5"/>
  <c r="D1536" i="5"/>
  <c r="C1533" i="5"/>
  <c r="E1533" i="5"/>
  <c r="D1533" i="5"/>
  <c r="D1526" i="5"/>
  <c r="E1526" i="5"/>
  <c r="C1526" i="5"/>
  <c r="C1523" i="5"/>
  <c r="D1523" i="5"/>
  <c r="E1523" i="5"/>
  <c r="C1518" i="5"/>
  <c r="E1518" i="5"/>
  <c r="D1515" i="5"/>
  <c r="E1515" i="5"/>
  <c r="C1515" i="5"/>
  <c r="C1511" i="5"/>
  <c r="D1511" i="5"/>
  <c r="C1508" i="5"/>
  <c r="D1508" i="5"/>
  <c r="E1505" i="5"/>
  <c r="C1505" i="5"/>
  <c r="D1505" i="5"/>
  <c r="D1501" i="5"/>
  <c r="E1501" i="5"/>
  <c r="E1493" i="5"/>
  <c r="D1493" i="5"/>
  <c r="C1493" i="5"/>
  <c r="D1473" i="5"/>
  <c r="C1473" i="5"/>
  <c r="C1461" i="5"/>
  <c r="E1461" i="5"/>
  <c r="E1457" i="5"/>
  <c r="D1457" i="5"/>
  <c r="D1453" i="5"/>
  <c r="C1453" i="5"/>
  <c r="E1453" i="5"/>
  <c r="D1449" i="5"/>
  <c r="C1449" i="5"/>
  <c r="C1437" i="5"/>
  <c r="D1437" i="5"/>
  <c r="E1437" i="5"/>
  <c r="D1433" i="5"/>
  <c r="E1433" i="5"/>
  <c r="C1433" i="5"/>
  <c r="C1426" i="5"/>
  <c r="E1426" i="5"/>
  <c r="D1421" i="5"/>
  <c r="C1421" i="5"/>
  <c r="E1421" i="5"/>
  <c r="E1416" i="5"/>
  <c r="C1416" i="5"/>
  <c r="D1416" i="5"/>
  <c r="C1412" i="5"/>
  <c r="D1412" i="5"/>
  <c r="E1412" i="5"/>
  <c r="D1404" i="5"/>
  <c r="C1404" i="5"/>
  <c r="E1404" i="5"/>
  <c r="C1400" i="5"/>
  <c r="D1400" i="5"/>
  <c r="E1400" i="5"/>
  <c r="C1396" i="5"/>
  <c r="D1396" i="5"/>
  <c r="C1392" i="5"/>
  <c r="E1392" i="5"/>
  <c r="E1388" i="5"/>
  <c r="C1388" i="5"/>
  <c r="D1388" i="5"/>
  <c r="D1375" i="5"/>
  <c r="C1375" i="5"/>
  <c r="C1372" i="5"/>
  <c r="D1372" i="5"/>
  <c r="E1372" i="5"/>
  <c r="C1362" i="5"/>
  <c r="D1362" i="5"/>
  <c r="E1362" i="5"/>
  <c r="E1352" i="5"/>
  <c r="C1352" i="5"/>
  <c r="D1352" i="5"/>
  <c r="C1350" i="5"/>
  <c r="D1350" i="5"/>
  <c r="E1350" i="5"/>
  <c r="E1343" i="5"/>
  <c r="C1343" i="5"/>
  <c r="D1338" i="5"/>
  <c r="E1338" i="5"/>
  <c r="E1335" i="5"/>
  <c r="C1335" i="5"/>
  <c r="E1332" i="5"/>
  <c r="C1332" i="5"/>
  <c r="D1332" i="5"/>
  <c r="E1329" i="5"/>
  <c r="C1329" i="5"/>
  <c r="D1329" i="5"/>
  <c r="C1325" i="5"/>
  <c r="E1325" i="5"/>
  <c r="D1325" i="5"/>
  <c r="D1319" i="5"/>
  <c r="C1319" i="5"/>
  <c r="E1319" i="5"/>
  <c r="C1314" i="5"/>
  <c r="D1314" i="5"/>
  <c r="E1314" i="5"/>
  <c r="D1305" i="5"/>
  <c r="C1305" i="5"/>
  <c r="E1305" i="5"/>
  <c r="D1299" i="5"/>
  <c r="E1299" i="5"/>
  <c r="D1286" i="5"/>
  <c r="E1286" i="5"/>
  <c r="C1286" i="5"/>
  <c r="C1282" i="5"/>
  <c r="E1282" i="5"/>
  <c r="C1274" i="5"/>
  <c r="D1274" i="5"/>
  <c r="E1274" i="5"/>
  <c r="E1267" i="5"/>
  <c r="D1267" i="5"/>
  <c r="E1255" i="5"/>
  <c r="D1255" i="5"/>
  <c r="C1255" i="5"/>
  <c r="E1250" i="5"/>
  <c r="C1250" i="5"/>
  <c r="D1250" i="5"/>
  <c r="E1242" i="5"/>
  <c r="C1242" i="5"/>
  <c r="E1240" i="5"/>
  <c r="C1240" i="5"/>
  <c r="D1240" i="5"/>
  <c r="C1207" i="5"/>
  <c r="E1207" i="5"/>
  <c r="D872" i="5"/>
  <c r="E872" i="5"/>
  <c r="C872" i="5"/>
  <c r="E838" i="5"/>
  <c r="D838" i="5"/>
  <c r="E809" i="5"/>
  <c r="C809" i="5"/>
  <c r="D809" i="5"/>
  <c r="C797" i="5"/>
  <c r="E797" i="5"/>
  <c r="D795" i="5"/>
  <c r="C795" i="5"/>
  <c r="E795" i="5"/>
  <c r="D784" i="5"/>
  <c r="E784" i="5"/>
  <c r="C784" i="5"/>
  <c r="D776" i="5"/>
  <c r="C776" i="5"/>
  <c r="E776" i="5"/>
  <c r="C766" i="5"/>
  <c r="D766" i="5"/>
  <c r="E766" i="5"/>
  <c r="C757" i="5"/>
  <c r="E757" i="5"/>
  <c r="E738" i="5"/>
  <c r="C738" i="5"/>
  <c r="D738" i="5"/>
  <c r="E734" i="5"/>
  <c r="C734" i="5"/>
  <c r="C730" i="5"/>
  <c r="E730" i="5"/>
  <c r="D730" i="5"/>
  <c r="E711" i="5"/>
  <c r="C711" i="5"/>
  <c r="C709" i="5"/>
  <c r="E709" i="5"/>
  <c r="E698" i="5"/>
  <c r="C698" i="5"/>
  <c r="C693" i="5"/>
  <c r="D693" i="5"/>
  <c r="E693" i="5"/>
  <c r="E691" i="5"/>
  <c r="D691" i="5"/>
  <c r="C691" i="5"/>
  <c r="C688" i="5"/>
  <c r="D688" i="5"/>
  <c r="D686" i="5"/>
  <c r="C686" i="5"/>
  <c r="E686" i="5"/>
  <c r="C1379" i="5"/>
  <c r="D712" i="5"/>
  <c r="C846" i="5"/>
  <c r="C1299" i="5"/>
  <c r="C739" i="5"/>
  <c r="D1354" i="5"/>
  <c r="D1530" i="5"/>
  <c r="D1310" i="5"/>
  <c r="E1341" i="5"/>
  <c r="E688" i="5"/>
  <c r="D1392" i="5"/>
  <c r="C1618" i="5"/>
  <c r="E1365" i="5"/>
  <c r="C1420" i="5"/>
  <c r="D995" i="5"/>
  <c r="C1351" i="5"/>
  <c r="E1450" i="5"/>
  <c r="D797" i="5"/>
  <c r="D794" i="5"/>
  <c r="C1782" i="5"/>
  <c r="C721" i="5"/>
  <c r="E1280" i="5"/>
  <c r="E1494" i="5"/>
  <c r="D1426" i="5"/>
  <c r="C1801" i="5"/>
  <c r="E1801" i="5"/>
  <c r="E1785" i="5"/>
  <c r="D1785" i="5"/>
  <c r="C1621" i="5"/>
  <c r="D1621" i="5"/>
  <c r="E1621" i="5"/>
  <c r="C1610" i="5"/>
  <c r="D1610" i="5"/>
  <c r="E1610" i="5"/>
  <c r="C1604" i="5"/>
  <c r="E1604" i="5"/>
  <c r="D1604" i="5"/>
  <c r="C1599" i="5"/>
  <c r="E1599" i="5"/>
  <c r="D1599" i="5"/>
  <c r="C1597" i="5"/>
  <c r="D1597" i="5"/>
  <c r="E1597" i="5"/>
  <c r="D1593" i="5"/>
  <c r="E1593" i="5"/>
  <c r="C1593" i="5"/>
  <c r="C1591" i="5"/>
  <c r="D1591" i="5"/>
  <c r="E1591" i="5"/>
  <c r="C1577" i="5"/>
  <c r="D1577" i="5"/>
  <c r="E1571" i="5"/>
  <c r="D1571" i="5"/>
  <c r="C1565" i="5"/>
  <c r="E1565" i="5"/>
  <c r="D1548" i="5"/>
  <c r="E1548" i="5"/>
  <c r="C1548" i="5"/>
  <c r="E1546" i="5"/>
  <c r="C1546" i="5"/>
  <c r="E1542" i="5"/>
  <c r="C1542" i="5"/>
  <c r="D1542" i="5"/>
  <c r="E1534" i="5"/>
  <c r="C1534" i="5"/>
  <c r="D1532" i="5"/>
  <c r="E1532" i="5"/>
  <c r="C1532" i="5"/>
  <c r="D1524" i="5"/>
  <c r="E1524" i="5"/>
  <c r="C1524" i="5"/>
  <c r="E1520" i="5"/>
  <c r="C1520" i="5"/>
  <c r="D1520" i="5"/>
  <c r="E1513" i="5"/>
  <c r="C1513" i="5"/>
  <c r="C1504" i="5"/>
  <c r="D1504" i="5"/>
  <c r="E1504" i="5"/>
  <c r="C1500" i="5"/>
  <c r="D1500" i="5"/>
  <c r="E1500" i="5"/>
  <c r="C1491" i="5"/>
  <c r="E1491" i="5"/>
  <c r="D1491" i="5"/>
  <c r="E1487" i="5"/>
  <c r="D1487" i="5"/>
  <c r="C1487" i="5"/>
  <c r="E1472" i="5"/>
  <c r="D1472" i="5"/>
  <c r="E1448" i="5"/>
  <c r="D1448" i="5"/>
  <c r="C1448" i="5"/>
  <c r="E1444" i="5"/>
  <c r="D1444" i="5"/>
  <c r="C1444" i="5"/>
  <c r="D1442" i="5"/>
  <c r="E1442" i="5"/>
  <c r="C1442" i="5"/>
  <c r="D1438" i="5"/>
  <c r="C1438" i="5"/>
  <c r="E1438" i="5"/>
  <c r="C1435" i="5"/>
  <c r="E1435" i="5"/>
  <c r="C1427" i="5"/>
  <c r="D1427" i="5"/>
  <c r="D1418" i="5"/>
  <c r="C1418" i="5"/>
  <c r="E1418" i="5"/>
  <c r="C1403" i="5"/>
  <c r="E1403" i="5"/>
  <c r="D1403" i="5"/>
  <c r="C1401" i="5"/>
  <c r="E1401" i="5"/>
  <c r="C1393" i="5"/>
  <c r="E1393" i="5"/>
  <c r="D1393" i="5"/>
  <c r="C1389" i="5"/>
  <c r="D1389" i="5"/>
  <c r="E1387" i="5"/>
  <c r="C1387" i="5"/>
  <c r="E1383" i="5"/>
  <c r="D1383" i="5"/>
  <c r="D1380" i="5"/>
  <c r="E1380" i="5"/>
  <c r="C1376" i="5"/>
  <c r="D1376" i="5"/>
  <c r="E1371" i="5"/>
  <c r="D1371" i="5"/>
  <c r="C1371" i="5"/>
  <c r="C1364" i="5"/>
  <c r="D1364" i="5"/>
  <c r="E1364" i="5"/>
  <c r="E1357" i="5"/>
  <c r="C1357" i="5"/>
  <c r="D1357" i="5"/>
  <c r="E1337" i="5"/>
  <c r="C1337" i="5"/>
  <c r="D1337" i="5"/>
  <c r="E1328" i="5"/>
  <c r="C1328" i="5"/>
  <c r="D1328" i="5"/>
  <c r="E1324" i="5"/>
  <c r="D1324" i="5"/>
  <c r="C1324" i="5"/>
  <c r="D1322" i="5"/>
  <c r="C1322" i="5"/>
  <c r="E1322" i="5"/>
  <c r="D1308" i="5"/>
  <c r="C1308" i="5"/>
  <c r="D1304" i="5"/>
  <c r="E1304" i="5"/>
  <c r="C1304" i="5"/>
  <c r="C1289" i="5"/>
  <c r="E1289" i="5"/>
  <c r="D1284" i="5"/>
  <c r="C1284" i="5"/>
  <c r="E1284" i="5"/>
  <c r="D1279" i="5"/>
  <c r="E1279" i="5"/>
  <c r="C1279" i="5"/>
  <c r="C1273" i="5"/>
  <c r="E1273" i="5"/>
  <c r="D1257" i="5"/>
  <c r="C1257" i="5"/>
  <c r="E1254" i="5"/>
  <c r="D1254" i="5"/>
  <c r="C1254" i="5"/>
  <c r="E1246" i="5"/>
  <c r="D1246" i="5"/>
  <c r="C1244" i="5"/>
  <c r="D1244" i="5"/>
  <c r="E1244" i="5"/>
  <c r="D1213" i="5"/>
  <c r="E1213" i="5"/>
  <c r="C1213" i="5"/>
  <c r="E1115" i="5"/>
  <c r="D1115" i="5"/>
  <c r="E875" i="5"/>
  <c r="D875" i="5"/>
  <c r="C875" i="5"/>
  <c r="D865" i="5"/>
  <c r="E865" i="5"/>
  <c r="D839" i="5"/>
  <c r="C839" i="5"/>
  <c r="E833" i="5"/>
  <c r="C833" i="5"/>
  <c r="D833" i="5"/>
  <c r="C825" i="5"/>
  <c r="E825" i="5"/>
  <c r="E819" i="5"/>
  <c r="D819" i="5"/>
  <c r="C811" i="5"/>
  <c r="D811" i="5"/>
  <c r="C800" i="5"/>
  <c r="D800" i="5"/>
  <c r="C792" i="5"/>
  <c r="D792" i="5"/>
  <c r="E792" i="5"/>
  <c r="C786" i="5"/>
  <c r="D786" i="5"/>
  <c r="E786" i="5"/>
  <c r="D782" i="5"/>
  <c r="E782" i="5"/>
  <c r="D768" i="5"/>
  <c r="C768" i="5"/>
  <c r="E768" i="5"/>
  <c r="E764" i="5"/>
  <c r="C764" i="5"/>
  <c r="D764" i="5"/>
  <c r="E754" i="5"/>
  <c r="C754" i="5"/>
  <c r="D754" i="5"/>
  <c r="C752" i="5"/>
  <c r="D752" i="5"/>
  <c r="E750" i="5"/>
  <c r="D750" i="5"/>
  <c r="C750" i="5"/>
  <c r="C744" i="5"/>
  <c r="E744" i="5"/>
  <c r="D744" i="5"/>
  <c r="D742" i="5"/>
  <c r="E742" i="5"/>
  <c r="C742" i="5"/>
  <c r="E741" i="5"/>
  <c r="C741" i="5"/>
  <c r="D737" i="5"/>
  <c r="E737" i="5"/>
  <c r="C737" i="5"/>
  <c r="E735" i="5"/>
  <c r="D735" i="5"/>
  <c r="C735" i="5"/>
  <c r="D731" i="5"/>
  <c r="E731" i="5"/>
  <c r="C731" i="5"/>
  <c r="D724" i="5"/>
  <c r="E724" i="5"/>
  <c r="C724" i="5"/>
  <c r="C722" i="5"/>
  <c r="D722" i="5"/>
  <c r="E722" i="5"/>
  <c r="C720" i="5"/>
  <c r="D720" i="5"/>
  <c r="C718" i="5"/>
  <c r="E718" i="5"/>
  <c r="D716" i="5"/>
  <c r="E716" i="5"/>
  <c r="E705" i="5"/>
  <c r="C705" i="5"/>
  <c r="D705" i="5"/>
  <c r="C701" i="5"/>
  <c r="D701" i="5"/>
  <c r="E701" i="5"/>
  <c r="C1558" i="5"/>
  <c r="D726" i="5"/>
  <c r="C782" i="5"/>
  <c r="E1308" i="5"/>
  <c r="E1316" i="5"/>
  <c r="E1396" i="5"/>
  <c r="C803" i="5"/>
  <c r="C1457" i="5"/>
  <c r="C710" i="5"/>
  <c r="E1427" i="5"/>
  <c r="D1854" i="5"/>
  <c r="D1618" i="5"/>
  <c r="C1472" i="5"/>
  <c r="D1420" i="5"/>
  <c r="E1413" i="5"/>
  <c r="C1209" i="5"/>
  <c r="D1576" i="5"/>
  <c r="E1446" i="5"/>
  <c r="C1333" i="5"/>
  <c r="E1375" i="5"/>
  <c r="E1203" i="5"/>
  <c r="D1435" i="5"/>
  <c r="D1461" i="5"/>
  <c r="E1511" i="5"/>
  <c r="D1509" i="5"/>
  <c r="E761" i="5"/>
  <c r="C921" i="5"/>
  <c r="E1595" i="5"/>
  <c r="D1513" i="5"/>
  <c r="D1455" i="5"/>
  <c r="D1335" i="5"/>
  <c r="E1336" i="5"/>
  <c r="A30" i="6"/>
  <c r="C30" i="6" s="1"/>
  <c r="A35" i="6"/>
  <c r="C35" i="6" s="1"/>
  <c r="D677" i="5"/>
  <c r="E667" i="5"/>
  <c r="D655" i="5"/>
  <c r="D661" i="5"/>
  <c r="D679" i="5"/>
  <c r="E1954" i="5"/>
  <c r="C1954" i="5"/>
  <c r="D1947" i="5"/>
  <c r="E1947" i="5"/>
  <c r="C1947" i="5"/>
  <c r="E1743" i="5"/>
  <c r="D1743" i="5"/>
  <c r="D1730" i="5"/>
  <c r="E1730" i="5"/>
  <c r="C1730" i="5"/>
  <c r="D1723" i="5"/>
  <c r="E1723" i="5"/>
  <c r="D1702" i="5"/>
  <c r="E1702" i="5"/>
  <c r="C1702" i="5"/>
  <c r="E1686" i="5"/>
  <c r="D1686" i="5"/>
  <c r="C1686" i="5"/>
  <c r="D1672" i="5"/>
  <c r="C1672" i="5"/>
  <c r="E1630" i="5"/>
  <c r="D1630" i="5"/>
  <c r="C1197" i="5"/>
  <c r="D1197" i="5"/>
  <c r="E1192" i="5"/>
  <c r="C1192" i="5"/>
  <c r="C1185" i="5"/>
  <c r="D1185" i="5"/>
  <c r="E1185" i="5"/>
  <c r="D1178" i="5"/>
  <c r="E1178" i="5"/>
  <c r="C1178" i="5"/>
  <c r="C1171" i="5"/>
  <c r="E1171" i="5"/>
  <c r="D1171" i="5"/>
  <c r="C1159" i="5"/>
  <c r="E1159" i="5"/>
  <c r="D1159" i="5"/>
  <c r="C1146" i="5"/>
  <c r="D1146" i="5"/>
  <c r="E1146" i="5"/>
  <c r="E1129" i="5"/>
  <c r="D1129" i="5"/>
  <c r="C1129" i="5"/>
  <c r="C1121" i="5"/>
  <c r="D1121" i="5"/>
  <c r="E1121" i="5"/>
  <c r="C1107" i="5"/>
  <c r="D1107" i="5"/>
  <c r="E1107" i="5"/>
  <c r="D1099" i="5"/>
  <c r="E1099" i="5"/>
  <c r="C1099" i="5"/>
  <c r="C1076" i="5"/>
  <c r="D1076" i="5"/>
  <c r="E1070" i="5"/>
  <c r="D1070" i="5"/>
  <c r="E1062" i="5"/>
  <c r="C1062" i="5"/>
  <c r="D1062" i="5"/>
  <c r="E1041" i="5"/>
  <c r="D1041" i="5"/>
  <c r="C1041" i="5"/>
  <c r="D1034" i="5"/>
  <c r="C1034" i="5"/>
  <c r="E1034" i="5"/>
  <c r="E1026" i="5"/>
  <c r="D1026" i="5"/>
  <c r="C1026" i="5"/>
  <c r="D1022" i="5"/>
  <c r="E1022" i="5"/>
  <c r="C1022" i="5"/>
  <c r="C1016" i="5"/>
  <c r="D1016" i="5"/>
  <c r="E1016" i="5"/>
  <c r="E1009" i="5"/>
  <c r="D1009" i="5"/>
  <c r="C1009" i="5"/>
  <c r="E994" i="5"/>
  <c r="C994" i="5"/>
  <c r="D994" i="5"/>
  <c r="E986" i="5"/>
  <c r="D986" i="5"/>
  <c r="C978" i="5"/>
  <c r="E978" i="5"/>
  <c r="D978" i="5"/>
  <c r="C948" i="5"/>
  <c r="E948" i="5"/>
  <c r="D948" i="5"/>
  <c r="E1019" i="5"/>
  <c r="D1051" i="5"/>
  <c r="C946" i="5"/>
  <c r="D1864" i="5"/>
  <c r="E1653" i="5"/>
  <c r="D1684" i="5"/>
  <c r="D1152" i="5"/>
  <c r="C1723" i="5"/>
  <c r="C968" i="5"/>
  <c r="E1137" i="5"/>
  <c r="D1058" i="5"/>
  <c r="C943" i="5"/>
  <c r="E1950" i="5"/>
  <c r="C1950" i="5"/>
  <c r="D1950" i="5"/>
  <c r="D1942" i="5"/>
  <c r="E1942" i="5"/>
  <c r="C1935" i="5"/>
  <c r="D1935" i="5"/>
  <c r="E1935" i="5"/>
  <c r="E1744" i="5"/>
  <c r="C1744" i="5"/>
  <c r="D1744" i="5"/>
  <c r="D1719" i="5"/>
  <c r="C1719" i="5"/>
  <c r="E1695" i="5"/>
  <c r="C1695" i="5"/>
  <c r="C1681" i="5"/>
  <c r="D1681" i="5"/>
  <c r="E1681" i="5"/>
  <c r="C1663" i="5"/>
  <c r="D1663" i="5"/>
  <c r="C1631" i="5"/>
  <c r="D1631" i="5"/>
  <c r="E1631" i="5"/>
  <c r="D1624" i="5"/>
  <c r="E1624" i="5"/>
  <c r="D1199" i="5"/>
  <c r="E1199" i="5"/>
  <c r="C1199" i="5"/>
  <c r="E1181" i="5"/>
  <c r="C1181" i="5"/>
  <c r="E1175" i="5"/>
  <c r="D1175" i="5"/>
  <c r="C1175" i="5"/>
  <c r="E1147" i="5"/>
  <c r="D1147" i="5"/>
  <c r="E1131" i="5"/>
  <c r="D1131" i="5"/>
  <c r="C1131" i="5"/>
  <c r="E1124" i="5"/>
  <c r="D1124" i="5"/>
  <c r="C1124" i="5"/>
  <c r="C1109" i="5"/>
  <c r="E1109" i="5"/>
  <c r="C1103" i="5"/>
  <c r="D1103" i="5"/>
  <c r="E1103" i="5"/>
  <c r="E1095" i="5"/>
  <c r="C1095" i="5"/>
  <c r="D1095" i="5"/>
  <c r="C1073" i="5"/>
  <c r="D1073" i="5"/>
  <c r="E1073" i="5"/>
  <c r="D1065" i="5"/>
  <c r="E1065" i="5"/>
  <c r="C1065" i="5"/>
  <c r="E1037" i="5"/>
  <c r="D1037" i="5"/>
  <c r="C1037" i="5"/>
  <c r="C1031" i="5"/>
  <c r="E1031" i="5"/>
  <c r="D1031" i="5"/>
  <c r="D1023" i="5"/>
  <c r="C1023" i="5"/>
  <c r="E1015" i="5"/>
  <c r="D1015" i="5"/>
  <c r="C1015" i="5"/>
  <c r="C997" i="5"/>
  <c r="E997" i="5"/>
  <c r="D997" i="5"/>
  <c r="E989" i="5"/>
  <c r="D989" i="5"/>
  <c r="C989" i="5"/>
  <c r="C982" i="5"/>
  <c r="D982" i="5"/>
  <c r="E982" i="5"/>
  <c r="D1959" i="5"/>
  <c r="D1706" i="5"/>
  <c r="E1027" i="5"/>
  <c r="E921" i="5"/>
  <c r="E1051" i="5"/>
  <c r="E1654" i="5"/>
  <c r="D946" i="5"/>
  <c r="E1677" i="5"/>
  <c r="C1624" i="5"/>
  <c r="C1684" i="5"/>
  <c r="D975" i="5"/>
  <c r="E1075" i="5"/>
  <c r="C1896" i="5"/>
  <c r="E968" i="5"/>
  <c r="E1719" i="5"/>
  <c r="E1955" i="5"/>
  <c r="D1955" i="5"/>
  <c r="C1955" i="5"/>
  <c r="C1946" i="5"/>
  <c r="D1946" i="5"/>
  <c r="E1929" i="5"/>
  <c r="C1929" i="5"/>
  <c r="D1929" i="5"/>
  <c r="E1750" i="5"/>
  <c r="C1750" i="5"/>
  <c r="C1741" i="5"/>
  <c r="E1741" i="5"/>
  <c r="C1733" i="5"/>
  <c r="D1733" i="5"/>
  <c r="E1733" i="5"/>
  <c r="D1718" i="5"/>
  <c r="C1718" i="5"/>
  <c r="C1704" i="5"/>
  <c r="E1704" i="5"/>
  <c r="D1696" i="5"/>
  <c r="E1696" i="5"/>
  <c r="C1696" i="5"/>
  <c r="E1689" i="5"/>
  <c r="D1689" i="5"/>
  <c r="D1682" i="5"/>
  <c r="E1682" i="5"/>
  <c r="C1682" i="5"/>
  <c r="C1659" i="5"/>
  <c r="D1659" i="5"/>
  <c r="E1637" i="5"/>
  <c r="D1637" i="5"/>
  <c r="C1637" i="5"/>
  <c r="C1196" i="5"/>
  <c r="D1196" i="5"/>
  <c r="E1188" i="5"/>
  <c r="D1188" i="5"/>
  <c r="C1188" i="5"/>
  <c r="D1157" i="5"/>
  <c r="C1157" i="5"/>
  <c r="E1157" i="5"/>
  <c r="D1120" i="5"/>
  <c r="C1120" i="5"/>
  <c r="D1105" i="5"/>
  <c r="C1105" i="5"/>
  <c r="E1105" i="5"/>
  <c r="D1096" i="5"/>
  <c r="E1096" i="5"/>
  <c r="C1096" i="5"/>
  <c r="C1079" i="5"/>
  <c r="D1079" i="5"/>
  <c r="E1071" i="5"/>
  <c r="C1071" i="5"/>
  <c r="D1071" i="5"/>
  <c r="C1063" i="5"/>
  <c r="E1063" i="5"/>
  <c r="E1039" i="5"/>
  <c r="D1039" i="5"/>
  <c r="E1032" i="5"/>
  <c r="D1032" i="5"/>
  <c r="E1024" i="5"/>
  <c r="C1024" i="5"/>
  <c r="D1024" i="5"/>
  <c r="E1010" i="5"/>
  <c r="C1010" i="5"/>
  <c r="C1003" i="5"/>
  <c r="E1003" i="5"/>
  <c r="C987" i="5"/>
  <c r="D987" i="5"/>
  <c r="E979" i="5"/>
  <c r="C979" i="5"/>
  <c r="D979" i="5"/>
  <c r="C1630" i="5"/>
  <c r="E1113" i="5"/>
  <c r="C1032" i="5"/>
  <c r="E1136" i="5"/>
  <c r="C1113" i="5"/>
  <c r="C1030" i="5"/>
  <c r="E985" i="5"/>
  <c r="D1677" i="5"/>
  <c r="C977" i="5"/>
  <c r="E1625" i="5"/>
  <c r="E975" i="5"/>
  <c r="C1075" i="5"/>
  <c r="C1033" i="5"/>
  <c r="E1197" i="5"/>
  <c r="E1960" i="5"/>
  <c r="C1960" i="5"/>
  <c r="E1951" i="5"/>
  <c r="C1951" i="5"/>
  <c r="D1951" i="5"/>
  <c r="C1890" i="5"/>
  <c r="D1890" i="5"/>
  <c r="C1753" i="5"/>
  <c r="E1753" i="5"/>
  <c r="D1746" i="5"/>
  <c r="C1746" i="5"/>
  <c r="E1739" i="5"/>
  <c r="D1739" i="5"/>
  <c r="E1720" i="5"/>
  <c r="C1720" i="5"/>
  <c r="D1720" i="5"/>
  <c r="D1705" i="5"/>
  <c r="E1705" i="5"/>
  <c r="C1705" i="5"/>
  <c r="C1699" i="5"/>
  <c r="E1699" i="5"/>
  <c r="D1699" i="5"/>
  <c r="D1642" i="5"/>
  <c r="E1642" i="5"/>
  <c r="C1642" i="5"/>
  <c r="D1629" i="5"/>
  <c r="C1629" i="5"/>
  <c r="E1629" i="5"/>
  <c r="D1200" i="5"/>
  <c r="C1200" i="5"/>
  <c r="E1200" i="5"/>
  <c r="C1191" i="5"/>
  <c r="E1191" i="5"/>
  <c r="D1191" i="5"/>
  <c r="D1183" i="5"/>
  <c r="E1183" i="5"/>
  <c r="C1183" i="5"/>
  <c r="D1177" i="5"/>
  <c r="E1177" i="5"/>
  <c r="C1177" i="5"/>
  <c r="C1170" i="5"/>
  <c r="D1170" i="5"/>
  <c r="C1163" i="5"/>
  <c r="D1163" i="5"/>
  <c r="E1163" i="5"/>
  <c r="D1156" i="5"/>
  <c r="C1156" i="5"/>
  <c r="E1148" i="5"/>
  <c r="C1148" i="5"/>
  <c r="D1148" i="5"/>
  <c r="D1140" i="5"/>
  <c r="C1140" i="5"/>
  <c r="E1140" i="5"/>
  <c r="C1132" i="5"/>
  <c r="E1132" i="5"/>
  <c r="D1132" i="5"/>
  <c r="E1116" i="5"/>
  <c r="D1116" i="5"/>
  <c r="E1098" i="5"/>
  <c r="C1098" i="5"/>
  <c r="C1091" i="5"/>
  <c r="D1091" i="5"/>
  <c r="E1091" i="5"/>
  <c r="D1064" i="5"/>
  <c r="C1064" i="5"/>
  <c r="E1064" i="5"/>
  <c r="C1035" i="5"/>
  <c r="D1035" i="5"/>
  <c r="E1035" i="5"/>
  <c r="E1028" i="5"/>
  <c r="D1028" i="5"/>
  <c r="D1020" i="5"/>
  <c r="C1020" i="5"/>
  <c r="E1020" i="5"/>
  <c r="E1011" i="5"/>
  <c r="D1011" i="5"/>
  <c r="D1004" i="5"/>
  <c r="C1004" i="5"/>
  <c r="E1004" i="5"/>
  <c r="C996" i="5"/>
  <c r="E996" i="5"/>
  <c r="D996" i="5"/>
  <c r="E988" i="5"/>
  <c r="C988" i="5"/>
  <c r="D988" i="5"/>
  <c r="D980" i="5"/>
  <c r="E980" i="5"/>
  <c r="E942" i="5"/>
  <c r="D942" i="5"/>
  <c r="C942" i="5"/>
  <c r="R17" i="13"/>
  <c r="D1019" i="5"/>
  <c r="C1689" i="5"/>
  <c r="D1695" i="5"/>
  <c r="C1039" i="5"/>
  <c r="E1120" i="5"/>
  <c r="E1122" i="5"/>
  <c r="D941" i="5"/>
  <c r="D1030" i="5"/>
  <c r="D1954" i="5"/>
  <c r="D1944" i="5"/>
  <c r="D1625" i="5"/>
  <c r="E1079" i="5"/>
  <c r="D1010" i="5"/>
  <c r="E1033" i="5"/>
  <c r="D1109" i="5"/>
  <c r="C1968" i="5"/>
  <c r="E1968" i="5"/>
  <c r="C1757" i="5"/>
  <c r="E1757" i="5"/>
  <c r="E1748" i="5"/>
  <c r="C1748" i="5"/>
  <c r="D1748" i="5"/>
  <c r="E1717" i="5"/>
  <c r="C1717" i="5"/>
  <c r="C1678" i="5"/>
  <c r="E1678" i="5"/>
  <c r="D1678" i="5"/>
  <c r="E1638" i="5"/>
  <c r="C1638" i="5"/>
  <c r="D1638" i="5"/>
  <c r="C1184" i="5"/>
  <c r="E1184" i="5"/>
  <c r="D1184" i="5"/>
  <c r="C1168" i="5"/>
  <c r="E1168" i="5"/>
  <c r="D1168" i="5"/>
  <c r="D1160" i="5"/>
  <c r="C1160" i="5"/>
  <c r="E1160" i="5"/>
  <c r="C1149" i="5"/>
  <c r="D1149" i="5"/>
  <c r="E1149" i="5"/>
  <c r="D1141" i="5"/>
  <c r="E1141" i="5"/>
  <c r="C1141" i="5"/>
  <c r="E1111" i="5"/>
  <c r="D1111" i="5"/>
  <c r="C1111" i="5"/>
  <c r="D1094" i="5"/>
  <c r="E1094" i="5"/>
  <c r="C1094" i="5"/>
  <c r="C1077" i="5"/>
  <c r="D1077" i="5"/>
  <c r="E1077" i="5"/>
  <c r="C1069" i="5"/>
  <c r="D1069" i="5"/>
  <c r="C1060" i="5"/>
  <c r="E1060" i="5"/>
  <c r="D1043" i="5"/>
  <c r="E1043" i="5"/>
  <c r="D1036" i="5"/>
  <c r="E1036" i="5"/>
  <c r="C1036" i="5"/>
  <c r="D1029" i="5"/>
  <c r="C1029" i="5"/>
  <c r="E1029" i="5"/>
  <c r="C1014" i="5"/>
  <c r="D1014" i="5"/>
  <c r="E1014" i="5"/>
  <c r="D1001" i="5"/>
  <c r="C1001" i="5"/>
  <c r="D991" i="5"/>
  <c r="E991" i="5"/>
  <c r="C983" i="5"/>
  <c r="D983" i="5"/>
  <c r="E983" i="5"/>
  <c r="E967" i="5"/>
  <c r="D967" i="5"/>
  <c r="C967" i="5"/>
  <c r="D966" i="5"/>
  <c r="C966" i="5"/>
  <c r="C965" i="5"/>
  <c r="E965" i="5"/>
  <c r="D965" i="5"/>
  <c r="E964" i="5"/>
  <c r="D964" i="5"/>
  <c r="C964" i="5"/>
  <c r="C962" i="5"/>
  <c r="E962" i="5"/>
  <c r="C961" i="5"/>
  <c r="D961" i="5"/>
  <c r="D960" i="5"/>
  <c r="E960" i="5"/>
  <c r="C960" i="5"/>
  <c r="D959" i="5"/>
  <c r="E959" i="5"/>
  <c r="E957" i="5"/>
  <c r="C957" i="5"/>
  <c r="E956" i="5"/>
  <c r="C956" i="5"/>
  <c r="D956" i="5"/>
  <c r="E955" i="5"/>
  <c r="D955" i="5"/>
  <c r="D954" i="5"/>
  <c r="E954" i="5"/>
  <c r="E953" i="5"/>
  <c r="C953" i="5"/>
  <c r="D953" i="5"/>
  <c r="C950" i="5"/>
  <c r="D950" i="5"/>
  <c r="C949" i="5"/>
  <c r="D949" i="5"/>
  <c r="E949" i="5"/>
  <c r="C940" i="5"/>
  <c r="D940" i="5"/>
  <c r="E940" i="5"/>
  <c r="C939" i="5"/>
  <c r="D939" i="5"/>
  <c r="E938" i="5"/>
  <c r="C938" i="5"/>
  <c r="D938" i="5"/>
  <c r="D937" i="5"/>
  <c r="E937" i="5"/>
  <c r="D935" i="5"/>
  <c r="E935" i="5"/>
  <c r="D934" i="5"/>
  <c r="E934" i="5"/>
  <c r="C934" i="5"/>
  <c r="D932" i="5"/>
  <c r="E932" i="5"/>
  <c r="D931" i="5"/>
  <c r="C931" i="5"/>
  <c r="D930" i="5"/>
  <c r="C930" i="5"/>
  <c r="E930" i="5"/>
  <c r="D929" i="5"/>
  <c r="E929" i="5"/>
  <c r="C929" i="5"/>
  <c r="E928" i="5"/>
  <c r="D928" i="5"/>
  <c r="E927" i="5"/>
  <c r="D927" i="5"/>
  <c r="C927" i="5"/>
  <c r="E926" i="5"/>
  <c r="D926" i="5"/>
  <c r="D923" i="5"/>
  <c r="E923" i="5"/>
  <c r="E922" i="5"/>
  <c r="C922" i="5"/>
  <c r="D922" i="5"/>
  <c r="D920" i="5"/>
  <c r="C920" i="5"/>
  <c r="E920" i="5"/>
  <c r="D919" i="5"/>
  <c r="C919" i="5"/>
  <c r="C918" i="5"/>
  <c r="E918" i="5"/>
  <c r="D918" i="5"/>
  <c r="E917" i="5"/>
  <c r="D917" i="5"/>
  <c r="C917" i="5"/>
  <c r="C916" i="5"/>
  <c r="E916" i="5"/>
  <c r="D916" i="5"/>
  <c r="C914" i="5"/>
  <c r="D914" i="5"/>
  <c r="E914" i="5"/>
  <c r="E912" i="5"/>
  <c r="C912" i="5"/>
  <c r="C911" i="5"/>
  <c r="E911" i="5"/>
  <c r="E910" i="5"/>
  <c r="D910" i="5"/>
  <c r="C910" i="5"/>
  <c r="D909" i="5"/>
  <c r="E909" i="5"/>
  <c r="C909" i="5"/>
  <c r="C908" i="5"/>
  <c r="E908" i="5"/>
  <c r="D907" i="5"/>
  <c r="C907" i="5"/>
  <c r="E907" i="5"/>
  <c r="D906" i="5"/>
  <c r="E906" i="5"/>
  <c r="E905" i="5"/>
  <c r="C905" i="5"/>
  <c r="C904" i="5"/>
  <c r="D904" i="5"/>
  <c r="C903" i="5"/>
  <c r="E903" i="5"/>
  <c r="D903" i="5"/>
  <c r="C902" i="5"/>
  <c r="D902" i="5"/>
  <c r="E902" i="5"/>
  <c r="C901" i="5"/>
  <c r="E901" i="5"/>
  <c r="D901" i="5"/>
  <c r="E900" i="5"/>
  <c r="C900" i="5"/>
  <c r="D900" i="5"/>
  <c r="D894" i="5"/>
  <c r="C894" i="5"/>
  <c r="D889" i="5"/>
  <c r="E889" i="5"/>
  <c r="D1922" i="5"/>
  <c r="E1922" i="5"/>
  <c r="C1922" i="5"/>
  <c r="C1747" i="5"/>
  <c r="D1747" i="5"/>
  <c r="E1747" i="5"/>
  <c r="E1740" i="5"/>
  <c r="C1740" i="5"/>
  <c r="D1740" i="5"/>
  <c r="E1724" i="5"/>
  <c r="C1724" i="5"/>
  <c r="D1724" i="5"/>
  <c r="D1716" i="5"/>
  <c r="C1716" i="5"/>
  <c r="E1716" i="5"/>
  <c r="E1694" i="5"/>
  <c r="D1694" i="5"/>
  <c r="D1687" i="5"/>
  <c r="E1687" i="5"/>
  <c r="C1679" i="5"/>
  <c r="D1679" i="5"/>
  <c r="E1679" i="5"/>
  <c r="C1639" i="5"/>
  <c r="D1639" i="5"/>
  <c r="E1639" i="5"/>
  <c r="D1198" i="5"/>
  <c r="E1198" i="5"/>
  <c r="C1198" i="5"/>
  <c r="C1195" i="5"/>
  <c r="E1195" i="5"/>
  <c r="D1195" i="5"/>
  <c r="E1187" i="5"/>
  <c r="D1187" i="5"/>
  <c r="C1187" i="5"/>
  <c r="C1180" i="5"/>
  <c r="D1180" i="5"/>
  <c r="E1180" i="5"/>
  <c r="D1173" i="5"/>
  <c r="C1173" i="5"/>
  <c r="E1173" i="5"/>
  <c r="C1158" i="5"/>
  <c r="E1158" i="5"/>
  <c r="C1151" i="5"/>
  <c r="E1151" i="5"/>
  <c r="E1143" i="5"/>
  <c r="C1143" i="5"/>
  <c r="D1143" i="5"/>
  <c r="D1138" i="5"/>
  <c r="E1138" i="5"/>
  <c r="C1138" i="5"/>
  <c r="D1123" i="5"/>
  <c r="C1123" i="5"/>
  <c r="E1108" i="5"/>
  <c r="C1108" i="5"/>
  <c r="C1092" i="5"/>
  <c r="E1092" i="5"/>
  <c r="D1092" i="5"/>
  <c r="C1068" i="5"/>
  <c r="E1068" i="5"/>
  <c r="D1061" i="5"/>
  <c r="C1061" i="5"/>
  <c r="C1056" i="5"/>
  <c r="E1056" i="5"/>
  <c r="D1056" i="5"/>
  <c r="C1042" i="5"/>
  <c r="D1042" i="5"/>
  <c r="E1042" i="5"/>
  <c r="E1025" i="5"/>
  <c r="C1025" i="5"/>
  <c r="D1025" i="5"/>
  <c r="C1018" i="5"/>
  <c r="D1018" i="5"/>
  <c r="C1012" i="5"/>
  <c r="E1012" i="5"/>
  <c r="D1012" i="5"/>
  <c r="E1008" i="5"/>
  <c r="D1008" i="5"/>
  <c r="C1008" i="5"/>
  <c r="E1000" i="5"/>
  <c r="D1000" i="5"/>
  <c r="D993" i="5"/>
  <c r="E993" i="5"/>
  <c r="E970" i="5"/>
  <c r="C970" i="5"/>
  <c r="E952" i="5"/>
  <c r="D952" i="5"/>
  <c r="C952" i="5"/>
  <c r="D1137" i="5"/>
  <c r="D1052" i="5"/>
  <c r="C937" i="5"/>
  <c r="D1634" i="5"/>
  <c r="D1943" i="5"/>
  <c r="D1108" i="5"/>
  <c r="C995" i="5"/>
  <c r="E1156" i="5"/>
  <c r="C941" i="5"/>
  <c r="C1152" i="5"/>
  <c r="C1115" i="5"/>
  <c r="E1123" i="5"/>
  <c r="E939" i="5"/>
  <c r="E1174" i="5"/>
  <c r="C1116" i="5"/>
  <c r="C932" i="5"/>
  <c r="C1967" i="5"/>
  <c r="E1967" i="5"/>
  <c r="E1952" i="5"/>
  <c r="D1952" i="5"/>
  <c r="D1945" i="5"/>
  <c r="E1945" i="5"/>
  <c r="D1749" i="5"/>
  <c r="C1749" i="5"/>
  <c r="E1749" i="5"/>
  <c r="D1735" i="5"/>
  <c r="E1735" i="5"/>
  <c r="C1735" i="5"/>
  <c r="E1721" i="5"/>
  <c r="D1721" i="5"/>
  <c r="C1714" i="5"/>
  <c r="E1714" i="5"/>
  <c r="C1707" i="5"/>
  <c r="E1707" i="5"/>
  <c r="D1707" i="5"/>
  <c r="C1673" i="5"/>
  <c r="D1673" i="5"/>
  <c r="C1665" i="5"/>
  <c r="E1665" i="5"/>
  <c r="D1665" i="5"/>
  <c r="D1658" i="5"/>
  <c r="E1658" i="5"/>
  <c r="E1186" i="5"/>
  <c r="C1186" i="5"/>
  <c r="D1186" i="5"/>
  <c r="C1179" i="5"/>
  <c r="D1179" i="5"/>
  <c r="C1167" i="5"/>
  <c r="D1167" i="5"/>
  <c r="D1161" i="5"/>
  <c r="E1161" i="5"/>
  <c r="E1145" i="5"/>
  <c r="C1145" i="5"/>
  <c r="D1145" i="5"/>
  <c r="D1104" i="5"/>
  <c r="E1104" i="5"/>
  <c r="C1104" i="5"/>
  <c r="D1097" i="5"/>
  <c r="C1097" i="5"/>
  <c r="E1097" i="5"/>
  <c r="E1074" i="5"/>
  <c r="D1074" i="5"/>
  <c r="C1074" i="5"/>
  <c r="E1067" i="5"/>
  <c r="C1067" i="5"/>
  <c r="D1067" i="5"/>
  <c r="C1059" i="5"/>
  <c r="D1059" i="5"/>
  <c r="E1059" i="5"/>
  <c r="E1038" i="5"/>
  <c r="D1038" i="5"/>
  <c r="C1038" i="5"/>
  <c r="E1013" i="5"/>
  <c r="C1013" i="5"/>
  <c r="D1013" i="5"/>
  <c r="D1007" i="5"/>
  <c r="C1007" i="5"/>
  <c r="E1007" i="5"/>
  <c r="E998" i="5"/>
  <c r="D998" i="5"/>
  <c r="C998" i="5"/>
  <c r="D992" i="5"/>
  <c r="E992" i="5"/>
  <c r="C992" i="5"/>
  <c r="D984" i="5"/>
  <c r="C984" i="5"/>
  <c r="C976" i="5"/>
  <c r="E976" i="5"/>
  <c r="D976" i="5"/>
  <c r="D969" i="5"/>
  <c r="E969" i="5"/>
  <c r="C969" i="5"/>
  <c r="C945" i="5"/>
  <c r="E945" i="5"/>
  <c r="D945" i="5"/>
  <c r="D1144" i="5"/>
  <c r="C1011" i="5"/>
  <c r="E1634" i="5"/>
  <c r="C1943" i="5"/>
  <c r="E1133" i="5"/>
  <c r="C1649" i="5"/>
  <c r="E1718" i="5"/>
  <c r="E987" i="5"/>
  <c r="C928" i="5"/>
  <c r="C1743" i="5"/>
  <c r="D1027" i="5"/>
  <c r="C935" i="5"/>
  <c r="C986" i="5"/>
  <c r="E1076" i="5"/>
  <c r="E1956" i="5"/>
  <c r="D1956" i="5"/>
  <c r="E1941" i="5"/>
  <c r="C1941" i="5"/>
  <c r="D1941" i="5"/>
  <c r="C1927" i="5"/>
  <c r="E1927" i="5"/>
  <c r="C1745" i="5"/>
  <c r="E1745" i="5"/>
  <c r="D1745" i="5"/>
  <c r="E1738" i="5"/>
  <c r="D1738" i="5"/>
  <c r="E1732" i="5"/>
  <c r="C1732" i="5"/>
  <c r="D1732" i="5"/>
  <c r="C1722" i="5"/>
  <c r="D1722" i="5"/>
  <c r="E1722" i="5"/>
  <c r="E1692" i="5"/>
  <c r="D1692" i="5"/>
  <c r="D1676" i="5"/>
  <c r="C1676" i="5"/>
  <c r="E1676" i="5"/>
  <c r="D1668" i="5"/>
  <c r="C1668" i="5"/>
  <c r="E1668" i="5"/>
  <c r="D1633" i="5"/>
  <c r="E1633" i="5"/>
  <c r="C1201" i="5"/>
  <c r="E1201" i="5"/>
  <c r="D1201" i="5"/>
  <c r="D1176" i="5"/>
  <c r="C1176" i="5"/>
  <c r="C1169" i="5"/>
  <c r="E1169" i="5"/>
  <c r="D1169" i="5"/>
  <c r="C1125" i="5"/>
  <c r="D1125" i="5"/>
  <c r="E1125" i="5"/>
  <c r="D1078" i="5"/>
  <c r="E1078" i="5"/>
  <c r="C1078" i="5"/>
  <c r="E1050" i="5"/>
  <c r="C1050" i="5"/>
  <c r="D1050" i="5"/>
  <c r="D1040" i="5"/>
  <c r="C1040" i="5"/>
  <c r="C999" i="5"/>
  <c r="D999" i="5"/>
  <c r="E999" i="5"/>
  <c r="C990" i="5"/>
  <c r="E990" i="5"/>
  <c r="D990" i="5"/>
  <c r="C981" i="5"/>
  <c r="E981" i="5"/>
  <c r="D981" i="5"/>
  <c r="D974" i="5"/>
  <c r="C974" i="5"/>
  <c r="E974" i="5"/>
  <c r="E1196" i="5"/>
  <c r="C1133" i="5"/>
  <c r="D1750" i="5"/>
  <c r="C1721" i="5"/>
  <c r="D1068" i="5"/>
  <c r="D1717" i="5"/>
  <c r="E1167" i="5"/>
  <c r="E943" i="5"/>
  <c r="D1098" i="5"/>
  <c r="C954" i="5"/>
  <c r="E877" i="5"/>
  <c r="C855" i="5"/>
  <c r="D841" i="5"/>
  <c r="D878" i="5"/>
  <c r="D849" i="5"/>
  <c r="E856" i="5"/>
  <c r="D837" i="5"/>
  <c r="C810" i="5"/>
  <c r="C874" i="5"/>
  <c r="C842" i="5"/>
  <c r="C857" i="5"/>
  <c r="D855" i="5"/>
  <c r="E841" i="5"/>
  <c r="C878" i="5"/>
  <c r="C849" i="5"/>
  <c r="E817" i="5"/>
  <c r="C856" i="5"/>
  <c r="E842" i="5"/>
  <c r="D810" i="5"/>
  <c r="C832" i="5"/>
  <c r="E862" i="5"/>
  <c r="D844" i="5"/>
  <c r="C865" i="5"/>
  <c r="D817" i="5"/>
  <c r="E839" i="5"/>
  <c r="D814" i="5"/>
  <c r="C837" i="5"/>
  <c r="C862" i="5"/>
  <c r="C876" i="5"/>
  <c r="D876" i="5"/>
  <c r="E873" i="5"/>
  <c r="D873" i="5"/>
  <c r="D871" i="5"/>
  <c r="C871" i="5"/>
  <c r="D870" i="5"/>
  <c r="C870" i="5"/>
  <c r="C867" i="5"/>
  <c r="E867" i="5"/>
  <c r="D867" i="5"/>
  <c r="C866" i="5"/>
  <c r="D866" i="5"/>
  <c r="E864" i="5"/>
  <c r="C864" i="5"/>
  <c r="D864" i="5"/>
  <c r="C863" i="5"/>
  <c r="E863" i="5"/>
  <c r="E847" i="5"/>
  <c r="C847" i="5"/>
  <c r="E845" i="5"/>
  <c r="D845" i="5"/>
  <c r="E840" i="5"/>
  <c r="D840" i="5"/>
  <c r="E836" i="5"/>
  <c r="D836" i="5"/>
  <c r="C835" i="5"/>
  <c r="D835" i="5"/>
  <c r="E835" i="5"/>
  <c r="C834" i="5"/>
  <c r="E834" i="5"/>
  <c r="D834" i="5"/>
  <c r="D828" i="5"/>
  <c r="E828" i="5"/>
  <c r="D827" i="5"/>
  <c r="E827" i="5"/>
  <c r="E823" i="5"/>
  <c r="D823" i="5"/>
  <c r="D822" i="5"/>
  <c r="C822" i="5"/>
  <c r="D821" i="5"/>
  <c r="C821" i="5"/>
  <c r="D820" i="5"/>
  <c r="E820" i="5"/>
  <c r="E812" i="5"/>
  <c r="C812" i="5"/>
  <c r="D799" i="5"/>
  <c r="C799" i="5"/>
  <c r="E798" i="5"/>
  <c r="D798" i="5"/>
  <c r="C793" i="5"/>
  <c r="E793" i="5"/>
  <c r="D791" i="5"/>
  <c r="C791" i="5"/>
  <c r="D790" i="5"/>
  <c r="C790" i="5"/>
  <c r="E790" i="5"/>
  <c r="E789" i="5"/>
  <c r="C789" i="5"/>
  <c r="D789" i="5"/>
  <c r="E788" i="5"/>
  <c r="C788" i="5"/>
  <c r="D785" i="5"/>
  <c r="E785" i="5"/>
  <c r="C785" i="5"/>
  <c r="E780" i="5"/>
  <c r="D780" i="5"/>
  <c r="C778" i="5"/>
  <c r="E778" i="5"/>
  <c r="D770" i="5"/>
  <c r="C770" i="5"/>
  <c r="D769" i="5"/>
  <c r="C769" i="5"/>
  <c r="D767" i="5"/>
  <c r="C767" i="5"/>
  <c r="D877" i="5"/>
  <c r="E846" i="5"/>
  <c r="C823" i="5"/>
  <c r="E814" i="5"/>
  <c r="D863" i="5"/>
  <c r="D812" i="5"/>
  <c r="C873" i="5"/>
  <c r="E818" i="5"/>
  <c r="C826" i="5"/>
  <c r="E822" i="5"/>
  <c r="C820" i="5"/>
  <c r="C780" i="5"/>
  <c r="E874" i="5"/>
  <c r="D757" i="5"/>
  <c r="E763" i="5"/>
  <c r="E715" i="5"/>
  <c r="C716" i="5"/>
  <c r="C729" i="5"/>
  <c r="E759" i="5"/>
  <c r="D732" i="5"/>
  <c r="E729" i="5"/>
  <c r="E723" i="5"/>
  <c r="C759" i="5"/>
  <c r="C732" i="5"/>
  <c r="C753" i="5"/>
  <c r="E752" i="5"/>
  <c r="D711" i="5"/>
  <c r="C700" i="5"/>
  <c r="D762" i="5"/>
  <c r="E762" i="5"/>
  <c r="E740" i="5"/>
  <c r="C740" i="5"/>
  <c r="C733" i="5"/>
  <c r="D733" i="5"/>
  <c r="D727" i="5"/>
  <c r="C727" i="5"/>
  <c r="E719" i="5"/>
  <c r="D719" i="5"/>
  <c r="C702" i="5"/>
  <c r="D702" i="5"/>
  <c r="C699" i="5"/>
  <c r="E699" i="5"/>
  <c r="D689" i="5"/>
  <c r="E689" i="5"/>
  <c r="C685" i="5"/>
  <c r="E685" i="5"/>
  <c r="D683" i="5"/>
  <c r="C683" i="5"/>
  <c r="D682" i="5"/>
  <c r="C682" i="5"/>
  <c r="E664" i="5"/>
  <c r="E652" i="5"/>
  <c r="B243" i="5"/>
  <c r="B244" i="5" s="1"/>
  <c r="E1850" i="5"/>
  <c r="C1939" i="5"/>
  <c r="D1968" i="5"/>
  <c r="D1820" i="5"/>
  <c r="D1843" i="5"/>
  <c r="D1967" i="5"/>
  <c r="C1901" i="5"/>
  <c r="E1891" i="5"/>
  <c r="M14" i="13"/>
  <c r="C9" i="13"/>
  <c r="N6" i="13"/>
  <c r="L13" i="13"/>
  <c r="I15" i="13"/>
  <c r="M7" i="13"/>
  <c r="C25" i="13"/>
  <c r="E1826" i="5"/>
  <c r="C1850" i="5"/>
  <c r="C1959" i="5"/>
  <c r="C1820" i="5"/>
  <c r="C1841" i="5"/>
  <c r="E1937" i="5"/>
  <c r="E1890" i="5"/>
  <c r="C1849" i="5"/>
  <c r="C1903" i="5"/>
  <c r="E1878" i="5"/>
  <c r="E1944" i="5"/>
  <c r="C1956" i="5"/>
  <c r="E1508" i="5"/>
  <c r="J14" i="13"/>
  <c r="J9" i="13"/>
  <c r="E1243" i="5"/>
  <c r="C1243" i="5"/>
  <c r="D1243" i="5"/>
  <c r="E1236" i="5"/>
  <c r="C1236" i="5"/>
  <c r="D1235" i="5"/>
  <c r="E1235" i="5"/>
  <c r="C1229" i="5"/>
  <c r="D1229" i="5"/>
  <c r="D1216" i="5"/>
  <c r="E1216" i="5"/>
  <c r="D1214" i="5"/>
  <c r="C1214" i="5"/>
  <c r="E1202" i="5"/>
  <c r="D1202" i="5"/>
  <c r="C1202" i="5"/>
  <c r="T30" i="13"/>
  <c r="E1838" i="5"/>
  <c r="D1836" i="5"/>
  <c r="C1885" i="5"/>
  <c r="D1852" i="5"/>
  <c r="E1894" i="5"/>
  <c r="C1910" i="5"/>
  <c r="V16" i="13"/>
  <c r="C1894" i="5"/>
  <c r="E1896" i="5"/>
  <c r="Q31" i="13"/>
  <c r="E1864" i="5"/>
  <c r="L7" i="13"/>
  <c r="Q27" i="13"/>
  <c r="C1826" i="5"/>
  <c r="C1838" i="5"/>
  <c r="A36" i="6"/>
  <c r="C36" i="6" s="1"/>
  <c r="A40" i="6"/>
  <c r="C40" i="6" s="1"/>
  <c r="A32" i="6"/>
  <c r="C32" i="6" s="1"/>
  <c r="A37" i="6"/>
  <c r="C37" i="6" s="1"/>
  <c r="D1879" i="5"/>
  <c r="D1885" i="5"/>
  <c r="E1852" i="5"/>
  <c r="D1901" i="5"/>
  <c r="E1910" i="5"/>
  <c r="E640" i="5"/>
  <c r="D1796" i="5"/>
  <c r="E639" i="5"/>
  <c r="D646" i="5"/>
  <c r="C1891" i="5"/>
  <c r="D649" i="5"/>
  <c r="E649" i="5"/>
  <c r="D645" i="5"/>
  <c r="C645" i="5"/>
  <c r="E645" i="5"/>
  <c r="C641" i="5"/>
  <c r="E641" i="5"/>
  <c r="E638" i="5"/>
  <c r="D638" i="5"/>
  <c r="C637" i="5"/>
  <c r="D637" i="5"/>
  <c r="D633" i="5"/>
  <c r="C633" i="5"/>
  <c r="C631" i="5"/>
  <c r="D631" i="5"/>
  <c r="E631" i="5"/>
  <c r="E630" i="5"/>
  <c r="D630" i="5"/>
  <c r="C630" i="5"/>
  <c r="E629" i="5"/>
  <c r="C629" i="5"/>
  <c r="D629" i="5"/>
  <c r="E627" i="5"/>
  <c r="C627" i="5"/>
  <c r="E625" i="5"/>
  <c r="C625" i="5"/>
  <c r="C624" i="5"/>
  <c r="D624" i="5"/>
  <c r="E624" i="5"/>
  <c r="C621" i="5"/>
  <c r="E621" i="5"/>
  <c r="D621" i="5"/>
  <c r="C620" i="5"/>
  <c r="D620" i="5"/>
  <c r="E620" i="5"/>
  <c r="D617" i="5"/>
  <c r="E617" i="5"/>
  <c r="C617" i="5"/>
  <c r="D613" i="5"/>
  <c r="C613" i="5"/>
  <c r="D612" i="5"/>
  <c r="C612" i="5"/>
  <c r="E607" i="5"/>
  <c r="C607" i="5"/>
  <c r="C605" i="5"/>
  <c r="D605" i="5"/>
  <c r="D602" i="5"/>
  <c r="C602" i="5"/>
  <c r="E600" i="5"/>
  <c r="D600" i="5"/>
  <c r="C600" i="5"/>
  <c r="E597" i="5"/>
  <c r="D597" i="5"/>
  <c r="E595" i="5"/>
  <c r="D595" i="5"/>
  <c r="E594" i="5"/>
  <c r="D594" i="5"/>
  <c r="E592" i="5"/>
  <c r="C592" i="5"/>
  <c r="D592" i="5"/>
  <c r="C591" i="5"/>
  <c r="E591" i="5"/>
  <c r="E590" i="5"/>
  <c r="D590" i="5"/>
  <c r="D589" i="5"/>
  <c r="C589" i="5"/>
  <c r="D588" i="5"/>
  <c r="C588" i="5"/>
  <c r="D582" i="5"/>
  <c r="C582" i="5"/>
  <c r="C581" i="5"/>
  <c r="D581" i="5"/>
  <c r="C580" i="5"/>
  <c r="D580" i="5"/>
  <c r="C1911" i="5"/>
  <c r="D1911" i="5"/>
  <c r="C1898" i="5"/>
  <c r="D1898" i="5"/>
  <c r="C1789" i="5"/>
  <c r="E1789" i="5"/>
  <c r="E1767" i="5"/>
  <c r="C1767" i="5"/>
  <c r="D1914" i="5"/>
  <c r="C1914" i="5"/>
  <c r="D1900" i="5"/>
  <c r="C1900" i="5"/>
  <c r="E1888" i="5"/>
  <c r="C1888" i="5"/>
  <c r="D1862" i="5"/>
  <c r="C1862" i="5"/>
  <c r="D1846" i="5"/>
  <c r="E1846" i="5"/>
  <c r="C1842" i="5"/>
  <c r="D1842" i="5"/>
  <c r="C1840" i="5"/>
  <c r="D1840" i="5"/>
  <c r="D1837" i="5"/>
  <c r="E1837" i="5"/>
  <c r="D1833" i="5"/>
  <c r="C1833" i="5"/>
  <c r="E1821" i="5"/>
  <c r="D1821" i="5"/>
  <c r="C1821" i="5"/>
  <c r="C1819" i="5"/>
  <c r="E1819" i="5"/>
  <c r="U26" i="13"/>
  <c r="S14" i="13"/>
  <c r="S10" i="13"/>
  <c r="S25" i="13"/>
  <c r="I28" i="13"/>
  <c r="I34" i="13"/>
  <c r="I264" i="13" s="1"/>
  <c r="I21" i="13"/>
  <c r="D1876" i="5"/>
  <c r="C1847" i="5"/>
  <c r="D1841" i="5"/>
  <c r="E1833" i="5"/>
  <c r="E1902" i="5"/>
  <c r="E1843" i="5"/>
  <c r="D1851" i="5"/>
  <c r="E1898" i="5"/>
  <c r="C1644" i="5"/>
  <c r="D1644" i="5"/>
  <c r="E1644" i="5"/>
  <c r="E1643" i="5"/>
  <c r="C1643" i="5"/>
  <c r="D1643" i="5"/>
  <c r="D1641" i="5"/>
  <c r="E1641" i="5"/>
  <c r="E1640" i="5"/>
  <c r="C1640" i="5"/>
  <c r="D1640" i="5"/>
  <c r="E1632" i="5"/>
  <c r="C1632" i="5"/>
  <c r="E1628" i="5"/>
  <c r="C1628" i="5"/>
  <c r="D1628" i="5"/>
  <c r="E1627" i="5"/>
  <c r="D1627" i="5"/>
  <c r="C1626" i="5"/>
  <c r="D1626" i="5"/>
  <c r="D1622" i="5"/>
  <c r="C1622" i="5"/>
  <c r="D1620" i="5"/>
  <c r="C1620" i="5"/>
  <c r="E1620" i="5"/>
  <c r="C1619" i="5"/>
  <c r="D1619" i="5"/>
  <c r="E1619" i="5"/>
  <c r="C1617" i="5"/>
  <c r="D1617" i="5"/>
  <c r="E1616" i="5"/>
  <c r="C1616" i="5"/>
  <c r="D1616" i="5"/>
  <c r="E1615" i="5"/>
  <c r="C1615" i="5"/>
  <c r="E1913" i="5"/>
  <c r="C1913" i="5"/>
  <c r="C1897" i="5"/>
  <c r="D1897" i="5"/>
  <c r="E1848" i="5"/>
  <c r="C1848" i="5"/>
  <c r="D1848" i="5"/>
  <c r="E1842" i="5"/>
  <c r="C1835" i="5"/>
  <c r="E1897" i="5"/>
  <c r="D1893" i="5"/>
  <c r="D1912" i="5"/>
  <c r="E1912" i="5"/>
  <c r="C1912" i="5"/>
  <c r="D1899" i="5"/>
  <c r="C1899" i="5"/>
  <c r="C1895" i="5"/>
  <c r="D1895" i="5"/>
  <c r="D1892" i="5"/>
  <c r="E1892" i="5"/>
  <c r="C1883" i="5"/>
  <c r="E1883" i="5"/>
  <c r="E1877" i="5"/>
  <c r="D1877" i="5"/>
  <c r="D1869" i="5"/>
  <c r="C1869" i="5"/>
  <c r="C1853" i="5"/>
  <c r="E1853" i="5"/>
  <c r="D1853" i="5"/>
  <c r="E1845" i="5"/>
  <c r="C1845" i="5"/>
  <c r="D1827" i="5"/>
  <c r="C1827" i="5"/>
  <c r="E1816" i="5"/>
  <c r="C1816" i="5"/>
  <c r="E1895" i="5"/>
  <c r="E1847" i="5"/>
  <c r="D1902" i="5"/>
  <c r="E1851" i="5"/>
  <c r="L15" i="13"/>
  <c r="S31" i="13"/>
  <c r="R23" i="13"/>
  <c r="G11" i="13"/>
  <c r="G29" i="13"/>
  <c r="D1835" i="5"/>
  <c r="E1849" i="5"/>
  <c r="C638" i="5"/>
  <c r="C634" i="5"/>
  <c r="E1904" i="5"/>
  <c r="E1893" i="5"/>
  <c r="C1904" i="5"/>
  <c r="C649" i="5"/>
  <c r="E557" i="5"/>
  <c r="E542" i="5"/>
  <c r="C556" i="5"/>
  <c r="D557" i="5"/>
  <c r="C568" i="5"/>
  <c r="D546" i="5"/>
  <c r="C571" i="5"/>
  <c r="E1969" i="5"/>
  <c r="E550" i="5"/>
  <c r="D559" i="5"/>
  <c r="E573" i="5"/>
  <c r="D563" i="5"/>
  <c r="D1451" i="5"/>
  <c r="E520" i="5"/>
  <c r="E508" i="5"/>
  <c r="D504" i="5"/>
  <c r="C531" i="5"/>
  <c r="E539" i="5"/>
  <c r="C559" i="5"/>
  <c r="E1424" i="5"/>
  <c r="C544" i="5"/>
  <c r="C567" i="5"/>
  <c r="C522" i="5"/>
  <c r="E553" i="5"/>
  <c r="C537" i="5"/>
  <c r="C504" i="5"/>
  <c r="E498" i="5"/>
  <c r="E552" i="5"/>
  <c r="D545" i="5"/>
  <c r="D1424" i="5"/>
  <c r="E554" i="5"/>
  <c r="E527" i="5"/>
  <c r="D1741" i="5"/>
  <c r="D567" i="5"/>
  <c r="C545" i="5"/>
  <c r="D515" i="5"/>
  <c r="D543" i="5"/>
  <c r="D1282" i="5"/>
  <c r="E555" i="5"/>
  <c r="E556" i="5"/>
  <c r="C558" i="5"/>
  <c r="D1810" i="5"/>
  <c r="E1810" i="5"/>
  <c r="D1485" i="5"/>
  <c r="C1485" i="5"/>
  <c r="C1483" i="5"/>
  <c r="E1483" i="5"/>
  <c r="C1481" i="5"/>
  <c r="E1481" i="5"/>
  <c r="C1477" i="5"/>
  <c r="E1477" i="5"/>
  <c r="E1476" i="5"/>
  <c r="C1476" i="5"/>
  <c r="C1475" i="5"/>
  <c r="D1475" i="5"/>
  <c r="C1471" i="5"/>
  <c r="E1471" i="5"/>
  <c r="E1100" i="5"/>
  <c r="C1100" i="5"/>
  <c r="C1072" i="5"/>
  <c r="E1072" i="5"/>
  <c r="C1058" i="5"/>
  <c r="D491" i="5"/>
  <c r="C491" i="5"/>
  <c r="D1789" i="5"/>
  <c r="D1819" i="5"/>
  <c r="C1804" i="5"/>
  <c r="C1785" i="5"/>
  <c r="C1796" i="5"/>
  <c r="E1799" i="5"/>
  <c r="D1477" i="5"/>
  <c r="C1470" i="5"/>
  <c r="E1752" i="5"/>
  <c r="D1752" i="5"/>
  <c r="C1454" i="5"/>
  <c r="E1454" i="5"/>
  <c r="C1431" i="5"/>
  <c r="E1431" i="5"/>
  <c r="C1429" i="5"/>
  <c r="D1429" i="5"/>
  <c r="E1425" i="5"/>
  <c r="C1425" i="5"/>
  <c r="D1422" i="5"/>
  <c r="C1422" i="5"/>
  <c r="D1411" i="5"/>
  <c r="C1411" i="5"/>
  <c r="D1408" i="5"/>
  <c r="E1408" i="5"/>
  <c r="E1054" i="5"/>
  <c r="D1054" i="5"/>
  <c r="A33" i="6"/>
  <c r="C33" i="6" s="1"/>
  <c r="D1811" i="5"/>
  <c r="E1769" i="5"/>
  <c r="D1818" i="5"/>
  <c r="E1794" i="5"/>
  <c r="E1809" i="5"/>
  <c r="E1804" i="5"/>
  <c r="D1817" i="5"/>
  <c r="E1802" i="5"/>
  <c r="D1486" i="5"/>
  <c r="E1783" i="5"/>
  <c r="D1799" i="5"/>
  <c r="D1470" i="5"/>
  <c r="D1731" i="5"/>
  <c r="E1731" i="5"/>
  <c r="D1382" i="5"/>
  <c r="C1382" i="5"/>
  <c r="E1360" i="5"/>
  <c r="C1360" i="5"/>
  <c r="C1798" i="5"/>
  <c r="E1798" i="5"/>
  <c r="D1767" i="5"/>
  <c r="C1794" i="5"/>
  <c r="M24" i="13"/>
  <c r="O21" i="13"/>
  <c r="U5" i="13"/>
  <c r="M6" i="13"/>
  <c r="U20" i="13"/>
  <c r="E1777" i="5"/>
  <c r="C1797" i="5"/>
  <c r="E1811" i="5"/>
  <c r="D1769" i="5"/>
  <c r="E1788" i="5"/>
  <c r="E1818" i="5"/>
  <c r="D1809" i="5"/>
  <c r="D1816" i="5"/>
  <c r="E1805" i="5"/>
  <c r="D1802" i="5"/>
  <c r="E1817" i="5"/>
  <c r="D1806" i="5"/>
  <c r="E1486" i="5"/>
  <c r="D1783" i="5"/>
  <c r="D1758" i="5"/>
  <c r="E1482" i="5"/>
  <c r="E1680" i="5"/>
  <c r="C1680" i="5"/>
  <c r="C1662" i="5"/>
  <c r="E1662" i="5"/>
  <c r="E1339" i="5"/>
  <c r="C1339" i="5"/>
  <c r="D1331" i="5"/>
  <c r="E1331" i="5"/>
  <c r="E936" i="5"/>
  <c r="D936" i="5"/>
  <c r="E933" i="5"/>
  <c r="C933" i="5"/>
  <c r="D356" i="5"/>
  <c r="C356" i="5"/>
  <c r="C1790" i="5"/>
  <c r="E1790" i="5"/>
  <c r="D1784" i="5"/>
  <c r="E1784" i="5"/>
  <c r="J19" i="13"/>
  <c r="E1797" i="5"/>
  <c r="E1812" i="5"/>
  <c r="D1788" i="5"/>
  <c r="C1800" i="5"/>
  <c r="C1806" i="5"/>
  <c r="D1805" i="5"/>
  <c r="D1476" i="5"/>
  <c r="C1810" i="5"/>
  <c r="C1758" i="5"/>
  <c r="D1471" i="5"/>
  <c r="D1482" i="5"/>
  <c r="D1636" i="5"/>
  <c r="E1636" i="5"/>
  <c r="E1272" i="5"/>
  <c r="C1272" i="5"/>
  <c r="E1269" i="5"/>
  <c r="C1269" i="5"/>
  <c r="D1266" i="5"/>
  <c r="C1266" i="5"/>
  <c r="E1266" i="5"/>
  <c r="D858" i="5"/>
  <c r="E858" i="5"/>
  <c r="C858" i="5"/>
  <c r="E297" i="5"/>
  <c r="D297" i="5"/>
  <c r="D294" i="5"/>
  <c r="E294" i="5"/>
  <c r="D292" i="5"/>
  <c r="C292" i="5"/>
  <c r="D285" i="5"/>
  <c r="C285" i="5"/>
  <c r="E276" i="5"/>
  <c r="D276" i="5"/>
  <c r="C273" i="5"/>
  <c r="E273" i="5"/>
  <c r="D1808" i="5"/>
  <c r="E1808" i="5"/>
  <c r="C1808" i="5"/>
  <c r="D1801" i="5"/>
  <c r="H24" i="13"/>
  <c r="U22" i="13"/>
  <c r="R26" i="13"/>
  <c r="D1777" i="5"/>
  <c r="H20" i="13"/>
  <c r="F13" i="13"/>
  <c r="U19" i="13"/>
  <c r="R31" i="13"/>
  <c r="D1812" i="5"/>
  <c r="D1786" i="5"/>
  <c r="D1800" i="5"/>
  <c r="E1474" i="5"/>
  <c r="D1790" i="5"/>
  <c r="C1784" i="5"/>
  <c r="E1485" i="5"/>
  <c r="E1475" i="5"/>
  <c r="C1760" i="5"/>
  <c r="C1948" i="5"/>
  <c r="D1948" i="5"/>
  <c r="C1248" i="5"/>
  <c r="E1248" i="5"/>
  <c r="E851" i="5"/>
  <c r="D851" i="5"/>
  <c r="E850" i="5"/>
  <c r="C850" i="5"/>
  <c r="D848" i="5"/>
  <c r="C848" i="5"/>
  <c r="C1766" i="5"/>
  <c r="E1766" i="5"/>
  <c r="H11" i="13"/>
  <c r="E1791" i="5"/>
  <c r="C1786" i="5"/>
  <c r="E1803" i="5"/>
  <c r="C1764" i="5"/>
  <c r="E1924" i="5"/>
  <c r="C1924" i="5"/>
  <c r="E1782" i="5"/>
  <c r="H32" i="13"/>
  <c r="C31" i="13"/>
  <c r="J5" i="13"/>
  <c r="R34" i="13"/>
  <c r="R96" i="13" s="1"/>
  <c r="D1791" i="5"/>
  <c r="C1803" i="5"/>
  <c r="E1764" i="5"/>
  <c r="D1484" i="5"/>
  <c r="E1473" i="5"/>
  <c r="D1481" i="5"/>
  <c r="D1519" i="5"/>
  <c r="C1519" i="5"/>
  <c r="E1126" i="5"/>
  <c r="C1126" i="5"/>
  <c r="E692" i="5"/>
  <c r="C692" i="5"/>
  <c r="C671" i="5"/>
  <c r="E671" i="5"/>
  <c r="E656" i="5"/>
  <c r="D656" i="5"/>
  <c r="C1318" i="5"/>
  <c r="C1536" i="5"/>
  <c r="D1207" i="5"/>
  <c r="E1311" i="5"/>
  <c r="C955" i="5"/>
  <c r="D1544" i="5"/>
  <c r="B62" i="5"/>
  <c r="A62" i="5" s="1"/>
  <c r="K31" i="13"/>
  <c r="E1923" i="5"/>
  <c r="D1923" i="5"/>
  <c r="D1666" i="5"/>
  <c r="E1666" i="5"/>
  <c r="C1666" i="5"/>
  <c r="D1664" i="5"/>
  <c r="E1664" i="5"/>
  <c r="C1664" i="5"/>
  <c r="H27" i="13"/>
  <c r="H22" i="13"/>
  <c r="M22" i="13"/>
  <c r="M29" i="13"/>
  <c r="F34" i="13"/>
  <c r="F25" i="13"/>
  <c r="C29" i="13"/>
  <c r="J34" i="13"/>
  <c r="J247" i="13" s="1"/>
  <c r="P24" i="13"/>
  <c r="E18" i="13"/>
  <c r="E1577" i="5"/>
  <c r="D1654" i="5"/>
  <c r="D1572" i="5"/>
  <c r="C1876" i="5"/>
  <c r="D1565" i="5"/>
  <c r="D1649" i="5"/>
  <c r="E1576" i="5"/>
  <c r="C1653" i="5"/>
  <c r="E1879" i="5"/>
  <c r="C1575" i="5"/>
  <c r="D1927" i="5"/>
  <c r="C1658" i="5"/>
  <c r="D1570" i="5"/>
  <c r="D1387" i="5"/>
  <c r="C1584" i="5"/>
  <c r="E1884" i="5"/>
  <c r="D1884" i="5"/>
  <c r="C1884" i="5"/>
  <c r="E1882" i="5"/>
  <c r="D1882" i="5"/>
  <c r="C1882" i="5"/>
  <c r="D1881" i="5"/>
  <c r="E1410" i="5"/>
  <c r="C1410" i="5"/>
  <c r="C1409" i="5"/>
  <c r="D1409" i="5"/>
  <c r="E1406" i="5"/>
  <c r="C1406" i="5"/>
  <c r="C1053" i="5"/>
  <c r="E1053" i="5"/>
  <c r="D1053" i="5"/>
  <c r="C1858" i="5"/>
  <c r="E1858" i="5"/>
  <c r="C1857" i="5"/>
  <c r="E1857" i="5"/>
  <c r="C1580" i="5"/>
  <c r="D1580" i="5"/>
  <c r="D1579" i="5"/>
  <c r="E1579" i="5"/>
  <c r="D1578" i="5"/>
  <c r="C1578" i="5"/>
  <c r="D1574" i="5"/>
  <c r="E1574" i="5"/>
  <c r="D1573" i="5"/>
  <c r="C1573" i="5"/>
  <c r="D1390" i="5"/>
  <c r="C1390" i="5"/>
  <c r="E1386" i="5"/>
  <c r="D1386" i="5"/>
  <c r="C1234" i="5"/>
  <c r="D1234" i="5"/>
  <c r="C1233" i="5"/>
  <c r="E1233" i="5"/>
  <c r="C1231" i="5"/>
  <c r="D1231" i="5"/>
  <c r="E12" i="13"/>
  <c r="H13" i="13"/>
  <c r="H26" i="13"/>
  <c r="M27" i="13"/>
  <c r="M31" i="13"/>
  <c r="F9" i="13"/>
  <c r="C24" i="13"/>
  <c r="C30" i="13"/>
  <c r="J22" i="13"/>
  <c r="P11" i="13"/>
  <c r="E15" i="13"/>
  <c r="C1574" i="5"/>
  <c r="C1925" i="5"/>
  <c r="C1877" i="5"/>
  <c r="C1581" i="5"/>
  <c r="E1875" i="5"/>
  <c r="E1561" i="5"/>
  <c r="E1650" i="5"/>
  <c r="E1663" i="5"/>
  <c r="D1919" i="5"/>
  <c r="E1659" i="5"/>
  <c r="C1923" i="5"/>
  <c r="E1390" i="5"/>
  <c r="D1924" i="5"/>
  <c r="C1235" i="5"/>
  <c r="E1880" i="5"/>
  <c r="E1231" i="5"/>
  <c r="D1832" i="5"/>
  <c r="E1832" i="5"/>
  <c r="D1831" i="5"/>
  <c r="E1831" i="5"/>
  <c r="D1830" i="5"/>
  <c r="C1830" i="5"/>
  <c r="E1557" i="5"/>
  <c r="C1557" i="5"/>
  <c r="E1556" i="5"/>
  <c r="C1556" i="5"/>
  <c r="D1556" i="5"/>
  <c r="C1555" i="5"/>
  <c r="E1555" i="5"/>
  <c r="E1554" i="5"/>
  <c r="C1554" i="5"/>
  <c r="D1554" i="5"/>
  <c r="C1552" i="5"/>
  <c r="E1552" i="5"/>
  <c r="D1551" i="5"/>
  <c r="E1551" i="5"/>
  <c r="E1550" i="5"/>
  <c r="D1550" i="5"/>
  <c r="E808" i="5"/>
  <c r="C808" i="5"/>
  <c r="D802" i="5"/>
  <c r="E802" i="5"/>
  <c r="I63" i="13"/>
  <c r="H3" i="13"/>
  <c r="H16" i="13"/>
  <c r="M11" i="13"/>
  <c r="F18" i="13"/>
  <c r="F32" i="13"/>
  <c r="C3" i="13"/>
  <c r="C32" i="13"/>
  <c r="J3" i="13"/>
  <c r="J26" i="13"/>
  <c r="P3" i="13"/>
  <c r="K22" i="13"/>
  <c r="E1581" i="5"/>
  <c r="C1875" i="5"/>
  <c r="E1566" i="5"/>
  <c r="D1650" i="5"/>
  <c r="C1919" i="5"/>
  <c r="C1918" i="5"/>
  <c r="D1662" i="5"/>
  <c r="C1564" i="5"/>
  <c r="C1880" i="5"/>
  <c r="E1234" i="5"/>
  <c r="D1781" i="5"/>
  <c r="E1781" i="5"/>
  <c r="D1780" i="5"/>
  <c r="E1780" i="5"/>
  <c r="E1779" i="5"/>
  <c r="C1779" i="5"/>
  <c r="E1778" i="5"/>
  <c r="D1778" i="5"/>
  <c r="E1774" i="5"/>
  <c r="C1774" i="5"/>
  <c r="E1773" i="5"/>
  <c r="D1773" i="5"/>
  <c r="D1765" i="5"/>
  <c r="E1765" i="5"/>
  <c r="D1164" i="5"/>
  <c r="C1164" i="5"/>
  <c r="C1155" i="5"/>
  <c r="D1155" i="5"/>
  <c r="P29" i="13"/>
  <c r="H31" i="13"/>
  <c r="H6" i="13"/>
  <c r="M16" i="13"/>
  <c r="F21" i="13"/>
  <c r="F5" i="13"/>
  <c r="C5" i="13"/>
  <c r="C13" i="13"/>
  <c r="J16" i="13"/>
  <c r="E20" i="13"/>
  <c r="K19" i="13"/>
  <c r="E1570" i="5"/>
  <c r="D1566" i="5"/>
  <c r="D1872" i="5"/>
  <c r="D1660" i="5"/>
  <c r="E1918" i="5"/>
  <c r="E1564" i="5"/>
  <c r="E1861" i="5"/>
  <c r="E1573" i="5"/>
  <c r="C1855" i="5"/>
  <c r="D1915" i="5"/>
  <c r="E1860" i="5"/>
  <c r="C1963" i="5"/>
  <c r="E1963" i="5"/>
  <c r="E1751" i="5"/>
  <c r="C1751" i="5"/>
  <c r="D1317" i="5"/>
  <c r="E1317" i="5"/>
  <c r="C1317" i="5"/>
  <c r="C1313" i="5"/>
  <c r="E1313" i="5"/>
  <c r="D1313" i="5"/>
  <c r="E1309" i="5"/>
  <c r="D1309" i="5"/>
  <c r="E1135" i="5"/>
  <c r="C1135" i="5"/>
  <c r="D944" i="5"/>
  <c r="C944" i="5"/>
  <c r="E8" i="13"/>
  <c r="F23" i="13"/>
  <c r="C1854" i="5"/>
  <c r="D1917" i="5"/>
  <c r="E1582" i="5"/>
  <c r="C1583" i="5"/>
  <c r="C1872" i="5"/>
  <c r="C1660" i="5"/>
  <c r="E1580" i="5"/>
  <c r="D1861" i="5"/>
  <c r="E1859" i="5"/>
  <c r="D1855" i="5"/>
  <c r="E1389" i="5"/>
  <c r="E1915" i="5"/>
  <c r="C1860" i="5"/>
  <c r="C1579" i="5"/>
  <c r="D1958" i="5"/>
  <c r="E1958" i="5"/>
  <c r="D1953" i="5"/>
  <c r="E1953" i="5"/>
  <c r="E1301" i="5"/>
  <c r="D1301" i="5"/>
  <c r="C1300" i="5"/>
  <c r="D1300" i="5"/>
  <c r="D1291" i="5"/>
  <c r="C1291" i="5"/>
  <c r="D1287" i="5"/>
  <c r="E1287" i="5"/>
  <c r="D668" i="5"/>
  <c r="E668" i="5"/>
  <c r="C663" i="5"/>
  <c r="D663" i="5"/>
  <c r="D662" i="5"/>
  <c r="E662" i="5"/>
  <c r="C657" i="5"/>
  <c r="D657" i="5"/>
  <c r="C650" i="5"/>
  <c r="D650" i="5"/>
  <c r="B63" i="5"/>
  <c r="M9" i="13"/>
  <c r="M13" i="13"/>
  <c r="F14" i="13"/>
  <c r="C19" i="13"/>
  <c r="C8" i="13"/>
  <c r="E3" i="13"/>
  <c r="K23" i="13"/>
  <c r="M19" i="13"/>
  <c r="F8" i="13"/>
  <c r="J21" i="13"/>
  <c r="P8" i="13"/>
  <c r="N25" i="13"/>
  <c r="C1571" i="5"/>
  <c r="C1917" i="5"/>
  <c r="C1582" i="5"/>
  <c r="D1583" i="5"/>
  <c r="E1881" i="5"/>
  <c r="C1878" i="5"/>
  <c r="D1858" i="5"/>
  <c r="D1859" i="5"/>
  <c r="D1584" i="5"/>
  <c r="D1693" i="5"/>
  <c r="E1693" i="5"/>
  <c r="C1693" i="5"/>
  <c r="C1691" i="5"/>
  <c r="E1691" i="5"/>
  <c r="E1690" i="5"/>
  <c r="D1690" i="5"/>
  <c r="C1688" i="5"/>
  <c r="D1688" i="5"/>
  <c r="D1685" i="5"/>
  <c r="E1685" i="5"/>
  <c r="D1683" i="5"/>
  <c r="C1683" i="5"/>
  <c r="P26" i="13"/>
  <c r="E1928" i="5"/>
  <c r="C1928" i="5"/>
  <c r="D1928" i="5"/>
  <c r="E1921" i="5"/>
  <c r="D1921" i="5"/>
  <c r="C1920" i="5"/>
  <c r="D1920" i="5"/>
  <c r="C1661" i="5"/>
  <c r="D1661" i="5"/>
  <c r="D1647" i="5"/>
  <c r="E1647" i="5"/>
  <c r="D861" i="5"/>
  <c r="E861" i="5"/>
  <c r="C861" i="5"/>
  <c r="D860" i="5"/>
  <c r="C860" i="5"/>
  <c r="D859" i="5"/>
  <c r="C859" i="5"/>
  <c r="C492" i="5"/>
  <c r="D492" i="5"/>
  <c r="E141" i="5"/>
  <c r="E583" i="5"/>
  <c r="E1867" i="5"/>
  <c r="D1063" i="5"/>
  <c r="E489" i="5"/>
  <c r="E488" i="5"/>
  <c r="D962" i="5"/>
  <c r="E1939" i="5"/>
  <c r="D384" i="5"/>
  <c r="D400" i="5"/>
  <c r="D970" i="5"/>
  <c r="C488" i="5"/>
  <c r="E966" i="5"/>
  <c r="E1507" i="5"/>
  <c r="E113" i="5"/>
  <c r="D489" i="5"/>
  <c r="E1061" i="5"/>
  <c r="D395" i="5"/>
  <c r="E403" i="5"/>
  <c r="D957" i="5"/>
  <c r="E1706" i="5"/>
  <c r="C1595" i="5"/>
  <c r="C1331" i="5"/>
  <c r="C828" i="5"/>
  <c r="C1070" i="5"/>
  <c r="D1060" i="5"/>
  <c r="D389" i="5"/>
  <c r="E1069" i="5"/>
  <c r="D306" i="5"/>
  <c r="A244" i="5"/>
  <c r="B245" i="5"/>
  <c r="V23" i="13"/>
  <c r="V31" i="13"/>
  <c r="V18" i="13"/>
  <c r="V4" i="13"/>
  <c r="T7" i="13"/>
  <c r="T4" i="13"/>
  <c r="T21" i="13"/>
  <c r="T12" i="13"/>
  <c r="C75" i="13"/>
  <c r="C70" i="13"/>
  <c r="C103" i="13"/>
  <c r="Q19" i="13"/>
  <c r="Q25" i="13"/>
  <c r="Q9" i="13"/>
  <c r="Q28" i="13"/>
  <c r="C234" i="13"/>
  <c r="I230" i="13"/>
  <c r="L27" i="13"/>
  <c r="L24" i="13"/>
  <c r="L3" i="13"/>
  <c r="I11" i="13"/>
  <c r="I17" i="13"/>
  <c r="I10" i="13"/>
  <c r="S30" i="13"/>
  <c r="S11" i="13"/>
  <c r="T16" i="13"/>
  <c r="T11" i="13"/>
  <c r="Q29" i="13"/>
  <c r="Q34" i="13"/>
  <c r="Q15" i="13"/>
  <c r="V32" i="13"/>
  <c r="V14" i="13"/>
  <c r="U21" i="13"/>
  <c r="R21" i="13"/>
  <c r="R28" i="13"/>
  <c r="T32" i="13"/>
  <c r="V11" i="13"/>
  <c r="L16" i="13"/>
  <c r="L18" i="13"/>
  <c r="L4" i="13"/>
  <c r="L22" i="13"/>
  <c r="T8" i="13"/>
  <c r="Q21" i="13"/>
  <c r="Q17" i="13"/>
  <c r="S17" i="13"/>
  <c r="S13" i="13"/>
  <c r="S32" i="13"/>
  <c r="S4" i="13"/>
  <c r="C276" i="13"/>
  <c r="L30" i="13"/>
  <c r="L29" i="13"/>
  <c r="L26" i="13"/>
  <c r="I25" i="13"/>
  <c r="I27" i="13"/>
  <c r="I9" i="13"/>
  <c r="S20" i="13"/>
  <c r="S16" i="13"/>
  <c r="S9" i="13"/>
  <c r="T28" i="13"/>
  <c r="T3" i="13"/>
  <c r="T5" i="13"/>
  <c r="Q10" i="13"/>
  <c r="Q30" i="13"/>
  <c r="V21" i="13"/>
  <c r="V25" i="13"/>
  <c r="V13" i="13"/>
  <c r="G22" i="13"/>
  <c r="N13" i="13"/>
  <c r="A243" i="5"/>
  <c r="D1737" i="5"/>
  <c r="C1737" i="5"/>
  <c r="E1737" i="5"/>
  <c r="Q14" i="13"/>
  <c r="I8" i="13"/>
  <c r="I19" i="13"/>
  <c r="I14" i="13"/>
  <c r="I4" i="13"/>
  <c r="L34" i="13"/>
  <c r="L91" i="13" s="1"/>
  <c r="I12" i="13"/>
  <c r="S22" i="13"/>
  <c r="T25" i="13"/>
  <c r="V8" i="13"/>
  <c r="C1825" i="5"/>
  <c r="E1825" i="5"/>
  <c r="C1824" i="5"/>
  <c r="D1824" i="5"/>
  <c r="E1824" i="5"/>
  <c r="C1823" i="5"/>
  <c r="D1823" i="5"/>
  <c r="C268" i="13"/>
  <c r="T22" i="13"/>
  <c r="V19" i="13"/>
  <c r="C282" i="13"/>
  <c r="L21" i="13"/>
  <c r="I7" i="13"/>
  <c r="I16" i="13"/>
  <c r="S27" i="13"/>
  <c r="T26" i="13"/>
  <c r="T27" i="13"/>
  <c r="Q12" i="13"/>
  <c r="V7" i="13"/>
  <c r="V30" i="13"/>
  <c r="C161" i="13"/>
  <c r="C267" i="13"/>
  <c r="L19" i="13"/>
  <c r="L32" i="13"/>
  <c r="L25" i="13"/>
  <c r="I26" i="13"/>
  <c r="I20" i="13"/>
  <c r="I5" i="13"/>
  <c r="I6" i="13"/>
  <c r="S7" i="13"/>
  <c r="S15" i="13"/>
  <c r="S12" i="13"/>
  <c r="T13" i="13"/>
  <c r="T10" i="13"/>
  <c r="T34" i="13"/>
  <c r="T229" i="13" s="1"/>
  <c r="Q18" i="13"/>
  <c r="Q32" i="13"/>
  <c r="V5" i="13"/>
  <c r="V24" i="13"/>
  <c r="V17" i="13"/>
  <c r="G14" i="13"/>
  <c r="N17" i="13"/>
  <c r="H23" i="13"/>
  <c r="H5" i="13"/>
  <c r="I77" i="13"/>
  <c r="C237" i="13"/>
  <c r="L28" i="13"/>
  <c r="I23" i="13"/>
  <c r="S3" i="13"/>
  <c r="Q24" i="13"/>
  <c r="I204" i="13"/>
  <c r="L5" i="13"/>
  <c r="I32" i="13"/>
  <c r="S8" i="13"/>
  <c r="S19" i="13"/>
  <c r="T14" i="13"/>
  <c r="Q20" i="13"/>
  <c r="V3" i="13"/>
  <c r="V12" i="13"/>
  <c r="N23" i="13"/>
  <c r="R12" i="13"/>
  <c r="R5" i="13"/>
  <c r="C61" i="13"/>
  <c r="L20" i="13"/>
  <c r="L31" i="13"/>
  <c r="I22" i="13"/>
  <c r="I13" i="13"/>
  <c r="S34" i="13"/>
  <c r="S83" i="13" s="1"/>
  <c r="S29" i="13"/>
  <c r="T15" i="13"/>
  <c r="T6" i="13"/>
  <c r="Q3" i="13"/>
  <c r="V10" i="13"/>
  <c r="U13" i="13"/>
  <c r="U15" i="13"/>
  <c r="U28" i="13"/>
  <c r="J113" i="13"/>
  <c r="C116" i="13"/>
  <c r="I247" i="13"/>
  <c r="L17" i="13"/>
  <c r="L6" i="13"/>
  <c r="L12" i="13"/>
  <c r="I30" i="13"/>
  <c r="I24" i="13"/>
  <c r="I3" i="13"/>
  <c r="S6" i="13"/>
  <c r="S26" i="13"/>
  <c r="S5" i="13"/>
  <c r="S18" i="13"/>
  <c r="H12" i="13"/>
  <c r="T23" i="13"/>
  <c r="T19" i="13"/>
  <c r="Q23" i="13"/>
  <c r="Q11" i="13"/>
  <c r="Q13" i="13"/>
  <c r="V9" i="13"/>
  <c r="V27" i="13"/>
  <c r="U31" i="13"/>
  <c r="U27" i="13"/>
  <c r="J23" i="13"/>
  <c r="R8" i="13"/>
  <c r="K7" i="13"/>
  <c r="K8" i="13"/>
  <c r="E23" i="13"/>
  <c r="E4" i="13"/>
  <c r="D1960" i="5"/>
  <c r="D1889" i="5"/>
  <c r="E1889" i="5"/>
  <c r="D1651" i="5"/>
  <c r="E1844" i="5"/>
  <c r="D1844" i="5"/>
  <c r="D1600" i="5"/>
  <c r="C1600" i="5"/>
  <c r="E1479" i="5"/>
  <c r="D1479" i="5"/>
  <c r="D1158" i="5"/>
  <c r="C1101" i="5"/>
  <c r="D1101" i="5"/>
  <c r="E1651" i="5"/>
  <c r="D1646" i="5"/>
  <c r="E1672" i="5"/>
  <c r="C1290" i="5"/>
  <c r="C915" i="5"/>
  <c r="E915" i="5"/>
  <c r="D507" i="5"/>
  <c r="E507" i="5"/>
  <c r="C295" i="5"/>
  <c r="E295" i="5"/>
  <c r="C287" i="5"/>
  <c r="D287" i="5"/>
  <c r="E284" i="5"/>
  <c r="D284" i="5"/>
  <c r="E188" i="5"/>
  <c r="C188" i="5"/>
  <c r="C1285" i="5"/>
  <c r="D1285" i="5"/>
  <c r="D1006" i="5"/>
  <c r="E1006" i="5"/>
  <c r="C1005" i="5"/>
  <c r="E1005" i="5"/>
  <c r="E1002" i="5"/>
  <c r="D1002" i="5"/>
  <c r="E644" i="5"/>
  <c r="C644" i="5"/>
  <c r="D636" i="5"/>
  <c r="C636" i="5"/>
  <c r="C632" i="5"/>
  <c r="E632" i="5"/>
  <c r="D1736" i="5"/>
  <c r="E1736" i="5"/>
  <c r="C1734" i="5"/>
  <c r="E1734" i="5"/>
  <c r="C1655" i="5"/>
  <c r="E1655" i="5"/>
  <c r="C1652" i="5"/>
  <c r="E1652" i="5"/>
  <c r="D1210" i="5"/>
  <c r="C1210" i="5"/>
  <c r="D1134" i="5"/>
  <c r="C1134" i="5"/>
  <c r="E1134" i="5"/>
  <c r="E598" i="5"/>
  <c r="D598" i="5"/>
  <c r="E1345" i="5"/>
  <c r="C1345" i="5"/>
  <c r="D1277" i="5"/>
  <c r="E1277" i="5"/>
  <c r="D1275" i="5"/>
  <c r="C1275" i="5"/>
  <c r="C890" i="5"/>
  <c r="E890" i="5"/>
  <c r="D1652" i="5"/>
  <c r="C1736" i="5"/>
  <c r="D1795" i="5"/>
  <c r="E1795" i="5"/>
  <c r="E1728" i="5"/>
  <c r="D1728" i="5"/>
  <c r="E1497" i="5"/>
  <c r="D1497" i="5"/>
  <c r="D1414" i="5"/>
  <c r="C1414" i="5"/>
  <c r="D1112" i="5"/>
  <c r="E1112" i="5"/>
  <c r="D714" i="5"/>
  <c r="C714" i="5"/>
  <c r="E708" i="5"/>
  <c r="C708" i="5"/>
  <c r="E707" i="5"/>
  <c r="D707" i="5"/>
  <c r="E700" i="5"/>
  <c r="D451" i="5"/>
  <c r="C451" i="5"/>
  <c r="E236" i="5"/>
  <c r="D236" i="5"/>
  <c r="C118" i="5"/>
  <c r="E118" i="5"/>
  <c r="E116" i="5"/>
  <c r="D116" i="5"/>
  <c r="E1645" i="5"/>
  <c r="D1645" i="5"/>
  <c r="E1931" i="5"/>
  <c r="D1931" i="5"/>
  <c r="C1787" i="5"/>
  <c r="E1787" i="5"/>
  <c r="D868" i="5"/>
  <c r="C868" i="5"/>
  <c r="C1646" i="5"/>
  <c r="C1969" i="5"/>
  <c r="E1925" i="5"/>
  <c r="E1697" i="5"/>
  <c r="C1697" i="5"/>
  <c r="C1611" i="5"/>
  <c r="D1611" i="5"/>
  <c r="C1251" i="5"/>
  <c r="D1251" i="5"/>
  <c r="E1018" i="5"/>
  <c r="D843" i="5"/>
  <c r="C802" i="5"/>
  <c r="B170" i="5"/>
  <c r="A170" i="5" s="1"/>
  <c r="C217" i="5"/>
  <c r="C35" i="5"/>
  <c r="C56" i="13"/>
  <c r="C160" i="13"/>
  <c r="C76" i="13"/>
  <c r="C42" i="13"/>
  <c r="C230" i="13"/>
  <c r="C154" i="13"/>
  <c r="C171" i="13"/>
  <c r="C59" i="13"/>
  <c r="C74" i="13"/>
  <c r="C185" i="13"/>
  <c r="C258" i="13"/>
  <c r="C263" i="13"/>
  <c r="C277" i="13"/>
  <c r="C1756" i="5"/>
  <c r="D1756" i="5"/>
  <c r="E1756" i="5"/>
  <c r="D1755" i="5"/>
  <c r="E1755" i="5"/>
  <c r="C1755" i="5"/>
  <c r="D1754" i="5"/>
  <c r="E1754" i="5"/>
  <c r="C1754" i="5"/>
  <c r="E1712" i="5"/>
  <c r="D1712" i="5"/>
  <c r="C1712" i="5"/>
  <c r="D1711" i="5"/>
  <c r="E1711" i="5"/>
  <c r="C1711" i="5"/>
  <c r="E1710" i="5"/>
  <c r="D1710" i="5"/>
  <c r="C1710" i="5"/>
  <c r="C1709" i="5"/>
  <c r="D1709" i="5"/>
  <c r="E1709" i="5"/>
  <c r="D1708" i="5"/>
  <c r="C1708" i="5"/>
  <c r="E1708" i="5"/>
  <c r="J58" i="13"/>
  <c r="J115" i="13"/>
  <c r="J45" i="13"/>
  <c r="C94" i="13"/>
  <c r="C278" i="13"/>
  <c r="C130" i="13"/>
  <c r="C54" i="13"/>
  <c r="C71" i="13"/>
  <c r="C72" i="13"/>
  <c r="C231" i="13"/>
  <c r="C66" i="13"/>
  <c r="C228" i="13"/>
  <c r="C181" i="13"/>
  <c r="C139" i="13"/>
  <c r="C257" i="13"/>
  <c r="T62" i="13"/>
  <c r="O10" i="13"/>
  <c r="O5" i="13"/>
  <c r="O17" i="13"/>
  <c r="O23" i="13"/>
  <c r="O26" i="13"/>
  <c r="O22" i="13"/>
  <c r="O19" i="13"/>
  <c r="O29" i="13"/>
  <c r="O9" i="13"/>
  <c r="D19" i="13"/>
  <c r="D32" i="13"/>
  <c r="D30" i="13"/>
  <c r="D34" i="13"/>
  <c r="D23" i="13"/>
  <c r="D13" i="13"/>
  <c r="D28" i="13"/>
  <c r="C1807" i="5"/>
  <c r="D1807" i="5"/>
  <c r="D1048" i="5"/>
  <c r="C1048" i="5"/>
  <c r="E1048" i="5"/>
  <c r="E1047" i="5"/>
  <c r="D1047" i="5"/>
  <c r="C1047" i="5"/>
  <c r="D1046" i="5"/>
  <c r="E1046" i="5"/>
  <c r="C1046" i="5"/>
  <c r="C1045" i="5"/>
  <c r="E1045" i="5"/>
  <c r="D1045" i="5"/>
  <c r="E1044" i="5"/>
  <c r="C1044" i="5"/>
  <c r="D1044" i="5"/>
  <c r="C888" i="5"/>
  <c r="E888" i="5"/>
  <c r="D888" i="5"/>
  <c r="D887" i="5"/>
  <c r="E887" i="5"/>
  <c r="C887" i="5"/>
  <c r="E886" i="5"/>
  <c r="D886" i="5"/>
  <c r="C885" i="5"/>
  <c r="E885" i="5"/>
  <c r="D885" i="5"/>
  <c r="D884" i="5"/>
  <c r="E884" i="5"/>
  <c r="C884" i="5"/>
  <c r="D883" i="5"/>
  <c r="E883" i="5"/>
  <c r="C883" i="5"/>
  <c r="E882" i="5"/>
  <c r="C882" i="5"/>
  <c r="D882" i="5"/>
  <c r="C881" i="5"/>
  <c r="E881" i="5"/>
  <c r="D881" i="5"/>
  <c r="C749" i="5"/>
  <c r="D749" i="5"/>
  <c r="E749" i="5"/>
  <c r="C748" i="5"/>
  <c r="D748" i="5"/>
  <c r="E748" i="5"/>
  <c r="C747" i="5"/>
  <c r="E747" i="5"/>
  <c r="D747" i="5"/>
  <c r="C746" i="5"/>
  <c r="E746" i="5"/>
  <c r="D746" i="5"/>
  <c r="D745" i="5"/>
  <c r="C745" i="5"/>
  <c r="E745" i="5"/>
  <c r="C56" i="5"/>
  <c r="D56" i="5"/>
  <c r="E56" i="5"/>
  <c r="C55" i="5"/>
  <c r="D55" i="5"/>
  <c r="E55" i="5"/>
  <c r="E54" i="5"/>
  <c r="C54" i="5"/>
  <c r="D54" i="5"/>
  <c r="C53" i="5"/>
  <c r="D53" i="5"/>
  <c r="E53" i="5"/>
  <c r="D52" i="5"/>
  <c r="C52" i="5"/>
  <c r="E52" i="5"/>
  <c r="E51" i="5"/>
  <c r="D51" i="5"/>
  <c r="C51" i="5"/>
  <c r="E11" i="5"/>
  <c r="C11" i="5"/>
  <c r="D11" i="5"/>
  <c r="J146" i="13"/>
  <c r="J88" i="13"/>
  <c r="J172" i="13"/>
  <c r="C140" i="13"/>
  <c r="C179" i="13"/>
  <c r="C199" i="13"/>
  <c r="C224" i="13"/>
  <c r="C156" i="13"/>
  <c r="C225" i="13"/>
  <c r="C122" i="13"/>
  <c r="C73" i="13"/>
  <c r="C102" i="13"/>
  <c r="C38" i="13"/>
  <c r="C90" i="13"/>
  <c r="C283" i="13"/>
  <c r="L123" i="13"/>
  <c r="L162" i="13"/>
  <c r="L209" i="13"/>
  <c r="R174" i="13"/>
  <c r="R129" i="13"/>
  <c r="E1356" i="5"/>
  <c r="C1356" i="5"/>
  <c r="D1228" i="5"/>
  <c r="E1228" i="5"/>
  <c r="C1228" i="5"/>
  <c r="C1226" i="5"/>
  <c r="E1226" i="5"/>
  <c r="D1226" i="5"/>
  <c r="C1225" i="5"/>
  <c r="D1225" i="5"/>
  <c r="E1225" i="5"/>
  <c r="E1223" i="5"/>
  <c r="D1223" i="5"/>
  <c r="C1223" i="5"/>
  <c r="C1221" i="5"/>
  <c r="E1221" i="5"/>
  <c r="D1221" i="5"/>
  <c r="E1219" i="5"/>
  <c r="C1219" i="5"/>
  <c r="D1219" i="5"/>
  <c r="C1119" i="5"/>
  <c r="D1119" i="5"/>
  <c r="E1119" i="5"/>
  <c r="E1117" i="5"/>
  <c r="D1117" i="5"/>
  <c r="C1117" i="5"/>
  <c r="D972" i="5"/>
  <c r="E972" i="5"/>
  <c r="D166" i="5"/>
  <c r="E166" i="5"/>
  <c r="C166" i="5"/>
  <c r="E164" i="5"/>
  <c r="C164" i="5"/>
  <c r="D164" i="5"/>
  <c r="D162" i="5"/>
  <c r="C162" i="5"/>
  <c r="C133" i="13"/>
  <c r="C118" i="13"/>
  <c r="C113" i="13"/>
  <c r="J119" i="13"/>
  <c r="J65" i="13"/>
  <c r="J267" i="13"/>
  <c r="J219" i="13"/>
  <c r="J142" i="13"/>
  <c r="J202" i="13"/>
  <c r="J84" i="13"/>
  <c r="J104" i="13"/>
  <c r="J143" i="13"/>
  <c r="D1356" i="5"/>
  <c r="C1499" i="5"/>
  <c r="E1499" i="5"/>
  <c r="D1499" i="5"/>
  <c r="C1346" i="5"/>
  <c r="D1346" i="5"/>
  <c r="E1346" i="5"/>
  <c r="D1294" i="5"/>
  <c r="E1294" i="5"/>
  <c r="C1294" i="5"/>
  <c r="E1260" i="5"/>
  <c r="D1260" i="5"/>
  <c r="C1258" i="5"/>
  <c r="D1258" i="5"/>
  <c r="E1258" i="5"/>
  <c r="D1218" i="5"/>
  <c r="C1218" i="5"/>
  <c r="E536" i="5"/>
  <c r="C536" i="5"/>
  <c r="D536" i="5"/>
  <c r="E535" i="5"/>
  <c r="C535" i="5"/>
  <c r="D534" i="5"/>
  <c r="C534" i="5"/>
  <c r="E534" i="5"/>
  <c r="C482" i="5"/>
  <c r="D482" i="5"/>
  <c r="E482" i="5"/>
  <c r="E436" i="5"/>
  <c r="D436" i="5"/>
  <c r="C436" i="5"/>
  <c r="E435" i="5"/>
  <c r="C435" i="5"/>
  <c r="D435" i="5"/>
  <c r="D259" i="5"/>
  <c r="C259" i="5"/>
  <c r="E259" i="5"/>
  <c r="C258" i="5"/>
  <c r="D258" i="5"/>
  <c r="E222" i="5"/>
  <c r="C222" i="5"/>
  <c r="D222" i="5"/>
  <c r="C221" i="5"/>
  <c r="E221" i="5"/>
  <c r="D220" i="5"/>
  <c r="C220" i="5"/>
  <c r="E220" i="5"/>
  <c r="C219" i="5"/>
  <c r="E219" i="5"/>
  <c r="D219" i="5"/>
  <c r="C92" i="5"/>
  <c r="D92" i="5"/>
  <c r="E92" i="5"/>
  <c r="D91" i="5"/>
  <c r="C91" i="5"/>
  <c r="E91" i="5"/>
  <c r="C90" i="5"/>
  <c r="E90" i="5"/>
  <c r="D90" i="5"/>
  <c r="D89" i="5"/>
  <c r="E89" i="5"/>
  <c r="C89" i="5"/>
  <c r="C88" i="5"/>
  <c r="E88" i="5"/>
  <c r="D88" i="5"/>
  <c r="E87" i="5"/>
  <c r="C87" i="5"/>
  <c r="D87" i="5"/>
  <c r="D86" i="5"/>
  <c r="E86" i="5"/>
  <c r="C86" i="5"/>
  <c r="C85" i="5"/>
  <c r="D85" i="5"/>
  <c r="E85" i="5"/>
  <c r="C84" i="5"/>
  <c r="D84" i="5"/>
  <c r="E84" i="5"/>
  <c r="D83" i="5"/>
  <c r="C83" i="5"/>
  <c r="E83" i="5"/>
  <c r="E82" i="5"/>
  <c r="C82" i="5"/>
  <c r="D82" i="5"/>
  <c r="C37" i="5"/>
  <c r="E37" i="5"/>
  <c r="D37" i="5"/>
  <c r="J231" i="13"/>
  <c r="J206" i="13"/>
  <c r="J89" i="13"/>
  <c r="C41" i="13"/>
  <c r="C274" i="13"/>
  <c r="C217" i="13"/>
  <c r="C270" i="13"/>
  <c r="C83" i="13"/>
  <c r="C216" i="13"/>
  <c r="C81" i="13"/>
  <c r="C146" i="13"/>
  <c r="C101" i="13"/>
  <c r="C86" i="13"/>
  <c r="C48" i="13"/>
  <c r="F236" i="13"/>
  <c r="F156" i="13"/>
  <c r="F43" i="13"/>
  <c r="F134" i="13"/>
  <c r="F82" i="13"/>
  <c r="F246" i="13"/>
  <c r="F255" i="13"/>
  <c r="F160" i="13"/>
  <c r="F42" i="13"/>
  <c r="F254" i="13"/>
  <c r="F154" i="13"/>
  <c r="F201" i="13"/>
  <c r="F172" i="13"/>
  <c r="F129" i="13"/>
  <c r="F53" i="13"/>
  <c r="F244" i="13"/>
  <c r="F132" i="13"/>
  <c r="F190" i="13"/>
  <c r="F61" i="13"/>
  <c r="F138" i="13"/>
  <c r="F139" i="13"/>
  <c r="F58" i="13"/>
  <c r="F239" i="13"/>
  <c r="F210" i="13"/>
  <c r="F73" i="13"/>
  <c r="F271" i="13"/>
  <c r="F80" i="13"/>
  <c r="F173" i="13"/>
  <c r="F81" i="13"/>
  <c r="F65" i="13"/>
  <c r="F230" i="13"/>
  <c r="F272" i="13"/>
  <c r="F260" i="13"/>
  <c r="F220" i="13"/>
  <c r="F221" i="13"/>
  <c r="F278" i="13"/>
  <c r="F281" i="13"/>
  <c r="F55" i="13"/>
  <c r="F44" i="13"/>
  <c r="F279" i="13"/>
  <c r="F215" i="13"/>
  <c r="F217" i="13"/>
  <c r="F274" i="13"/>
  <c r="F41" i="13"/>
  <c r="F64" i="13"/>
  <c r="F74" i="13"/>
  <c r="F243" i="13"/>
  <c r="F177" i="13"/>
  <c r="F63" i="13"/>
  <c r="F262" i="13"/>
  <c r="F178" i="13"/>
  <c r="F222" i="13"/>
  <c r="F78" i="13"/>
  <c r="F39" i="13"/>
  <c r="F275" i="13"/>
  <c r="F164" i="13"/>
  <c r="F102" i="13"/>
  <c r="F197" i="13"/>
  <c r="F183" i="13"/>
  <c r="F285" i="13"/>
  <c r="F157" i="13"/>
  <c r="F122" i="13"/>
  <c r="F182" i="13"/>
  <c r="F250" i="13"/>
  <c r="F247" i="13"/>
  <c r="F234" i="13"/>
  <c r="F142" i="13"/>
  <c r="F111" i="13"/>
  <c r="F112" i="13"/>
  <c r="F87" i="13"/>
  <c r="F108" i="13"/>
  <c r="F52" i="13"/>
  <c r="F259" i="13"/>
  <c r="F200" i="13"/>
  <c r="F76" i="13"/>
  <c r="F232" i="13"/>
  <c r="F117" i="13"/>
  <c r="F59" i="13"/>
  <c r="F227" i="13"/>
  <c r="F75" i="13"/>
  <c r="F268" i="13"/>
  <c r="F150" i="13"/>
  <c r="F119" i="13"/>
  <c r="F86" i="13"/>
  <c r="F127" i="13"/>
  <c r="F284" i="13"/>
  <c r="F283" i="13"/>
  <c r="F149" i="13"/>
  <c r="F166" i="13"/>
  <c r="F242" i="13"/>
  <c r="F97" i="13"/>
  <c r="F186" i="13"/>
  <c r="F216" i="13"/>
  <c r="F213" i="13"/>
  <c r="F114" i="13"/>
  <c r="F202" i="13"/>
  <c r="F145" i="13"/>
  <c r="F211" i="13"/>
  <c r="F109" i="13"/>
  <c r="F85" i="13"/>
  <c r="F207" i="13"/>
  <c r="F137" i="13"/>
  <c r="F68" i="13"/>
  <c r="F280" i="13"/>
  <c r="F56" i="13"/>
  <c r="F144" i="13"/>
  <c r="F252" i="13"/>
  <c r="F148" i="13"/>
  <c r="F141" i="13"/>
  <c r="F237" i="13"/>
  <c r="F251" i="13"/>
  <c r="F161" i="13"/>
  <c r="F189" i="13"/>
  <c r="F225" i="13"/>
  <c r="F91" i="13"/>
  <c r="F219" i="13"/>
  <c r="F123" i="13"/>
  <c r="F153" i="13"/>
  <c r="F115" i="13"/>
  <c r="F116" i="13"/>
  <c r="F67" i="13"/>
  <c r="F100" i="13"/>
  <c r="F196" i="13"/>
  <c r="F155" i="13"/>
  <c r="F269" i="13"/>
  <c r="F240" i="13"/>
  <c r="F223" i="13"/>
  <c r="F276" i="13"/>
  <c r="F72" i="13"/>
  <c r="F124" i="13"/>
  <c r="F273" i="13"/>
  <c r="F228" i="13"/>
  <c r="F185" i="13"/>
  <c r="F98" i="13"/>
  <c r="F195" i="13"/>
  <c r="F95" i="13"/>
  <c r="F60" i="13"/>
  <c r="F199" i="13"/>
  <c r="F121" i="13"/>
  <c r="F277" i="13"/>
  <c r="F118" i="13"/>
  <c r="F104" i="13"/>
  <c r="F241" i="13"/>
  <c r="F163" i="13"/>
  <c r="F92" i="13"/>
  <c r="F126" i="13"/>
  <c r="F40" i="13"/>
  <c r="F209" i="13"/>
  <c r="O8" i="13"/>
  <c r="C886" i="5"/>
  <c r="C286" i="13"/>
  <c r="C279" i="13"/>
  <c r="C247" i="13"/>
  <c r="C261" i="13"/>
  <c r="C248" i="13"/>
  <c r="C132" i="13"/>
  <c r="C52" i="13"/>
  <c r="C60" i="13"/>
  <c r="C211" i="13"/>
  <c r="C198" i="13"/>
  <c r="C175" i="13"/>
  <c r="C192" i="13"/>
  <c r="C218" i="13"/>
  <c r="C204" i="13"/>
  <c r="C121" i="13"/>
  <c r="C249" i="13"/>
  <c r="C271" i="13"/>
  <c r="C252" i="13"/>
  <c r="C255" i="13"/>
  <c r="C235" i="13"/>
  <c r="C239" i="13"/>
  <c r="C191" i="13"/>
  <c r="C176" i="13"/>
  <c r="C206" i="13"/>
  <c r="C227" i="13"/>
  <c r="C55" i="13"/>
  <c r="C91" i="13"/>
  <c r="C209" i="13"/>
  <c r="C170" i="13"/>
  <c r="C151" i="13"/>
  <c r="C233" i="13"/>
  <c r="C173" i="13"/>
  <c r="C174" i="13"/>
  <c r="C150" i="13"/>
  <c r="C152" i="13"/>
  <c r="C186" i="13"/>
  <c r="C219" i="13"/>
  <c r="C36" i="13"/>
  <c r="C53" i="13"/>
  <c r="C182" i="13"/>
  <c r="C115" i="13"/>
  <c r="C201" i="13"/>
  <c r="C172" i="13"/>
  <c r="C95" i="13"/>
  <c r="C200" i="13"/>
  <c r="C264" i="13"/>
  <c r="C240" i="13"/>
  <c r="C285" i="13"/>
  <c r="C250" i="13"/>
  <c r="C256" i="13"/>
  <c r="C253" i="13"/>
  <c r="C188" i="13"/>
  <c r="C208" i="13"/>
  <c r="C97" i="13"/>
  <c r="C126" i="13"/>
  <c r="C127" i="13"/>
  <c r="C159" i="13"/>
  <c r="C136" i="13"/>
  <c r="C96" i="13"/>
  <c r="C220" i="13"/>
  <c r="C88" i="13"/>
  <c r="C58" i="13"/>
  <c r="C49" i="13"/>
  <c r="C164" i="13"/>
  <c r="C64" i="13"/>
  <c r="C44" i="13"/>
  <c r="C178" i="13"/>
  <c r="C39" i="13"/>
  <c r="C197" i="13"/>
  <c r="C158" i="13"/>
  <c r="C77" i="13"/>
  <c r="C266" i="13"/>
  <c r="C259" i="13"/>
  <c r="C65" i="13"/>
  <c r="C125" i="13"/>
  <c r="C205" i="13"/>
  <c r="C134" i="13"/>
  <c r="C155" i="13"/>
  <c r="C203" i="13"/>
  <c r="C135" i="13"/>
  <c r="C119" i="13"/>
  <c r="C51" i="13"/>
  <c r="C50" i="13"/>
  <c r="C68" i="13"/>
  <c r="C280" i="13"/>
  <c r="C163" i="13"/>
  <c r="C98" i="13"/>
  <c r="C100" i="13"/>
  <c r="C107" i="13"/>
  <c r="C45" i="13"/>
  <c r="C254" i="13"/>
  <c r="C213" i="13"/>
  <c r="C79" i="13"/>
  <c r="C223" i="13"/>
  <c r="C62" i="13"/>
  <c r="C157" i="13"/>
  <c r="C138" i="13"/>
  <c r="C110" i="13"/>
  <c r="C269" i="13"/>
  <c r="C165" i="13"/>
  <c r="C210" i="13"/>
  <c r="C137" i="13"/>
  <c r="C242" i="13"/>
  <c r="C145" i="13"/>
  <c r="C184" i="13"/>
  <c r="C221" i="13"/>
  <c r="C63" i="13"/>
  <c r="C144" i="13"/>
  <c r="C43" i="13"/>
  <c r="C189" i="13"/>
  <c r="C196" i="13"/>
  <c r="C85" i="13"/>
  <c r="C105" i="13"/>
  <c r="C222" i="13"/>
  <c r="C148" i="13"/>
  <c r="C229" i="13"/>
  <c r="C244" i="13"/>
  <c r="C87" i="13"/>
  <c r="C46" i="13"/>
  <c r="C149" i="13"/>
  <c r="C124" i="13"/>
  <c r="C167" i="13"/>
  <c r="C93" i="13"/>
  <c r="C67" i="13"/>
  <c r="C177" i="13"/>
  <c r="C117" i="13"/>
  <c r="C166" i="13"/>
  <c r="C112" i="13"/>
  <c r="C84" i="13"/>
  <c r="C129" i="13"/>
  <c r="C153" i="13"/>
  <c r="C78" i="13"/>
  <c r="C142" i="13"/>
  <c r="C169" i="13"/>
  <c r="C80" i="13"/>
  <c r="C246" i="13"/>
  <c r="C236" i="13"/>
  <c r="C215" i="13"/>
  <c r="C238" i="13"/>
  <c r="C183" i="13"/>
  <c r="C37" i="13"/>
  <c r="C162" i="13"/>
  <c r="C245" i="13"/>
  <c r="C194" i="13"/>
  <c r="C92" i="13"/>
  <c r="C57" i="13"/>
  <c r="C251" i="13"/>
  <c r="C262" i="13"/>
  <c r="C275" i="13"/>
  <c r="C143" i="13"/>
  <c r="C265" i="13"/>
  <c r="C195" i="13"/>
  <c r="C190" i="13"/>
  <c r="C180" i="13"/>
  <c r="E1458" i="5"/>
  <c r="C1458" i="5"/>
  <c r="D1458" i="5"/>
  <c r="D1355" i="5"/>
  <c r="E1355" i="5"/>
  <c r="C1355" i="5"/>
  <c r="C1263" i="5"/>
  <c r="D1263" i="5"/>
  <c r="E1263" i="5"/>
  <c r="E1262" i="5"/>
  <c r="C1262" i="5"/>
  <c r="D1262" i="5"/>
  <c r="C1227" i="5"/>
  <c r="E1227" i="5"/>
  <c r="D1224" i="5"/>
  <c r="E1224" i="5"/>
  <c r="C1224" i="5"/>
  <c r="E1222" i="5"/>
  <c r="D1222" i="5"/>
  <c r="C1222" i="5"/>
  <c r="C1220" i="5"/>
  <c r="E1220" i="5"/>
  <c r="D1220" i="5"/>
  <c r="D1165" i="5"/>
  <c r="C1165" i="5"/>
  <c r="E1165" i="5"/>
  <c r="C1118" i="5"/>
  <c r="D1118" i="5"/>
  <c r="E1118" i="5"/>
  <c r="D973" i="5"/>
  <c r="C973" i="5"/>
  <c r="E973" i="5"/>
  <c r="E971" i="5"/>
  <c r="D971" i="5"/>
  <c r="C971" i="5"/>
  <c r="B171" i="5"/>
  <c r="E165" i="5"/>
  <c r="C165" i="5"/>
  <c r="D165" i="5"/>
  <c r="D163" i="5"/>
  <c r="E163" i="5"/>
  <c r="C163" i="5"/>
  <c r="C161" i="5"/>
  <c r="E161" i="5"/>
  <c r="D161" i="5"/>
  <c r="C160" i="5"/>
  <c r="E160" i="5"/>
  <c r="D160" i="5"/>
  <c r="C157" i="5"/>
  <c r="E157" i="5"/>
  <c r="D157" i="5"/>
  <c r="D1227" i="5"/>
  <c r="C281" i="13"/>
  <c r="C187" i="13"/>
  <c r="C232" i="13"/>
  <c r="C99" i="13"/>
  <c r="C284" i="13"/>
  <c r="C82" i="13"/>
  <c r="C273" i="13"/>
  <c r="C114" i="13"/>
  <c r="C243" i="13"/>
  <c r="T246" i="13"/>
  <c r="T185" i="13"/>
  <c r="T145" i="13"/>
  <c r="T136" i="13"/>
  <c r="T119" i="13"/>
  <c r="T103" i="13"/>
  <c r="T57" i="13"/>
  <c r="T157" i="13"/>
  <c r="T139" i="13"/>
  <c r="T51" i="13"/>
  <c r="T128" i="13"/>
  <c r="T42" i="13"/>
  <c r="T215" i="13"/>
  <c r="T267" i="13"/>
  <c r="T254" i="13"/>
  <c r="T87" i="13"/>
  <c r="T96" i="13"/>
  <c r="T261" i="13"/>
  <c r="T109" i="13"/>
  <c r="T122" i="13"/>
  <c r="T105" i="13"/>
  <c r="T227" i="13"/>
  <c r="T123" i="13"/>
  <c r="T92" i="13"/>
  <c r="T130" i="13"/>
  <c r="T280" i="13"/>
  <c r="T184" i="13"/>
  <c r="T160" i="13"/>
  <c r="T283" i="13"/>
  <c r="T154" i="13"/>
  <c r="T204" i="13"/>
  <c r="D1347" i="5"/>
  <c r="E1347" i="5"/>
  <c r="C1347" i="5"/>
  <c r="C1259" i="5"/>
  <c r="D1259" i="5"/>
  <c r="E1259" i="5"/>
  <c r="D1162" i="5"/>
  <c r="C1162" i="5"/>
  <c r="E1162" i="5"/>
  <c r="J138" i="13"/>
  <c r="J173" i="13"/>
  <c r="J50" i="13"/>
  <c r="C214" i="13"/>
  <c r="C141" i="13"/>
  <c r="C111" i="13"/>
  <c r="C89" i="13"/>
  <c r="C212" i="13"/>
  <c r="C260" i="13"/>
  <c r="C207" i="13"/>
  <c r="C40" i="13"/>
  <c r="C123" i="13"/>
  <c r="C168" i="13"/>
  <c r="C131" i="13"/>
  <c r="C69" i="13"/>
  <c r="T262" i="13"/>
  <c r="T272" i="13"/>
  <c r="J43" i="13"/>
  <c r="J189" i="13"/>
  <c r="J256" i="13"/>
  <c r="C104" i="13"/>
  <c r="C106" i="13"/>
  <c r="C202" i="13"/>
  <c r="C193" i="13"/>
  <c r="C147" i="13"/>
  <c r="C226" i="13"/>
  <c r="C47" i="13"/>
  <c r="C128" i="13"/>
  <c r="C108" i="13"/>
  <c r="C120" i="13"/>
  <c r="C272" i="13"/>
  <c r="C241" i="13"/>
  <c r="T55" i="13"/>
  <c r="T191" i="13"/>
  <c r="D24" i="13"/>
  <c r="E1807" i="5"/>
  <c r="I237" i="13"/>
  <c r="I94" i="13"/>
  <c r="I78" i="13"/>
  <c r="I219" i="13"/>
  <c r="I104" i="13"/>
  <c r="S120" i="13"/>
  <c r="S238" i="13"/>
  <c r="S273" i="13"/>
  <c r="Q258" i="13"/>
  <c r="Q252" i="13"/>
  <c r="Q263" i="13"/>
  <c r="Q270" i="13"/>
  <c r="Q237" i="13"/>
  <c r="Q51" i="13"/>
  <c r="Q143" i="13"/>
  <c r="Q65" i="13"/>
  <c r="Q77" i="13"/>
  <c r="Q107" i="13"/>
  <c r="Q50" i="13"/>
  <c r="Q204" i="13"/>
  <c r="Q203" i="13"/>
  <c r="Q52" i="13"/>
  <c r="Q36" i="13"/>
  <c r="Q100" i="13"/>
  <c r="Q153" i="13"/>
  <c r="Q157" i="13"/>
  <c r="Q226" i="13"/>
  <c r="Q198" i="13"/>
  <c r="Q216" i="13"/>
  <c r="Q223" i="13"/>
  <c r="Q40" i="13"/>
  <c r="Q116" i="13"/>
  <c r="Q242" i="13"/>
  <c r="Q283" i="13"/>
  <c r="Q249" i="13"/>
  <c r="Q280" i="13"/>
  <c r="Q213" i="13"/>
  <c r="Q166" i="13"/>
  <c r="Q161" i="13"/>
  <c r="Q58" i="13"/>
  <c r="Q189" i="13"/>
  <c r="Q279" i="13"/>
  <c r="Q69" i="13"/>
  <c r="Q128" i="13"/>
  <c r="Q181" i="13"/>
  <c r="Q60" i="13"/>
  <c r="Q169" i="13"/>
  <c r="Q137" i="13"/>
  <c r="Q55" i="13"/>
  <c r="Q257" i="13"/>
  <c r="Q207" i="13"/>
  <c r="Q219" i="13"/>
  <c r="Q197" i="13"/>
  <c r="Q146" i="13"/>
  <c r="Q229" i="13"/>
  <c r="Q221" i="13"/>
  <c r="Q172" i="13"/>
  <c r="Q49" i="13"/>
  <c r="Q225" i="13"/>
  <c r="Q74" i="13"/>
  <c r="Q236" i="13"/>
  <c r="Q281" i="13"/>
  <c r="Q239" i="13"/>
  <c r="Q238" i="13"/>
  <c r="Q267" i="13"/>
  <c r="Q168" i="13"/>
  <c r="Q164" i="13"/>
  <c r="Q269" i="13"/>
  <c r="Q218" i="13"/>
  <c r="Q195" i="13"/>
  <c r="Q156" i="13"/>
  <c r="Q124" i="13"/>
  <c r="Q253" i="13"/>
  <c r="Q102" i="13"/>
  <c r="Q154" i="13"/>
  <c r="Q59" i="13"/>
  <c r="Q220" i="13"/>
  <c r="Q165" i="13"/>
  <c r="Q150" i="13"/>
  <c r="Q193" i="13"/>
  <c r="Q87" i="13"/>
  <c r="Q178" i="13"/>
  <c r="Q192" i="13"/>
  <c r="Q211" i="13"/>
  <c r="Q139" i="13"/>
  <c r="Q111" i="13"/>
  <c r="Q209" i="13"/>
  <c r="Q210" i="13"/>
  <c r="Q46" i="13"/>
  <c r="K6" i="13"/>
  <c r="K18" i="13"/>
  <c r="K20" i="13"/>
  <c r="K15" i="13"/>
  <c r="K25" i="13"/>
  <c r="K5" i="13"/>
  <c r="K24" i="13"/>
  <c r="K10" i="13"/>
  <c r="K26" i="13"/>
  <c r="K4" i="13"/>
  <c r="K34" i="13"/>
  <c r="K11" i="13"/>
  <c r="K32" i="13"/>
  <c r="K17" i="13"/>
  <c r="K13" i="13"/>
  <c r="K14" i="13"/>
  <c r="E10" i="13"/>
  <c r="E32" i="13"/>
  <c r="E6" i="13"/>
  <c r="E14" i="13"/>
  <c r="E27" i="13"/>
  <c r="E29" i="13"/>
  <c r="E5" i="13"/>
  <c r="E26" i="13"/>
  <c r="E16" i="13"/>
  <c r="E21" i="13"/>
  <c r="E30" i="13"/>
  <c r="E9" i="13"/>
  <c r="E11" i="13"/>
  <c r="E17" i="13"/>
  <c r="E7" i="13"/>
  <c r="P20" i="13"/>
  <c r="P28" i="13"/>
  <c r="P22" i="13"/>
  <c r="P25" i="13"/>
  <c r="P32" i="13"/>
  <c r="P10" i="13"/>
  <c r="P13" i="13"/>
  <c r="P18" i="13"/>
  <c r="P31" i="13"/>
  <c r="P16" i="13"/>
  <c r="P14" i="13"/>
  <c r="P30" i="13"/>
  <c r="P23" i="13"/>
  <c r="P27" i="13"/>
  <c r="P15" i="13"/>
  <c r="P4" i="13"/>
  <c r="P34" i="13"/>
  <c r="I179" i="13"/>
  <c r="P21" i="13"/>
  <c r="E13" i="13"/>
  <c r="K29" i="13"/>
  <c r="C27" i="13"/>
  <c r="C4" i="13"/>
  <c r="C11" i="13"/>
  <c r="C12" i="13"/>
  <c r="C28" i="13"/>
  <c r="C14" i="13"/>
  <c r="C23" i="13"/>
  <c r="C10" i="13"/>
  <c r="C20" i="13"/>
  <c r="C22" i="13"/>
  <c r="C15" i="13"/>
  <c r="C26" i="13"/>
  <c r="C16" i="13"/>
  <c r="C7" i="13"/>
  <c r="C6" i="13"/>
  <c r="C18" i="13"/>
  <c r="C17" i="13"/>
  <c r="C21" i="13"/>
  <c r="F10" i="13"/>
  <c r="F6" i="13"/>
  <c r="F3" i="13"/>
  <c r="F20" i="13"/>
  <c r="F15" i="13"/>
  <c r="F27" i="13"/>
  <c r="F22" i="13"/>
  <c r="F26" i="13"/>
  <c r="F11" i="13"/>
  <c r="F16" i="13"/>
  <c r="F4" i="13"/>
  <c r="F31" i="13"/>
  <c r="F28" i="13"/>
  <c r="F12" i="13"/>
  <c r="F30" i="13"/>
  <c r="F24" i="13"/>
  <c r="F29" i="13"/>
  <c r="M34" i="13"/>
  <c r="M3" i="13"/>
  <c r="M28" i="13"/>
  <c r="M23" i="13"/>
  <c r="M18" i="13"/>
  <c r="M32" i="13"/>
  <c r="M17" i="13"/>
  <c r="M4" i="13"/>
  <c r="M21" i="13"/>
  <c r="M12" i="13"/>
  <c r="M25" i="13"/>
  <c r="M10" i="13"/>
  <c r="M15" i="13"/>
  <c r="M8" i="13"/>
  <c r="M30" i="13"/>
  <c r="M26" i="13"/>
  <c r="M5" i="13"/>
  <c r="C1934" i="5"/>
  <c r="E1934" i="5"/>
  <c r="C1933" i="5"/>
  <c r="D1933" i="5"/>
  <c r="E1933" i="5"/>
  <c r="E1932" i="5"/>
  <c r="D1932" i="5"/>
  <c r="C1932" i="5"/>
  <c r="D1088" i="5"/>
  <c r="C1088" i="5"/>
  <c r="E1088" i="5"/>
  <c r="E1087" i="5"/>
  <c r="D1087" i="5"/>
  <c r="E1085" i="5"/>
  <c r="D1085" i="5"/>
  <c r="C1085" i="5"/>
  <c r="C1084" i="5"/>
  <c r="E1084" i="5"/>
  <c r="D1084" i="5"/>
  <c r="C1082" i="5"/>
  <c r="D1082" i="5"/>
  <c r="E1082" i="5"/>
  <c r="E1081" i="5"/>
  <c r="D1081" i="5"/>
  <c r="E176" i="5"/>
  <c r="C176" i="5"/>
  <c r="D176" i="5"/>
  <c r="E175" i="5"/>
  <c r="D175" i="5"/>
  <c r="C175" i="5"/>
  <c r="E174" i="5"/>
  <c r="D174" i="5"/>
  <c r="C174" i="5"/>
  <c r="C173" i="5"/>
  <c r="D173" i="5"/>
  <c r="E173" i="5"/>
  <c r="D172" i="5"/>
  <c r="E172" i="5"/>
  <c r="G24" i="13"/>
  <c r="G21" i="13"/>
  <c r="G4" i="13"/>
  <c r="G5" i="13"/>
  <c r="G6" i="13"/>
  <c r="G26" i="13"/>
  <c r="N5" i="13"/>
  <c r="N18" i="13"/>
  <c r="N20" i="13"/>
  <c r="N29" i="13"/>
  <c r="N3" i="13"/>
  <c r="N9" i="13"/>
  <c r="C96" i="5"/>
  <c r="E96" i="5"/>
  <c r="C1966" i="5"/>
  <c r="D1966" i="5"/>
  <c r="E1966" i="5"/>
  <c r="E1965" i="5"/>
  <c r="C1965" i="5"/>
  <c r="D1965" i="5"/>
  <c r="C1964" i="5"/>
  <c r="E1964" i="5"/>
  <c r="D1964" i="5"/>
  <c r="E1962" i="5"/>
  <c r="C1962" i="5"/>
  <c r="D96" i="5"/>
  <c r="H30" i="13"/>
  <c r="H4" i="13"/>
  <c r="H9" i="13"/>
  <c r="H14" i="13"/>
  <c r="J27" i="13"/>
  <c r="J30" i="13"/>
  <c r="J6" i="13"/>
  <c r="J10" i="13"/>
  <c r="B210" i="5"/>
  <c r="E3" i="5"/>
  <c r="D3" i="5"/>
  <c r="C3" i="5"/>
  <c r="D1569" i="5"/>
  <c r="E1569" i="5"/>
  <c r="C1568" i="5"/>
  <c r="D1568" i="5"/>
  <c r="E1568" i="5"/>
  <c r="C1567" i="5"/>
  <c r="E1567" i="5"/>
  <c r="E1538" i="5"/>
  <c r="D1538" i="5"/>
  <c r="C1538" i="5"/>
  <c r="C1399" i="5"/>
  <c r="D1399" i="5"/>
  <c r="E1399" i="5"/>
  <c r="E1398" i="5"/>
  <c r="D1398" i="5"/>
  <c r="C1398" i="5"/>
  <c r="D1397" i="5"/>
  <c r="C1397" i="5"/>
  <c r="E1397" i="5"/>
  <c r="C1204" i="5"/>
  <c r="D1204" i="5"/>
  <c r="E1204" i="5"/>
  <c r="D1940" i="5"/>
  <c r="C1940" i="5"/>
  <c r="E1940" i="5"/>
  <c r="C1937" i="5"/>
  <c r="E1873" i="5"/>
  <c r="C1873" i="5"/>
  <c r="D1873" i="5"/>
  <c r="E1871" i="5"/>
  <c r="C1871" i="5"/>
  <c r="D1867" i="5"/>
  <c r="D1674" i="5"/>
  <c r="C1674" i="5"/>
  <c r="E1674" i="5"/>
  <c r="D1614" i="5"/>
  <c r="E1614" i="5"/>
  <c r="C1613" i="5"/>
  <c r="D1613" i="5"/>
  <c r="D1563" i="5"/>
  <c r="C1563" i="5"/>
  <c r="E1563" i="5"/>
  <c r="E1562" i="5"/>
  <c r="D1562" i="5"/>
  <c r="C1562" i="5"/>
  <c r="E1936" i="5"/>
  <c r="D1936" i="5"/>
  <c r="C1936" i="5"/>
  <c r="C1906" i="5"/>
  <c r="D1906" i="5"/>
  <c r="D1905" i="5"/>
  <c r="E1905" i="5"/>
  <c r="C1905" i="5"/>
  <c r="D1866" i="5"/>
  <c r="E1866" i="5"/>
  <c r="D1865" i="5"/>
  <c r="E1865" i="5"/>
  <c r="D1863" i="5"/>
  <c r="E1863" i="5"/>
  <c r="C1863" i="5"/>
  <c r="C1763" i="5"/>
  <c r="E1763" i="5"/>
  <c r="D1763" i="5"/>
  <c r="D1762" i="5"/>
  <c r="E1762" i="5"/>
  <c r="D1761" i="5"/>
  <c r="E1761" i="5"/>
  <c r="C1761" i="5"/>
  <c r="E1759" i="5"/>
  <c r="D1759" i="5"/>
  <c r="D1671" i="5"/>
  <c r="E1671" i="5"/>
  <c r="C1671" i="5"/>
  <c r="E1670" i="5"/>
  <c r="C1670" i="5"/>
  <c r="C1669" i="5"/>
  <c r="D1669" i="5"/>
  <c r="E1667" i="5"/>
  <c r="C1667" i="5"/>
  <c r="D1667" i="5"/>
  <c r="E1606" i="5"/>
  <c r="C1606" i="5"/>
  <c r="U7" i="13"/>
  <c r="U17" i="13"/>
  <c r="R15" i="13"/>
  <c r="E1469" i="5"/>
  <c r="D1469" i="5"/>
  <c r="C1469" i="5"/>
  <c r="C1468" i="5"/>
  <c r="D1468" i="5"/>
  <c r="C1467" i="5"/>
  <c r="E1467" i="5"/>
  <c r="E1466" i="5"/>
  <c r="D1466" i="5"/>
  <c r="C1466" i="5"/>
  <c r="C1465" i="5"/>
  <c r="E1465" i="5"/>
  <c r="D1464" i="5"/>
  <c r="C1464" i="5"/>
  <c r="D1463" i="5"/>
  <c r="C1463" i="5"/>
  <c r="D1462" i="5"/>
  <c r="E1462" i="5"/>
  <c r="C1462" i="5"/>
  <c r="E1090" i="5"/>
  <c r="D1090" i="5"/>
  <c r="D1089" i="5"/>
  <c r="E1089" i="5"/>
  <c r="C1089" i="5"/>
  <c r="E1049" i="5"/>
  <c r="D1049" i="5"/>
  <c r="D899" i="5"/>
  <c r="C899" i="5"/>
  <c r="E899" i="5"/>
  <c r="E898" i="5"/>
  <c r="D898" i="5"/>
  <c r="C898" i="5"/>
  <c r="D897" i="5"/>
  <c r="C897" i="5"/>
  <c r="E897" i="5"/>
  <c r="C896" i="5"/>
  <c r="E896" i="5"/>
  <c r="C895" i="5"/>
  <c r="E895" i="5"/>
  <c r="D895" i="5"/>
  <c r="C893" i="5"/>
  <c r="D893" i="5"/>
  <c r="E893" i="5"/>
  <c r="D892" i="5"/>
  <c r="E892" i="5"/>
  <c r="D891" i="5"/>
  <c r="E891" i="5"/>
  <c r="C815" i="5"/>
  <c r="D815" i="5"/>
  <c r="D694" i="5"/>
  <c r="C694" i="5"/>
  <c r="D576" i="5"/>
  <c r="C576" i="5"/>
  <c r="D575" i="5"/>
  <c r="E575" i="5"/>
  <c r="D611" i="5"/>
  <c r="C611" i="5"/>
  <c r="C610" i="5"/>
  <c r="D610" i="5"/>
  <c r="C609" i="5"/>
  <c r="D609" i="5"/>
  <c r="D523" i="5"/>
  <c r="E523" i="5"/>
  <c r="C523" i="5"/>
  <c r="E480" i="5"/>
  <c r="C480" i="5"/>
  <c r="D480" i="5"/>
  <c r="E256" i="5"/>
  <c r="C256" i="5"/>
  <c r="D256" i="5"/>
  <c r="D255" i="5"/>
  <c r="C255" i="5"/>
  <c r="E255" i="5"/>
  <c r="E253" i="5"/>
  <c r="C253" i="5"/>
  <c r="E152" i="5"/>
  <c r="C152" i="5"/>
  <c r="D152" i="5"/>
  <c r="C151" i="5"/>
  <c r="D151" i="5"/>
  <c r="D80" i="5"/>
  <c r="C80" i="5"/>
  <c r="R24" i="13"/>
  <c r="R3" i="13"/>
  <c r="R27" i="13"/>
  <c r="C772" i="5"/>
  <c r="D772" i="5"/>
  <c r="D310" i="5"/>
  <c r="C310" i="5"/>
  <c r="E308" i="5"/>
  <c r="C308" i="5"/>
  <c r="B309" i="5" s="1"/>
  <c r="D308" i="5"/>
  <c r="C853" i="5"/>
  <c r="D853" i="5"/>
  <c r="E853" i="5"/>
  <c r="D852" i="5"/>
  <c r="C852" i="5"/>
  <c r="C756" i="5"/>
  <c r="D756" i="5"/>
  <c r="E756" i="5"/>
  <c r="D755" i="5"/>
  <c r="C755" i="5"/>
  <c r="D697" i="5"/>
  <c r="C697" i="5"/>
  <c r="D696" i="5"/>
  <c r="E696" i="5"/>
  <c r="C695" i="5"/>
  <c r="D695" i="5"/>
  <c r="E695" i="5"/>
  <c r="C587" i="5"/>
  <c r="D587" i="5"/>
  <c r="D586" i="5"/>
  <c r="E586" i="5"/>
  <c r="E585" i="5"/>
  <c r="C585" i="5"/>
  <c r="D585" i="5"/>
  <c r="E584" i="5"/>
  <c r="C584" i="5"/>
  <c r="D584" i="5"/>
  <c r="E519" i="5"/>
  <c r="D519" i="5"/>
  <c r="C518" i="5"/>
  <c r="D518" i="5"/>
  <c r="E518" i="5"/>
  <c r="C517" i="5"/>
  <c r="E517" i="5"/>
  <c r="E516" i="5"/>
  <c r="C516" i="5"/>
  <c r="C514" i="5"/>
  <c r="D514" i="5"/>
  <c r="C1953" i="5"/>
  <c r="D1415" i="5"/>
  <c r="E1415" i="5"/>
  <c r="E1182" i="5"/>
  <c r="C1182" i="5"/>
  <c r="D1182" i="5"/>
  <c r="D947" i="5"/>
  <c r="C947" i="5"/>
  <c r="E913" i="5"/>
  <c r="D913" i="5"/>
  <c r="C913" i="5"/>
  <c r="E703" i="5"/>
  <c r="D703" i="5"/>
  <c r="C703" i="5"/>
  <c r="E628" i="5"/>
  <c r="D628" i="5"/>
  <c r="C628" i="5"/>
  <c r="C623" i="5"/>
  <c r="D623" i="5"/>
  <c r="D371" i="5"/>
  <c r="E371" i="5"/>
  <c r="C370" i="5"/>
  <c r="D370" i="5"/>
  <c r="D286" i="5"/>
  <c r="E286" i="5"/>
  <c r="D1703" i="5"/>
  <c r="C1703" i="5"/>
  <c r="E1648" i="5"/>
  <c r="C1648" i="5"/>
  <c r="C1647" i="5"/>
  <c r="C1252" i="5"/>
  <c r="D1252" i="5"/>
  <c r="E925" i="5"/>
  <c r="C925" i="5"/>
  <c r="D925" i="5"/>
  <c r="C924" i="5"/>
  <c r="D924" i="5"/>
  <c r="C743" i="5"/>
  <c r="D743" i="5"/>
  <c r="C659" i="5"/>
  <c r="D659" i="5"/>
  <c r="D510" i="5"/>
  <c r="E510" i="5"/>
  <c r="C304" i="5"/>
  <c r="E304" i="5"/>
  <c r="C303" i="5"/>
  <c r="E303" i="5"/>
  <c r="E149" i="5"/>
  <c r="D149" i="5"/>
  <c r="C144" i="5"/>
  <c r="D144" i="5"/>
  <c r="D143" i="5"/>
  <c r="E143" i="5"/>
  <c r="D1839" i="5"/>
  <c r="E1839" i="5"/>
  <c r="D1793" i="5"/>
  <c r="E1793" i="5"/>
  <c r="C1549" i="5"/>
  <c r="D1549" i="5"/>
  <c r="E1549" i="5"/>
  <c r="C1480" i="5"/>
  <c r="D1480" i="5"/>
  <c r="E1430" i="5"/>
  <c r="D1430" i="5"/>
  <c r="E1384" i="5"/>
  <c r="D1384" i="5"/>
  <c r="C1142" i="5"/>
  <c r="D1142" i="5"/>
  <c r="E1142" i="5"/>
  <c r="C563" i="5"/>
  <c r="C405" i="5"/>
  <c r="D405" i="5"/>
  <c r="C1949" i="5"/>
  <c r="E1949" i="5"/>
  <c r="C1916" i="5"/>
  <c r="E1916" i="5"/>
  <c r="E1886" i="5"/>
  <c r="C1886" i="5"/>
  <c r="E1834" i="5"/>
  <c r="C1834" i="5"/>
  <c r="E1478" i="5"/>
  <c r="D1478" i="5"/>
  <c r="D1374" i="5"/>
  <c r="E1374" i="5"/>
  <c r="E1139" i="5"/>
  <c r="D1139" i="5"/>
  <c r="E1102" i="5"/>
  <c r="C1102" i="5"/>
  <c r="D1057" i="5"/>
  <c r="C1057" i="5"/>
  <c r="C1017" i="5"/>
  <c r="E1017" i="5"/>
  <c r="E951" i="5"/>
  <c r="D951" i="5"/>
  <c r="E338" i="5"/>
  <c r="C338" i="5"/>
  <c r="E1206" i="5"/>
  <c r="C1206" i="5"/>
  <c r="E1093" i="5"/>
  <c r="C1093" i="5"/>
  <c r="C1452" i="5"/>
  <c r="D1452" i="5"/>
  <c r="C1238" i="5"/>
  <c r="D1238" i="5"/>
  <c r="C1190" i="5"/>
  <c r="E1190" i="5"/>
  <c r="E1114" i="5"/>
  <c r="D1114" i="5"/>
  <c r="D596" i="5"/>
  <c r="E596" i="5"/>
  <c r="C1930" i="5"/>
  <c r="D1930" i="5"/>
  <c r="E1489" i="5"/>
  <c r="C1489" i="5"/>
  <c r="D1489" i="5"/>
  <c r="D1447" i="5"/>
  <c r="C1447" i="5"/>
  <c r="E1189" i="5"/>
  <c r="D1189" i="5"/>
  <c r="E1066" i="5"/>
  <c r="D1066" i="5"/>
  <c r="E1822" i="5"/>
  <c r="C1822" i="5"/>
  <c r="E1271" i="5"/>
  <c r="D1271" i="5"/>
  <c r="C775" i="5"/>
  <c r="E775" i="5"/>
  <c r="E525" i="5"/>
  <c r="A16" i="6"/>
  <c r="C16" i="6" s="1"/>
  <c r="A10" i="6"/>
  <c r="C10" i="6" s="1"/>
  <c r="A19" i="6"/>
  <c r="C19" i="6" s="1"/>
  <c r="A6" i="6"/>
  <c r="C6" i="6" s="1"/>
  <c r="A17" i="6"/>
  <c r="C17" i="6" s="1"/>
  <c r="A8" i="6"/>
  <c r="C8" i="6" s="1"/>
  <c r="A15" i="6"/>
  <c r="C15" i="6" s="1"/>
  <c r="A11" i="6"/>
  <c r="C11" i="6" s="1"/>
  <c r="A5" i="6"/>
  <c r="C5" i="6" s="1"/>
  <c r="A12" i="6"/>
  <c r="C12" i="6" s="1"/>
  <c r="A18" i="6"/>
  <c r="C18" i="6" s="1"/>
  <c r="A7" i="6"/>
  <c r="C7" i="6" s="1"/>
  <c r="A13" i="6"/>
  <c r="C13" i="6" s="1"/>
  <c r="A9" i="6"/>
  <c r="C9" i="6" s="1"/>
  <c r="C1529" i="5"/>
  <c r="E1529" i="5"/>
  <c r="D1529" i="5"/>
  <c r="D751" i="5"/>
  <c r="E751" i="5"/>
  <c r="C751" i="5"/>
  <c r="E281" i="5"/>
  <c r="C281" i="5"/>
  <c r="D281" i="5"/>
  <c r="E1909" i="5"/>
  <c r="C1909" i="5"/>
  <c r="D1909" i="5"/>
  <c r="C1813" i="5"/>
  <c r="E1813" i="5"/>
  <c r="E1547" i="5"/>
  <c r="D1547" i="5"/>
  <c r="C1547" i="5"/>
  <c r="C1527" i="5"/>
  <c r="D1527" i="5"/>
  <c r="D806" i="5"/>
  <c r="C806" i="5"/>
  <c r="E806" i="5"/>
  <c r="C779" i="5"/>
  <c r="E779" i="5"/>
  <c r="E394" i="5"/>
  <c r="C394" i="5"/>
  <c r="D394" i="5"/>
  <c r="E340" i="5"/>
  <c r="C340" i="5"/>
  <c r="D340" i="5"/>
  <c r="D57" i="5"/>
  <c r="E57" i="5"/>
  <c r="C57" i="5"/>
  <c r="E34" i="5"/>
  <c r="D34" i="5"/>
  <c r="C34" i="5"/>
  <c r="D33" i="5"/>
  <c r="E33" i="5"/>
  <c r="C33" i="5"/>
  <c r="C32" i="5"/>
  <c r="D32" i="5"/>
  <c r="E32" i="5"/>
  <c r="D31" i="5"/>
  <c r="E31" i="5"/>
  <c r="C31" i="5"/>
  <c r="D30" i="5"/>
  <c r="C30" i="5"/>
  <c r="E30" i="5"/>
  <c r="C29" i="5"/>
  <c r="E29" i="5"/>
  <c r="D29" i="5"/>
  <c r="D1792" i="5"/>
  <c r="E1792" i="5"/>
  <c r="C1792" i="5"/>
  <c r="E6" i="5"/>
  <c r="D6" i="5"/>
  <c r="C6" i="5"/>
  <c r="C1887" i="5"/>
  <c r="E1887" i="5"/>
  <c r="D1887" i="5"/>
  <c r="E1675" i="5"/>
  <c r="D1675" i="5"/>
  <c r="C1675" i="5"/>
  <c r="D804" i="5"/>
  <c r="C804" i="5"/>
  <c r="E804" i="5"/>
  <c r="D364" i="5"/>
  <c r="C364" i="5"/>
  <c r="E364" i="5"/>
  <c r="E280" i="5"/>
  <c r="C280" i="5"/>
  <c r="D230" i="5"/>
  <c r="E230" i="5"/>
  <c r="C230" i="5"/>
  <c r="E5" i="5"/>
  <c r="D5" i="5"/>
  <c r="D1814" i="5"/>
  <c r="C1814" i="5"/>
  <c r="E1814" i="5"/>
  <c r="E1528" i="5"/>
  <c r="C1528" i="5"/>
  <c r="D1528" i="5"/>
  <c r="E314" i="5"/>
  <c r="C314" i="5"/>
  <c r="D314" i="5"/>
  <c r="E1908" i="5"/>
  <c r="C1908" i="5"/>
  <c r="D1908" i="5"/>
  <c r="E1587" i="5"/>
  <c r="D1587" i="5"/>
  <c r="C1587" i="5"/>
  <c r="D805" i="5"/>
  <c r="C805" i="5"/>
  <c r="E805" i="5"/>
  <c r="E341" i="5"/>
  <c r="D341" i="5"/>
  <c r="C341" i="5"/>
  <c r="S188" i="13"/>
  <c r="S182" i="13"/>
  <c r="S97" i="13"/>
  <c r="S117" i="13"/>
  <c r="S47" i="13"/>
  <c r="S78" i="13"/>
  <c r="I134" i="13"/>
  <c r="I226" i="13"/>
  <c r="D165" i="13"/>
  <c r="D217" i="13"/>
  <c r="I243" i="13"/>
  <c r="I263" i="13"/>
  <c r="I267" i="13"/>
  <c r="I275" i="13"/>
  <c r="I276" i="13"/>
  <c r="I136" i="13"/>
  <c r="I167" i="13"/>
  <c r="I106" i="13"/>
  <c r="I190" i="13"/>
  <c r="I147" i="13"/>
  <c r="I56" i="13"/>
  <c r="I64" i="13"/>
  <c r="I111" i="13"/>
  <c r="I232" i="13"/>
  <c r="I38" i="13"/>
  <c r="I280" i="13"/>
  <c r="I103" i="13"/>
  <c r="I139" i="13"/>
  <c r="I144" i="13"/>
  <c r="I187" i="13"/>
  <c r="I223" i="13"/>
  <c r="I71" i="13"/>
  <c r="I236" i="13"/>
  <c r="I122" i="13"/>
  <c r="I172" i="13"/>
  <c r="I101" i="13"/>
  <c r="I40" i="13"/>
  <c r="I168" i="13"/>
  <c r="I257" i="13"/>
  <c r="I117" i="13"/>
  <c r="I184" i="13"/>
  <c r="I259" i="13"/>
  <c r="I189" i="13"/>
  <c r="I238" i="13"/>
  <c r="I273" i="13"/>
  <c r="I255" i="13"/>
  <c r="I99" i="13"/>
  <c r="I159" i="13"/>
  <c r="I220" i="13"/>
  <c r="I125" i="13"/>
  <c r="I108" i="13"/>
  <c r="I231" i="13"/>
  <c r="I88" i="13"/>
  <c r="I181" i="13"/>
  <c r="I85" i="13"/>
  <c r="I68" i="13"/>
  <c r="I279" i="13"/>
  <c r="I196" i="13"/>
  <c r="I211" i="13"/>
  <c r="I84" i="13"/>
  <c r="I121" i="13"/>
  <c r="I225" i="13"/>
  <c r="I70" i="13"/>
  <c r="I43" i="13"/>
  <c r="I224" i="13"/>
  <c r="I129" i="13"/>
  <c r="I216" i="13"/>
  <c r="I83" i="13"/>
  <c r="I130" i="13"/>
  <c r="I177" i="13"/>
  <c r="I74" i="13"/>
  <c r="I141" i="13"/>
  <c r="I249" i="13"/>
  <c r="I170" i="13"/>
  <c r="I258" i="13"/>
  <c r="I140" i="13"/>
  <c r="I277" i="13"/>
  <c r="I114" i="13"/>
  <c r="I164" i="13"/>
  <c r="I116" i="13"/>
  <c r="I163" i="13"/>
  <c r="I66" i="13"/>
  <c r="I133" i="13"/>
  <c r="I69" i="13"/>
  <c r="I251" i="13"/>
  <c r="I178" i="13"/>
  <c r="I36" i="13"/>
  <c r="I166" i="13"/>
  <c r="I213" i="13"/>
  <c r="I198" i="13"/>
  <c r="I128" i="13"/>
  <c r="I152" i="13"/>
  <c r="I256" i="13"/>
  <c r="I160" i="13"/>
  <c r="I126" i="13"/>
  <c r="I113" i="13"/>
  <c r="I162" i="13"/>
  <c r="I186" i="13"/>
  <c r="I55" i="13"/>
  <c r="I73" i="13"/>
  <c r="I165" i="13"/>
  <c r="I222" i="13"/>
  <c r="I39" i="13"/>
  <c r="I284" i="13"/>
  <c r="I286" i="13"/>
  <c r="I239" i="13"/>
  <c r="I102" i="13"/>
  <c r="I265" i="13"/>
  <c r="I282" i="13"/>
  <c r="I214" i="13"/>
  <c r="I203" i="13"/>
  <c r="I75" i="13"/>
  <c r="I262" i="13"/>
  <c r="I132" i="13"/>
  <c r="I209" i="13"/>
  <c r="I48" i="13"/>
  <c r="I205" i="13"/>
  <c r="I112" i="13"/>
  <c r="I180" i="13"/>
  <c r="I229" i="13"/>
  <c r="I210" i="13"/>
  <c r="I72" i="13"/>
  <c r="I148" i="13"/>
  <c r="I46" i="13"/>
  <c r="I37" i="13"/>
  <c r="I76" i="13"/>
  <c r="I274" i="13"/>
  <c r="I120" i="13"/>
  <c r="I62" i="13"/>
  <c r="I110" i="13"/>
  <c r="I154" i="13"/>
  <c r="I199" i="13"/>
  <c r="I175" i="13"/>
  <c r="I197" i="13"/>
  <c r="I260" i="13"/>
  <c r="I283" i="13"/>
  <c r="I96" i="13"/>
  <c r="I271" i="13"/>
  <c r="I221" i="13"/>
  <c r="I47" i="13"/>
  <c r="I174" i="13"/>
  <c r="I107" i="13"/>
  <c r="I153" i="13"/>
  <c r="I240" i="13"/>
  <c r="I169" i="13"/>
  <c r="I67" i="13"/>
  <c r="I233" i="13"/>
  <c r="I146" i="13"/>
  <c r="I208" i="13"/>
  <c r="I161" i="13"/>
  <c r="I235" i="13"/>
  <c r="I253" i="13"/>
  <c r="I200" i="13"/>
  <c r="I127" i="13"/>
  <c r="I65" i="13"/>
  <c r="I188" i="13"/>
  <c r="I44" i="13"/>
  <c r="I58" i="13"/>
  <c r="I49" i="13"/>
  <c r="I254" i="13"/>
  <c r="I234" i="13"/>
  <c r="I60" i="13"/>
  <c r="I123" i="13"/>
  <c r="I266" i="13"/>
  <c r="I105" i="13"/>
  <c r="I145" i="13"/>
  <c r="I241" i="13"/>
  <c r="I252" i="13"/>
  <c r="I151" i="13"/>
  <c r="I93" i="13"/>
  <c r="I124" i="13"/>
  <c r="I86" i="13"/>
  <c r="I218" i="13"/>
  <c r="I90" i="13"/>
  <c r="I53" i="13"/>
  <c r="I193" i="13"/>
  <c r="I98" i="13"/>
  <c r="I42" i="13"/>
  <c r="I227" i="13"/>
  <c r="I50" i="13"/>
  <c r="I156" i="13"/>
  <c r="I185" i="13"/>
  <c r="I278" i="13"/>
  <c r="I138" i="13"/>
  <c r="I261" i="13"/>
  <c r="I215" i="13"/>
  <c r="I109" i="13"/>
  <c r="I80" i="13"/>
  <c r="I191" i="13"/>
  <c r="I195" i="13"/>
  <c r="I176" i="13"/>
  <c r="I54" i="13"/>
  <c r="I242" i="13"/>
  <c r="I285" i="13"/>
  <c r="I100" i="13"/>
  <c r="I269" i="13"/>
  <c r="I118" i="13"/>
  <c r="I212" i="13"/>
  <c r="I59" i="13"/>
  <c r="I173" i="13"/>
  <c r="I87" i="13"/>
  <c r="I92" i="13"/>
  <c r="I270" i="13"/>
  <c r="I45" i="13"/>
  <c r="I246" i="13"/>
  <c r="I228" i="13"/>
  <c r="I158" i="13"/>
  <c r="I41" i="13"/>
  <c r="I182" i="13"/>
  <c r="I119" i="13"/>
  <c r="I115" i="13"/>
  <c r="I268" i="13"/>
  <c r="I281" i="13"/>
  <c r="I171" i="13"/>
  <c r="I248" i="13"/>
  <c r="I192" i="13"/>
  <c r="I81" i="13"/>
  <c r="I137" i="13"/>
  <c r="I150" i="13"/>
  <c r="I82" i="13"/>
  <c r="I51" i="13"/>
  <c r="I207" i="13"/>
  <c r="I250" i="13"/>
  <c r="I79" i="13"/>
  <c r="I202" i="13"/>
  <c r="I217" i="13"/>
  <c r="I52" i="13"/>
  <c r="I245" i="13"/>
  <c r="I142" i="13"/>
  <c r="I131" i="13"/>
  <c r="I157" i="13"/>
  <c r="I149" i="13"/>
  <c r="I272" i="13"/>
  <c r="I95" i="13"/>
  <c r="I194" i="13"/>
  <c r="I206" i="13"/>
  <c r="I57" i="13"/>
  <c r="I89" i="13"/>
  <c r="I97" i="13"/>
  <c r="I201" i="13"/>
  <c r="I135" i="13"/>
  <c r="S245" i="13"/>
  <c r="S286" i="13"/>
  <c r="S268" i="13"/>
  <c r="S272" i="13"/>
  <c r="S159" i="13"/>
  <c r="S160" i="13"/>
  <c r="S200" i="13"/>
  <c r="S165" i="13"/>
  <c r="S57" i="13"/>
  <c r="S153" i="13"/>
  <c r="S162" i="13"/>
  <c r="S213" i="13"/>
  <c r="S149" i="13"/>
  <c r="S87" i="13"/>
  <c r="S217" i="13"/>
  <c r="S110" i="13"/>
  <c r="S284" i="13"/>
  <c r="S261" i="13"/>
  <c r="S269" i="13"/>
  <c r="S275" i="13"/>
  <c r="S39" i="13"/>
  <c r="S94" i="13"/>
  <c r="S114" i="13"/>
  <c r="S198" i="13"/>
  <c r="S71" i="13"/>
  <c r="S42" i="13"/>
  <c r="S104" i="13"/>
  <c r="S48" i="13"/>
  <c r="S169" i="13"/>
  <c r="S59" i="13"/>
  <c r="S115" i="13"/>
  <c r="S252" i="13"/>
  <c r="S246" i="13"/>
  <c r="S259" i="13"/>
  <c r="S248" i="13"/>
  <c r="S255" i="13"/>
  <c r="S283" i="13"/>
  <c r="S130" i="13"/>
  <c r="S66" i="13"/>
  <c r="S194" i="13"/>
  <c r="S43" i="13"/>
  <c r="S70" i="13"/>
  <c r="S76" i="13"/>
  <c r="S128" i="13"/>
  <c r="S150" i="13"/>
  <c r="S45" i="13"/>
  <c r="S75" i="13"/>
  <c r="S277" i="13"/>
  <c r="S251" i="13"/>
  <c r="S209" i="13"/>
  <c r="S256" i="13"/>
  <c r="S67" i="13"/>
  <c r="S50" i="13"/>
  <c r="S103" i="13"/>
  <c r="S212" i="13"/>
  <c r="S170" i="13"/>
  <c r="S229" i="13"/>
  <c r="S197" i="13"/>
  <c r="S239" i="13"/>
  <c r="S98" i="13"/>
  <c r="S122" i="13"/>
  <c r="S177" i="13"/>
  <c r="S74" i="13"/>
  <c r="S179" i="13"/>
  <c r="S225" i="13"/>
  <c r="S84" i="13"/>
  <c r="S152" i="13"/>
  <c r="S113" i="13"/>
  <c r="S164" i="13"/>
  <c r="S58" i="13"/>
  <c r="S176" i="13"/>
  <c r="S124" i="13"/>
  <c r="S243" i="13"/>
  <c r="S258" i="13"/>
  <c r="S282" i="13"/>
  <c r="S257" i="13"/>
  <c r="S81" i="13"/>
  <c r="S158" i="13"/>
  <c r="S205" i="13"/>
  <c r="S172" i="13"/>
  <c r="S126" i="13"/>
  <c r="S46" i="13"/>
  <c r="S60" i="13"/>
  <c r="S236" i="13"/>
  <c r="S89" i="13"/>
  <c r="S125" i="13"/>
  <c r="S222" i="13"/>
  <c r="S208" i="13"/>
  <c r="S144" i="13"/>
  <c r="S202" i="13"/>
  <c r="S173" i="13"/>
  <c r="S249" i="13"/>
  <c r="S214" i="13"/>
  <c r="S175" i="13"/>
  <c r="S143" i="13"/>
  <c r="S36" i="13"/>
  <c r="S134" i="13"/>
  <c r="S271" i="13"/>
  <c r="S254" i="13"/>
  <c r="S270" i="13"/>
  <c r="S233" i="13"/>
  <c r="S96" i="13"/>
  <c r="S68" i="13"/>
  <c r="S53" i="13"/>
  <c r="S264" i="13"/>
  <c r="S108" i="13"/>
  <c r="S139" i="13"/>
  <c r="S192" i="13"/>
  <c r="S220" i="13"/>
  <c r="S88" i="13"/>
  <c r="S234" i="13"/>
  <c r="S167" i="13"/>
  <c r="S80" i="13"/>
  <c r="S161" i="13"/>
  <c r="S226" i="13"/>
  <c r="S207" i="13"/>
  <c r="S146" i="13"/>
  <c r="S101" i="13"/>
  <c r="S52" i="13"/>
  <c r="S241" i="13"/>
  <c r="S157" i="13"/>
  <c r="S92" i="13"/>
  <c r="S178" i="13"/>
  <c r="S242" i="13"/>
  <c r="S244" i="13"/>
  <c r="S218" i="13"/>
  <c r="S37" i="13"/>
  <c r="S227" i="13"/>
  <c r="S73" i="13"/>
  <c r="S148" i="13"/>
  <c r="S223" i="13"/>
  <c r="S191" i="13"/>
  <c r="S147" i="13"/>
  <c r="S231" i="13"/>
  <c r="S107" i="13"/>
  <c r="S274" i="13"/>
  <c r="S180" i="13"/>
  <c r="S216" i="13"/>
  <c r="S253" i="13"/>
  <c r="S211" i="13"/>
  <c r="S65" i="13"/>
  <c r="S185" i="13"/>
  <c r="S62" i="13"/>
  <c r="S56" i="13"/>
  <c r="S235" i="13"/>
  <c r="S276" i="13"/>
  <c r="S154" i="13"/>
  <c r="S280" i="13"/>
  <c r="S263" i="13"/>
  <c r="S63" i="13"/>
  <c r="S265" i="13"/>
  <c r="S99" i="13"/>
  <c r="S155" i="13"/>
  <c r="S90" i="13"/>
  <c r="S206" i="13"/>
  <c r="S131" i="13"/>
  <c r="S186" i="13"/>
  <c r="S54" i="13"/>
  <c r="S105" i="13"/>
  <c r="S69" i="13"/>
  <c r="S281" i="13"/>
  <c r="S142" i="13"/>
  <c r="S278" i="13"/>
  <c r="S132" i="13"/>
  <c r="S106" i="13"/>
  <c r="S40" i="13"/>
  <c r="S86" i="13"/>
  <c r="S93" i="13"/>
  <c r="S61" i="13"/>
  <c r="S156" i="13"/>
  <c r="S201" i="13"/>
  <c r="S111" i="13"/>
  <c r="S267" i="13"/>
  <c r="S219" i="13"/>
  <c r="S121" i="13"/>
  <c r="S82" i="13"/>
  <c r="S100" i="13"/>
  <c r="S79" i="13"/>
  <c r="S95" i="13"/>
  <c r="S199" i="13"/>
  <c r="S204" i="13"/>
  <c r="S135" i="13"/>
  <c r="S190" i="13"/>
  <c r="S232" i="13"/>
  <c r="S279" i="13"/>
  <c r="S41" i="13"/>
  <c r="S203" i="13"/>
  <c r="S196" i="13"/>
  <c r="S129" i="13"/>
  <c r="S163" i="13"/>
  <c r="S51" i="13"/>
  <c r="S112" i="13"/>
  <c r="S136" i="13"/>
  <c r="S138" i="13"/>
  <c r="S116" i="13"/>
  <c r="D239" i="13"/>
  <c r="D246" i="13"/>
  <c r="D245" i="13"/>
  <c r="D277" i="13"/>
  <c r="D237" i="13"/>
  <c r="D37" i="13"/>
  <c r="D62" i="13"/>
  <c r="D228" i="13"/>
  <c r="D39" i="13"/>
  <c r="D149" i="13"/>
  <c r="D66" i="13"/>
  <c r="D170" i="13"/>
  <c r="D185" i="13"/>
  <c r="D135" i="13"/>
  <c r="D44" i="13"/>
  <c r="D128" i="13"/>
  <c r="D256" i="13"/>
  <c r="D209" i="13"/>
  <c r="D78" i="13"/>
  <c r="D200" i="13"/>
  <c r="D175" i="13"/>
  <c r="D61" i="13"/>
  <c r="D96" i="13"/>
  <c r="D65" i="13"/>
  <c r="D199" i="13"/>
  <c r="D40" i="13"/>
  <c r="D233" i="13"/>
  <c r="D114" i="13"/>
  <c r="D111" i="13"/>
  <c r="D184" i="13"/>
  <c r="D204" i="13"/>
  <c r="D154" i="13"/>
  <c r="D240" i="13"/>
  <c r="D252" i="13"/>
  <c r="D266" i="13"/>
  <c r="D236" i="13"/>
  <c r="D247" i="13"/>
  <c r="D70" i="13"/>
  <c r="D47" i="13"/>
  <c r="D205" i="13"/>
  <c r="D179" i="13"/>
  <c r="D106" i="13"/>
  <c r="D232" i="13"/>
  <c r="D110" i="13"/>
  <c r="D192" i="13"/>
  <c r="D63" i="13"/>
  <c r="D212" i="13"/>
  <c r="D81" i="13"/>
  <c r="D156" i="13"/>
  <c r="D183" i="13"/>
  <c r="D160" i="13"/>
  <c r="D95" i="13"/>
  <c r="D46" i="13"/>
  <c r="D220" i="13"/>
  <c r="D109" i="13"/>
  <c r="D131" i="13"/>
  <c r="D150" i="13"/>
  <c r="D92" i="13"/>
  <c r="D100" i="13"/>
  <c r="D208" i="13"/>
  <c r="D90" i="13"/>
  <c r="D120" i="13"/>
  <c r="D163" i="13"/>
  <c r="D267" i="13"/>
  <c r="D284" i="13"/>
  <c r="D257" i="13"/>
  <c r="D268" i="13"/>
  <c r="D177" i="13"/>
  <c r="D216" i="13"/>
  <c r="D54" i="13"/>
  <c r="D86" i="13"/>
  <c r="D77" i="13"/>
  <c r="D151" i="13"/>
  <c r="D99" i="13"/>
  <c r="D207" i="13"/>
  <c r="D189" i="13"/>
  <c r="D144" i="13"/>
  <c r="D105" i="13"/>
  <c r="D127" i="13"/>
  <c r="D181" i="13"/>
  <c r="D169" i="13"/>
  <c r="D180" i="13"/>
  <c r="D36" i="13"/>
  <c r="D196" i="13"/>
  <c r="D43" i="13"/>
  <c r="D143" i="13"/>
  <c r="D221" i="13"/>
  <c r="D130" i="13"/>
  <c r="D159" i="13"/>
  <c r="D68" i="13"/>
  <c r="D161" i="13"/>
  <c r="D194" i="13"/>
  <c r="D79" i="13"/>
  <c r="D139" i="13"/>
  <c r="D259" i="13"/>
  <c r="D249" i="13"/>
  <c r="D273" i="13"/>
  <c r="D261" i="13"/>
  <c r="D57" i="13"/>
  <c r="D202" i="13"/>
  <c r="D56" i="13"/>
  <c r="D286" i="13"/>
  <c r="D147" i="13"/>
  <c r="D132" i="13"/>
  <c r="D122" i="13"/>
  <c r="D153" i="13"/>
  <c r="D138" i="13"/>
  <c r="D264" i="13"/>
  <c r="D206" i="13"/>
  <c r="D142" i="13"/>
  <c r="D176" i="13"/>
  <c r="D72" i="13"/>
  <c r="D258" i="13"/>
  <c r="D94" i="13"/>
  <c r="D157" i="13"/>
  <c r="D211" i="13"/>
  <c r="D225" i="13"/>
  <c r="D116" i="13"/>
  <c r="D223" i="13"/>
  <c r="D158" i="13"/>
  <c r="D71" i="13"/>
  <c r="D50" i="13"/>
  <c r="D255" i="13"/>
  <c r="D278" i="13"/>
  <c r="D83" i="13"/>
  <c r="D243" i="13"/>
  <c r="D272" i="13"/>
  <c r="D49" i="13"/>
  <c r="D152" i="13"/>
  <c r="D113" i="13"/>
  <c r="D254" i="13"/>
  <c r="D73" i="13"/>
  <c r="D118" i="13"/>
  <c r="D107" i="13"/>
  <c r="D124" i="13"/>
  <c r="D191" i="13"/>
  <c r="D172" i="13"/>
  <c r="D126" i="13"/>
  <c r="D224" i="13"/>
  <c r="D164" i="13"/>
  <c r="D75" i="13"/>
  <c r="D263" i="13"/>
  <c r="D274" i="13"/>
  <c r="D197" i="13"/>
  <c r="D188" i="13"/>
  <c r="D52" i="13"/>
  <c r="D282" i="13"/>
  <c r="D140" i="13"/>
  <c r="D38" i="13"/>
  <c r="D148" i="13"/>
  <c r="D227" i="13"/>
  <c r="D210" i="13"/>
  <c r="D251" i="13"/>
  <c r="D134" i="13"/>
  <c r="D162" i="13"/>
  <c r="D104" i="13"/>
  <c r="D234" i="13"/>
  <c r="D250" i="13"/>
  <c r="D283" i="13"/>
  <c r="D123" i="13"/>
  <c r="D262" i="13"/>
  <c r="D84" i="13"/>
  <c r="D53" i="13"/>
  <c r="D238" i="13"/>
  <c r="D190" i="13"/>
  <c r="D198" i="13"/>
  <c r="D155" i="13"/>
  <c r="D244" i="13"/>
  <c r="D58" i="13"/>
  <c r="D88" i="13"/>
  <c r="D174" i="13"/>
  <c r="D173" i="13"/>
  <c r="D260" i="13"/>
  <c r="D187" i="13"/>
  <c r="D48" i="13"/>
  <c r="D193" i="13"/>
  <c r="D112" i="13"/>
  <c r="D80" i="13"/>
  <c r="D215" i="13"/>
  <c r="D219" i="13"/>
  <c r="D285" i="13"/>
  <c r="D136" i="13"/>
  <c r="D275" i="13"/>
  <c r="D231" i="13"/>
  <c r="D226" i="13"/>
  <c r="D119" i="13"/>
  <c r="D97" i="13"/>
  <c r="D178" i="13"/>
  <c r="D265" i="13"/>
  <c r="D117" i="13"/>
  <c r="D93" i="13"/>
  <c r="D125" i="13"/>
  <c r="D269" i="13"/>
  <c r="D103" i="13"/>
  <c r="D133" i="13"/>
  <c r="D182" i="13"/>
  <c r="D59" i="13"/>
  <c r="D213" i="13"/>
  <c r="D171" i="13"/>
  <c r="D129" i="13"/>
  <c r="D42" i="13"/>
  <c r="D279" i="13"/>
  <c r="D248" i="13"/>
  <c r="D167" i="13"/>
  <c r="D168" i="13"/>
  <c r="D195" i="13"/>
  <c r="D141" i="13"/>
  <c r="D230" i="13"/>
  <c r="D67" i="13"/>
  <c r="D45" i="13"/>
  <c r="D51" i="13"/>
  <c r="D280" i="13"/>
  <c r="D214" i="13"/>
  <c r="D98" i="13"/>
  <c r="D186" i="13"/>
  <c r="D281" i="13"/>
  <c r="D115" i="13"/>
  <c r="D145" i="13"/>
  <c r="D276" i="13"/>
  <c r="D55" i="13"/>
  <c r="D76" i="13"/>
  <c r="D85" i="13"/>
  <c r="D82" i="13"/>
  <c r="D137" i="13"/>
  <c r="D235" i="13"/>
  <c r="D229" i="13"/>
  <c r="D146" i="13"/>
  <c r="D91" i="13"/>
  <c r="D60" i="13"/>
  <c r="R270" i="13"/>
  <c r="R87" i="13"/>
  <c r="R226" i="13"/>
  <c r="R85" i="13"/>
  <c r="R235" i="13"/>
  <c r="R78" i="13"/>
  <c r="R278" i="13"/>
  <c r="R54" i="13"/>
  <c r="R266" i="13"/>
  <c r="R114" i="13"/>
  <c r="R117" i="13"/>
  <c r="R280" i="13"/>
  <c r="R264" i="13"/>
  <c r="R178" i="13"/>
  <c r="R218" i="13"/>
  <c r="R121" i="13"/>
  <c r="R64" i="13"/>
  <c r="R76" i="13"/>
  <c r="R257" i="13"/>
  <c r="R201" i="13"/>
  <c r="R207" i="13"/>
  <c r="R52" i="13"/>
  <c r="R86" i="13"/>
  <c r="R185" i="13"/>
  <c r="R99" i="13"/>
  <c r="R258" i="13"/>
  <c r="R70" i="13"/>
  <c r="R196" i="13"/>
  <c r="R191" i="13"/>
  <c r="B354" i="5"/>
  <c r="A354" i="5" s="1"/>
  <c r="E1907" i="5"/>
  <c r="D1907" i="5"/>
  <c r="E1856" i="5"/>
  <c r="C1856" i="5"/>
  <c r="D1856" i="5"/>
  <c r="D1829" i="5"/>
  <c r="E1829" i="5"/>
  <c r="C1829" i="5"/>
  <c r="S133" i="13"/>
  <c r="S183" i="13"/>
  <c r="S64" i="13"/>
  <c r="S210" i="13"/>
  <c r="S123" i="13"/>
  <c r="S224" i="13"/>
  <c r="S266" i="13"/>
  <c r="I244" i="13"/>
  <c r="I91" i="13"/>
  <c r="I155" i="13"/>
  <c r="D203" i="13"/>
  <c r="D121" i="13"/>
  <c r="S262" i="13"/>
  <c r="S181" i="13"/>
  <c r="S119" i="13"/>
  <c r="S91" i="13"/>
  <c r="S221" i="13"/>
  <c r="S118" i="13"/>
  <c r="S237" i="13"/>
  <c r="I183" i="13"/>
  <c r="I61" i="13"/>
  <c r="I143" i="13"/>
  <c r="D64" i="13"/>
  <c r="D102" i="13"/>
  <c r="D1815" i="5"/>
  <c r="C1815" i="5"/>
  <c r="E1815" i="5"/>
  <c r="E1742" i="5"/>
  <c r="C1742" i="5"/>
  <c r="D1742" i="5"/>
  <c r="D1460" i="5"/>
  <c r="E1460" i="5"/>
  <c r="C1460" i="5"/>
  <c r="E1459" i="5"/>
  <c r="C1459" i="5"/>
  <c r="D218" i="5"/>
  <c r="C218" i="5"/>
  <c r="D159" i="5"/>
  <c r="C159" i="5"/>
  <c r="E159" i="5"/>
  <c r="C158" i="5"/>
  <c r="E158" i="5"/>
  <c r="D158" i="5"/>
  <c r="D156" i="5"/>
  <c r="E156" i="5"/>
  <c r="C156" i="5"/>
  <c r="E155" i="5"/>
  <c r="D155" i="5"/>
  <c r="C155" i="5"/>
  <c r="D1459" i="5"/>
  <c r="P284" i="13"/>
  <c r="P131" i="13"/>
  <c r="P247" i="13"/>
  <c r="P256" i="13"/>
  <c r="P245" i="13"/>
  <c r="P286" i="13"/>
  <c r="P235" i="13"/>
  <c r="P266" i="13"/>
  <c r="P282" i="13"/>
  <c r="P250" i="13"/>
  <c r="P240" i="13"/>
  <c r="P118" i="13"/>
  <c r="P267" i="13"/>
  <c r="P105" i="13"/>
  <c r="P260" i="13"/>
  <c r="P69" i="13"/>
  <c r="P46" i="13"/>
  <c r="P91" i="13"/>
  <c r="P94" i="13"/>
  <c r="P217" i="13"/>
  <c r="P70" i="13"/>
  <c r="P76" i="13"/>
  <c r="P77" i="13"/>
  <c r="P88" i="13"/>
  <c r="P72" i="13"/>
  <c r="P178" i="13"/>
  <c r="P204" i="13"/>
  <c r="P106" i="13"/>
  <c r="P230" i="13"/>
  <c r="P109" i="13"/>
  <c r="P269" i="13"/>
  <c r="P273" i="13"/>
  <c r="P52" i="13"/>
  <c r="P218" i="13"/>
  <c r="P166" i="13"/>
  <c r="P80" i="13"/>
  <c r="P42" i="13"/>
  <c r="P173" i="13"/>
  <c r="P50" i="13"/>
  <c r="P45" i="13"/>
  <c r="P234" i="13"/>
  <c r="P187" i="13"/>
  <c r="P40" i="13"/>
  <c r="P279" i="13"/>
  <c r="P212" i="13"/>
  <c r="P172" i="13"/>
  <c r="P90" i="13"/>
  <c r="P119" i="13"/>
  <c r="P47" i="13"/>
  <c r="P57" i="13"/>
  <c r="P128" i="13"/>
  <c r="P177" i="13"/>
  <c r="P257" i="13"/>
  <c r="P258" i="13"/>
  <c r="P239" i="13"/>
  <c r="P75" i="13"/>
  <c r="P102" i="13"/>
  <c r="P206" i="13"/>
  <c r="P208" i="13"/>
  <c r="P96" i="13"/>
  <c r="P38" i="13"/>
  <c r="P48" i="13"/>
  <c r="P189" i="13"/>
  <c r="P223" i="13"/>
  <c r="P143" i="13"/>
  <c r="P121" i="13"/>
  <c r="P89" i="13"/>
  <c r="P243" i="13"/>
  <c r="P180" i="13"/>
  <c r="P126" i="13"/>
  <c r="P249" i="13"/>
  <c r="P190" i="13"/>
  <c r="P56" i="13"/>
  <c r="P49" i="13"/>
  <c r="P104" i="13"/>
  <c r="P242" i="13"/>
  <c r="P263" i="13"/>
  <c r="P280" i="13"/>
  <c r="P211" i="13"/>
  <c r="P228" i="13"/>
  <c r="P101" i="13"/>
  <c r="P175" i="13"/>
  <c r="P53" i="13"/>
  <c r="P199" i="13"/>
  <c r="P193" i="13"/>
  <c r="P98" i="13"/>
  <c r="P97" i="13"/>
  <c r="P192" i="13"/>
  <c r="P112" i="13"/>
  <c r="P142" i="13"/>
  <c r="P133" i="13"/>
  <c r="P95" i="13"/>
  <c r="P110" i="13"/>
  <c r="P202" i="13"/>
  <c r="P155" i="13"/>
  <c r="P162" i="13"/>
  <c r="P37" i="13"/>
  <c r="P55" i="13"/>
  <c r="P244" i="13"/>
  <c r="P246" i="13"/>
  <c r="P44" i="13"/>
  <c r="P251" i="13"/>
  <c r="P68" i="13"/>
  <c r="P61" i="13"/>
  <c r="P195" i="13"/>
  <c r="P108" i="13"/>
  <c r="P156" i="13"/>
  <c r="P207" i="13"/>
  <c r="P144" i="13"/>
  <c r="P264" i="13"/>
  <c r="P254" i="13"/>
  <c r="P185" i="13"/>
  <c r="P285" i="13"/>
  <c r="P183" i="13"/>
  <c r="P176" i="13"/>
  <c r="P215" i="13"/>
  <c r="P182" i="13"/>
  <c r="P164" i="13"/>
  <c r="P138" i="13"/>
  <c r="P71" i="13"/>
  <c r="P137" i="13"/>
  <c r="P274" i="13"/>
  <c r="P41" i="13"/>
  <c r="P229" i="13"/>
  <c r="P139" i="13"/>
  <c r="P200" i="13"/>
  <c r="P163" i="13"/>
  <c r="P150" i="13"/>
  <c r="P114" i="13"/>
  <c r="P116" i="13"/>
  <c r="P225" i="13"/>
  <c r="P194" i="13"/>
  <c r="C1700" i="5"/>
  <c r="D1700" i="5"/>
  <c r="D1635" i="5"/>
  <c r="C1635" i="5"/>
  <c r="E1635" i="5"/>
  <c r="E1608" i="5"/>
  <c r="D1608" i="5"/>
  <c r="D1607" i="5"/>
  <c r="E1607" i="5"/>
  <c r="C1607" i="5"/>
  <c r="E1586" i="5"/>
  <c r="D1586" i="5"/>
  <c r="D1560" i="5"/>
  <c r="C1560" i="5"/>
  <c r="E1560" i="5"/>
  <c r="D1545" i="5"/>
  <c r="C1545" i="5"/>
  <c r="E1545" i="5"/>
  <c r="E880" i="5"/>
  <c r="D880" i="5"/>
  <c r="C880" i="5"/>
  <c r="C854" i="5"/>
  <c r="D854" i="5"/>
  <c r="E854" i="5"/>
  <c r="D831" i="5"/>
  <c r="E831" i="5"/>
  <c r="C831" i="5"/>
  <c r="C774" i="5"/>
  <c r="D774" i="5"/>
  <c r="E774" i="5"/>
  <c r="E773" i="5"/>
  <c r="C773" i="5"/>
  <c r="D773" i="5"/>
  <c r="E616" i="5"/>
  <c r="D616" i="5"/>
  <c r="C616" i="5"/>
  <c r="E615" i="5"/>
  <c r="C615" i="5"/>
  <c r="D615" i="5"/>
  <c r="D614" i="5"/>
  <c r="C614" i="5"/>
  <c r="E614" i="5"/>
  <c r="D393" i="5"/>
  <c r="E393" i="5"/>
  <c r="C335" i="5"/>
  <c r="D335" i="5"/>
  <c r="E335" i="5"/>
  <c r="D333" i="5"/>
  <c r="C333" i="5"/>
  <c r="C307" i="5"/>
  <c r="D307" i="5"/>
  <c r="E307" i="5"/>
  <c r="E279" i="5"/>
  <c r="D279" i="5"/>
  <c r="E278" i="5"/>
  <c r="C278" i="5"/>
  <c r="D278" i="5"/>
  <c r="E115" i="5"/>
  <c r="C115" i="5"/>
  <c r="D115" i="5"/>
  <c r="E81" i="5"/>
  <c r="C81" i="5"/>
  <c r="B27" i="5"/>
  <c r="B28" i="5" s="1"/>
  <c r="A28" i="5" s="1"/>
  <c r="D25" i="5"/>
  <c r="C25" i="5"/>
  <c r="E25" i="5"/>
  <c r="D4" i="5"/>
  <c r="E4" i="5"/>
  <c r="O15" i="13"/>
  <c r="O3" i="13"/>
  <c r="O28" i="13"/>
  <c r="O7" i="13"/>
  <c r="O24" i="13"/>
  <c r="O27" i="13"/>
  <c r="O13" i="13"/>
  <c r="O18" i="13"/>
  <c r="O6" i="13"/>
  <c r="O4" i="13"/>
  <c r="O32" i="13"/>
  <c r="O11" i="13"/>
  <c r="O30" i="13"/>
  <c r="O16" i="13"/>
  <c r="O20" i="13"/>
  <c r="D17" i="13"/>
  <c r="D5" i="13"/>
  <c r="D7" i="13"/>
  <c r="D22" i="13"/>
  <c r="D18" i="13"/>
  <c r="D12" i="13"/>
  <c r="D15" i="13"/>
  <c r="D31" i="13"/>
  <c r="D27" i="13"/>
  <c r="D16" i="13"/>
  <c r="D29" i="13"/>
  <c r="D3" i="13"/>
  <c r="D9" i="13"/>
  <c r="D25" i="13"/>
  <c r="D10" i="13"/>
  <c r="D4" i="13"/>
  <c r="E1926" i="5"/>
  <c r="C1926" i="5"/>
  <c r="D1729" i="5"/>
  <c r="E1729" i="5"/>
  <c r="C1729" i="5"/>
  <c r="C1698" i="5"/>
  <c r="D1698" i="5"/>
  <c r="C1605" i="5"/>
  <c r="E1605" i="5"/>
  <c r="D1585" i="5"/>
  <c r="E1585" i="5"/>
  <c r="E1130" i="5"/>
  <c r="D1130" i="5"/>
  <c r="C1130" i="5"/>
  <c r="C1128" i="5"/>
  <c r="E1128" i="5"/>
  <c r="D1128" i="5"/>
  <c r="C1086" i="5"/>
  <c r="D1086" i="5"/>
  <c r="E1086" i="5"/>
  <c r="C1083" i="5"/>
  <c r="E1083" i="5"/>
  <c r="D1083" i="5"/>
  <c r="E1080" i="5"/>
  <c r="D1080" i="5"/>
  <c r="C1080" i="5"/>
  <c r="E1055" i="5"/>
  <c r="D1055" i="5"/>
  <c r="C1055" i="5"/>
  <c r="D830" i="5"/>
  <c r="E830" i="5"/>
  <c r="E829" i="5"/>
  <c r="D829" i="5"/>
  <c r="E472" i="5"/>
  <c r="C472" i="5"/>
  <c r="D472" i="5"/>
  <c r="C449" i="5"/>
  <c r="E449" i="5"/>
  <c r="D449" i="5"/>
  <c r="C421" i="5"/>
  <c r="D421" i="5"/>
  <c r="E421" i="5"/>
  <c r="D21" i="13"/>
  <c r="D11" i="13"/>
  <c r="G15" i="13"/>
  <c r="G32" i="13"/>
  <c r="G19" i="13"/>
  <c r="G34" i="13"/>
  <c r="G17" i="13"/>
  <c r="G10" i="13"/>
  <c r="G28" i="13"/>
  <c r="G12" i="13"/>
  <c r="G16" i="13"/>
  <c r="G3" i="13"/>
  <c r="G23" i="13"/>
  <c r="G8" i="13"/>
  <c r="G20" i="13"/>
  <c r="G25" i="13"/>
  <c r="G7" i="13"/>
  <c r="G9" i="13"/>
  <c r="N30" i="13"/>
  <c r="N27" i="13"/>
  <c r="N4" i="13"/>
  <c r="N21" i="13"/>
  <c r="N24" i="13"/>
  <c r="N15" i="13"/>
  <c r="N12" i="13"/>
  <c r="N26" i="13"/>
  <c r="N10" i="13"/>
  <c r="N34" i="13"/>
  <c r="N16" i="13"/>
  <c r="N31" i="13"/>
  <c r="N7" i="13"/>
  <c r="N19" i="13"/>
  <c r="N11" i="13"/>
  <c r="N22" i="13"/>
  <c r="E1775" i="5"/>
  <c r="D1775" i="5"/>
  <c r="C1775" i="5"/>
  <c r="C1727" i="5"/>
  <c r="D1727" i="5"/>
  <c r="E1727" i="5"/>
  <c r="E1726" i="5"/>
  <c r="C1726" i="5"/>
  <c r="D1726" i="5"/>
  <c r="E1725" i="5"/>
  <c r="C1725" i="5"/>
  <c r="C1657" i="5"/>
  <c r="D1657" i="5"/>
  <c r="E1656" i="5"/>
  <c r="D1656" i="5"/>
  <c r="C1603" i="5"/>
  <c r="D1603" i="5"/>
  <c r="E1603" i="5"/>
  <c r="D1153" i="5"/>
  <c r="C1153" i="5"/>
  <c r="E1153" i="5"/>
  <c r="E1127" i="5"/>
  <c r="C1127" i="5"/>
  <c r="C1106" i="5"/>
  <c r="E1106" i="5"/>
  <c r="D963" i="5"/>
  <c r="E963" i="5"/>
  <c r="C963" i="5"/>
  <c r="O34" i="13"/>
  <c r="O25" i="13"/>
  <c r="U34" i="13"/>
  <c r="G18" i="13"/>
  <c r="G13" i="13"/>
  <c r="D8" i="13"/>
  <c r="D20" i="13"/>
  <c r="R7" i="13"/>
  <c r="N14" i="13"/>
  <c r="N8" i="13"/>
  <c r="H10" i="13"/>
  <c r="H25" i="13"/>
  <c r="H17" i="13"/>
  <c r="H21" i="13"/>
  <c r="H8" i="13"/>
  <c r="H18" i="13"/>
  <c r="H28" i="13"/>
  <c r="H29" i="13"/>
  <c r="H19" i="13"/>
  <c r="H34" i="13"/>
  <c r="H15" i="13"/>
  <c r="J17" i="13"/>
  <c r="J20" i="13"/>
  <c r="J25" i="13"/>
  <c r="J4" i="13"/>
  <c r="J7" i="13"/>
  <c r="J29" i="13"/>
  <c r="J28" i="13"/>
  <c r="J32" i="13"/>
  <c r="J11" i="13"/>
  <c r="J31" i="13"/>
  <c r="J8" i="13"/>
  <c r="J13" i="13"/>
  <c r="J12" i="13"/>
  <c r="J15" i="13"/>
  <c r="J24" i="13"/>
  <c r="J18" i="13"/>
  <c r="C1772" i="5"/>
  <c r="D1772" i="5"/>
  <c r="E1771" i="5"/>
  <c r="D1771" i="5"/>
  <c r="C1770" i="5"/>
  <c r="D1770" i="5"/>
  <c r="E1770" i="5"/>
  <c r="C1768" i="5"/>
  <c r="D1768" i="5"/>
  <c r="E1768" i="5"/>
  <c r="D1150" i="5"/>
  <c r="E1150" i="5"/>
  <c r="C1150" i="5"/>
  <c r="O14" i="13"/>
  <c r="O31" i="13"/>
  <c r="G30" i="13"/>
  <c r="G31" i="13"/>
  <c r="D6" i="13"/>
  <c r="D26" i="13"/>
  <c r="N28" i="13"/>
  <c r="U10" i="13"/>
  <c r="U6" i="13"/>
  <c r="U25" i="13"/>
  <c r="U29" i="13"/>
  <c r="U3" i="13"/>
  <c r="U12" i="13"/>
  <c r="U18" i="13"/>
  <c r="U16" i="13"/>
  <c r="U11" i="13"/>
  <c r="U4" i="13"/>
  <c r="U14" i="13"/>
  <c r="U32" i="13"/>
  <c r="U9" i="13"/>
  <c r="U24" i="13"/>
  <c r="U30" i="13"/>
  <c r="U8" i="13"/>
  <c r="R30" i="13"/>
  <c r="R22" i="13"/>
  <c r="R4" i="13"/>
  <c r="R16" i="13"/>
  <c r="R32" i="13"/>
  <c r="R18" i="13"/>
  <c r="R10" i="13"/>
  <c r="R13" i="13"/>
  <c r="R29" i="13"/>
  <c r="R20" i="13"/>
  <c r="R14" i="13"/>
  <c r="R19" i="13"/>
  <c r="R9" i="13"/>
  <c r="R25" i="13"/>
  <c r="R6" i="13"/>
  <c r="B337" i="5"/>
  <c r="B338" i="5" s="1"/>
  <c r="D1870" i="5"/>
  <c r="C1870" i="5"/>
  <c r="E1868" i="5"/>
  <c r="D1868" i="5"/>
  <c r="C1868" i="5"/>
  <c r="D1715" i="5"/>
  <c r="E1715" i="5"/>
  <c r="C1715" i="5"/>
  <c r="C1713" i="5"/>
  <c r="D1713" i="5"/>
  <c r="E1713" i="5"/>
  <c r="C1432" i="5"/>
  <c r="E1432" i="5"/>
  <c r="D1432" i="5"/>
  <c r="E1298" i="5"/>
  <c r="D1298" i="5"/>
  <c r="D1297" i="5"/>
  <c r="C1297" i="5"/>
  <c r="E1297" i="5"/>
  <c r="D1295" i="5"/>
  <c r="E1295" i="5"/>
  <c r="C1295" i="5"/>
  <c r="D1828" i="5"/>
  <c r="C1828" i="5"/>
  <c r="C1739" i="5"/>
  <c r="D1293" i="5"/>
  <c r="C1293" i="5"/>
  <c r="E1194" i="5"/>
  <c r="D1194" i="5"/>
  <c r="E1193" i="5"/>
  <c r="D1193" i="5"/>
  <c r="D1192" i="5"/>
  <c r="C1172" i="5"/>
  <c r="E1172" i="5"/>
  <c r="D684" i="5"/>
  <c r="E684" i="5"/>
  <c r="C418" i="5"/>
  <c r="D418" i="5"/>
  <c r="E417" i="5"/>
  <c r="C332" i="5"/>
  <c r="D332" i="5"/>
  <c r="D1938" i="5"/>
  <c r="E1938" i="5"/>
  <c r="C1874" i="5"/>
  <c r="D1874" i="5"/>
  <c r="D1315" i="5"/>
  <c r="E1315" i="5"/>
  <c r="C1312" i="5"/>
  <c r="D1312" i="5"/>
  <c r="C1166" i="5"/>
  <c r="D1166" i="5"/>
  <c r="E526" i="5"/>
  <c r="C526" i="5"/>
  <c r="C503" i="5"/>
  <c r="E503" i="5"/>
  <c r="D503" i="5"/>
  <c r="E502" i="5"/>
  <c r="D502" i="5"/>
  <c r="E485" i="5"/>
  <c r="C485" i="5"/>
  <c r="C416" i="5"/>
  <c r="E416" i="5"/>
  <c r="D416" i="5"/>
  <c r="D355" i="5"/>
  <c r="E355" i="5"/>
  <c r="C355" i="5"/>
  <c r="D327" i="5"/>
  <c r="E327" i="5"/>
  <c r="T188" i="13"/>
  <c r="T159" i="13"/>
  <c r="T190" i="13"/>
  <c r="T117" i="13"/>
  <c r="T81" i="13"/>
  <c r="T196" i="13"/>
  <c r="T38" i="13"/>
  <c r="T271" i="13"/>
  <c r="T149" i="13"/>
  <c r="T175" i="13"/>
  <c r="T217" i="13"/>
  <c r="T63" i="13"/>
  <c r="T256" i="13"/>
  <c r="T200" i="13"/>
  <c r="T209" i="13"/>
  <c r="T142" i="13"/>
  <c r="T108" i="13"/>
  <c r="T206" i="13"/>
  <c r="T44" i="13"/>
  <c r="T245" i="13"/>
  <c r="T201" i="13"/>
  <c r="T239" i="13"/>
  <c r="T253" i="13"/>
  <c r="T258" i="13"/>
  <c r="T20" i="13"/>
  <c r="T29" i="13"/>
  <c r="T31" i="13"/>
  <c r="Q7" i="13"/>
  <c r="Q4" i="13"/>
  <c r="Q26" i="13"/>
  <c r="Q16" i="13"/>
  <c r="V15" i="13"/>
  <c r="V26" i="13"/>
  <c r="V20" i="13"/>
  <c r="V22" i="13"/>
  <c r="P7" i="13"/>
  <c r="P12" i="13"/>
  <c r="P6" i="13"/>
  <c r="P9" i="13"/>
  <c r="E31" i="13"/>
  <c r="E25" i="13"/>
  <c r="E22" i="13"/>
  <c r="K27" i="13"/>
  <c r="K9" i="13"/>
  <c r="K30" i="13"/>
  <c r="K16" i="13"/>
  <c r="D1760" i="5"/>
  <c r="C1961" i="5"/>
  <c r="D1961" i="5"/>
  <c r="E1441" i="5"/>
  <c r="C1441" i="5"/>
  <c r="C1439" i="5"/>
  <c r="E1439" i="5"/>
  <c r="D1439" i="5"/>
  <c r="E1368" i="5"/>
  <c r="C1368" i="5"/>
  <c r="C1367" i="5"/>
  <c r="E1367" i="5"/>
  <c r="C1366" i="5"/>
  <c r="E1366" i="5"/>
  <c r="D1366" i="5"/>
  <c r="D1363" i="5"/>
  <c r="E1239" i="5"/>
  <c r="C1239" i="5"/>
  <c r="D1239" i="5"/>
  <c r="T116" i="13"/>
  <c r="T40" i="13"/>
  <c r="T241" i="13"/>
  <c r="T172" i="13"/>
  <c r="T226" i="13"/>
  <c r="T47" i="13"/>
  <c r="T155" i="13"/>
  <c r="T250" i="13"/>
  <c r="T37" i="13"/>
  <c r="T210" i="13"/>
  <c r="T135" i="13"/>
  <c r="T66" i="13"/>
  <c r="T235" i="13"/>
  <c r="T113" i="13"/>
  <c r="T67" i="13"/>
  <c r="T266" i="13"/>
  <c r="T178" i="13"/>
  <c r="T225" i="13"/>
  <c r="T65" i="13"/>
  <c r="T236" i="13"/>
  <c r="T264" i="13"/>
  <c r="T285" i="13"/>
  <c r="T270" i="13"/>
  <c r="T24" i="13"/>
  <c r="T17" i="13"/>
  <c r="T9" i="13"/>
  <c r="Q6" i="13"/>
  <c r="Q22" i="13"/>
  <c r="Q5" i="13"/>
  <c r="V6" i="13"/>
  <c r="V28" i="13"/>
  <c r="V34" i="13"/>
  <c r="P17" i="13"/>
  <c r="P19" i="13"/>
  <c r="E34" i="13"/>
  <c r="E24" i="13"/>
  <c r="E28" i="13"/>
  <c r="K3" i="13"/>
  <c r="K28" i="13"/>
  <c r="K12" i="13"/>
  <c r="C1957" i="5"/>
  <c r="E1957" i="5"/>
  <c r="C1776" i="5"/>
  <c r="D1776" i="5"/>
  <c r="C1701" i="5"/>
  <c r="D1701" i="5"/>
  <c r="E1701" i="5"/>
  <c r="C1436" i="5"/>
  <c r="D1436" i="5"/>
  <c r="E1342" i="5"/>
  <c r="D1342" i="5"/>
  <c r="E807" i="5"/>
  <c r="C807" i="5"/>
  <c r="C728" i="5"/>
  <c r="E728" i="5"/>
  <c r="D728" i="5"/>
  <c r="C1361" i="5"/>
  <c r="D1361" i="5"/>
  <c r="C1261" i="5"/>
  <c r="D1261" i="5"/>
  <c r="C1021" i="5"/>
  <c r="E1021" i="5"/>
  <c r="D1021" i="5"/>
  <c r="C958" i="5"/>
  <c r="E958" i="5"/>
  <c r="C801" i="5"/>
  <c r="D801" i="5"/>
  <c r="E499" i="5"/>
  <c r="D499" i="5"/>
  <c r="C461" i="5"/>
  <c r="D461" i="5"/>
  <c r="D1385" i="5"/>
  <c r="C1385" i="5"/>
  <c r="E1359" i="5"/>
  <c r="D1359" i="5"/>
  <c r="C869" i="5"/>
  <c r="E869" i="5"/>
  <c r="C643" i="5"/>
  <c r="E643" i="5"/>
  <c r="D196" i="5"/>
  <c r="C196" i="5"/>
  <c r="E108" i="5"/>
  <c r="D108" i="5"/>
  <c r="C108" i="5"/>
  <c r="D1857" i="5"/>
  <c r="D713" i="5"/>
  <c r="E713" i="5"/>
  <c r="D622" i="5"/>
  <c r="E622" i="5"/>
  <c r="C622" i="5"/>
  <c r="C223" i="5"/>
  <c r="E223" i="5"/>
  <c r="E195" i="5"/>
  <c r="D195" i="5"/>
  <c r="E1517" i="5"/>
  <c r="C1517" i="5"/>
  <c r="D1154" i="5"/>
  <c r="E1154" i="5"/>
  <c r="C1154" i="5"/>
  <c r="D1110" i="5"/>
  <c r="E1110" i="5"/>
  <c r="C687" i="5"/>
  <c r="E687" i="5"/>
  <c r="E760" i="5"/>
  <c r="C760" i="5"/>
  <c r="E610" i="5"/>
  <c r="B16" i="4"/>
  <c r="A15" i="4"/>
  <c r="B17" i="4"/>
  <c r="A15" i="15"/>
  <c r="T49" i="13" l="1"/>
  <c r="T99" i="13"/>
  <c r="T132" i="13"/>
  <c r="T59" i="13"/>
  <c r="T165" i="13"/>
  <c r="T143" i="13"/>
  <c r="S77" i="13"/>
  <c r="S168" i="13"/>
  <c r="S140" i="13"/>
  <c r="S127" i="13"/>
  <c r="L237" i="13"/>
  <c r="L200" i="13"/>
  <c r="L52" i="13"/>
  <c r="L97" i="13"/>
  <c r="S250" i="13"/>
  <c r="S189" i="13"/>
  <c r="S230" i="13"/>
  <c r="L271" i="13"/>
  <c r="L79" i="13"/>
  <c r="L89" i="13"/>
  <c r="L286" i="13"/>
  <c r="S228" i="13"/>
  <c r="S193" i="13"/>
  <c r="L269" i="13"/>
  <c r="L71" i="13"/>
  <c r="R149" i="13"/>
  <c r="R205" i="13"/>
  <c r="R182" i="13"/>
  <c r="R274" i="13"/>
  <c r="R267" i="13"/>
  <c r="R256" i="13"/>
  <c r="R203" i="13"/>
  <c r="R262" i="13"/>
  <c r="R92" i="13"/>
  <c r="R81" i="13"/>
  <c r="R164" i="13"/>
  <c r="R187" i="13"/>
  <c r="R130" i="13"/>
  <c r="R186" i="13"/>
  <c r="R131" i="13"/>
  <c r="R150" i="13"/>
  <c r="R134" i="13"/>
  <c r="R253" i="13"/>
  <c r="R47" i="13"/>
  <c r="R219" i="13"/>
  <c r="R193" i="13"/>
  <c r="R283" i="13"/>
  <c r="R65" i="13"/>
  <c r="R168" i="13"/>
  <c r="R245" i="13"/>
  <c r="R249" i="13"/>
  <c r="R231" i="13"/>
  <c r="R234" i="13"/>
  <c r="R279" i="13"/>
  <c r="R269" i="13"/>
  <c r="J122" i="13"/>
  <c r="J253" i="13"/>
  <c r="J193" i="13"/>
  <c r="J226" i="13"/>
  <c r="J190" i="13"/>
  <c r="J284" i="13"/>
  <c r="J249" i="13"/>
  <c r="J224" i="13"/>
  <c r="J234" i="13"/>
  <c r="J49" i="13"/>
  <c r="J137" i="13"/>
  <c r="J212" i="13"/>
  <c r="J270" i="13"/>
  <c r="J123" i="13"/>
  <c r="J176" i="13"/>
  <c r="J240" i="13"/>
  <c r="J150" i="13"/>
  <c r="R143" i="13"/>
  <c r="R189" i="13"/>
  <c r="J41" i="13"/>
  <c r="J157" i="13"/>
  <c r="J71" i="13"/>
  <c r="J179" i="13"/>
  <c r="J129" i="13"/>
  <c r="J68" i="13"/>
  <c r="J66" i="13"/>
  <c r="R255" i="13"/>
  <c r="R144" i="13"/>
  <c r="R69" i="13"/>
  <c r="R39" i="13"/>
  <c r="R286" i="13"/>
  <c r="R125" i="13"/>
  <c r="R246" i="13"/>
  <c r="R181" i="13"/>
  <c r="R230" i="13"/>
  <c r="R180" i="13"/>
  <c r="R251" i="13"/>
  <c r="R133" i="13"/>
  <c r="R208" i="13"/>
  <c r="R177" i="13"/>
  <c r="R243" i="13"/>
  <c r="R155" i="13"/>
  <c r="R116" i="13"/>
  <c r="R141" i="13"/>
  <c r="R268" i="13"/>
  <c r="R146" i="13"/>
  <c r="R58" i="13"/>
  <c r="R56" i="13"/>
  <c r="R281" i="13"/>
  <c r="R224" i="13"/>
  <c r="R140" i="13"/>
  <c r="R206" i="13"/>
  <c r="R242" i="13"/>
  <c r="R214" i="13"/>
  <c r="R139" i="13"/>
  <c r="R138" i="13"/>
  <c r="R260" i="13"/>
  <c r="J130" i="13"/>
  <c r="J195" i="13"/>
  <c r="J40" i="13"/>
  <c r="J64" i="13"/>
  <c r="J192" i="13"/>
  <c r="J200" i="13"/>
  <c r="J62" i="13"/>
  <c r="J163" i="13"/>
  <c r="J162" i="13"/>
  <c r="J282" i="13"/>
  <c r="J223" i="13"/>
  <c r="J117" i="13"/>
  <c r="J107" i="13"/>
  <c r="J70" i="13"/>
  <c r="J81" i="13"/>
  <c r="J246" i="13"/>
  <c r="R82" i="13"/>
  <c r="J232" i="13"/>
  <c r="J108" i="13"/>
  <c r="J52" i="13"/>
  <c r="J77" i="13"/>
  <c r="J141" i="13"/>
  <c r="J153" i="13"/>
  <c r="R38" i="13"/>
  <c r="R94" i="13"/>
  <c r="R74" i="13"/>
  <c r="R215" i="13"/>
  <c r="R50" i="13"/>
  <c r="R200" i="13"/>
  <c r="R261" i="13"/>
  <c r="R276" i="13"/>
  <c r="R111" i="13"/>
  <c r="R91" i="13"/>
  <c r="R119" i="13"/>
  <c r="R197" i="13"/>
  <c r="R220" i="13"/>
  <c r="R265" i="13"/>
  <c r="R228" i="13"/>
  <c r="R199" i="13"/>
  <c r="R105" i="13"/>
  <c r="R115" i="13"/>
  <c r="R254" i="13"/>
  <c r="R277" i="13"/>
  <c r="R154" i="13"/>
  <c r="R100" i="13"/>
  <c r="R236" i="13"/>
  <c r="R227" i="13"/>
  <c r="R97" i="13"/>
  <c r="R183" i="13"/>
  <c r="R239" i="13"/>
  <c r="R42" i="13"/>
  <c r="R210" i="13"/>
  <c r="R152" i="13"/>
  <c r="J268" i="13"/>
  <c r="J216" i="13"/>
  <c r="J266" i="13"/>
  <c r="J145" i="13"/>
  <c r="J103" i="13"/>
  <c r="J221" i="13"/>
  <c r="J260" i="13"/>
  <c r="J75" i="13"/>
  <c r="J87" i="13"/>
  <c r="J191" i="13"/>
  <c r="J44" i="13"/>
  <c r="J111" i="13"/>
  <c r="J264" i="13"/>
  <c r="J230" i="13"/>
  <c r="J167" i="13"/>
  <c r="J259" i="13"/>
  <c r="J159" i="13"/>
  <c r="R123" i="13"/>
  <c r="J51" i="13"/>
  <c r="J112" i="13"/>
  <c r="J126" i="13"/>
  <c r="J274" i="13"/>
  <c r="R72" i="13"/>
  <c r="J83" i="13"/>
  <c r="R71" i="13"/>
  <c r="R225" i="13"/>
  <c r="R285" i="13"/>
  <c r="R167" i="13"/>
  <c r="R103" i="13"/>
  <c r="R41" i="13"/>
  <c r="R259" i="13"/>
  <c r="R84" i="13"/>
  <c r="R62" i="13"/>
  <c r="R273" i="13"/>
  <c r="R252" i="13"/>
  <c r="R275" i="13"/>
  <c r="R163" i="13"/>
  <c r="R137" i="13"/>
  <c r="R75" i="13"/>
  <c r="R241" i="13"/>
  <c r="R98" i="13"/>
  <c r="R162" i="13"/>
  <c r="R59" i="13"/>
  <c r="R284" i="13"/>
  <c r="R53" i="13"/>
  <c r="R113" i="13"/>
  <c r="R142" i="13"/>
  <c r="R109" i="13"/>
  <c r="R95" i="13"/>
  <c r="R77" i="13"/>
  <c r="R248" i="13"/>
  <c r="R184" i="13"/>
  <c r="R175" i="13"/>
  <c r="R122" i="13"/>
  <c r="J178" i="13"/>
  <c r="J185" i="13"/>
  <c r="J47" i="13"/>
  <c r="J261" i="13"/>
  <c r="J92" i="13"/>
  <c r="J125" i="13"/>
  <c r="J236" i="13"/>
  <c r="J209" i="13"/>
  <c r="J36" i="13"/>
  <c r="J152" i="13"/>
  <c r="J53" i="13"/>
  <c r="J79" i="13"/>
  <c r="J181" i="13"/>
  <c r="J48" i="13"/>
  <c r="J229" i="13"/>
  <c r="J252" i="13"/>
  <c r="J164" i="13"/>
  <c r="J134" i="13"/>
  <c r="R250" i="13"/>
  <c r="J204" i="13"/>
  <c r="J263" i="13"/>
  <c r="J101" i="13"/>
  <c r="J258" i="13"/>
  <c r="J213" i="13"/>
  <c r="J37" i="13"/>
  <c r="J74" i="13"/>
  <c r="R194" i="13"/>
  <c r="R212" i="13"/>
  <c r="R222" i="13"/>
  <c r="R93" i="13"/>
  <c r="R237" i="13"/>
  <c r="R247" i="13"/>
  <c r="R238" i="13"/>
  <c r="R55" i="13"/>
  <c r="R282" i="13"/>
  <c r="R136" i="13"/>
  <c r="R179" i="13"/>
  <c r="R107" i="13"/>
  <c r="R88" i="13"/>
  <c r="R217" i="13"/>
  <c r="R190" i="13"/>
  <c r="R120" i="13"/>
  <c r="R63" i="13"/>
  <c r="R118" i="13"/>
  <c r="R159" i="13"/>
  <c r="R153" i="13"/>
  <c r="R89" i="13"/>
  <c r="R43" i="13"/>
  <c r="R188" i="13"/>
  <c r="R160" i="13"/>
  <c r="R173" i="13"/>
  <c r="R126" i="13"/>
  <c r="R68" i="13"/>
  <c r="R60" i="13"/>
  <c r="J160" i="13"/>
  <c r="J271" i="13"/>
  <c r="J222" i="13"/>
  <c r="J198" i="13"/>
  <c r="J214" i="13"/>
  <c r="J166" i="13"/>
  <c r="J154" i="13"/>
  <c r="J82" i="13"/>
  <c r="J94" i="13"/>
  <c r="J228" i="13"/>
  <c r="J39" i="13"/>
  <c r="J95" i="13"/>
  <c r="J63" i="13"/>
  <c r="J102" i="13"/>
  <c r="J114" i="13"/>
  <c r="J128" i="13"/>
  <c r="J225" i="13"/>
  <c r="R240" i="13"/>
  <c r="J186" i="13"/>
  <c r="J132" i="13"/>
  <c r="J244" i="13"/>
  <c r="J197" i="13"/>
  <c r="J140" i="13"/>
  <c r="J120" i="13"/>
  <c r="J235" i="13"/>
  <c r="R80" i="13"/>
  <c r="R211" i="13"/>
  <c r="R202" i="13"/>
  <c r="R66" i="13"/>
  <c r="R36" i="13"/>
  <c r="R166" i="13"/>
  <c r="R46" i="13"/>
  <c r="R51" i="13"/>
  <c r="R108" i="13"/>
  <c r="R101" i="13"/>
  <c r="R40" i="13"/>
  <c r="R112" i="13"/>
  <c r="R271" i="13"/>
  <c r="R49" i="13"/>
  <c r="R147" i="13"/>
  <c r="R192" i="13"/>
  <c r="R148" i="13"/>
  <c r="R135" i="13"/>
  <c r="R127" i="13"/>
  <c r="R213" i="13"/>
  <c r="R232" i="13"/>
  <c r="R45" i="13"/>
  <c r="R110" i="13"/>
  <c r="R90" i="13"/>
  <c r="R195" i="13"/>
  <c r="R61" i="13"/>
  <c r="R263" i="13"/>
  <c r="R158" i="13"/>
  <c r="R161" i="13"/>
  <c r="J116" i="13"/>
  <c r="J155" i="13"/>
  <c r="J76" i="13"/>
  <c r="J280" i="13"/>
  <c r="J133" i="13"/>
  <c r="J220" i="13"/>
  <c r="J149" i="13"/>
  <c r="J69" i="13"/>
  <c r="J93" i="13"/>
  <c r="J245" i="13"/>
  <c r="J281" i="13"/>
  <c r="J203" i="13"/>
  <c r="J165" i="13"/>
  <c r="J156" i="13"/>
  <c r="J54" i="13"/>
  <c r="J242" i="13"/>
  <c r="J286" i="13"/>
  <c r="R216" i="13"/>
  <c r="J273" i="13"/>
  <c r="J175" i="13"/>
  <c r="J283" i="13"/>
  <c r="J98" i="13"/>
  <c r="J118" i="13"/>
  <c r="J100" i="13"/>
  <c r="J227" i="13"/>
  <c r="R221" i="13"/>
  <c r="R102" i="13"/>
  <c r="R272" i="13"/>
  <c r="R209" i="13"/>
  <c r="R244" i="13"/>
  <c r="R48" i="13"/>
  <c r="R170" i="13"/>
  <c r="R165" i="13"/>
  <c r="R169" i="13"/>
  <c r="R229" i="13"/>
  <c r="R57" i="13"/>
  <c r="R171" i="13"/>
  <c r="R79" i="13"/>
  <c r="R176" i="13"/>
  <c r="R67" i="13"/>
  <c r="R83" i="13"/>
  <c r="R106" i="13"/>
  <c r="R233" i="13"/>
  <c r="R132" i="13"/>
  <c r="R172" i="13"/>
  <c r="R156" i="13"/>
  <c r="R204" i="13"/>
  <c r="R157" i="13"/>
  <c r="R73" i="13"/>
  <c r="R124" i="13"/>
  <c r="R145" i="13"/>
  <c r="R37" i="13"/>
  <c r="R223" i="13"/>
  <c r="R128" i="13"/>
  <c r="J46" i="13"/>
  <c r="J72" i="13"/>
  <c r="J110" i="13"/>
  <c r="J269" i="13"/>
  <c r="J59" i="13"/>
  <c r="J168" i="13"/>
  <c r="J57" i="13"/>
  <c r="J211" i="13"/>
  <c r="J61" i="13"/>
  <c r="J184" i="13"/>
  <c r="J218" i="13"/>
  <c r="J285" i="13"/>
  <c r="J237" i="13"/>
  <c r="J73" i="13"/>
  <c r="J265" i="13"/>
  <c r="J233" i="13"/>
  <c r="J38" i="13"/>
  <c r="J239" i="13"/>
  <c r="R198" i="13"/>
  <c r="R44" i="13"/>
  <c r="J106" i="13"/>
  <c r="J169" i="13"/>
  <c r="J174" i="13"/>
  <c r="J243" i="13"/>
  <c r="J86" i="13"/>
  <c r="J131" i="13"/>
  <c r="R151" i="13"/>
  <c r="R104" i="13"/>
  <c r="T177" i="13"/>
  <c r="T181" i="13"/>
  <c r="T192" i="13"/>
  <c r="T71" i="13"/>
  <c r="T268" i="13"/>
  <c r="T118" i="13"/>
  <c r="T83" i="13"/>
  <c r="T174" i="13"/>
  <c r="T64" i="13"/>
  <c r="T284" i="13"/>
  <c r="T73" i="13"/>
  <c r="T194" i="13"/>
  <c r="T202" i="13"/>
  <c r="T224" i="13"/>
  <c r="T137" i="13"/>
  <c r="T187" i="13"/>
  <c r="T152" i="13"/>
  <c r="T231" i="13"/>
  <c r="T176" i="13"/>
  <c r="T45" i="13"/>
  <c r="T74" i="13"/>
  <c r="T281" i="13"/>
  <c r="T161" i="13"/>
  <c r="T158" i="13"/>
  <c r="T98" i="13"/>
  <c r="F245" i="13"/>
  <c r="F174" i="13"/>
  <c r="F267" i="13"/>
  <c r="F187" i="13"/>
  <c r="F256" i="13"/>
  <c r="F194" i="13"/>
  <c r="F229" i="13"/>
  <c r="F253" i="13"/>
  <c r="F46" i="13"/>
  <c r="F258" i="13"/>
  <c r="F57" i="13"/>
  <c r="F50" i="13"/>
  <c r="F191" i="13"/>
  <c r="F159" i="13"/>
  <c r="F162" i="13"/>
  <c r="F282" i="13"/>
  <c r="F101" i="13"/>
  <c r="F270" i="13"/>
  <c r="F94" i="13"/>
  <c r="F266" i="13"/>
  <c r="F140" i="13"/>
  <c r="F135" i="13"/>
  <c r="F48" i="13"/>
  <c r="F218" i="13"/>
  <c r="F147" i="13"/>
  <c r="F69" i="13"/>
  <c r="F143" i="13"/>
  <c r="F130" i="13"/>
  <c r="F106" i="13"/>
  <c r="F198" i="13"/>
  <c r="F261" i="13"/>
  <c r="F89" i="13"/>
  <c r="F93" i="13"/>
  <c r="F264" i="13"/>
  <c r="F170" i="13"/>
  <c r="F257" i="13"/>
  <c r="F38" i="13"/>
  <c r="F192" i="13"/>
  <c r="F79" i="13"/>
  <c r="F146" i="13"/>
  <c r="F179" i="13"/>
  <c r="F70" i="13"/>
  <c r="F66" i="13"/>
  <c r="F158" i="13"/>
  <c r="F128" i="13"/>
  <c r="F205" i="13"/>
  <c r="F110" i="13"/>
  <c r="F71" i="13"/>
  <c r="F249" i="13"/>
  <c r="F168" i="13"/>
  <c r="F248" i="13"/>
  <c r="F180" i="13"/>
  <c r="F47" i="13"/>
  <c r="F165" i="13"/>
  <c r="F204" i="13"/>
  <c r="F206" i="13"/>
  <c r="F54" i="13"/>
  <c r="F226" i="13"/>
  <c r="F238" i="13"/>
  <c r="F171" i="13"/>
  <c r="F151" i="13"/>
  <c r="F175" i="13"/>
  <c r="F181" i="13"/>
  <c r="F188" i="13"/>
  <c r="F212" i="13"/>
  <c r="F233" i="13"/>
  <c r="F90" i="13"/>
  <c r="F167" i="13"/>
  <c r="F133" i="13"/>
  <c r="F105" i="13"/>
  <c r="F37" i="13"/>
  <c r="F286" i="13"/>
  <c r="F169" i="13"/>
  <c r="F152" i="13"/>
  <c r="F84" i="13"/>
  <c r="F83" i="13"/>
  <c r="F231" i="13"/>
  <c r="F184" i="13"/>
  <c r="F51" i="13"/>
  <c r="F214" i="13"/>
  <c r="F265" i="13"/>
  <c r="F131" i="13"/>
  <c r="F36" i="13"/>
  <c r="F120" i="13"/>
  <c r="F176" i="13"/>
  <c r="F62" i="13"/>
  <c r="F77" i="13"/>
  <c r="F136" i="13"/>
  <c r="F88" i="13"/>
  <c r="F208" i="13"/>
  <c r="F193" i="13"/>
  <c r="F113" i="13"/>
  <c r="F263" i="13"/>
  <c r="F45" i="13"/>
  <c r="F125" i="13"/>
  <c r="F107" i="13"/>
  <c r="F235" i="13"/>
  <c r="F49" i="13"/>
  <c r="F96" i="13"/>
  <c r="F224" i="13"/>
  <c r="F203" i="13"/>
  <c r="F103" i="13"/>
  <c r="F99" i="13"/>
  <c r="T36" i="13"/>
  <c r="T216" i="13"/>
  <c r="T169" i="13"/>
  <c r="T197" i="13"/>
  <c r="T162" i="13"/>
  <c r="T89" i="13"/>
  <c r="T275" i="13"/>
  <c r="T97" i="13"/>
  <c r="T240" i="13"/>
  <c r="T52" i="13"/>
  <c r="T43" i="13"/>
  <c r="T183" i="13"/>
  <c r="T259" i="13"/>
  <c r="T186" i="13"/>
  <c r="T153" i="13"/>
  <c r="T193" i="13"/>
  <c r="T168" i="13"/>
  <c r="T265" i="13"/>
  <c r="T233" i="13"/>
  <c r="T180" i="13"/>
  <c r="T276" i="13"/>
  <c r="T75" i="13"/>
  <c r="T237" i="13"/>
  <c r="B64" i="5"/>
  <c r="A63" i="5"/>
  <c r="T228" i="13"/>
  <c r="T199" i="13"/>
  <c r="T46" i="13"/>
  <c r="T86" i="13"/>
  <c r="T60" i="13"/>
  <c r="T213" i="13"/>
  <c r="T243" i="13"/>
  <c r="T95" i="13"/>
  <c r="T144" i="13"/>
  <c r="T106" i="13"/>
  <c r="T120" i="13"/>
  <c r="T102" i="13"/>
  <c r="T76" i="13"/>
  <c r="T146" i="13"/>
  <c r="T131" i="13"/>
  <c r="T124" i="13"/>
  <c r="T220" i="13"/>
  <c r="T247" i="13"/>
  <c r="T198" i="13"/>
  <c r="T218" i="13"/>
  <c r="T282" i="13"/>
  <c r="T214" i="13"/>
  <c r="T104" i="13"/>
  <c r="T156" i="13"/>
  <c r="A27" i="5"/>
  <c r="T150" i="13"/>
  <c r="T141" i="13"/>
  <c r="T278" i="13"/>
  <c r="T88" i="13"/>
  <c r="T79" i="13"/>
  <c r="T232" i="13"/>
  <c r="T121" i="13"/>
  <c r="T50" i="13"/>
  <c r="T171" i="13"/>
  <c r="T263" i="13"/>
  <c r="T94" i="13"/>
  <c r="T127" i="13"/>
  <c r="T252" i="13"/>
  <c r="T248" i="13"/>
  <c r="T56" i="13"/>
  <c r="T207" i="13"/>
  <c r="T286" i="13"/>
  <c r="T70" i="13"/>
  <c r="T58" i="13"/>
  <c r="T242" i="13"/>
  <c r="T107" i="13"/>
  <c r="T133" i="13"/>
  <c r="T257" i="13"/>
  <c r="T84" i="13"/>
  <c r="T195" i="13"/>
  <c r="T277" i="13"/>
  <c r="T179" i="13"/>
  <c r="T80" i="13"/>
  <c r="T203" i="13"/>
  <c r="T85" i="13"/>
  <c r="T41" i="13"/>
  <c r="T219" i="13"/>
  <c r="T189" i="13"/>
  <c r="T100" i="13"/>
  <c r="T114" i="13"/>
  <c r="T112" i="13"/>
  <c r="T251" i="13"/>
  <c r="T68" i="13"/>
  <c r="T82" i="13"/>
  <c r="T244" i="13"/>
  <c r="T274" i="13"/>
  <c r="T90" i="13"/>
  <c r="T147" i="13"/>
  <c r="T211" i="13"/>
  <c r="T238" i="13"/>
  <c r="T273" i="13"/>
  <c r="T212" i="13"/>
  <c r="T91" i="13"/>
  <c r="T164" i="13"/>
  <c r="T234" i="13"/>
  <c r="T222" i="13"/>
  <c r="T166" i="13"/>
  <c r="T48" i="13"/>
  <c r="T221" i="13"/>
  <c r="T230" i="13"/>
  <c r="T125" i="13"/>
  <c r="T148" i="13"/>
  <c r="T140" i="13"/>
  <c r="T279" i="13"/>
  <c r="T208" i="13"/>
  <c r="T53" i="13"/>
  <c r="T111" i="13"/>
  <c r="T173" i="13"/>
  <c r="T126" i="13"/>
  <c r="T78" i="13"/>
  <c r="T205" i="13"/>
  <c r="J275" i="13"/>
  <c r="J241" i="13"/>
  <c r="J148" i="13"/>
  <c r="J183" i="13"/>
  <c r="J42" i="13"/>
  <c r="J105" i="13"/>
  <c r="J255" i="13"/>
  <c r="J208" i="13"/>
  <c r="J124" i="13"/>
  <c r="J248" i="13"/>
  <c r="J205" i="13"/>
  <c r="J96" i="13"/>
  <c r="J279" i="13"/>
  <c r="J144" i="13"/>
  <c r="J251" i="13"/>
  <c r="J201" i="13"/>
  <c r="J238" i="13"/>
  <c r="J215" i="13"/>
  <c r="J136" i="13"/>
  <c r="J194" i="13"/>
  <c r="J67" i="13"/>
  <c r="J80" i="13"/>
  <c r="J135" i="13"/>
  <c r="J56" i="13"/>
  <c r="J97" i="13"/>
  <c r="J254" i="13"/>
  <c r="J151" i="13"/>
  <c r="J147" i="13"/>
  <c r="J171" i="13"/>
  <c r="J272" i="13"/>
  <c r="J277" i="13"/>
  <c r="J196" i="13"/>
  <c r="J207" i="13"/>
  <c r="J210" i="13"/>
  <c r="J180" i="13"/>
  <c r="J139" i="13"/>
  <c r="J217" i="13"/>
  <c r="J177" i="13"/>
  <c r="J78" i="13"/>
  <c r="J182" i="13"/>
  <c r="J121" i="13"/>
  <c r="J91" i="13"/>
  <c r="J278" i="13"/>
  <c r="J90" i="13"/>
  <c r="J158" i="13"/>
  <c r="J188" i="13"/>
  <c r="J85" i="13"/>
  <c r="J60" i="13"/>
  <c r="J170" i="13"/>
  <c r="J109" i="13"/>
  <c r="J187" i="13"/>
  <c r="J250" i="13"/>
  <c r="J55" i="13"/>
  <c r="J99" i="13"/>
  <c r="J276" i="13"/>
  <c r="J199" i="13"/>
  <c r="J257" i="13"/>
  <c r="J127" i="13"/>
  <c r="J262" i="13"/>
  <c r="J161" i="13"/>
  <c r="S151" i="13"/>
  <c r="S38" i="13"/>
  <c r="S102" i="13"/>
  <c r="S184" i="13"/>
  <c r="S44" i="13"/>
  <c r="S85" i="13"/>
  <c r="S260" i="13"/>
  <c r="S187" i="13"/>
  <c r="S240" i="13"/>
  <c r="S171" i="13"/>
  <c r="S49" i="13"/>
  <c r="S145" i="13"/>
  <c r="S141" i="13"/>
  <c r="S215" i="13"/>
  <c r="S166" i="13"/>
  <c r="S247" i="13"/>
  <c r="S55" i="13"/>
  <c r="S195" i="13"/>
  <c r="S285" i="13"/>
  <c r="S137" i="13"/>
  <c r="S72" i="13"/>
  <c r="S109" i="13"/>
  <c r="S174" i="13"/>
  <c r="L172" i="13"/>
  <c r="L149" i="13"/>
  <c r="L75" i="13"/>
  <c r="L62" i="13"/>
  <c r="L219" i="13"/>
  <c r="L87" i="13"/>
  <c r="L159" i="13"/>
  <c r="L99" i="13"/>
  <c r="L42" i="13"/>
  <c r="L84" i="13"/>
  <c r="L216" i="13"/>
  <c r="L141" i="13"/>
  <c r="L114" i="13"/>
  <c r="L173" i="13"/>
  <c r="L154" i="13"/>
  <c r="L222" i="13"/>
  <c r="L186" i="13"/>
  <c r="L234" i="13"/>
  <c r="L153" i="13"/>
  <c r="L67" i="13"/>
  <c r="L86" i="13"/>
  <c r="L110" i="13"/>
  <c r="L68" i="13"/>
  <c r="L221" i="13"/>
  <c r="L189" i="13"/>
  <c r="L228" i="13"/>
  <c r="L73" i="13"/>
  <c r="L236" i="13"/>
  <c r="L83" i="13"/>
  <c r="L133" i="13"/>
  <c r="L282" i="13"/>
  <c r="L111" i="13"/>
  <c r="L46" i="13"/>
  <c r="L194" i="13"/>
  <c r="L69" i="13"/>
  <c r="L171" i="13"/>
  <c r="L47" i="13"/>
  <c r="L102" i="13"/>
  <c r="L96" i="13"/>
  <c r="L113" i="13"/>
  <c r="L88" i="13"/>
  <c r="L217" i="13"/>
  <c r="L279" i="13"/>
  <c r="L188" i="13"/>
  <c r="L281" i="13"/>
  <c r="L241" i="13"/>
  <c r="L276" i="13"/>
  <c r="L90" i="13"/>
  <c r="L81" i="13"/>
  <c r="L72" i="13"/>
  <c r="L235" i="13"/>
  <c r="L131" i="13"/>
  <c r="L53" i="13"/>
  <c r="L190" i="13"/>
  <c r="L192" i="13"/>
  <c r="L39" i="13"/>
  <c r="L126" i="13"/>
  <c r="L260" i="13"/>
  <c r="L41" i="13"/>
  <c r="L128" i="13"/>
  <c r="L238" i="13"/>
  <c r="L275" i="13"/>
  <c r="L77" i="13"/>
  <c r="L58" i="13"/>
  <c r="L51" i="13"/>
  <c r="L139" i="13"/>
  <c r="L125" i="13"/>
  <c r="L57" i="13"/>
  <c r="L129" i="13"/>
  <c r="L250" i="13"/>
  <c r="L70" i="13"/>
  <c r="L175" i="13"/>
  <c r="L127" i="13"/>
  <c r="L211" i="13"/>
  <c r="L130" i="13"/>
  <c r="L247" i="13"/>
  <c r="L134" i="13"/>
  <c r="L45" i="13"/>
  <c r="L56" i="13"/>
  <c r="L277" i="13"/>
  <c r="L95" i="13"/>
  <c r="L50" i="13"/>
  <c r="L152" i="13"/>
  <c r="L252" i="13"/>
  <c r="L267" i="13"/>
  <c r="L106" i="13"/>
  <c r="L117" i="13"/>
  <c r="L203" i="13"/>
  <c r="L176" i="13"/>
  <c r="L278" i="13"/>
  <c r="L60" i="13"/>
  <c r="L160" i="13"/>
  <c r="L184" i="13"/>
  <c r="L208" i="13"/>
  <c r="L104" i="13"/>
  <c r="L239" i="13"/>
  <c r="L61" i="13"/>
  <c r="L164" i="13"/>
  <c r="L259" i="13"/>
  <c r="L268" i="13"/>
  <c r="L248" i="13"/>
  <c r="L166" i="13"/>
  <c r="L135" i="13"/>
  <c r="L98" i="13"/>
  <c r="L178" i="13"/>
  <c r="L240" i="13"/>
  <c r="L112" i="13"/>
  <c r="L156" i="13"/>
  <c r="L76" i="13"/>
  <c r="L120" i="13"/>
  <c r="L233" i="13"/>
  <c r="L244" i="13"/>
  <c r="L214" i="13"/>
  <c r="L266" i="13"/>
  <c r="L174" i="13"/>
  <c r="L284" i="13"/>
  <c r="L157" i="13"/>
  <c r="L262" i="13"/>
  <c r="L225" i="13"/>
  <c r="L137" i="13"/>
  <c r="L103" i="13"/>
  <c r="L54" i="13"/>
  <c r="L270" i="13"/>
  <c r="L249" i="13"/>
  <c r="L193" i="13"/>
  <c r="L38" i="13"/>
  <c r="L191" i="13"/>
  <c r="L196" i="13"/>
  <c r="L226" i="13"/>
  <c r="L44" i="13"/>
  <c r="L55" i="13"/>
  <c r="L254" i="13"/>
  <c r="L109" i="13"/>
  <c r="L180" i="13"/>
  <c r="L101" i="13"/>
  <c r="L158" i="13"/>
  <c r="L227" i="13"/>
  <c r="L121" i="13"/>
  <c r="L74" i="13"/>
  <c r="L145" i="13"/>
  <c r="L253" i="13"/>
  <c r="L100" i="13"/>
  <c r="L63" i="13"/>
  <c r="L136" i="13"/>
  <c r="L198" i="13"/>
  <c r="L148" i="13"/>
  <c r="L199" i="13"/>
  <c r="L263" i="13"/>
  <c r="L187" i="13"/>
  <c r="L220" i="13"/>
  <c r="T260" i="13"/>
  <c r="T110" i="13"/>
  <c r="T167" i="13"/>
  <c r="T249" i="13"/>
  <c r="T223" i="13"/>
  <c r="T61" i="13"/>
  <c r="T255" i="13"/>
  <c r="T93" i="13"/>
  <c r="T170" i="13"/>
  <c r="T163" i="13"/>
  <c r="T269" i="13"/>
  <c r="T72" i="13"/>
  <c r="T115" i="13"/>
  <c r="T54" i="13"/>
  <c r="T138" i="13"/>
  <c r="T39" i="13"/>
  <c r="T134" i="13"/>
  <c r="T151" i="13"/>
  <c r="T101" i="13"/>
  <c r="T69" i="13"/>
  <c r="T77" i="13"/>
  <c r="T129" i="13"/>
  <c r="T182" i="13"/>
  <c r="Q277" i="13"/>
  <c r="Q244" i="13"/>
  <c r="Q286" i="13"/>
  <c r="Q95" i="13"/>
  <c r="Q38" i="13"/>
  <c r="Q190" i="13"/>
  <c r="Q135" i="13"/>
  <c r="Q113" i="13"/>
  <c r="Q117" i="13"/>
  <c r="Q68" i="13"/>
  <c r="Q62" i="13"/>
  <c r="Q191" i="13"/>
  <c r="Q73" i="13"/>
  <c r="Q142" i="13"/>
  <c r="Q188" i="13"/>
  <c r="Q234" i="13"/>
  <c r="Q262" i="13"/>
  <c r="Q265" i="13"/>
  <c r="Q123" i="13"/>
  <c r="Q222" i="13"/>
  <c r="Q85" i="13"/>
  <c r="Q171" i="13"/>
  <c r="Q285" i="13"/>
  <c r="Q282" i="13"/>
  <c r="Q261" i="13"/>
  <c r="Q177" i="13"/>
  <c r="Q148" i="13"/>
  <c r="Q185" i="13"/>
  <c r="Q76" i="13"/>
  <c r="Q37" i="13"/>
  <c r="Q66" i="13"/>
  <c r="Q240" i="13"/>
  <c r="Q160" i="13"/>
  <c r="Q140" i="13"/>
  <c r="Q147" i="13"/>
  <c r="Q174" i="13"/>
  <c r="Q90" i="13"/>
  <c r="Q184" i="13"/>
  <c r="Q67" i="13"/>
  <c r="Q144" i="13"/>
  <c r="Q228" i="13"/>
  <c r="Q272" i="13"/>
  <c r="Q83" i="13"/>
  <c r="Q105" i="13"/>
  <c r="Q206" i="13"/>
  <c r="Q235" i="13"/>
  <c r="Q89" i="13"/>
  <c r="Q232" i="13"/>
  <c r="Q231" i="13"/>
  <c r="Q108" i="13"/>
  <c r="Q201" i="13"/>
  <c r="Q273" i="13"/>
  <c r="Q275" i="13"/>
  <c r="Q47" i="13"/>
  <c r="Q233" i="13"/>
  <c r="Q134" i="13"/>
  <c r="Q200" i="13"/>
  <c r="Q72" i="13"/>
  <c r="Q162" i="13"/>
  <c r="Q94" i="13"/>
  <c r="Q245" i="13"/>
  <c r="Q114" i="13"/>
  <c r="Q196" i="13"/>
  <c r="Q271" i="13"/>
  <c r="Q86" i="13"/>
  <c r="Q180" i="13"/>
  <c r="Q125" i="13"/>
  <c r="Q41" i="13"/>
  <c r="Q78" i="13"/>
  <c r="Q205" i="13"/>
  <c r="Q230" i="13"/>
  <c r="Q127" i="13"/>
  <c r="Q132" i="13"/>
  <c r="Q276" i="13"/>
  <c r="Q254" i="13"/>
  <c r="Q251" i="13"/>
  <c r="Q217" i="13"/>
  <c r="Q284" i="13"/>
  <c r="Q75" i="13"/>
  <c r="Q215" i="13"/>
  <c r="Q126" i="13"/>
  <c r="Q54" i="13"/>
  <c r="Q61" i="13"/>
  <c r="Q48" i="13"/>
  <c r="Q110" i="13"/>
  <c r="Q260" i="13"/>
  <c r="Q57" i="13"/>
  <c r="Q176" i="13"/>
  <c r="Q155" i="13"/>
  <c r="Q158" i="13"/>
  <c r="Q81" i="13"/>
  <c r="Q131" i="13"/>
  <c r="Q266" i="13"/>
  <c r="Q247" i="13"/>
  <c r="Q115" i="13"/>
  <c r="Q130" i="13"/>
  <c r="Q43" i="13"/>
  <c r="Q103" i="13"/>
  <c r="Q182" i="13"/>
  <c r="Q119" i="13"/>
  <c r="Q101" i="13"/>
  <c r="Q56" i="13"/>
  <c r="Q167" i="13"/>
  <c r="Q109" i="13"/>
  <c r="Q145" i="13"/>
  <c r="Q149" i="13"/>
  <c r="Q170" i="13"/>
  <c r="Q99" i="13"/>
  <c r="Q92" i="13"/>
  <c r="Q141" i="13"/>
  <c r="Q256" i="13"/>
  <c r="Q255" i="13"/>
  <c r="Q44" i="13"/>
  <c r="Q241" i="13"/>
  <c r="Q118" i="13"/>
  <c r="Q199" i="13"/>
  <c r="Q175" i="13"/>
  <c r="Q79" i="13"/>
  <c r="Q248" i="13"/>
  <c r="Q250" i="13"/>
  <c r="Q163" i="13"/>
  <c r="Q194" i="13"/>
  <c r="Q187" i="13"/>
  <c r="Q122" i="13"/>
  <c r="Q212" i="13"/>
  <c r="Q70" i="13"/>
  <c r="Q121" i="13"/>
  <c r="Q64" i="13"/>
  <c r="Q63" i="13"/>
  <c r="Q39" i="13"/>
  <c r="Q98" i="13"/>
  <c r="Q227" i="13"/>
  <c r="Q96" i="13"/>
  <c r="Q91" i="13"/>
  <c r="Q71" i="13"/>
  <c r="Q129" i="13"/>
  <c r="Q278" i="13"/>
  <c r="Q224" i="13"/>
  <c r="Q183" i="13"/>
  <c r="Q93" i="13"/>
  <c r="Q80" i="13"/>
  <c r="Q264" i="13"/>
  <c r="Q274" i="13"/>
  <c r="Q208" i="13"/>
  <c r="Q179" i="13"/>
  <c r="Q202" i="13"/>
  <c r="Q268" i="13"/>
  <c r="Q246" i="13"/>
  <c r="Q152" i="13"/>
  <c r="Q186" i="13"/>
  <c r="Q88" i="13"/>
  <c r="Q133" i="13"/>
  <c r="Q82" i="13"/>
  <c r="Q112" i="13"/>
  <c r="Q151" i="13"/>
  <c r="Q136" i="13"/>
  <c r="Q106" i="13"/>
  <c r="Q120" i="13"/>
  <c r="Q45" i="13"/>
  <c r="Q138" i="13"/>
  <c r="Q53" i="13"/>
  <c r="Q84" i="13"/>
  <c r="Q97" i="13"/>
  <c r="Q214" i="13"/>
  <c r="Q259" i="13"/>
  <c r="Q42" i="13"/>
  <c r="Q159" i="13"/>
  <c r="Q104" i="13"/>
  <c r="Q243" i="13"/>
  <c r="Q173" i="13"/>
  <c r="L224" i="13"/>
  <c r="L255" i="13"/>
  <c r="L261" i="13"/>
  <c r="L257" i="13"/>
  <c r="L80" i="13"/>
  <c r="L167" i="13"/>
  <c r="L256" i="13"/>
  <c r="L140" i="13"/>
  <c r="L246" i="13"/>
  <c r="L105" i="13"/>
  <c r="L92" i="13"/>
  <c r="L223" i="13"/>
  <c r="L213" i="13"/>
  <c r="L182" i="13"/>
  <c r="L204" i="13"/>
  <c r="L115" i="13"/>
  <c r="L165" i="13"/>
  <c r="L183" i="13"/>
  <c r="L177" i="13"/>
  <c r="L283" i="13"/>
  <c r="L274" i="13"/>
  <c r="L143" i="13"/>
  <c r="L59" i="13"/>
  <c r="L66" i="13"/>
  <c r="L49" i="13"/>
  <c r="L122" i="13"/>
  <c r="L150" i="13"/>
  <c r="L243" i="13"/>
  <c r="L108" i="13"/>
  <c r="L218" i="13"/>
  <c r="L264" i="13"/>
  <c r="L170" i="13"/>
  <c r="L210" i="13"/>
  <c r="L181" i="13"/>
  <c r="L93" i="13"/>
  <c r="L231" i="13"/>
  <c r="L146" i="13"/>
  <c r="L144" i="13"/>
  <c r="L161" i="13"/>
  <c r="L65" i="13"/>
  <c r="L124" i="13"/>
  <c r="L82" i="13"/>
  <c r="L179" i="13"/>
  <c r="L119" i="13"/>
  <c r="L212" i="13"/>
  <c r="L40" i="13"/>
  <c r="L242" i="13"/>
  <c r="L118" i="13"/>
  <c r="L230" i="13"/>
  <c r="L207" i="13"/>
  <c r="L116" i="13"/>
  <c r="L197" i="13"/>
  <c r="L258" i="13"/>
  <c r="L229" i="13"/>
  <c r="L251" i="13"/>
  <c r="L206" i="13"/>
  <c r="L151" i="13"/>
  <c r="L232" i="13"/>
  <c r="L168" i="13"/>
  <c r="L272" i="13"/>
  <c r="L36" i="13"/>
  <c r="L195" i="13"/>
  <c r="L185" i="13"/>
  <c r="L132" i="13"/>
  <c r="L94" i="13"/>
  <c r="L85" i="13"/>
  <c r="L43" i="13"/>
  <c r="L285" i="13"/>
  <c r="L273" i="13"/>
  <c r="L201" i="13"/>
  <c r="L147" i="13"/>
  <c r="L265" i="13"/>
  <c r="B246" i="5"/>
  <c r="A245" i="5"/>
  <c r="L48" i="13"/>
  <c r="L37" i="13"/>
  <c r="L205" i="13"/>
  <c r="L280" i="13"/>
  <c r="L78" i="13"/>
  <c r="L138" i="13"/>
  <c r="L169" i="13"/>
  <c r="L202" i="13"/>
  <c r="L64" i="13"/>
  <c r="L107" i="13"/>
  <c r="L163" i="13"/>
  <c r="L215" i="13"/>
  <c r="L142" i="13"/>
  <c r="L155" i="13"/>
  <c r="L245" i="13"/>
  <c r="A210" i="5"/>
  <c r="B211" i="5"/>
  <c r="A171" i="5"/>
  <c r="B172" i="5"/>
  <c r="A172" i="5" s="1"/>
  <c r="M252" i="13"/>
  <c r="M103" i="13"/>
  <c r="M222" i="13"/>
  <c r="M66" i="13"/>
  <c r="M285" i="13"/>
  <c r="M254" i="13"/>
  <c r="M46" i="13"/>
  <c r="M98" i="13"/>
  <c r="M261" i="13"/>
  <c r="M77" i="13"/>
  <c r="M39" i="13"/>
  <c r="M90" i="13"/>
  <c r="M175" i="13"/>
  <c r="M135" i="13"/>
  <c r="M96" i="13"/>
  <c r="M168" i="13"/>
  <c r="M198" i="13"/>
  <c r="M155" i="13"/>
  <c r="M124" i="13"/>
  <c r="M181" i="13"/>
  <c r="M169" i="13"/>
  <c r="M59" i="13"/>
  <c r="M195" i="13"/>
  <c r="M286" i="13"/>
  <c r="M246" i="13"/>
  <c r="M40" i="13"/>
  <c r="M94" i="13"/>
  <c r="M265" i="13"/>
  <c r="M215" i="13"/>
  <c r="M234" i="13"/>
  <c r="M47" i="13"/>
  <c r="M279" i="13"/>
  <c r="M245" i="13"/>
  <c r="M211" i="13"/>
  <c r="M147" i="13"/>
  <c r="M38" i="13"/>
  <c r="M273" i="13"/>
  <c r="M104" i="13"/>
  <c r="M48" i="13"/>
  <c r="M56" i="13"/>
  <c r="M255" i="13"/>
  <c r="M214" i="13"/>
  <c r="M216" i="13"/>
  <c r="M269" i="13"/>
  <c r="M207" i="13"/>
  <c r="M152" i="13"/>
  <c r="M109" i="13"/>
  <c r="M36" i="13"/>
  <c r="M217" i="13"/>
  <c r="M228" i="13"/>
  <c r="M159" i="13"/>
  <c r="M166" i="13"/>
  <c r="M218" i="13"/>
  <c r="M72" i="13"/>
  <c r="M202" i="13"/>
  <c r="M95" i="13"/>
  <c r="M71" i="13"/>
  <c r="M209" i="13"/>
  <c r="M80" i="13"/>
  <c r="M220" i="13"/>
  <c r="M117" i="13"/>
  <c r="M70" i="13"/>
  <c r="M233" i="13"/>
  <c r="M242" i="13"/>
  <c r="M284" i="13"/>
  <c r="M170" i="13"/>
  <c r="M83" i="13"/>
  <c r="M156" i="13"/>
  <c r="M270" i="13"/>
  <c r="M173" i="13"/>
  <c r="M78" i="13"/>
  <c r="M145" i="13"/>
  <c r="M52" i="13"/>
  <c r="M79" i="13"/>
  <c r="M65" i="13"/>
  <c r="M174" i="13"/>
  <c r="M149" i="13"/>
  <c r="M84" i="13"/>
  <c r="M258" i="13"/>
  <c r="M87" i="13"/>
  <c r="M247" i="13"/>
  <c r="M187" i="13"/>
  <c r="M257" i="13"/>
  <c r="M67" i="13"/>
  <c r="M271" i="13"/>
  <c r="M151" i="13"/>
  <c r="M189" i="13"/>
  <c r="M122" i="13"/>
  <c r="M99" i="13"/>
  <c r="M146" i="13"/>
  <c r="M125" i="13"/>
  <c r="M223" i="13"/>
  <c r="M93" i="13"/>
  <c r="M57" i="13"/>
  <c r="M263" i="13"/>
  <c r="M150" i="13"/>
  <c r="M231" i="13"/>
  <c r="M256" i="13"/>
  <c r="M140" i="13"/>
  <c r="M203" i="13"/>
  <c r="M100" i="13"/>
  <c r="M53" i="13"/>
  <c r="M115" i="13"/>
  <c r="M132" i="13"/>
  <c r="M200" i="13"/>
  <c r="M192" i="13"/>
  <c r="M280" i="13"/>
  <c r="M191" i="13"/>
  <c r="M201" i="13"/>
  <c r="M204" i="13"/>
  <c r="M183" i="13"/>
  <c r="M163" i="13"/>
  <c r="M237" i="13"/>
  <c r="M116" i="13"/>
  <c r="M268" i="13"/>
  <c r="M179" i="13"/>
  <c r="M112" i="13"/>
  <c r="M262" i="13"/>
  <c r="M176" i="13"/>
  <c r="M154" i="13"/>
  <c r="M37" i="13"/>
  <c r="M106" i="13"/>
  <c r="M62" i="13"/>
  <c r="M193" i="13"/>
  <c r="M111" i="13"/>
  <c r="M91" i="13"/>
  <c r="M185" i="13"/>
  <c r="M92" i="13"/>
  <c r="M126" i="13"/>
  <c r="M221" i="13"/>
  <c r="M45" i="13"/>
  <c r="M131" i="13"/>
  <c r="M97" i="13"/>
  <c r="M171" i="13"/>
  <c r="M75" i="13"/>
  <c r="M82" i="13"/>
  <c r="M153" i="13"/>
  <c r="M110" i="13"/>
  <c r="M161" i="13"/>
  <c r="M68" i="13"/>
  <c r="M206" i="13"/>
  <c r="M42" i="13"/>
  <c r="M139" i="13"/>
  <c r="M167" i="13"/>
  <c r="M58" i="13"/>
  <c r="M250" i="13"/>
  <c r="M142" i="13"/>
  <c r="M85" i="13"/>
  <c r="M134" i="13"/>
  <c r="M148" i="13"/>
  <c r="M238" i="13"/>
  <c r="M54" i="13"/>
  <c r="M114" i="13"/>
  <c r="M283" i="13"/>
  <c r="M141" i="13"/>
  <c r="M235" i="13"/>
  <c r="M120" i="13"/>
  <c r="M239" i="13"/>
  <c r="M89" i="13"/>
  <c r="M241" i="13"/>
  <c r="M182" i="13"/>
  <c r="M50" i="13"/>
  <c r="M194" i="13"/>
  <c r="M105" i="13"/>
  <c r="M118" i="13"/>
  <c r="M281" i="13"/>
  <c r="M123" i="13"/>
  <c r="M129" i="13"/>
  <c r="M128" i="13"/>
  <c r="M60" i="13"/>
  <c r="M277" i="13"/>
  <c r="M259" i="13"/>
  <c r="M266" i="13"/>
  <c r="M272" i="13"/>
  <c r="M249" i="13"/>
  <c r="M113" i="13"/>
  <c r="M227" i="13"/>
  <c r="M282" i="13"/>
  <c r="M276" i="13"/>
  <c r="M119" i="13"/>
  <c r="M180" i="13"/>
  <c r="M121" i="13"/>
  <c r="M108" i="13"/>
  <c r="M162" i="13"/>
  <c r="M136" i="13"/>
  <c r="M264" i="13"/>
  <c r="M219" i="13"/>
  <c r="M225" i="13"/>
  <c r="M157" i="13"/>
  <c r="M69" i="13"/>
  <c r="M229" i="13"/>
  <c r="M86" i="13"/>
  <c r="M213" i="13"/>
  <c r="M51" i="13"/>
  <c r="M49" i="13"/>
  <c r="M236" i="13"/>
  <c r="M224" i="13"/>
  <c r="M73" i="13"/>
  <c r="M230" i="13"/>
  <c r="M275" i="13"/>
  <c r="M172" i="13"/>
  <c r="M107" i="13"/>
  <c r="M43" i="13"/>
  <c r="M177" i="13"/>
  <c r="M251" i="13"/>
  <c r="M76" i="13"/>
  <c r="M208" i="13"/>
  <c r="M226" i="13"/>
  <c r="M158" i="13"/>
  <c r="M127" i="13"/>
  <c r="M102" i="13"/>
  <c r="M212" i="13"/>
  <c r="M160" i="13"/>
  <c r="M144" i="13"/>
  <c r="M240" i="13"/>
  <c r="M165" i="13"/>
  <c r="M143" i="13"/>
  <c r="M186" i="13"/>
  <c r="M63" i="13"/>
  <c r="M205" i="13"/>
  <c r="M260" i="13"/>
  <c r="M232" i="13"/>
  <c r="M278" i="13"/>
  <c r="M243" i="13"/>
  <c r="M133" i="13"/>
  <c r="M164" i="13"/>
  <c r="M253" i="13"/>
  <c r="M61" i="13"/>
  <c r="M41" i="13"/>
  <c r="M64" i="13"/>
  <c r="M130" i="13"/>
  <c r="M196" i="13"/>
  <c r="M210" i="13"/>
  <c r="M138" i="13"/>
  <c r="M197" i="13"/>
  <c r="M190" i="13"/>
  <c r="M137" i="13"/>
  <c r="M248" i="13"/>
  <c r="M44" i="13"/>
  <c r="M244" i="13"/>
  <c r="M88" i="13"/>
  <c r="M74" i="13"/>
  <c r="M184" i="13"/>
  <c r="M267" i="13"/>
  <c r="M55" i="13"/>
  <c r="M101" i="13"/>
  <c r="M274" i="13"/>
  <c r="M81" i="13"/>
  <c r="M188" i="13"/>
  <c r="M178" i="13"/>
  <c r="M199" i="13"/>
  <c r="P145" i="13"/>
  <c r="P65" i="13"/>
  <c r="P153" i="13"/>
  <c r="P103" i="13"/>
  <c r="P127" i="13"/>
  <c r="P278" i="13"/>
  <c r="P161" i="13"/>
  <c r="P222" i="13"/>
  <c r="P59" i="13"/>
  <c r="P262" i="13"/>
  <c r="P283" i="13"/>
  <c r="P63" i="13"/>
  <c r="P54" i="13"/>
  <c r="P270" i="13"/>
  <c r="P107" i="13"/>
  <c r="P259" i="13"/>
  <c r="P73" i="13"/>
  <c r="P160" i="13"/>
  <c r="P152" i="13"/>
  <c r="P184" i="13"/>
  <c r="P213" i="13"/>
  <c r="P171" i="13"/>
  <c r="P233" i="13"/>
  <c r="P214" i="13"/>
  <c r="P136" i="13"/>
  <c r="P115" i="13"/>
  <c r="P237" i="13"/>
  <c r="P84" i="13"/>
  <c r="P64" i="13"/>
  <c r="P209" i="13"/>
  <c r="P123" i="13"/>
  <c r="P272" i="13"/>
  <c r="P111" i="13"/>
  <c r="P36" i="13"/>
  <c r="P79" i="13"/>
  <c r="P271" i="13"/>
  <c r="P203" i="13"/>
  <c r="P151" i="13"/>
  <c r="P66" i="13"/>
  <c r="P227" i="13"/>
  <c r="P124" i="13"/>
  <c r="P198" i="13"/>
  <c r="P51" i="13"/>
  <c r="P179" i="13"/>
  <c r="P197" i="13"/>
  <c r="P196" i="13"/>
  <c r="P82" i="13"/>
  <c r="P188" i="13"/>
  <c r="P277" i="13"/>
  <c r="P236" i="13"/>
  <c r="P219" i="13"/>
  <c r="P129" i="13"/>
  <c r="P92" i="13"/>
  <c r="P134" i="13"/>
  <c r="P232" i="13"/>
  <c r="P275" i="13"/>
  <c r="P58" i="13"/>
  <c r="P261" i="13"/>
  <c r="P117" i="13"/>
  <c r="P78" i="13"/>
  <c r="P86" i="13"/>
  <c r="P99" i="13"/>
  <c r="P170" i="13"/>
  <c r="P268" i="13"/>
  <c r="P220" i="13"/>
  <c r="P85" i="13"/>
  <c r="P148" i="13"/>
  <c r="P224" i="13"/>
  <c r="P141" i="13"/>
  <c r="P191" i="13"/>
  <c r="P93" i="13"/>
  <c r="P81" i="13"/>
  <c r="P87" i="13"/>
  <c r="P83" i="13"/>
  <c r="P181" i="13"/>
  <c r="B310" i="5"/>
  <c r="A309" i="5"/>
  <c r="P74" i="13"/>
  <c r="P253" i="13"/>
  <c r="P130" i="13"/>
  <c r="P226" i="13"/>
  <c r="P252" i="13"/>
  <c r="P231" i="13"/>
  <c r="P113" i="13"/>
  <c r="P216" i="13"/>
  <c r="P120" i="13"/>
  <c r="P154" i="13"/>
  <c r="P60" i="13"/>
  <c r="P39" i="13"/>
  <c r="P186" i="13"/>
  <c r="P248" i="13"/>
  <c r="P168" i="13"/>
  <c r="P43" i="13"/>
  <c r="P241" i="13"/>
  <c r="P158" i="13"/>
  <c r="P165" i="13"/>
  <c r="P146" i="13"/>
  <c r="P281" i="13"/>
  <c r="P210" i="13"/>
  <c r="B173" i="5"/>
  <c r="A173" i="5" s="1"/>
  <c r="B3" i="5"/>
  <c r="B4" i="5" s="1"/>
  <c r="A4" i="5" s="1"/>
  <c r="P135" i="13"/>
  <c r="P67" i="13"/>
  <c r="P132" i="13"/>
  <c r="P147" i="13"/>
  <c r="P276" i="13"/>
  <c r="P167" i="13"/>
  <c r="P174" i="13"/>
  <c r="P201" i="13"/>
  <c r="P157" i="13"/>
  <c r="P159" i="13"/>
  <c r="P149" i="13"/>
  <c r="P125" i="13"/>
  <c r="P140" i="13"/>
  <c r="P255" i="13"/>
  <c r="P205" i="13"/>
  <c r="P122" i="13"/>
  <c r="P221" i="13"/>
  <c r="P265" i="13"/>
  <c r="P62" i="13"/>
  <c r="P169" i="13"/>
  <c r="P100" i="13"/>
  <c r="P238" i="13"/>
  <c r="K255" i="13"/>
  <c r="K269" i="13"/>
  <c r="K241" i="13"/>
  <c r="K267" i="13"/>
  <c r="K66" i="13"/>
  <c r="K249" i="13"/>
  <c r="K39" i="13"/>
  <c r="K253" i="13"/>
  <c r="K167" i="13"/>
  <c r="K268" i="13"/>
  <c r="K222" i="13"/>
  <c r="K140" i="13"/>
  <c r="K189" i="13"/>
  <c r="K92" i="13"/>
  <c r="K203" i="13"/>
  <c r="K153" i="13"/>
  <c r="K180" i="13"/>
  <c r="K230" i="13"/>
  <c r="K127" i="13"/>
  <c r="K216" i="13"/>
  <c r="K178" i="13"/>
  <c r="K139" i="13"/>
  <c r="K87" i="13"/>
  <c r="K122" i="13"/>
  <c r="K132" i="13"/>
  <c r="K185" i="13"/>
  <c r="K187" i="13"/>
  <c r="K194" i="13"/>
  <c r="K86" i="13"/>
  <c r="K227" i="13"/>
  <c r="K42" i="13"/>
  <c r="K67" i="13"/>
  <c r="K246" i="13"/>
  <c r="K218" i="13"/>
  <c r="K279" i="13"/>
  <c r="K147" i="13"/>
  <c r="K192" i="13"/>
  <c r="K226" i="13"/>
  <c r="K236" i="13"/>
  <c r="K50" i="13"/>
  <c r="K190" i="13"/>
  <c r="K72" i="13"/>
  <c r="K198" i="13"/>
  <c r="K138" i="13"/>
  <c r="K108" i="13"/>
  <c r="K200" i="13"/>
  <c r="K188" i="13"/>
  <c r="K56" i="13"/>
  <c r="K257" i="13"/>
  <c r="K101" i="13"/>
  <c r="K99" i="13"/>
  <c r="K61" i="13"/>
  <c r="K74" i="13"/>
  <c r="K113" i="13"/>
  <c r="K91" i="13"/>
  <c r="K77" i="13"/>
  <c r="K240" i="13"/>
  <c r="K152" i="13"/>
  <c r="K43" i="13"/>
  <c r="K237" i="13"/>
  <c r="K160" i="13"/>
  <c r="K278" i="13"/>
  <c r="K60" i="13"/>
  <c r="K272" i="13"/>
  <c r="K63" i="13"/>
  <c r="K111" i="13"/>
  <c r="K130" i="13"/>
  <c r="K37" i="13"/>
  <c r="K164" i="13"/>
  <c r="K169" i="13"/>
  <c r="K177" i="13"/>
  <c r="K277" i="13"/>
  <c r="K143" i="13"/>
  <c r="K232" i="13"/>
  <c r="K119" i="13"/>
  <c r="K220" i="13"/>
  <c r="K215" i="13"/>
  <c r="K125" i="13"/>
  <c r="K75" i="13"/>
  <c r="K171" i="13"/>
  <c r="K82" i="13"/>
  <c r="K59" i="13"/>
  <c r="K128" i="13"/>
  <c r="K131" i="13"/>
  <c r="K65" i="13"/>
  <c r="K116" i="13"/>
  <c r="K238" i="13"/>
  <c r="K53" i="13"/>
  <c r="K247" i="13"/>
  <c r="K105" i="13"/>
  <c r="K223" i="13"/>
  <c r="K233" i="13"/>
  <c r="K41" i="13"/>
  <c r="K57" i="13"/>
  <c r="K176" i="13"/>
  <c r="K133" i="13"/>
  <c r="K219" i="13"/>
  <c r="K117" i="13"/>
  <c r="K251" i="13"/>
  <c r="K97" i="13"/>
  <c r="K254" i="13"/>
  <c r="K217" i="13"/>
  <c r="K49" i="13"/>
  <c r="K142" i="13"/>
  <c r="K80" i="13"/>
  <c r="K181" i="13"/>
  <c r="K156" i="13"/>
  <c r="K276" i="13"/>
  <c r="K264" i="13"/>
  <c r="K286" i="13"/>
  <c r="K154" i="13"/>
  <c r="K52" i="13"/>
  <c r="K71" i="13"/>
  <c r="K89" i="13"/>
  <c r="K243" i="13"/>
  <c r="K141" i="13"/>
  <c r="K252" i="13"/>
  <c r="K214" i="13"/>
  <c r="K173" i="13"/>
  <c r="K172" i="13"/>
  <c r="K285" i="13"/>
  <c r="K93" i="13"/>
  <c r="K40" i="13"/>
  <c r="K266" i="13"/>
  <c r="K81" i="13"/>
  <c r="K165" i="13"/>
  <c r="K157" i="13"/>
  <c r="K275" i="13"/>
  <c r="K206" i="13"/>
  <c r="K245" i="13"/>
  <c r="K155" i="13"/>
  <c r="K121" i="13"/>
  <c r="K135" i="13"/>
  <c r="K235" i="13"/>
  <c r="K174" i="13"/>
  <c r="K186" i="13"/>
  <c r="K158" i="13"/>
  <c r="K110" i="13"/>
  <c r="K166" i="13"/>
  <c r="K148" i="13"/>
  <c r="K126" i="13"/>
  <c r="K229" i="13"/>
  <c r="K205" i="13"/>
  <c r="K98" i="13"/>
  <c r="K228" i="13"/>
  <c r="K78" i="13"/>
  <c r="K64" i="13"/>
  <c r="K36" i="13"/>
  <c r="K239" i="13"/>
  <c r="K244" i="13"/>
  <c r="K62" i="13"/>
  <c r="K259" i="13"/>
  <c r="K211" i="13"/>
  <c r="K163" i="13"/>
  <c r="K234" i="13"/>
  <c r="K88" i="13"/>
  <c r="K136" i="13"/>
  <c r="K124" i="13"/>
  <c r="K265" i="13"/>
  <c r="K193" i="13"/>
  <c r="K146" i="13"/>
  <c r="K258" i="13"/>
  <c r="K282" i="13"/>
  <c r="K263" i="13"/>
  <c r="K151" i="13"/>
  <c r="K225" i="13"/>
  <c r="K115" i="13"/>
  <c r="K175" i="13"/>
  <c r="K109" i="13"/>
  <c r="K224" i="13"/>
  <c r="K179" i="13"/>
  <c r="K207" i="13"/>
  <c r="K209" i="13"/>
  <c r="K196" i="13"/>
  <c r="K256" i="13"/>
  <c r="K201" i="13"/>
  <c r="K184" i="13"/>
  <c r="K58" i="13"/>
  <c r="K103" i="13"/>
  <c r="K84" i="13"/>
  <c r="K248" i="13"/>
  <c r="K284" i="13"/>
  <c r="K274" i="13"/>
  <c r="K170" i="13"/>
  <c r="K38" i="13"/>
  <c r="K212" i="13"/>
  <c r="K208" i="13"/>
  <c r="K70" i="13"/>
  <c r="K213" i="13"/>
  <c r="K76" i="13"/>
  <c r="K204" i="13"/>
  <c r="K182" i="13"/>
  <c r="K137" i="13"/>
  <c r="K48" i="13"/>
  <c r="K262" i="13"/>
  <c r="K68" i="13"/>
  <c r="K112" i="13"/>
  <c r="K134" i="13"/>
  <c r="K145" i="13"/>
  <c r="K191" i="13"/>
  <c r="K197" i="13"/>
  <c r="K260" i="13"/>
  <c r="K69" i="13"/>
  <c r="K123" i="13"/>
  <c r="K144" i="13"/>
  <c r="K85" i="13"/>
  <c r="K46" i="13"/>
  <c r="K100" i="13"/>
  <c r="K104" i="13"/>
  <c r="K202" i="13"/>
  <c r="K118" i="13"/>
  <c r="K162" i="13"/>
  <c r="K102" i="13"/>
  <c r="K283" i="13"/>
  <c r="K107" i="13"/>
  <c r="K73" i="13"/>
  <c r="K114" i="13"/>
  <c r="K195" i="13"/>
  <c r="K95" i="13"/>
  <c r="K221" i="13"/>
  <c r="K159" i="13"/>
  <c r="K47" i="13"/>
  <c r="K55" i="13"/>
  <c r="K90" i="13"/>
  <c r="K273" i="13"/>
  <c r="K45" i="13"/>
  <c r="K261" i="13"/>
  <c r="K120" i="13"/>
  <c r="K168" i="13"/>
  <c r="K183" i="13"/>
  <c r="K280" i="13"/>
  <c r="K250" i="13"/>
  <c r="K231" i="13"/>
  <c r="K242" i="13"/>
  <c r="K199" i="13"/>
  <c r="K281" i="13"/>
  <c r="K129" i="13"/>
  <c r="K161" i="13"/>
  <c r="K96" i="13"/>
  <c r="K51" i="13"/>
  <c r="K210" i="13"/>
  <c r="K54" i="13"/>
  <c r="K149" i="13"/>
  <c r="K44" i="13"/>
  <c r="K106" i="13"/>
  <c r="K271" i="13"/>
  <c r="K79" i="13"/>
  <c r="K150" i="13"/>
  <c r="K83" i="13"/>
  <c r="K270" i="13"/>
  <c r="K94" i="13"/>
  <c r="D108" i="13"/>
  <c r="D241" i="13"/>
  <c r="D74" i="13"/>
  <c r="D242" i="13"/>
  <c r="D41" i="13"/>
  <c r="D271" i="13"/>
  <c r="D69" i="13"/>
  <c r="D166" i="13"/>
  <c r="D222" i="13"/>
  <c r="D218" i="13"/>
  <c r="D270" i="13"/>
  <c r="D101" i="13"/>
  <c r="D87" i="13"/>
  <c r="D201" i="13"/>
  <c r="D89" i="13"/>
  <c r="D253" i="13"/>
  <c r="C16" i="4"/>
  <c r="A44" i="6"/>
  <c r="A48" i="6" s="1"/>
  <c r="A338" i="5"/>
  <c r="B339" i="5"/>
  <c r="A339" i="5" s="1"/>
  <c r="B503" i="5"/>
  <c r="A503" i="5" s="1"/>
  <c r="B504" i="5"/>
  <c r="N250" i="13"/>
  <c r="N254" i="13"/>
  <c r="N147" i="13"/>
  <c r="N138" i="13"/>
  <c r="N281" i="13"/>
  <c r="N117" i="13"/>
  <c r="N247" i="13"/>
  <c r="N199" i="13"/>
  <c r="N234" i="13"/>
  <c r="N97" i="13"/>
  <c r="N86" i="13"/>
  <c r="N160" i="13"/>
  <c r="N256" i="13"/>
  <c r="N230" i="13"/>
  <c r="N114" i="13"/>
  <c r="N258" i="13"/>
  <c r="N145" i="13"/>
  <c r="N73" i="13"/>
  <c r="N93" i="13"/>
  <c r="N58" i="13"/>
  <c r="N110" i="13"/>
  <c r="N272" i="13"/>
  <c r="N79" i="13"/>
  <c r="N166" i="13"/>
  <c r="N158" i="13"/>
  <c r="N133" i="13"/>
  <c r="N182" i="13"/>
  <c r="N242" i="13"/>
  <c r="N104" i="13"/>
  <c r="N103" i="13"/>
  <c r="N268" i="13"/>
  <c r="N249" i="13"/>
  <c r="N48" i="13"/>
  <c r="N89" i="13"/>
  <c r="N94" i="13"/>
  <c r="N248" i="13"/>
  <c r="N181" i="13"/>
  <c r="N257" i="13"/>
  <c r="N116" i="13"/>
  <c r="N218" i="13"/>
  <c r="N221" i="13"/>
  <c r="N222" i="13"/>
  <c r="N184" i="13"/>
  <c r="N261" i="13"/>
  <c r="N120" i="13"/>
  <c r="N107" i="13"/>
  <c r="N88" i="13"/>
  <c r="N76" i="13"/>
  <c r="N36" i="13"/>
  <c r="N156" i="13"/>
  <c r="N171" i="13"/>
  <c r="N231" i="13"/>
  <c r="N179" i="13"/>
  <c r="N90" i="13"/>
  <c r="N144" i="13"/>
  <c r="N126" i="13"/>
  <c r="N277" i="13"/>
  <c r="N225" i="13"/>
  <c r="N52" i="13"/>
  <c r="N106" i="13"/>
  <c r="N84" i="13"/>
  <c r="N153" i="13"/>
  <c r="N241" i="13"/>
  <c r="N157" i="13"/>
  <c r="N44" i="13"/>
  <c r="N149" i="13"/>
  <c r="N262" i="13"/>
  <c r="N211" i="13"/>
  <c r="N275" i="13"/>
  <c r="N66" i="13"/>
  <c r="N101" i="13"/>
  <c r="N80" i="13"/>
  <c r="N129" i="13"/>
  <c r="N167" i="13"/>
  <c r="N191" i="13"/>
  <c r="N220" i="13"/>
  <c r="N226" i="13"/>
  <c r="N38" i="13"/>
  <c r="N92" i="13"/>
  <c r="N124" i="13"/>
  <c r="N228" i="13"/>
  <c r="N71" i="13"/>
  <c r="N81" i="13"/>
  <c r="N154" i="13"/>
  <c r="N244" i="13"/>
  <c r="N223" i="13"/>
  <c r="N232" i="13"/>
  <c r="N175" i="13"/>
  <c r="N164" i="13"/>
  <c r="N202" i="13"/>
  <c r="N55" i="13"/>
  <c r="N46" i="13"/>
  <c r="N64" i="13"/>
  <c r="N273" i="13"/>
  <c r="N146" i="13"/>
  <c r="N155" i="13"/>
  <c r="N246" i="13"/>
  <c r="N253" i="13"/>
  <c r="N45" i="13"/>
  <c r="N178" i="13"/>
  <c r="N180" i="13"/>
  <c r="N176" i="13"/>
  <c r="N49" i="13"/>
  <c r="N122" i="13"/>
  <c r="N278" i="13"/>
  <c r="N63" i="13"/>
  <c r="N219" i="13"/>
  <c r="N270" i="13"/>
  <c r="N190" i="13"/>
  <c r="N143" i="13"/>
  <c r="N229" i="13"/>
  <c r="N105" i="13"/>
  <c r="N139" i="13"/>
  <c r="N282" i="13"/>
  <c r="N115" i="13"/>
  <c r="N198" i="13"/>
  <c r="N82" i="13"/>
  <c r="N245" i="13"/>
  <c r="N142" i="13"/>
  <c r="N39" i="13"/>
  <c r="N183" i="13"/>
  <c r="N56" i="13"/>
  <c r="N186" i="13"/>
  <c r="N72" i="13"/>
  <c r="N269" i="13"/>
  <c r="N243" i="13"/>
  <c r="N168" i="13"/>
  <c r="N100" i="13"/>
  <c r="N61" i="13"/>
  <c r="N113" i="13"/>
  <c r="N174" i="13"/>
  <c r="N263" i="13"/>
  <c r="N148" i="13"/>
  <c r="N109" i="13"/>
  <c r="N102" i="13"/>
  <c r="N111" i="13"/>
  <c r="N118" i="13"/>
  <c r="N235" i="13"/>
  <c r="N214" i="13"/>
  <c r="N204" i="13"/>
  <c r="N50" i="13"/>
  <c r="N59" i="13"/>
  <c r="N236" i="13"/>
  <c r="N141" i="13"/>
  <c r="N210" i="13"/>
  <c r="N279" i="13"/>
  <c r="N134" i="13"/>
  <c r="N57" i="13"/>
  <c r="N128" i="13"/>
  <c r="N130" i="13"/>
  <c r="N206" i="13"/>
  <c r="N170" i="13"/>
  <c r="N185" i="13"/>
  <c r="N285" i="13"/>
  <c r="N123" i="13"/>
  <c r="N201" i="13"/>
  <c r="N189" i="13"/>
  <c r="N162" i="13"/>
  <c r="N65" i="13"/>
  <c r="N216" i="13"/>
  <c r="N173" i="13"/>
  <c r="N177" i="13"/>
  <c r="N239" i="13"/>
  <c r="N121" i="13"/>
  <c r="N227" i="13"/>
  <c r="N152" i="13"/>
  <c r="N224" i="13"/>
  <c r="N40" i="13"/>
  <c r="N276" i="13"/>
  <c r="N127" i="13"/>
  <c r="N47" i="13"/>
  <c r="N91" i="13"/>
  <c r="N95" i="13"/>
  <c r="N193" i="13"/>
  <c r="N208" i="13"/>
  <c r="N237" i="13"/>
  <c r="N266" i="13"/>
  <c r="N67" i="13"/>
  <c r="N188" i="13"/>
  <c r="N43" i="13"/>
  <c r="N209" i="13"/>
  <c r="N233" i="13"/>
  <c r="N151" i="13"/>
  <c r="N212" i="13"/>
  <c r="N240" i="13"/>
  <c r="N98" i="13"/>
  <c r="N85" i="13"/>
  <c r="N217" i="13"/>
  <c r="N260" i="13"/>
  <c r="N119" i="13"/>
  <c r="N203" i="13"/>
  <c r="N41" i="13"/>
  <c r="N194" i="13"/>
  <c r="N136" i="13"/>
  <c r="N169" i="13"/>
  <c r="N37" i="13"/>
  <c r="N207" i="13"/>
  <c r="N274" i="13"/>
  <c r="N252" i="13"/>
  <c r="N197" i="13"/>
  <c r="N140" i="13"/>
  <c r="N125" i="13"/>
  <c r="N53" i="13"/>
  <c r="N283" i="13"/>
  <c r="N172" i="13"/>
  <c r="N54" i="13"/>
  <c r="N78" i="13"/>
  <c r="N238" i="13"/>
  <c r="N165" i="13"/>
  <c r="N69" i="13"/>
  <c r="N99" i="13"/>
  <c r="N74" i="13"/>
  <c r="N83" i="13"/>
  <c r="N87" i="13"/>
  <c r="N205" i="13"/>
  <c r="N195" i="13"/>
  <c r="N215" i="13"/>
  <c r="N150" i="13"/>
  <c r="N284" i="13"/>
  <c r="N68" i="13"/>
  <c r="N51" i="13"/>
  <c r="N135" i="13"/>
  <c r="N132" i="13"/>
  <c r="N280" i="13"/>
  <c r="N137" i="13"/>
  <c r="N75" i="13"/>
  <c r="N187" i="13"/>
  <c r="N70" i="13"/>
  <c r="N131" i="13"/>
  <c r="N259" i="13"/>
  <c r="N196" i="13"/>
  <c r="N255" i="13"/>
  <c r="N161" i="13"/>
  <c r="N108" i="13"/>
  <c r="N62" i="13"/>
  <c r="N77" i="13"/>
  <c r="N192" i="13"/>
  <c r="N60" i="13"/>
  <c r="N265" i="13"/>
  <c r="N271" i="13"/>
  <c r="N112" i="13"/>
  <c r="N267" i="13"/>
  <c r="N159" i="13"/>
  <c r="N42" i="13"/>
  <c r="N251" i="13"/>
  <c r="N264" i="13"/>
  <c r="N96" i="13"/>
  <c r="N286" i="13"/>
  <c r="N213" i="13"/>
  <c r="N200" i="13"/>
  <c r="N163" i="13"/>
  <c r="B29" i="5"/>
  <c r="B30" i="5" s="1"/>
  <c r="A337" i="5"/>
  <c r="H248" i="13"/>
  <c r="H261" i="13"/>
  <c r="H142" i="13"/>
  <c r="H163" i="13"/>
  <c r="H56" i="13"/>
  <c r="H254" i="13"/>
  <c r="H148" i="13"/>
  <c r="H211" i="13"/>
  <c r="H271" i="13"/>
  <c r="H205" i="13"/>
  <c r="H72" i="13"/>
  <c r="H246" i="13"/>
  <c r="H153" i="13"/>
  <c r="H119" i="13"/>
  <c r="H155" i="13"/>
  <c r="H212" i="13"/>
  <c r="H135" i="13"/>
  <c r="H113" i="13"/>
  <c r="H219" i="13"/>
  <c r="H217" i="13"/>
  <c r="H124" i="13"/>
  <c r="H41" i="13"/>
  <c r="H250" i="13"/>
  <c r="H65" i="13"/>
  <c r="H209" i="13"/>
  <c r="H116" i="13"/>
  <c r="H53" i="13"/>
  <c r="H164" i="13"/>
  <c r="H162" i="13"/>
  <c r="H222" i="13"/>
  <c r="H81" i="13"/>
  <c r="H280" i="13"/>
  <c r="H245" i="13"/>
  <c r="H267" i="13"/>
  <c r="H194" i="13"/>
  <c r="H152" i="13"/>
  <c r="H278" i="13"/>
  <c r="H277" i="13"/>
  <c r="H80" i="13"/>
  <c r="H181" i="13"/>
  <c r="H243" i="13"/>
  <c r="H57" i="13"/>
  <c r="H125" i="13"/>
  <c r="H249" i="13"/>
  <c r="H188" i="13"/>
  <c r="H227" i="13"/>
  <c r="H229" i="13"/>
  <c r="H223" i="13"/>
  <c r="H127" i="13"/>
  <c r="H215" i="13"/>
  <c r="H99" i="13"/>
  <c r="H100" i="13"/>
  <c r="H52" i="13"/>
  <c r="H151" i="13"/>
  <c r="H79" i="13"/>
  <c r="H139" i="13"/>
  <c r="H96" i="13"/>
  <c r="H103" i="13"/>
  <c r="H145" i="13"/>
  <c r="H55" i="13"/>
  <c r="H207" i="13"/>
  <c r="H263" i="13"/>
  <c r="H199" i="13"/>
  <c r="H281" i="13"/>
  <c r="H106" i="13"/>
  <c r="H191" i="13"/>
  <c r="H190" i="13"/>
  <c r="H239" i="13"/>
  <c r="H273" i="13"/>
  <c r="H167" i="13"/>
  <c r="H198" i="13"/>
  <c r="H180" i="13"/>
  <c r="H121" i="13"/>
  <c r="H83" i="13"/>
  <c r="H264" i="13"/>
  <c r="H228" i="13"/>
  <c r="H158" i="13"/>
  <c r="H60" i="13"/>
  <c r="H47" i="13"/>
  <c r="H39" i="13"/>
  <c r="H105" i="13"/>
  <c r="H136" i="13"/>
  <c r="H192" i="13"/>
  <c r="H143" i="13"/>
  <c r="H173" i="13"/>
  <c r="H62" i="13"/>
  <c r="H259" i="13"/>
  <c r="H49" i="13"/>
  <c r="H114" i="13"/>
  <c r="H285" i="13"/>
  <c r="H144" i="13"/>
  <c r="H108" i="13"/>
  <c r="H90" i="13"/>
  <c r="H166" i="13"/>
  <c r="H242" i="13"/>
  <c r="H184" i="13"/>
  <c r="H176" i="13"/>
  <c r="H235" i="13"/>
  <c r="H255" i="13"/>
  <c r="H213" i="13"/>
  <c r="H104" i="13"/>
  <c r="H170" i="13"/>
  <c r="H93" i="13"/>
  <c r="H172" i="13"/>
  <c r="H130" i="13"/>
  <c r="H91" i="13"/>
  <c r="H95" i="13"/>
  <c r="H224" i="13"/>
  <c r="H68" i="13"/>
  <c r="H75" i="13"/>
  <c r="H48" i="13"/>
  <c r="H221" i="13"/>
  <c r="H132" i="13"/>
  <c r="H206" i="13"/>
  <c r="H141" i="13"/>
  <c r="H234" i="13"/>
  <c r="H61" i="13"/>
  <c r="H204" i="13"/>
  <c r="H97" i="13"/>
  <c r="H284" i="13"/>
  <c r="H193" i="13"/>
  <c r="H38" i="13"/>
  <c r="H203" i="13"/>
  <c r="H138" i="13"/>
  <c r="H59" i="13"/>
  <c r="H236" i="13"/>
  <c r="H131" i="13"/>
  <c r="H262" i="13"/>
  <c r="H51" i="13"/>
  <c r="H46" i="13"/>
  <c r="H36" i="13"/>
  <c r="H197" i="13"/>
  <c r="H237" i="13"/>
  <c r="H238" i="13"/>
  <c r="H220" i="13"/>
  <c r="H174" i="13"/>
  <c r="H122" i="13"/>
  <c r="H251" i="13"/>
  <c r="H169" i="13"/>
  <c r="H185" i="13"/>
  <c r="H40" i="13"/>
  <c r="H102" i="13"/>
  <c r="H279" i="13"/>
  <c r="H202" i="13"/>
  <c r="H66" i="13"/>
  <c r="H98" i="13"/>
  <c r="H42" i="13"/>
  <c r="H88" i="13"/>
  <c r="H231" i="13"/>
  <c r="H177" i="13"/>
  <c r="H101" i="13"/>
  <c r="H123" i="13"/>
  <c r="H210" i="13"/>
  <c r="H54" i="13"/>
  <c r="H276" i="13"/>
  <c r="H45" i="13"/>
  <c r="H265" i="13"/>
  <c r="H200" i="13"/>
  <c r="H50" i="13"/>
  <c r="H225" i="13"/>
  <c r="H156" i="13"/>
  <c r="H85" i="13"/>
  <c r="H175" i="13"/>
  <c r="H257" i="13"/>
  <c r="H196" i="13"/>
  <c r="H214" i="13"/>
  <c r="H195" i="13"/>
  <c r="H149" i="13"/>
  <c r="H241" i="13"/>
  <c r="H115" i="13"/>
  <c r="H256" i="13"/>
  <c r="H58" i="13"/>
  <c r="H232" i="13"/>
  <c r="H110" i="13"/>
  <c r="H43" i="13"/>
  <c r="H154" i="13"/>
  <c r="H260" i="13"/>
  <c r="H226" i="13"/>
  <c r="H233" i="13"/>
  <c r="H37" i="13"/>
  <c r="H118" i="13"/>
  <c r="H84" i="13"/>
  <c r="H244" i="13"/>
  <c r="H283" i="13"/>
  <c r="H218" i="13"/>
  <c r="H89" i="13"/>
  <c r="H92" i="13"/>
  <c r="H253" i="13"/>
  <c r="H282" i="13"/>
  <c r="H179" i="13"/>
  <c r="H107" i="13"/>
  <c r="H258" i="13"/>
  <c r="H268" i="13"/>
  <c r="H275" i="13"/>
  <c r="H71" i="13"/>
  <c r="H120" i="13"/>
  <c r="H146" i="13"/>
  <c r="H159" i="13"/>
  <c r="H186" i="13"/>
  <c r="H133" i="13"/>
  <c r="H111" i="13"/>
  <c r="H78" i="13"/>
  <c r="H187" i="13"/>
  <c r="H165" i="13"/>
  <c r="H128" i="13"/>
  <c r="H67" i="13"/>
  <c r="H182" i="13"/>
  <c r="H274" i="13"/>
  <c r="H240" i="13"/>
  <c r="H270" i="13"/>
  <c r="H63" i="13"/>
  <c r="H109" i="13"/>
  <c r="H94" i="13"/>
  <c r="H76" i="13"/>
  <c r="H74" i="13"/>
  <c r="H70" i="13"/>
  <c r="H247" i="13"/>
  <c r="H126" i="13"/>
  <c r="H161" i="13"/>
  <c r="H137" i="13"/>
  <c r="H87" i="13"/>
  <c r="H168" i="13"/>
  <c r="H157" i="13"/>
  <c r="H86" i="13"/>
  <c r="H252" i="13"/>
  <c r="H82" i="13"/>
  <c r="H208" i="13"/>
  <c r="H117" i="13"/>
  <c r="H64" i="13"/>
  <c r="H201" i="13"/>
  <c r="H44" i="13"/>
  <c r="H160" i="13"/>
  <c r="H112" i="13"/>
  <c r="H171" i="13"/>
  <c r="H69" i="13"/>
  <c r="H129" i="13"/>
  <c r="H183" i="13"/>
  <c r="H150" i="13"/>
  <c r="H147" i="13"/>
  <c r="H140" i="13"/>
  <c r="H73" i="13"/>
  <c r="H134" i="13"/>
  <c r="H272" i="13"/>
  <c r="H269" i="13"/>
  <c r="H216" i="13"/>
  <c r="H178" i="13"/>
  <c r="H189" i="13"/>
  <c r="H286" i="13"/>
  <c r="H230" i="13"/>
  <c r="H77" i="13"/>
  <c r="H266" i="13"/>
  <c r="V285" i="13"/>
  <c r="V251" i="13"/>
  <c r="V192" i="13"/>
  <c r="V39" i="13"/>
  <c r="V195" i="13"/>
  <c r="V256" i="13"/>
  <c r="V179" i="13"/>
  <c r="V200" i="13"/>
  <c r="V241" i="13"/>
  <c r="V124" i="13"/>
  <c r="V168" i="13"/>
  <c r="V221" i="13"/>
  <c r="V267" i="13"/>
  <c r="V150" i="13"/>
  <c r="V259" i="13"/>
  <c r="V239" i="13"/>
  <c r="V210" i="13"/>
  <c r="V212" i="13"/>
  <c r="V213" i="13"/>
  <c r="V111" i="13"/>
  <c r="V158" i="13"/>
  <c r="V85" i="13"/>
  <c r="V250" i="13"/>
  <c r="V193" i="13"/>
  <c r="V177" i="13"/>
  <c r="V120" i="13"/>
  <c r="V277" i="13"/>
  <c r="V258" i="13"/>
  <c r="V96" i="13"/>
  <c r="V176" i="13"/>
  <c r="V143" i="13"/>
  <c r="V214" i="13"/>
  <c r="V134" i="13"/>
  <c r="V149" i="13"/>
  <c r="V105" i="13"/>
  <c r="V255" i="13"/>
  <c r="V161" i="13"/>
  <c r="V229" i="13"/>
  <c r="V220" i="13"/>
  <c r="V237" i="13"/>
  <c r="V265" i="13"/>
  <c r="V101" i="13"/>
  <c r="V139" i="13"/>
  <c r="V144" i="13"/>
  <c r="V235" i="13"/>
  <c r="V160" i="13"/>
  <c r="V76" i="13"/>
  <c r="V48" i="13"/>
  <c r="V268" i="13"/>
  <c r="V52" i="13"/>
  <c r="V77" i="13"/>
  <c r="V132" i="13"/>
  <c r="V75" i="13"/>
  <c r="V279" i="13"/>
  <c r="V67" i="13"/>
  <c r="V273" i="13"/>
  <c r="V203" i="13"/>
  <c r="V155" i="13"/>
  <c r="V83" i="13"/>
  <c r="V170" i="13"/>
  <c r="V164" i="13"/>
  <c r="V112" i="13"/>
  <c r="V91" i="13"/>
  <c r="V275" i="13"/>
  <c r="V226" i="13"/>
  <c r="V151" i="13"/>
  <c r="V127" i="13"/>
  <c r="V44" i="13"/>
  <c r="V53" i="13"/>
  <c r="V104" i="13"/>
  <c r="V115" i="13"/>
  <c r="V223" i="13"/>
  <c r="V66" i="13"/>
  <c r="V284" i="13"/>
  <c r="V122" i="13"/>
  <c r="V145" i="13"/>
  <c r="V266" i="13"/>
  <c r="V175" i="13"/>
  <c r="V261" i="13"/>
  <c r="V69" i="13"/>
  <c r="V264" i="13"/>
  <c r="V129" i="13"/>
  <c r="V81" i="13"/>
  <c r="V117" i="13"/>
  <c r="V94" i="13"/>
  <c r="V228" i="13"/>
  <c r="V68" i="13"/>
  <c r="V166" i="13"/>
  <c r="V262" i="13"/>
  <c r="V180" i="13"/>
  <c r="V79" i="13"/>
  <c r="V135" i="13"/>
  <c r="V72" i="13"/>
  <c r="V49" i="13"/>
  <c r="V148" i="13"/>
  <c r="V60" i="13"/>
  <c r="V136" i="13"/>
  <c r="V47" i="13"/>
  <c r="V218" i="13"/>
  <c r="V163" i="13"/>
  <c r="V225" i="13"/>
  <c r="V36" i="13"/>
  <c r="V86" i="13"/>
  <c r="V88" i="13"/>
  <c r="V189" i="13"/>
  <c r="V224" i="13"/>
  <c r="V57" i="13"/>
  <c r="V118" i="13"/>
  <c r="V187" i="13"/>
  <c r="V199" i="13"/>
  <c r="V73" i="13"/>
  <c r="V191" i="13"/>
  <c r="V243" i="13"/>
  <c r="V108" i="13"/>
  <c r="V260" i="13"/>
  <c r="V159" i="13"/>
  <c r="V121" i="13"/>
  <c r="V245" i="13"/>
  <c r="V169" i="13"/>
  <c r="V196" i="13"/>
  <c r="V198" i="13"/>
  <c r="V126" i="13"/>
  <c r="V90" i="13"/>
  <c r="V119" i="13"/>
  <c r="V209" i="13"/>
  <c r="V95" i="13"/>
  <c r="V276" i="13"/>
  <c r="V141" i="13"/>
  <c r="V178" i="13"/>
  <c r="V152" i="13"/>
  <c r="V162" i="13"/>
  <c r="V281" i="13"/>
  <c r="V109" i="13"/>
  <c r="V153" i="13"/>
  <c r="V172" i="13"/>
  <c r="V174" i="13"/>
  <c r="V147" i="13"/>
  <c r="V142" i="13"/>
  <c r="V222" i="13"/>
  <c r="V84" i="13"/>
  <c r="V252" i="13"/>
  <c r="V238" i="13"/>
  <c r="V249" i="13"/>
  <c r="V207" i="13"/>
  <c r="V82" i="13"/>
  <c r="V183" i="13"/>
  <c r="V65" i="13"/>
  <c r="V270" i="13"/>
  <c r="V54" i="13"/>
  <c r="V216" i="13"/>
  <c r="V140" i="13"/>
  <c r="V43" i="13"/>
  <c r="V184" i="13"/>
  <c r="V186" i="13"/>
  <c r="V280" i="13"/>
  <c r="V181" i="13"/>
  <c r="V227" i="13"/>
  <c r="V98" i="13"/>
  <c r="V202" i="13"/>
  <c r="V254" i="13"/>
  <c r="V234" i="13"/>
  <c r="V89" i="13"/>
  <c r="V137" i="13"/>
  <c r="V71" i="13"/>
  <c r="V106" i="13"/>
  <c r="V219" i="13"/>
  <c r="V171" i="13"/>
  <c r="V51" i="13"/>
  <c r="V128" i="13"/>
  <c r="V215" i="13"/>
  <c r="V92" i="13"/>
  <c r="V64" i="13"/>
  <c r="V78" i="13"/>
  <c r="V190" i="13"/>
  <c r="V286" i="13"/>
  <c r="V41" i="13"/>
  <c r="V185" i="13"/>
  <c r="V70" i="13"/>
  <c r="V38" i="13"/>
  <c r="V130" i="13"/>
  <c r="V107" i="13"/>
  <c r="V110" i="13"/>
  <c r="V87" i="13"/>
  <c r="V263" i="13"/>
  <c r="V240" i="13"/>
  <c r="V131" i="13"/>
  <c r="V197" i="13"/>
  <c r="V40" i="13"/>
  <c r="V201" i="13"/>
  <c r="V247" i="13"/>
  <c r="V61" i="13"/>
  <c r="V97" i="13"/>
  <c r="V248" i="13"/>
  <c r="V217" i="13"/>
  <c r="V113" i="13"/>
  <c r="V138" i="13"/>
  <c r="V278" i="13"/>
  <c r="V156" i="13"/>
  <c r="V194" i="13"/>
  <c r="V204" i="13"/>
  <c r="V282" i="13"/>
  <c r="V230" i="13"/>
  <c r="V269" i="13"/>
  <c r="V244" i="13"/>
  <c r="V37" i="13"/>
  <c r="V157" i="13"/>
  <c r="V93" i="13"/>
  <c r="V62" i="13"/>
  <c r="V232" i="13"/>
  <c r="V114" i="13"/>
  <c r="V56" i="13"/>
  <c r="V173" i="13"/>
  <c r="V272" i="13"/>
  <c r="V103" i="13"/>
  <c r="V274" i="13"/>
  <c r="V211" i="13"/>
  <c r="V233" i="13"/>
  <c r="V231" i="13"/>
  <c r="V205" i="13"/>
  <c r="V236" i="13"/>
  <c r="V123" i="13"/>
  <c r="V283" i="13"/>
  <c r="V253" i="13"/>
  <c r="V133" i="13"/>
  <c r="V208" i="13"/>
  <c r="V246" i="13"/>
  <c r="V188" i="13"/>
  <c r="V146" i="13"/>
  <c r="V59" i="13"/>
  <c r="V80" i="13"/>
  <c r="V46" i="13"/>
  <c r="V102" i="13"/>
  <c r="V167" i="13"/>
  <c r="V63" i="13"/>
  <c r="V165" i="13"/>
  <c r="V55" i="13"/>
  <c r="V271" i="13"/>
  <c r="V125" i="13"/>
  <c r="V242" i="13"/>
  <c r="V116" i="13"/>
  <c r="V74" i="13"/>
  <c r="V45" i="13"/>
  <c r="V206" i="13"/>
  <c r="V154" i="13"/>
  <c r="V58" i="13"/>
  <c r="V100" i="13"/>
  <c r="V99" i="13"/>
  <c r="V182" i="13"/>
  <c r="V50" i="13"/>
  <c r="V42" i="13"/>
  <c r="V257" i="13"/>
  <c r="G257" i="13"/>
  <c r="G273" i="13"/>
  <c r="G248" i="13"/>
  <c r="G250" i="13"/>
  <c r="G247" i="13"/>
  <c r="G104" i="13"/>
  <c r="G41" i="13"/>
  <c r="G223" i="13"/>
  <c r="G107" i="13"/>
  <c r="G181" i="13"/>
  <c r="G218" i="13"/>
  <c r="G235" i="13"/>
  <c r="G158" i="13"/>
  <c r="G129" i="13"/>
  <c r="G61" i="13"/>
  <c r="G219" i="13"/>
  <c r="G142" i="13"/>
  <c r="G193" i="13"/>
  <c r="G84" i="13"/>
  <c r="G182" i="13"/>
  <c r="G105" i="13"/>
  <c r="G101" i="13"/>
  <c r="G231" i="13"/>
  <c r="G234" i="13"/>
  <c r="G77" i="13"/>
  <c r="G42" i="13"/>
  <c r="G271" i="13"/>
  <c r="G97" i="13"/>
  <c r="G136" i="13"/>
  <c r="G207" i="13"/>
  <c r="G174" i="13"/>
  <c r="G270" i="13"/>
  <c r="G278" i="13"/>
  <c r="G237" i="13"/>
  <c r="G261" i="13"/>
  <c r="G285" i="13"/>
  <c r="G76" i="13"/>
  <c r="G199" i="13"/>
  <c r="G99" i="13"/>
  <c r="G102" i="13"/>
  <c r="G151" i="13"/>
  <c r="G71" i="13"/>
  <c r="G148" i="13"/>
  <c r="G173" i="13"/>
  <c r="G137" i="13"/>
  <c r="G232" i="13"/>
  <c r="G131" i="13"/>
  <c r="G201" i="13"/>
  <c r="G88" i="13"/>
  <c r="G211" i="13"/>
  <c r="G87" i="13"/>
  <c r="G55" i="13"/>
  <c r="G155" i="13"/>
  <c r="G140" i="13"/>
  <c r="G138" i="13"/>
  <c r="G74" i="13"/>
  <c r="G236" i="13"/>
  <c r="G178" i="13"/>
  <c r="G49" i="13"/>
  <c r="G126" i="13"/>
  <c r="G125" i="13"/>
  <c r="G215" i="13"/>
  <c r="G262" i="13"/>
  <c r="G275" i="13"/>
  <c r="G267" i="13"/>
  <c r="G280" i="13"/>
  <c r="G230" i="13"/>
  <c r="G106" i="13"/>
  <c r="G203" i="13"/>
  <c r="G286" i="13"/>
  <c r="G175" i="13"/>
  <c r="G157" i="13"/>
  <c r="G222" i="13"/>
  <c r="G146" i="13"/>
  <c r="G111" i="13"/>
  <c r="G277" i="13"/>
  <c r="G116" i="13"/>
  <c r="G221" i="13"/>
  <c r="G164" i="13"/>
  <c r="G233" i="13"/>
  <c r="G114" i="13"/>
  <c r="G197" i="13"/>
  <c r="G149" i="13"/>
  <c r="G153" i="13"/>
  <c r="G190" i="13"/>
  <c r="G183" i="13"/>
  <c r="G135" i="13"/>
  <c r="G176" i="13"/>
  <c r="G36" i="13"/>
  <c r="G204" i="13"/>
  <c r="G229" i="13"/>
  <c r="G109" i="13"/>
  <c r="G94" i="13"/>
  <c r="G241" i="13"/>
  <c r="G246" i="13"/>
  <c r="G177" i="13"/>
  <c r="G194" i="13"/>
  <c r="G255" i="13"/>
  <c r="G166" i="13"/>
  <c r="G43" i="13"/>
  <c r="G73" i="13"/>
  <c r="G220" i="13"/>
  <c r="G93" i="13"/>
  <c r="G66" i="13"/>
  <c r="G196" i="13"/>
  <c r="G170" i="13"/>
  <c r="G48" i="13"/>
  <c r="G95" i="13"/>
  <c r="G67" i="13"/>
  <c r="G167" i="13"/>
  <c r="G90" i="13"/>
  <c r="G108" i="13"/>
  <c r="G276" i="13"/>
  <c r="G244" i="13"/>
  <c r="G259" i="13"/>
  <c r="G214" i="13"/>
  <c r="G161" i="13"/>
  <c r="G253" i="13"/>
  <c r="G156" i="13"/>
  <c r="G198" i="13"/>
  <c r="G189" i="13"/>
  <c r="G171" i="13"/>
  <c r="G92" i="13"/>
  <c r="G63" i="13"/>
  <c r="G121" i="13"/>
  <c r="G225" i="13"/>
  <c r="G162" i="13"/>
  <c r="G46" i="13"/>
  <c r="G123" i="13"/>
  <c r="G238" i="13"/>
  <c r="G200" i="13"/>
  <c r="G160" i="13"/>
  <c r="G269" i="13"/>
  <c r="G279" i="13"/>
  <c r="G254" i="13"/>
  <c r="G117" i="13"/>
  <c r="G113" i="13"/>
  <c r="G68" i="13"/>
  <c r="G124" i="13"/>
  <c r="G127" i="13"/>
  <c r="G65" i="13"/>
  <c r="G119" i="13"/>
  <c r="G206" i="13"/>
  <c r="G195" i="13"/>
  <c r="G168" i="13"/>
  <c r="G208" i="13"/>
  <c r="G103" i="13"/>
  <c r="G184" i="13"/>
  <c r="G110" i="13"/>
  <c r="G52" i="13"/>
  <c r="G152" i="13"/>
  <c r="G96" i="13"/>
  <c r="G263" i="13"/>
  <c r="G268" i="13"/>
  <c r="G284" i="13"/>
  <c r="G112" i="13"/>
  <c r="G154" i="13"/>
  <c r="G185" i="13"/>
  <c r="G91" i="13"/>
  <c r="G205" i="13"/>
  <c r="G226" i="13"/>
  <c r="G169" i="13"/>
  <c r="G118" i="13"/>
  <c r="G37" i="13"/>
  <c r="G243" i="13"/>
  <c r="G252" i="13"/>
  <c r="G213" i="13"/>
  <c r="G62" i="13"/>
  <c r="G100" i="13"/>
  <c r="G53" i="13"/>
  <c r="G228" i="13"/>
  <c r="G281" i="13"/>
  <c r="G209" i="13"/>
  <c r="G128" i="13"/>
  <c r="G150" i="13"/>
  <c r="G59" i="13"/>
  <c r="G147" i="13"/>
  <c r="G98" i="13"/>
  <c r="G89" i="13"/>
  <c r="G80" i="13"/>
  <c r="G202" i="13"/>
  <c r="G282" i="13"/>
  <c r="G179" i="13"/>
  <c r="G54" i="13"/>
  <c r="G69" i="13"/>
  <c r="G60" i="13"/>
  <c r="G188" i="13"/>
  <c r="G40" i="13"/>
  <c r="G38" i="13"/>
  <c r="G78" i="13"/>
  <c r="G224" i="13"/>
  <c r="G240" i="13"/>
  <c r="G283" i="13"/>
  <c r="G192" i="13"/>
  <c r="G56" i="13"/>
  <c r="G72" i="13"/>
  <c r="G249" i="13"/>
  <c r="G82" i="13"/>
  <c r="G210" i="13"/>
  <c r="G133" i="13"/>
  <c r="G165" i="13"/>
  <c r="G251" i="13"/>
  <c r="G163" i="13"/>
  <c r="G239" i="13"/>
  <c r="G39" i="13"/>
  <c r="G245" i="13"/>
  <c r="G145" i="13"/>
  <c r="G265" i="13"/>
  <c r="G217" i="13"/>
  <c r="G134" i="13"/>
  <c r="G115" i="13"/>
  <c r="G143" i="13"/>
  <c r="G86" i="13"/>
  <c r="G266" i="13"/>
  <c r="G75" i="13"/>
  <c r="G81" i="13"/>
  <c r="G50" i="13"/>
  <c r="G212" i="13"/>
  <c r="G139" i="13"/>
  <c r="G242" i="13"/>
  <c r="G64" i="13"/>
  <c r="G180" i="13"/>
  <c r="G85" i="13"/>
  <c r="G47" i="13"/>
  <c r="G144" i="13"/>
  <c r="G187" i="13"/>
  <c r="G79" i="13"/>
  <c r="G216" i="13"/>
  <c r="G58" i="13"/>
  <c r="G256" i="13"/>
  <c r="G227" i="13"/>
  <c r="G57" i="13"/>
  <c r="G132" i="13"/>
  <c r="G260" i="13"/>
  <c r="G159" i="13"/>
  <c r="G130" i="13"/>
  <c r="G264" i="13"/>
  <c r="G45" i="13"/>
  <c r="G258" i="13"/>
  <c r="G272" i="13"/>
  <c r="G172" i="13"/>
  <c r="G70" i="13"/>
  <c r="G120" i="13"/>
  <c r="G186" i="13"/>
  <c r="G44" i="13"/>
  <c r="G83" i="13"/>
  <c r="G191" i="13"/>
  <c r="G122" i="13"/>
  <c r="G141" i="13"/>
  <c r="G51" i="13"/>
  <c r="G274" i="13"/>
  <c r="B335" i="5"/>
  <c r="B336" i="5" s="1"/>
  <c r="A336" i="5" s="1"/>
  <c r="B355" i="5"/>
  <c r="B356" i="5" s="1"/>
  <c r="E112" i="13"/>
  <c r="E182" i="13"/>
  <c r="E280" i="13"/>
  <c r="E277" i="13"/>
  <c r="E246" i="13"/>
  <c r="E258" i="13"/>
  <c r="E172" i="13"/>
  <c r="E86" i="13"/>
  <c r="E128" i="13"/>
  <c r="E257" i="13"/>
  <c r="E80" i="13"/>
  <c r="E205" i="13"/>
  <c r="E154" i="13"/>
  <c r="E68" i="13"/>
  <c r="E89" i="13"/>
  <c r="E226" i="13"/>
  <c r="E39" i="13"/>
  <c r="E186" i="13"/>
  <c r="E115" i="13"/>
  <c r="E221" i="13"/>
  <c r="E220" i="13"/>
  <c r="E250" i="13"/>
  <c r="E93" i="13"/>
  <c r="E44" i="13"/>
  <c r="E94" i="13"/>
  <c r="E191" i="13"/>
  <c r="E248" i="13"/>
  <c r="E82" i="13"/>
  <c r="E114" i="13"/>
  <c r="E102" i="13"/>
  <c r="E174" i="13"/>
  <c r="E148" i="13"/>
  <c r="E237" i="13"/>
  <c r="E189" i="13"/>
  <c r="E279" i="13"/>
  <c r="E238" i="13"/>
  <c r="E244" i="13"/>
  <c r="E262" i="13"/>
  <c r="E75" i="13"/>
  <c r="E62" i="13"/>
  <c r="E170" i="13"/>
  <c r="E240" i="13"/>
  <c r="E234" i="13"/>
  <c r="E224" i="13"/>
  <c r="E81" i="13"/>
  <c r="E218" i="13"/>
  <c r="E76" i="13"/>
  <c r="E171" i="13"/>
  <c r="E181" i="13"/>
  <c r="E227" i="13"/>
  <c r="E167" i="13"/>
  <c r="E180" i="13"/>
  <c r="E210" i="13"/>
  <c r="E67" i="13"/>
  <c r="E152" i="13"/>
  <c r="E168" i="13"/>
  <c r="E195" i="13"/>
  <c r="E150" i="13"/>
  <c r="E79" i="13"/>
  <c r="E208" i="13"/>
  <c r="E199" i="13"/>
  <c r="E123" i="13"/>
  <c r="E97" i="13"/>
  <c r="E130" i="13"/>
  <c r="E269" i="13"/>
  <c r="E239" i="13"/>
  <c r="E259" i="13"/>
  <c r="E264" i="13"/>
  <c r="E48" i="13"/>
  <c r="E45" i="13"/>
  <c r="E111" i="13"/>
  <c r="E119" i="13"/>
  <c r="E173" i="13"/>
  <c r="E200" i="13"/>
  <c r="E209" i="13"/>
  <c r="E109" i="13"/>
  <c r="E245" i="13"/>
  <c r="E155" i="13"/>
  <c r="E263" i="13"/>
  <c r="E149" i="13"/>
  <c r="E267" i="13"/>
  <c r="E144" i="13"/>
  <c r="E36" i="13"/>
  <c r="E251" i="13"/>
  <c r="E70" i="13"/>
  <c r="E159" i="13"/>
  <c r="E177" i="13"/>
  <c r="E187" i="13"/>
  <c r="E58" i="13"/>
  <c r="E233" i="13"/>
  <c r="E193" i="13"/>
  <c r="E136" i="13"/>
  <c r="E78" i="13"/>
  <c r="E201" i="13"/>
  <c r="E241" i="13"/>
  <c r="E249" i="13"/>
  <c r="E236" i="13"/>
  <c r="E65" i="13"/>
  <c r="E71" i="13"/>
  <c r="E90" i="13"/>
  <c r="E139" i="13"/>
  <c r="E190" i="13"/>
  <c r="E158" i="13"/>
  <c r="E192" i="13"/>
  <c r="E100" i="13"/>
  <c r="E276" i="13"/>
  <c r="E116" i="13"/>
  <c r="E51" i="13"/>
  <c r="E96" i="13"/>
  <c r="E98" i="13"/>
  <c r="E184" i="13"/>
  <c r="E202" i="13"/>
  <c r="E161" i="13"/>
  <c r="E87" i="13"/>
  <c r="E265" i="13"/>
  <c r="E272" i="13"/>
  <c r="E243" i="13"/>
  <c r="E57" i="13"/>
  <c r="E282" i="13"/>
  <c r="E165" i="13"/>
  <c r="E38" i="13"/>
  <c r="E138" i="13"/>
  <c r="E73" i="13"/>
  <c r="E214" i="13"/>
  <c r="E228" i="13"/>
  <c r="E197" i="13"/>
  <c r="E61" i="13"/>
  <c r="E185" i="13"/>
  <c r="E103" i="13"/>
  <c r="E49" i="13"/>
  <c r="E188" i="13"/>
  <c r="E176" i="13"/>
  <c r="E274" i="13"/>
  <c r="E230" i="13"/>
  <c r="E125" i="13"/>
  <c r="E275" i="13"/>
  <c r="E278" i="13"/>
  <c r="E117" i="13"/>
  <c r="E46" i="13"/>
  <c r="E153" i="13"/>
  <c r="E175" i="13"/>
  <c r="E147" i="13"/>
  <c r="E255" i="13"/>
  <c r="E40" i="13"/>
  <c r="E137" i="13"/>
  <c r="E120" i="13"/>
  <c r="E219" i="13"/>
  <c r="E52" i="13"/>
  <c r="E88" i="13"/>
  <c r="E56" i="13"/>
  <c r="E163" i="13"/>
  <c r="E106" i="13"/>
  <c r="E50" i="13"/>
  <c r="E53" i="13"/>
  <c r="E247" i="13"/>
  <c r="E254" i="13"/>
  <c r="E99" i="13"/>
  <c r="E261" i="13"/>
  <c r="E215" i="13"/>
  <c r="E69" i="13"/>
  <c r="E179" i="13"/>
  <c r="E54" i="13"/>
  <c r="E64" i="13"/>
  <c r="E113" i="13"/>
  <c r="E213" i="13"/>
  <c r="E231" i="13"/>
  <c r="E217" i="13"/>
  <c r="E283" i="13"/>
  <c r="E59" i="13"/>
  <c r="E63" i="13"/>
  <c r="E101" i="13"/>
  <c r="E212" i="13"/>
  <c r="E223" i="13"/>
  <c r="E140" i="13"/>
  <c r="E242" i="13"/>
  <c r="E203" i="13"/>
  <c r="E126" i="13"/>
  <c r="E178" i="13"/>
  <c r="E124" i="13"/>
  <c r="E118" i="13"/>
  <c r="E143" i="13"/>
  <c r="E134" i="13"/>
  <c r="E160" i="13"/>
  <c r="E260" i="13"/>
  <c r="E66" i="13"/>
  <c r="E198" i="13"/>
  <c r="E166" i="13"/>
  <c r="E55" i="13"/>
  <c r="E156" i="13"/>
  <c r="E47" i="13"/>
  <c r="E72" i="13"/>
  <c r="E83" i="13"/>
  <c r="E270" i="13"/>
  <c r="E281" i="13"/>
  <c r="E169" i="13"/>
  <c r="E121" i="13"/>
  <c r="E127" i="13"/>
  <c r="E194" i="13"/>
  <c r="E74" i="13"/>
  <c r="E105" i="13"/>
  <c r="E104" i="13"/>
  <c r="E108" i="13"/>
  <c r="E146" i="13"/>
  <c r="E256" i="13"/>
  <c r="E162" i="13"/>
  <c r="E37" i="13"/>
  <c r="E206" i="13"/>
  <c r="E110" i="13"/>
  <c r="E131" i="13"/>
  <c r="E252" i="13"/>
  <c r="E85" i="13"/>
  <c r="E222" i="13"/>
  <c r="E84" i="13"/>
  <c r="E42" i="13"/>
  <c r="E266" i="13"/>
  <c r="E286" i="13"/>
  <c r="E107" i="13"/>
  <c r="E91" i="13"/>
  <c r="E129" i="13"/>
  <c r="E229" i="13"/>
  <c r="E60" i="13"/>
  <c r="E285" i="13"/>
  <c r="E142" i="13"/>
  <c r="E196" i="13"/>
  <c r="E141" i="13"/>
  <c r="E43" i="13"/>
  <c r="E216" i="13"/>
  <c r="E77" i="13"/>
  <c r="E225" i="13"/>
  <c r="E157" i="13"/>
  <c r="E232" i="13"/>
  <c r="E135" i="13"/>
  <c r="E122" i="13"/>
  <c r="E235" i="13"/>
  <c r="E271" i="13"/>
  <c r="E273" i="13"/>
  <c r="E284" i="13"/>
  <c r="E133" i="13"/>
  <c r="E132" i="13"/>
  <c r="E253" i="13"/>
  <c r="E41" i="13"/>
  <c r="E207" i="13"/>
  <c r="E211" i="13"/>
  <c r="E145" i="13"/>
  <c r="E95" i="13"/>
  <c r="E164" i="13"/>
  <c r="E183" i="13"/>
  <c r="E268" i="13"/>
  <c r="E204" i="13"/>
  <c r="E92" i="13"/>
  <c r="E151" i="13"/>
  <c r="U256" i="13"/>
  <c r="U116" i="13"/>
  <c r="U266" i="13"/>
  <c r="U275" i="13"/>
  <c r="U131" i="13"/>
  <c r="U87" i="13"/>
  <c r="U267" i="13"/>
  <c r="U85" i="13"/>
  <c r="U269" i="13"/>
  <c r="U169" i="13"/>
  <c r="U204" i="13"/>
  <c r="U280" i="13"/>
  <c r="U173" i="13"/>
  <c r="U42" i="13"/>
  <c r="U245" i="13"/>
  <c r="U90" i="13"/>
  <c r="U58" i="13"/>
  <c r="U196" i="13"/>
  <c r="U211" i="13"/>
  <c r="U146" i="13"/>
  <c r="U222" i="13"/>
  <c r="U180" i="13"/>
  <c r="U60" i="13"/>
  <c r="U284" i="13"/>
  <c r="U250" i="13"/>
  <c r="U38" i="13"/>
  <c r="U247" i="13"/>
  <c r="U257" i="13"/>
  <c r="U73" i="13"/>
  <c r="U158" i="13"/>
  <c r="U260" i="13"/>
  <c r="U119" i="13"/>
  <c r="U276" i="13"/>
  <c r="U174" i="13"/>
  <c r="U166" i="13"/>
  <c r="U270" i="13"/>
  <c r="U71" i="13"/>
  <c r="U163" i="13"/>
  <c r="U286" i="13"/>
  <c r="U48" i="13"/>
  <c r="U203" i="13"/>
  <c r="U156" i="13"/>
  <c r="U283" i="13"/>
  <c r="U106" i="13"/>
  <c r="U181" i="13"/>
  <c r="U262" i="13"/>
  <c r="U51" i="13"/>
  <c r="U44" i="13"/>
  <c r="U253" i="13"/>
  <c r="U185" i="13"/>
  <c r="U227" i="13"/>
  <c r="U96" i="13"/>
  <c r="U197" i="13"/>
  <c r="U68" i="13"/>
  <c r="U111" i="13"/>
  <c r="U205" i="13"/>
  <c r="U223" i="13"/>
  <c r="U128" i="13"/>
  <c r="U110" i="13"/>
  <c r="U213" i="13"/>
  <c r="U40" i="13"/>
  <c r="U147" i="13"/>
  <c r="U195" i="13"/>
  <c r="U230" i="13"/>
  <c r="U279" i="13"/>
  <c r="U242" i="13"/>
  <c r="U187" i="13"/>
  <c r="U237" i="13"/>
  <c r="U238" i="13"/>
  <c r="U277" i="13"/>
  <c r="U161" i="13"/>
  <c r="U83" i="13"/>
  <c r="U56" i="13"/>
  <c r="U94" i="13"/>
  <c r="U191" i="13"/>
  <c r="U216" i="13"/>
  <c r="U72" i="13"/>
  <c r="U190" i="13"/>
  <c r="U226" i="13"/>
  <c r="U184" i="13"/>
  <c r="U149" i="13"/>
  <c r="U122" i="13"/>
  <c r="U121" i="13"/>
  <c r="U61" i="13"/>
  <c r="U193" i="13"/>
  <c r="U126" i="13"/>
  <c r="U265" i="13"/>
  <c r="U124" i="13"/>
  <c r="U251" i="13"/>
  <c r="U249" i="13"/>
  <c r="U272" i="13"/>
  <c r="U194" i="13"/>
  <c r="U41" i="13"/>
  <c r="U37" i="13"/>
  <c r="U99" i="13"/>
  <c r="U108" i="13"/>
  <c r="U57" i="13"/>
  <c r="U201" i="13"/>
  <c r="U199" i="13"/>
  <c r="U62" i="13"/>
  <c r="U231" i="13"/>
  <c r="U263" i="13"/>
  <c r="U273" i="13"/>
  <c r="U138" i="13"/>
  <c r="U113" i="13"/>
  <c r="U120" i="13"/>
  <c r="U209" i="13"/>
  <c r="U154" i="13"/>
  <c r="U189" i="13"/>
  <c r="U155" i="13"/>
  <c r="U102" i="13"/>
  <c r="U220" i="13"/>
  <c r="U79" i="13"/>
  <c r="U77" i="13"/>
  <c r="U81" i="13"/>
  <c r="U212" i="13"/>
  <c r="U210" i="13"/>
  <c r="U47" i="13"/>
  <c r="U98" i="13"/>
  <c r="U86" i="13"/>
  <c r="U282" i="13"/>
  <c r="U236" i="13"/>
  <c r="U261" i="13"/>
  <c r="U218" i="13"/>
  <c r="U167" i="13"/>
  <c r="U198" i="13"/>
  <c r="U145" i="13"/>
  <c r="U36" i="13"/>
  <c r="U157" i="13"/>
  <c r="U241" i="13"/>
  <c r="U217" i="13"/>
  <c r="U233" i="13"/>
  <c r="U76" i="13"/>
  <c r="U144" i="13"/>
  <c r="U66" i="13"/>
  <c r="U255" i="13"/>
  <c r="U178" i="13"/>
  <c r="U132" i="13"/>
  <c r="U93" i="13"/>
  <c r="U271" i="13"/>
  <c r="U252" i="13"/>
  <c r="U112" i="13"/>
  <c r="U148" i="13"/>
  <c r="U64" i="13"/>
  <c r="U171" i="13"/>
  <c r="U101" i="13"/>
  <c r="U229" i="13"/>
  <c r="U89" i="13"/>
  <c r="U88" i="13"/>
  <c r="U135" i="13"/>
  <c r="U165" i="13"/>
  <c r="U129" i="13"/>
  <c r="U168" i="13"/>
  <c r="U78" i="13"/>
  <c r="U118" i="13"/>
  <c r="U150" i="13"/>
  <c r="U55" i="13"/>
  <c r="U100" i="13"/>
  <c r="U285" i="13"/>
  <c r="U142" i="13"/>
  <c r="U215" i="13"/>
  <c r="U179" i="13"/>
  <c r="U278" i="13"/>
  <c r="U92" i="13"/>
  <c r="U172" i="13"/>
  <c r="U107" i="13"/>
  <c r="U134" i="13"/>
  <c r="U186" i="13"/>
  <c r="U258" i="13"/>
  <c r="U206" i="13"/>
  <c r="U248" i="13"/>
  <c r="U70" i="13"/>
  <c r="U183" i="13"/>
  <c r="U49" i="13"/>
  <c r="U117" i="13"/>
  <c r="U207" i="13"/>
  <c r="U170" i="13"/>
  <c r="U208" i="13"/>
  <c r="U45" i="13"/>
  <c r="U115" i="13"/>
  <c r="U202" i="13"/>
  <c r="U243" i="13"/>
  <c r="U188" i="13"/>
  <c r="U63" i="13"/>
  <c r="U225" i="13"/>
  <c r="U54" i="13"/>
  <c r="U82" i="13"/>
  <c r="U65" i="13"/>
  <c r="U221" i="13"/>
  <c r="U74" i="13"/>
  <c r="U140" i="13"/>
  <c r="U133" i="13"/>
  <c r="U219" i="13"/>
  <c r="U244" i="13"/>
  <c r="U264" i="13"/>
  <c r="U228" i="13"/>
  <c r="U137" i="13"/>
  <c r="U80" i="13"/>
  <c r="U141" i="13"/>
  <c r="U91" i="13"/>
  <c r="U43" i="13"/>
  <c r="U143" i="13"/>
  <c r="U39" i="13"/>
  <c r="U67" i="13"/>
  <c r="U234" i="13"/>
  <c r="U274" i="13"/>
  <c r="U153" i="13"/>
  <c r="U240" i="13"/>
  <c r="U75" i="13"/>
  <c r="U139" i="13"/>
  <c r="U151" i="13"/>
  <c r="U182" i="13"/>
  <c r="U175" i="13"/>
  <c r="U105" i="13"/>
  <c r="U162" i="13"/>
  <c r="U159" i="13"/>
  <c r="U95" i="13"/>
  <c r="U109" i="13"/>
  <c r="U200" i="13"/>
  <c r="U232" i="13"/>
  <c r="U123" i="13"/>
  <c r="U239" i="13"/>
  <c r="U164" i="13"/>
  <c r="U50" i="13"/>
  <c r="U104" i="13"/>
  <c r="U246" i="13"/>
  <c r="U177" i="13"/>
  <c r="U130" i="13"/>
  <c r="U152" i="13"/>
  <c r="U224" i="13"/>
  <c r="U103" i="13"/>
  <c r="U281" i="13"/>
  <c r="U176" i="13"/>
  <c r="U53" i="13"/>
  <c r="U84" i="13"/>
  <c r="U268" i="13"/>
  <c r="U52" i="13"/>
  <c r="U46" i="13"/>
  <c r="U69" i="13"/>
  <c r="U254" i="13"/>
  <c r="U97" i="13"/>
  <c r="U259" i="13"/>
  <c r="U214" i="13"/>
  <c r="U235" i="13"/>
  <c r="U59" i="13"/>
  <c r="U160" i="13"/>
  <c r="U125" i="13"/>
  <c r="U192" i="13"/>
  <c r="U136" i="13"/>
  <c r="U114" i="13"/>
  <c r="U127" i="13"/>
  <c r="O252" i="13"/>
  <c r="O270" i="13"/>
  <c r="O280" i="13"/>
  <c r="O242" i="13"/>
  <c r="O191" i="13"/>
  <c r="O92" i="13"/>
  <c r="O188" i="13"/>
  <c r="O155" i="13"/>
  <c r="O160" i="13"/>
  <c r="O122" i="13"/>
  <c r="O131" i="13"/>
  <c r="O107" i="13"/>
  <c r="O167" i="13"/>
  <c r="O52" i="13"/>
  <c r="O180" i="13"/>
  <c r="O99" i="13"/>
  <c r="O42" i="13"/>
  <c r="O82" i="13"/>
  <c r="O65" i="13"/>
  <c r="O115" i="13"/>
  <c r="O72" i="13"/>
  <c r="O257" i="13"/>
  <c r="O96" i="13"/>
  <c r="O164" i="13"/>
  <c r="O103" i="13"/>
  <c r="O149" i="13"/>
  <c r="O71" i="13"/>
  <c r="O94" i="13"/>
  <c r="O54" i="13"/>
  <c r="O196" i="13"/>
  <c r="O241" i="13"/>
  <c r="O286" i="13"/>
  <c r="O243" i="13"/>
  <c r="O239" i="13"/>
  <c r="O237" i="13"/>
  <c r="O283" i="13"/>
  <c r="O181" i="13"/>
  <c r="O67" i="13"/>
  <c r="O212" i="13"/>
  <c r="O226" i="13"/>
  <c r="O230" i="13"/>
  <c r="O76" i="13"/>
  <c r="O246" i="13"/>
  <c r="O83" i="13"/>
  <c r="O91" i="13"/>
  <c r="O158" i="13"/>
  <c r="O234" i="13"/>
  <c r="O41" i="13"/>
  <c r="O159" i="13"/>
  <c r="O170" i="13"/>
  <c r="O202" i="13"/>
  <c r="O183" i="13"/>
  <c r="O73" i="13"/>
  <c r="O225" i="13"/>
  <c r="O272" i="13"/>
  <c r="O228" i="13"/>
  <c r="O221" i="13"/>
  <c r="O47" i="13"/>
  <c r="O117" i="13"/>
  <c r="O156" i="13"/>
  <c r="O200" i="13"/>
  <c r="O106" i="13"/>
  <c r="O128" i="13"/>
  <c r="O250" i="13"/>
  <c r="O258" i="13"/>
  <c r="O262" i="13"/>
  <c r="O235" i="13"/>
  <c r="O264" i="13"/>
  <c r="O116" i="13"/>
  <c r="O171" i="13"/>
  <c r="O119" i="13"/>
  <c r="O154" i="13"/>
  <c r="O177" i="13"/>
  <c r="O49" i="13"/>
  <c r="O249" i="13"/>
  <c r="O227" i="13"/>
  <c r="O185" i="13"/>
  <c r="O148" i="13"/>
  <c r="O55" i="13"/>
  <c r="O261" i="13"/>
  <c r="O57" i="13"/>
  <c r="O135" i="13"/>
  <c r="O206" i="13"/>
  <c r="O285" i="13"/>
  <c r="O95" i="13"/>
  <c r="O210" i="13"/>
  <c r="O216" i="13"/>
  <c r="O276" i="13"/>
  <c r="O77" i="13"/>
  <c r="O43" i="13"/>
  <c r="O110" i="13"/>
  <c r="O102" i="13"/>
  <c r="O184" i="13"/>
  <c r="O229" i="13"/>
  <c r="O130" i="13"/>
  <c r="O274" i="13"/>
  <c r="O273" i="13"/>
  <c r="O51" i="13"/>
  <c r="O140" i="13"/>
  <c r="O256" i="13"/>
  <c r="O69" i="13"/>
  <c r="O59" i="13"/>
  <c r="O89" i="13"/>
  <c r="O120" i="13"/>
  <c r="O199" i="13"/>
  <c r="O141" i="13"/>
  <c r="O84" i="13"/>
  <c r="O78" i="13"/>
  <c r="O114" i="13"/>
  <c r="O88" i="13"/>
  <c r="O105" i="13"/>
  <c r="O101" i="13"/>
  <c r="O166" i="13"/>
  <c r="O172" i="13"/>
  <c r="O236" i="13"/>
  <c r="O260" i="13"/>
  <c r="O144" i="13"/>
  <c r="O134" i="13"/>
  <c r="O275" i="13"/>
  <c r="O203" i="13"/>
  <c r="O56" i="13"/>
  <c r="O81" i="13"/>
  <c r="O61" i="13"/>
  <c r="O208" i="13"/>
  <c r="O127" i="13"/>
  <c r="O60" i="13"/>
  <c r="O214" i="13"/>
  <c r="O85" i="13"/>
  <c r="O179" i="13"/>
  <c r="O124" i="13"/>
  <c r="O163" i="13"/>
  <c r="O133" i="13"/>
  <c r="O137" i="13"/>
  <c r="O247" i="13"/>
  <c r="O254" i="13"/>
  <c r="O282" i="13"/>
  <c r="O169" i="13"/>
  <c r="O193" i="13"/>
  <c r="O111" i="13"/>
  <c r="O108" i="13"/>
  <c r="O182" i="13"/>
  <c r="O46" i="13"/>
  <c r="O219" i="13"/>
  <c r="O198" i="13"/>
  <c r="O80" i="13"/>
  <c r="O48" i="13"/>
  <c r="O147" i="13"/>
  <c r="O190" i="13"/>
  <c r="O136" i="13"/>
  <c r="O145" i="13"/>
  <c r="O189" i="13"/>
  <c r="O132" i="13"/>
  <c r="O244" i="13"/>
  <c r="O265" i="13"/>
  <c r="O253" i="13"/>
  <c r="O245" i="13"/>
  <c r="O121" i="13"/>
  <c r="O142" i="13"/>
  <c r="O217" i="13"/>
  <c r="O138" i="13"/>
  <c r="O178" i="13"/>
  <c r="O162" i="13"/>
  <c r="O100" i="13"/>
  <c r="O205" i="13"/>
  <c r="O175" i="13"/>
  <c r="O79" i="13"/>
  <c r="O113" i="13"/>
  <c r="O93" i="13"/>
  <c r="O220" i="13"/>
  <c r="O90" i="13"/>
  <c r="O215" i="13"/>
  <c r="O146" i="13"/>
  <c r="O70" i="13"/>
  <c r="O279" i="13"/>
  <c r="O129" i="13"/>
  <c r="O233" i="13"/>
  <c r="O37" i="13"/>
  <c r="O222" i="13"/>
  <c r="O232" i="13"/>
  <c r="O75" i="13"/>
  <c r="O209" i="13"/>
  <c r="O126" i="13"/>
  <c r="O125" i="13"/>
  <c r="O268" i="13"/>
  <c r="O248" i="13"/>
  <c r="O187" i="13"/>
  <c r="O39" i="13"/>
  <c r="O53" i="13"/>
  <c r="O38" i="13"/>
  <c r="O104" i="13"/>
  <c r="O211" i="13"/>
  <c r="O204" i="13"/>
  <c r="O284" i="13"/>
  <c r="O266" i="13"/>
  <c r="O58" i="13"/>
  <c r="O118" i="13"/>
  <c r="O112" i="13"/>
  <c r="O186" i="13"/>
  <c r="O152" i="13"/>
  <c r="O50" i="13"/>
  <c r="O40" i="13"/>
  <c r="O240" i="13"/>
  <c r="O192" i="13"/>
  <c r="O231" i="13"/>
  <c r="O44" i="13"/>
  <c r="O143" i="13"/>
  <c r="O36" i="13"/>
  <c r="O157" i="13"/>
  <c r="O218" i="13"/>
  <c r="O269" i="13"/>
  <c r="O62" i="13"/>
  <c r="O224" i="13"/>
  <c r="O197" i="13"/>
  <c r="O63" i="13"/>
  <c r="O97" i="13"/>
  <c r="O87" i="13"/>
  <c r="O66" i="13"/>
  <c r="O238" i="13"/>
  <c r="O165" i="13"/>
  <c r="O277" i="13"/>
  <c r="O176" i="13"/>
  <c r="O201" i="13"/>
  <c r="O263" i="13"/>
  <c r="O168" i="13"/>
  <c r="O68" i="13"/>
  <c r="O271" i="13"/>
  <c r="O123" i="13"/>
  <c r="O161" i="13"/>
  <c r="O173" i="13"/>
  <c r="O278" i="13"/>
  <c r="O259" i="13"/>
  <c r="O281" i="13"/>
  <c r="O74" i="13"/>
  <c r="O267" i="13"/>
  <c r="O255" i="13"/>
  <c r="O45" i="13"/>
  <c r="O223" i="13"/>
  <c r="O194" i="13"/>
  <c r="O213" i="13"/>
  <c r="O86" i="13"/>
  <c r="O251" i="13"/>
  <c r="O139" i="13"/>
  <c r="O64" i="13"/>
  <c r="O151" i="13"/>
  <c r="O98" i="13"/>
  <c r="O174" i="13"/>
  <c r="O207" i="13"/>
  <c r="O150" i="13"/>
  <c r="O109" i="13"/>
  <c r="O195" i="13"/>
  <c r="O153" i="13"/>
  <c r="G16" i="4"/>
  <c r="D17" i="4"/>
  <c r="F16" i="4"/>
  <c r="H16" i="4"/>
  <c r="D16" i="4"/>
  <c r="E16" i="4"/>
  <c r="A13" i="4"/>
  <c r="B15" i="4"/>
  <c r="D15" i="4" s="1"/>
  <c r="C17" i="4"/>
  <c r="D16" i="15"/>
  <c r="C16" i="15"/>
  <c r="E16" i="15"/>
  <c r="F16" i="15"/>
  <c r="C17" i="15"/>
  <c r="H16" i="15"/>
  <c r="G16" i="15"/>
  <c r="D17" i="15"/>
  <c r="A13" i="15"/>
  <c r="D15" i="15"/>
  <c r="A64" i="5" l="1"/>
  <c r="B65" i="5"/>
  <c r="A246" i="5"/>
  <c r="B247" i="5"/>
  <c r="A68" i="6"/>
  <c r="B174" i="5"/>
  <c r="A174" i="5" s="1"/>
  <c r="A69" i="6"/>
  <c r="A54" i="6"/>
  <c r="A60" i="6"/>
  <c r="A50" i="6"/>
  <c r="A310" i="5"/>
  <c r="B311" i="5"/>
  <c r="A55" i="6"/>
  <c r="B5" i="5"/>
  <c r="A5" i="5" s="1"/>
  <c r="A66" i="6"/>
  <c r="A49" i="6"/>
  <c r="A51" i="6"/>
  <c r="A59" i="6"/>
  <c r="A355" i="5"/>
  <c r="A3" i="5"/>
  <c r="A53" i="6"/>
  <c r="A74" i="6"/>
  <c r="A29" i="5"/>
  <c r="B212" i="5"/>
  <c r="A211" i="5"/>
  <c r="A61" i="6"/>
  <c r="A72" i="6"/>
  <c r="B340" i="5"/>
  <c r="A56" i="6"/>
  <c r="A52" i="6"/>
  <c r="A58" i="6"/>
  <c r="A71" i="6"/>
  <c r="A75" i="6"/>
  <c r="A57" i="6"/>
  <c r="A47" i="6"/>
  <c r="A64" i="6"/>
  <c r="A67" i="6"/>
  <c r="A76" i="6"/>
  <c r="A62" i="6"/>
  <c r="A73" i="6"/>
  <c r="A65" i="6"/>
  <c r="A70" i="6"/>
  <c r="A63" i="6"/>
  <c r="B31" i="5"/>
  <c r="A30" i="5"/>
  <c r="A335" i="5"/>
  <c r="B505" i="5"/>
  <c r="A504" i="5"/>
  <c r="A356" i="5"/>
  <c r="B357" i="5"/>
  <c r="I17" i="15"/>
  <c r="I17" i="4"/>
  <c r="I16" i="4"/>
  <c r="C15" i="4"/>
  <c r="I15" i="4" s="1"/>
  <c r="A12" i="4"/>
  <c r="B13" i="4"/>
  <c r="C15" i="15"/>
  <c r="I15" i="15" s="1"/>
  <c r="I16" i="15"/>
  <c r="A12" i="15"/>
  <c r="A65" i="5" l="1"/>
  <c r="B66" i="5"/>
  <c r="B175" i="5"/>
  <c r="B248" i="5"/>
  <c r="A247" i="5"/>
  <c r="B6" i="5"/>
  <c r="A6" i="5" s="1"/>
  <c r="B78" i="6"/>
  <c r="B295" i="6" s="1"/>
  <c r="A295" i="6" s="1"/>
  <c r="B341" i="5"/>
  <c r="A340" i="5"/>
  <c r="B312" i="5"/>
  <c r="A311" i="5"/>
  <c r="A212" i="5"/>
  <c r="B213" i="5"/>
  <c r="B176" i="5"/>
  <c r="A175" i="5"/>
  <c r="B506" i="5"/>
  <c r="A505" i="5"/>
  <c r="A357" i="5"/>
  <c r="B358" i="5"/>
  <c r="B32" i="5"/>
  <c r="A31" i="5"/>
  <c r="B12" i="4"/>
  <c r="E12" i="4" s="1"/>
  <c r="A11" i="4"/>
  <c r="C12" i="15"/>
  <c r="A11" i="15"/>
  <c r="F12" i="15"/>
  <c r="E12" i="15"/>
  <c r="B7" i="5" l="1"/>
  <c r="A66" i="5"/>
  <c r="B67" i="5"/>
  <c r="B154" i="6"/>
  <c r="A154" i="6" s="1"/>
  <c r="B129" i="6"/>
  <c r="A129" i="6" s="1"/>
  <c r="B206" i="6"/>
  <c r="A206" i="6" s="1"/>
  <c r="B322" i="6"/>
  <c r="A322" i="6" s="1"/>
  <c r="B390" i="6"/>
  <c r="A390" i="6" s="1"/>
  <c r="B196" i="6"/>
  <c r="A196" i="6" s="1"/>
  <c r="B147" i="6"/>
  <c r="A147" i="6" s="1"/>
  <c r="B153" i="6"/>
  <c r="A153" i="6" s="1"/>
  <c r="B247" i="6"/>
  <c r="A247" i="6" s="1"/>
  <c r="B225" i="6"/>
  <c r="A225" i="6" s="1"/>
  <c r="B144" i="6"/>
  <c r="A144" i="6" s="1"/>
  <c r="B170" i="6"/>
  <c r="A170" i="6" s="1"/>
  <c r="B379" i="6"/>
  <c r="A379" i="6" s="1"/>
  <c r="B148" i="6"/>
  <c r="A148" i="6" s="1"/>
  <c r="B253" i="6"/>
  <c r="A253" i="6" s="1"/>
  <c r="B121" i="6"/>
  <c r="A121" i="6" s="1"/>
  <c r="B255" i="6"/>
  <c r="A255" i="6" s="1"/>
  <c r="B182" i="6"/>
  <c r="A182" i="6" s="1"/>
  <c r="B335" i="6"/>
  <c r="A335" i="6" s="1"/>
  <c r="B270" i="6"/>
  <c r="A270" i="6" s="1"/>
  <c r="B95" i="6"/>
  <c r="A95" i="6" s="1"/>
  <c r="B113" i="6"/>
  <c r="A113" i="6" s="1"/>
  <c r="B213" i="6"/>
  <c r="A213" i="6" s="1"/>
  <c r="B241" i="6"/>
  <c r="A241" i="6" s="1"/>
  <c r="B380" i="6"/>
  <c r="A380" i="6" s="1"/>
  <c r="B346" i="6"/>
  <c r="A346" i="6" s="1"/>
  <c r="B391" i="6"/>
  <c r="A391" i="6" s="1"/>
  <c r="B242" i="6"/>
  <c r="A242" i="6" s="1"/>
  <c r="B90" i="6"/>
  <c r="A90" i="6" s="1"/>
  <c r="B329" i="6"/>
  <c r="A329" i="6" s="1"/>
  <c r="B99" i="6"/>
  <c r="A99" i="6" s="1"/>
  <c r="B364" i="6"/>
  <c r="A364" i="6" s="1"/>
  <c r="B184" i="6"/>
  <c r="A184" i="6" s="1"/>
  <c r="B104" i="6"/>
  <c r="A104" i="6" s="1"/>
  <c r="B197" i="6"/>
  <c r="A197" i="6" s="1"/>
  <c r="B305" i="6"/>
  <c r="A305" i="6" s="1"/>
  <c r="B394" i="6"/>
  <c r="A394" i="6" s="1"/>
  <c r="B260" i="6"/>
  <c r="A260" i="6" s="1"/>
  <c r="B377" i="6"/>
  <c r="A377" i="6" s="1"/>
  <c r="B375" i="6"/>
  <c r="A375" i="6" s="1"/>
  <c r="B92" i="6"/>
  <c r="A92" i="6" s="1"/>
  <c r="A248" i="5"/>
  <c r="B249" i="5"/>
  <c r="B166" i="6"/>
  <c r="A166" i="6" s="1"/>
  <c r="B101" i="6"/>
  <c r="A101" i="6" s="1"/>
  <c r="B173" i="6"/>
  <c r="A173" i="6" s="1"/>
  <c r="B361" i="6"/>
  <c r="A361" i="6" s="1"/>
  <c r="B86" i="6"/>
  <c r="A86" i="6" s="1"/>
  <c r="B155" i="6"/>
  <c r="A155" i="6" s="1"/>
  <c r="B192" i="6"/>
  <c r="A192" i="6" s="1"/>
  <c r="B366" i="6"/>
  <c r="A366" i="6" s="1"/>
  <c r="B142" i="6"/>
  <c r="A142" i="6" s="1"/>
  <c r="B314" i="6"/>
  <c r="A314" i="6" s="1"/>
  <c r="B172" i="6"/>
  <c r="A172" i="6" s="1"/>
  <c r="B212" i="6"/>
  <c r="A212" i="6" s="1"/>
  <c r="B187" i="6"/>
  <c r="A187" i="6" s="1"/>
  <c r="B303" i="6"/>
  <c r="A303" i="6" s="1"/>
  <c r="B371" i="6"/>
  <c r="A371" i="6" s="1"/>
  <c r="B159" i="6"/>
  <c r="A159" i="6" s="1"/>
  <c r="B324" i="6"/>
  <c r="A324" i="6" s="1"/>
  <c r="B132" i="6"/>
  <c r="A132" i="6" s="1"/>
  <c r="B396" i="6"/>
  <c r="A396" i="6" s="1"/>
  <c r="B244" i="6"/>
  <c r="A244" i="6" s="1"/>
  <c r="B98" i="6"/>
  <c r="A98" i="6" s="1"/>
  <c r="B163" i="6"/>
  <c r="A163" i="6" s="1"/>
  <c r="B158" i="6"/>
  <c r="A158" i="6" s="1"/>
  <c r="B344" i="6"/>
  <c r="A344" i="6" s="1"/>
  <c r="B93" i="6"/>
  <c r="A93" i="6" s="1"/>
  <c r="B331" i="6"/>
  <c r="A331" i="6" s="1"/>
  <c r="B251" i="6"/>
  <c r="A251" i="6" s="1"/>
  <c r="B236" i="6"/>
  <c r="A236" i="6" s="1"/>
  <c r="B165" i="6"/>
  <c r="A165" i="6" s="1"/>
  <c r="B195" i="6"/>
  <c r="A195" i="6" s="1"/>
  <c r="B152" i="6"/>
  <c r="A152" i="6" s="1"/>
  <c r="B183" i="6"/>
  <c r="A183" i="6" s="1"/>
  <c r="B373" i="6"/>
  <c r="A373" i="6" s="1"/>
  <c r="B145" i="6"/>
  <c r="A145" i="6" s="1"/>
  <c r="B292" i="6"/>
  <c r="A292" i="6" s="1"/>
  <c r="B169" i="6"/>
  <c r="A169" i="6" s="1"/>
  <c r="B138" i="6"/>
  <c r="A138" i="6" s="1"/>
  <c r="B102" i="6"/>
  <c r="A102" i="6" s="1"/>
  <c r="B118" i="6"/>
  <c r="A118" i="6" s="1"/>
  <c r="B323" i="6"/>
  <c r="A323" i="6" s="1"/>
  <c r="B340" i="6"/>
  <c r="A340" i="6" s="1"/>
  <c r="B201" i="6"/>
  <c r="A201" i="6" s="1"/>
  <c r="B157" i="6"/>
  <c r="A157" i="6" s="1"/>
  <c r="B82" i="6"/>
  <c r="A82" i="6" s="1"/>
  <c r="B386" i="6"/>
  <c r="A386" i="6" s="1"/>
  <c r="B274" i="6"/>
  <c r="A274" i="6" s="1"/>
  <c r="B256" i="6"/>
  <c r="A256" i="6" s="1"/>
  <c r="B281" i="6"/>
  <c r="A281" i="6" s="1"/>
  <c r="B389" i="6"/>
  <c r="A389" i="6" s="1"/>
  <c r="B381" i="6"/>
  <c r="A381" i="6" s="1"/>
  <c r="B160" i="6"/>
  <c r="A160" i="6" s="1"/>
  <c r="B311" i="6"/>
  <c r="A311" i="6" s="1"/>
  <c r="B194" i="6"/>
  <c r="A194" i="6" s="1"/>
  <c r="B204" i="6"/>
  <c r="A204" i="6" s="1"/>
  <c r="B218" i="6"/>
  <c r="A218" i="6" s="1"/>
  <c r="B87" i="6"/>
  <c r="A87" i="6" s="1"/>
  <c r="B164" i="6"/>
  <c r="A164" i="6" s="1"/>
  <c r="B278" i="6"/>
  <c r="A278" i="6" s="1"/>
  <c r="B186" i="6"/>
  <c r="A186" i="6" s="1"/>
  <c r="B209" i="6"/>
  <c r="A209" i="6" s="1"/>
  <c r="B125" i="6"/>
  <c r="A125" i="6" s="1"/>
  <c r="B131" i="6"/>
  <c r="A131" i="6" s="1"/>
  <c r="B252" i="6"/>
  <c r="A252" i="6" s="1"/>
  <c r="B124" i="6"/>
  <c r="A124" i="6" s="1"/>
  <c r="B283" i="6"/>
  <c r="A283" i="6" s="1"/>
  <c r="B372" i="6"/>
  <c r="A372" i="6" s="1"/>
  <c r="B369" i="6"/>
  <c r="A369" i="6" s="1"/>
  <c r="B257" i="6"/>
  <c r="A257" i="6" s="1"/>
  <c r="B103" i="6"/>
  <c r="A103" i="6" s="1"/>
  <c r="B207" i="6"/>
  <c r="A207" i="6" s="1"/>
  <c r="B250" i="6"/>
  <c r="A250" i="6" s="1"/>
  <c r="B363" i="6"/>
  <c r="A363" i="6" s="1"/>
  <c r="B296" i="6"/>
  <c r="A296" i="6" s="1"/>
  <c r="B313" i="6"/>
  <c r="A313" i="6" s="1"/>
  <c r="B188" i="6"/>
  <c r="A188" i="6" s="1"/>
  <c r="B226" i="6"/>
  <c r="A226" i="6" s="1"/>
  <c r="B307" i="6"/>
  <c r="A307" i="6" s="1"/>
  <c r="B89" i="6"/>
  <c r="A89" i="6" s="1"/>
  <c r="B220" i="6"/>
  <c r="A220" i="6" s="1"/>
  <c r="B341" i="6"/>
  <c r="A341" i="6" s="1"/>
  <c r="B368" i="6"/>
  <c r="A368" i="6" s="1"/>
  <c r="B181" i="6"/>
  <c r="A181" i="6" s="1"/>
  <c r="B175" i="6"/>
  <c r="A175" i="6" s="1"/>
  <c r="B385" i="6"/>
  <c r="A385" i="6" s="1"/>
  <c r="B275" i="6"/>
  <c r="A275" i="6" s="1"/>
  <c r="B351" i="6"/>
  <c r="A351" i="6" s="1"/>
  <c r="B193" i="6"/>
  <c r="A193" i="6" s="1"/>
  <c r="B279" i="6"/>
  <c r="A279" i="6" s="1"/>
  <c r="B357" i="6"/>
  <c r="A357" i="6" s="1"/>
  <c r="B337" i="6"/>
  <c r="A337" i="6" s="1"/>
  <c r="B179" i="6"/>
  <c r="A179" i="6" s="1"/>
  <c r="B387" i="6"/>
  <c r="A387" i="6" s="1"/>
  <c r="B282" i="6"/>
  <c r="A282" i="6" s="1"/>
  <c r="B383" i="6"/>
  <c r="A383" i="6" s="1"/>
  <c r="B189" i="6"/>
  <c r="A189" i="6" s="1"/>
  <c r="B112" i="6"/>
  <c r="A112" i="6" s="1"/>
  <c r="B237" i="6"/>
  <c r="A237" i="6" s="1"/>
  <c r="B300" i="6"/>
  <c r="A300" i="6" s="1"/>
  <c r="B392" i="6"/>
  <c r="A392" i="6" s="1"/>
  <c r="B110" i="6"/>
  <c r="A110" i="6" s="1"/>
  <c r="B298" i="6"/>
  <c r="A298" i="6" s="1"/>
  <c r="B111" i="6"/>
  <c r="A111" i="6" s="1"/>
  <c r="B258" i="6"/>
  <c r="A258" i="6" s="1"/>
  <c r="B235" i="6"/>
  <c r="A235" i="6" s="1"/>
  <c r="B128" i="6"/>
  <c r="A128" i="6" s="1"/>
  <c r="B263" i="6"/>
  <c r="A263" i="6" s="1"/>
  <c r="B227" i="6"/>
  <c r="A227" i="6" s="1"/>
  <c r="B294" i="6"/>
  <c r="A294" i="6" s="1"/>
  <c r="B342" i="6"/>
  <c r="A342" i="6" s="1"/>
  <c r="B267" i="6"/>
  <c r="A267" i="6" s="1"/>
  <c r="B273" i="6"/>
  <c r="A273" i="6" s="1"/>
  <c r="B174" i="6"/>
  <c r="A174" i="6" s="1"/>
  <c r="B85" i="6"/>
  <c r="A85" i="6" s="1"/>
  <c r="B276" i="6"/>
  <c r="A276" i="6" s="1"/>
  <c r="B141" i="6"/>
  <c r="A141" i="6" s="1"/>
  <c r="B359" i="6"/>
  <c r="A359" i="6" s="1"/>
  <c r="B316" i="6"/>
  <c r="A316" i="6" s="1"/>
  <c r="B178" i="6"/>
  <c r="A178" i="6" s="1"/>
  <c r="B134" i="6"/>
  <c r="A134" i="6" s="1"/>
  <c r="B287" i="6"/>
  <c r="A287" i="6" s="1"/>
  <c r="B297" i="6"/>
  <c r="A297" i="6" s="1"/>
  <c r="B319" i="6"/>
  <c r="A319" i="6" s="1"/>
  <c r="B264" i="6"/>
  <c r="A264" i="6" s="1"/>
  <c r="B266" i="6"/>
  <c r="A266" i="6" s="1"/>
  <c r="B223" i="6"/>
  <c r="A223" i="6" s="1"/>
  <c r="B96" i="6"/>
  <c r="A96" i="6" s="1"/>
  <c r="B326" i="6"/>
  <c r="A326" i="6" s="1"/>
  <c r="B310" i="6"/>
  <c r="A310" i="6" s="1"/>
  <c r="B246" i="6"/>
  <c r="A246" i="6" s="1"/>
  <c r="B299" i="6"/>
  <c r="A299" i="6" s="1"/>
  <c r="B123" i="6"/>
  <c r="A123" i="6" s="1"/>
  <c r="B384" i="6"/>
  <c r="A384" i="6" s="1"/>
  <c r="B122" i="6"/>
  <c r="A122" i="6" s="1"/>
  <c r="B370" i="6"/>
  <c r="A370" i="6" s="1"/>
  <c r="B143" i="6"/>
  <c r="A143" i="6" s="1"/>
  <c r="B376" i="6"/>
  <c r="A376" i="6" s="1"/>
  <c r="B232" i="6"/>
  <c r="A232" i="6" s="1"/>
  <c r="B285" i="6"/>
  <c r="A285" i="6" s="1"/>
  <c r="B318" i="6"/>
  <c r="A318" i="6" s="1"/>
  <c r="B367" i="6"/>
  <c r="A367" i="6" s="1"/>
  <c r="B249" i="6"/>
  <c r="A249" i="6" s="1"/>
  <c r="B336" i="6"/>
  <c r="A336" i="6" s="1"/>
  <c r="B306" i="6"/>
  <c r="A306" i="6" s="1"/>
  <c r="B133" i="6"/>
  <c r="A133" i="6" s="1"/>
  <c r="B115" i="6"/>
  <c r="A115" i="6" s="1"/>
  <c r="B330" i="6"/>
  <c r="A330" i="6" s="1"/>
  <c r="B400" i="6"/>
  <c r="A400" i="6" s="1"/>
  <c r="B280" i="6"/>
  <c r="A280" i="6" s="1"/>
  <c r="B269" i="6"/>
  <c r="A269" i="6" s="1"/>
  <c r="B301" i="6"/>
  <c r="A301" i="6" s="1"/>
  <c r="B261" i="6"/>
  <c r="A261" i="6" s="1"/>
  <c r="B327" i="6"/>
  <c r="A327" i="6" s="1"/>
  <c r="B126" i="6"/>
  <c r="A126" i="6" s="1"/>
  <c r="B328" i="6"/>
  <c r="A328" i="6" s="1"/>
  <c r="B177" i="6"/>
  <c r="A177" i="6" s="1"/>
  <c r="B289" i="6"/>
  <c r="A289" i="6" s="1"/>
  <c r="B374" i="6"/>
  <c r="A374" i="6" s="1"/>
  <c r="B284" i="6"/>
  <c r="A284" i="6" s="1"/>
  <c r="B97" i="6"/>
  <c r="A97" i="6" s="1"/>
  <c r="B233" i="6"/>
  <c r="A233" i="6" s="1"/>
  <c r="B234" i="6"/>
  <c r="A234" i="6" s="1"/>
  <c r="B84" i="6"/>
  <c r="A84" i="6" s="1"/>
  <c r="B215" i="6"/>
  <c r="A215" i="6" s="1"/>
  <c r="B262" i="6"/>
  <c r="A262" i="6" s="1"/>
  <c r="B348" i="6"/>
  <c r="A348" i="6" s="1"/>
  <c r="B347" i="6"/>
  <c r="A347" i="6" s="1"/>
  <c r="B190" i="6"/>
  <c r="A190" i="6" s="1"/>
  <c r="B94" i="6"/>
  <c r="A94" i="6" s="1"/>
  <c r="B105" i="6"/>
  <c r="A105" i="6" s="1"/>
  <c r="B161" i="6"/>
  <c r="A161" i="6" s="1"/>
  <c r="B210" i="6"/>
  <c r="A210" i="6" s="1"/>
  <c r="B240" i="6"/>
  <c r="A240" i="6" s="1"/>
  <c r="B350" i="6"/>
  <c r="A350" i="6" s="1"/>
  <c r="B150" i="6"/>
  <c r="A150" i="6" s="1"/>
  <c r="B185" i="6"/>
  <c r="A185" i="6" s="1"/>
  <c r="B338" i="6"/>
  <c r="A338" i="6" s="1"/>
  <c r="B228" i="6"/>
  <c r="A228" i="6" s="1"/>
  <c r="B176" i="6"/>
  <c r="A176" i="6" s="1"/>
  <c r="B345" i="6"/>
  <c r="A345" i="6" s="1"/>
  <c r="B88" i="6"/>
  <c r="A88" i="6" s="1"/>
  <c r="B352" i="6"/>
  <c r="A352" i="6" s="1"/>
  <c r="B120" i="6"/>
  <c r="A120" i="6" s="1"/>
  <c r="B229" i="6"/>
  <c r="A229" i="6" s="1"/>
  <c r="B156" i="6"/>
  <c r="A156" i="6" s="1"/>
  <c r="B272" i="6"/>
  <c r="A272" i="6" s="1"/>
  <c r="B304" i="6"/>
  <c r="A304" i="6" s="1"/>
  <c r="B136" i="6"/>
  <c r="A136" i="6" s="1"/>
  <c r="B167" i="6"/>
  <c r="A167" i="6" s="1"/>
  <c r="B398" i="6"/>
  <c r="A398" i="6" s="1"/>
  <c r="B332" i="6"/>
  <c r="A332" i="6" s="1"/>
  <c r="B393" i="6"/>
  <c r="A393" i="6" s="1"/>
  <c r="B277" i="6"/>
  <c r="A277" i="6" s="1"/>
  <c r="B358" i="6"/>
  <c r="A358" i="6" s="1"/>
  <c r="B119" i="6"/>
  <c r="A119" i="6" s="1"/>
  <c r="B288" i="6"/>
  <c r="A288" i="6" s="1"/>
  <c r="B290" i="6"/>
  <c r="A290" i="6" s="1"/>
  <c r="B378" i="6"/>
  <c r="A378" i="6" s="1"/>
  <c r="B291" i="6"/>
  <c r="A291" i="6" s="1"/>
  <c r="B219" i="6"/>
  <c r="A219" i="6" s="1"/>
  <c r="B265" i="6"/>
  <c r="A265" i="6" s="1"/>
  <c r="B83" i="6"/>
  <c r="A83" i="6" s="1"/>
  <c r="B151" i="6"/>
  <c r="A151" i="6" s="1"/>
  <c r="B399" i="6"/>
  <c r="A399" i="6" s="1"/>
  <c r="B168" i="6"/>
  <c r="A168" i="6" s="1"/>
  <c r="B317" i="6"/>
  <c r="A317" i="6" s="1"/>
  <c r="B208" i="6"/>
  <c r="A208" i="6" s="1"/>
  <c r="B137" i="6"/>
  <c r="A137" i="6" s="1"/>
  <c r="B117" i="6"/>
  <c r="A117" i="6" s="1"/>
  <c r="B343" i="6"/>
  <c r="A343" i="6" s="1"/>
  <c r="B114" i="6"/>
  <c r="A114" i="6" s="1"/>
  <c r="B100" i="6"/>
  <c r="A100" i="6" s="1"/>
  <c r="B397" i="6"/>
  <c r="A397" i="6" s="1"/>
  <c r="B108" i="6"/>
  <c r="A108" i="6" s="1"/>
  <c r="B202" i="6"/>
  <c r="A202" i="6" s="1"/>
  <c r="B254" i="6"/>
  <c r="A254" i="6" s="1"/>
  <c r="B221" i="6"/>
  <c r="A221" i="6" s="1"/>
  <c r="B203" i="6"/>
  <c r="A203" i="6" s="1"/>
  <c r="B271" i="6"/>
  <c r="A271" i="6" s="1"/>
  <c r="B360" i="6"/>
  <c r="A360" i="6" s="1"/>
  <c r="B162" i="6"/>
  <c r="A162" i="6" s="1"/>
  <c r="B353" i="6"/>
  <c r="A353" i="6" s="1"/>
  <c r="B356" i="6"/>
  <c r="A356" i="6" s="1"/>
  <c r="B116" i="6"/>
  <c r="A116" i="6" s="1"/>
  <c r="B107" i="6"/>
  <c r="A107" i="6" s="1"/>
  <c r="B216" i="6"/>
  <c r="A216" i="6" s="1"/>
  <c r="B81" i="6"/>
  <c r="A81" i="6" s="1"/>
  <c r="B200" i="6"/>
  <c r="A200" i="6" s="1"/>
  <c r="B312" i="6"/>
  <c r="A312" i="6" s="1"/>
  <c r="B146" i="6"/>
  <c r="A146" i="6" s="1"/>
  <c r="B268" i="6"/>
  <c r="A268" i="6" s="1"/>
  <c r="B243" i="6"/>
  <c r="A243" i="6" s="1"/>
  <c r="B355" i="6"/>
  <c r="A355" i="6" s="1"/>
  <c r="B180" i="6"/>
  <c r="A180" i="6" s="1"/>
  <c r="B140" i="6"/>
  <c r="A140" i="6" s="1"/>
  <c r="B334" i="6"/>
  <c r="A334" i="6" s="1"/>
  <c r="B171" i="6"/>
  <c r="A171" i="6" s="1"/>
  <c r="B248" i="6"/>
  <c r="A248" i="6" s="1"/>
  <c r="B239" i="6"/>
  <c r="A239" i="6" s="1"/>
  <c r="B222" i="6"/>
  <c r="A222" i="6" s="1"/>
  <c r="B130" i="6"/>
  <c r="A130" i="6" s="1"/>
  <c r="B293" i="6"/>
  <c r="A293" i="6" s="1"/>
  <c r="B211" i="6"/>
  <c r="A211" i="6" s="1"/>
  <c r="B245" i="6"/>
  <c r="A245" i="6" s="1"/>
  <c r="B395" i="6"/>
  <c r="A395" i="6" s="1"/>
  <c r="B382" i="6"/>
  <c r="A382" i="6" s="1"/>
  <c r="B333" i="6"/>
  <c r="A333" i="6" s="1"/>
  <c r="B354" i="6"/>
  <c r="A354" i="6" s="1"/>
  <c r="B224" i="6"/>
  <c r="A224" i="6" s="1"/>
  <c r="B365" i="6"/>
  <c r="A365" i="6" s="1"/>
  <c r="B231" i="6"/>
  <c r="A231" i="6" s="1"/>
  <c r="B135" i="6"/>
  <c r="A135" i="6" s="1"/>
  <c r="B230" i="6"/>
  <c r="A230" i="6" s="1"/>
  <c r="B309" i="6"/>
  <c r="A309" i="6" s="1"/>
  <c r="B91" i="6"/>
  <c r="A91" i="6" s="1"/>
  <c r="B217" i="6"/>
  <c r="A217" i="6" s="1"/>
  <c r="B106" i="6"/>
  <c r="A106" i="6" s="1"/>
  <c r="B320" i="6"/>
  <c r="A320" i="6" s="1"/>
  <c r="B238" i="6"/>
  <c r="A238" i="6" s="1"/>
  <c r="B259" i="6"/>
  <c r="A259" i="6" s="1"/>
  <c r="B321" i="6"/>
  <c r="A321" i="6" s="1"/>
  <c r="B149" i="6"/>
  <c r="A149" i="6" s="1"/>
  <c r="B286" i="6"/>
  <c r="A286" i="6" s="1"/>
  <c r="B315" i="6"/>
  <c r="A315" i="6" s="1"/>
  <c r="B339" i="6"/>
  <c r="A339" i="6" s="1"/>
  <c r="B127" i="6"/>
  <c r="A127" i="6" s="1"/>
  <c r="B308" i="6"/>
  <c r="A308" i="6" s="1"/>
  <c r="B139" i="6"/>
  <c r="A139" i="6" s="1"/>
  <c r="B191" i="6"/>
  <c r="A191" i="6" s="1"/>
  <c r="B349" i="6"/>
  <c r="A349" i="6" s="1"/>
  <c r="B388" i="6"/>
  <c r="A388" i="6" s="1"/>
  <c r="B205" i="6"/>
  <c r="A205" i="6" s="1"/>
  <c r="B199" i="6"/>
  <c r="A199" i="6" s="1"/>
  <c r="B302" i="6"/>
  <c r="A302" i="6" s="1"/>
  <c r="B325" i="6"/>
  <c r="A325" i="6" s="1"/>
  <c r="B214" i="6"/>
  <c r="A214" i="6" s="1"/>
  <c r="B198" i="6"/>
  <c r="A198" i="6" s="1"/>
  <c r="B109" i="6"/>
  <c r="A109" i="6" s="1"/>
  <c r="B362" i="6"/>
  <c r="A362" i="6" s="1"/>
  <c r="A312" i="5"/>
  <c r="B313" i="5"/>
  <c r="A176" i="5"/>
  <c r="B177" i="5"/>
  <c r="A341" i="5"/>
  <c r="B342" i="5"/>
  <c r="B214" i="5"/>
  <c r="A213" i="5"/>
  <c r="B359" i="5"/>
  <c r="A358" i="5"/>
  <c r="B507" i="5"/>
  <c r="A506" i="5"/>
  <c r="A32" i="5"/>
  <c r="B33" i="5"/>
  <c r="D12" i="15"/>
  <c r="B8" i="5"/>
  <c r="A7" i="5"/>
  <c r="F12" i="4"/>
  <c r="C13" i="4"/>
  <c r="G12" i="4"/>
  <c r="H12" i="4"/>
  <c r="D13" i="4"/>
  <c r="D12" i="4"/>
  <c r="C12" i="4"/>
  <c r="A9" i="4"/>
  <c r="B11" i="4"/>
  <c r="D11" i="4" s="1"/>
  <c r="A9" i="15"/>
  <c r="D13" i="15"/>
  <c r="G12" i="15"/>
  <c r="C13" i="15"/>
  <c r="H12" i="15"/>
  <c r="B68" i="5" l="1"/>
  <c r="A67" i="5"/>
  <c r="B250" i="5"/>
  <c r="A249" i="5"/>
  <c r="I12" i="15"/>
  <c r="A342" i="5"/>
  <c r="B343" i="5"/>
  <c r="A177" i="5"/>
  <c r="B178" i="5"/>
  <c r="B314" i="5"/>
  <c r="A313" i="5"/>
  <c r="B215" i="5"/>
  <c r="A214" i="5"/>
  <c r="B508" i="5"/>
  <c r="A507" i="5"/>
  <c r="B34" i="5"/>
  <c r="A33" i="5"/>
  <c r="I13" i="15"/>
  <c r="A8" i="5"/>
  <c r="B9" i="5"/>
  <c r="A359" i="5"/>
  <c r="B360" i="5"/>
  <c r="C11" i="4"/>
  <c r="I11" i="4" s="1"/>
  <c r="C14" i="4"/>
  <c r="I14" i="4" s="1"/>
  <c r="I12" i="4"/>
  <c r="A8" i="4"/>
  <c r="B9" i="4"/>
  <c r="I13" i="4"/>
  <c r="D11" i="15"/>
  <c r="C14" i="15"/>
  <c r="I14" i="15" s="1"/>
  <c r="C11" i="15"/>
  <c r="A8" i="15"/>
  <c r="B69" i="5" l="1"/>
  <c r="A68" i="5"/>
  <c r="B251" i="5"/>
  <c r="A250" i="5"/>
  <c r="B315" i="5"/>
  <c r="A314" i="5"/>
  <c r="B179" i="5"/>
  <c r="A178" i="5"/>
  <c r="B344" i="5"/>
  <c r="A343" i="5"/>
  <c r="B216" i="5"/>
  <c r="A215" i="5"/>
  <c r="B361" i="5"/>
  <c r="A360" i="5"/>
  <c r="B509" i="5"/>
  <c r="A508" i="5"/>
  <c r="B10" i="5"/>
  <c r="A9" i="5"/>
  <c r="A34" i="5"/>
  <c r="B35" i="5"/>
  <c r="I11" i="15"/>
  <c r="J11" i="15" s="1"/>
  <c r="B8" i="4"/>
  <c r="D8" i="4" s="1"/>
  <c r="A7" i="4"/>
  <c r="D8" i="15"/>
  <c r="A7" i="15"/>
  <c r="E8" i="15"/>
  <c r="F8" i="15"/>
  <c r="B70" i="5" l="1"/>
  <c r="A69" i="5"/>
  <c r="B252" i="5"/>
  <c r="A251" i="5"/>
  <c r="C8" i="15"/>
  <c r="A216" i="5"/>
  <c r="B217" i="5"/>
  <c r="B180" i="5"/>
  <c r="A179" i="5"/>
  <c r="A344" i="5"/>
  <c r="B345" i="5"/>
  <c r="B316" i="5"/>
  <c r="A315" i="5"/>
  <c r="A10" i="5"/>
  <c r="B11" i="5"/>
  <c r="A509" i="5"/>
  <c r="B510" i="5"/>
  <c r="B362" i="5"/>
  <c r="A361" i="5"/>
  <c r="A35" i="5"/>
  <c r="B36" i="5"/>
  <c r="E8" i="4"/>
  <c r="F8" i="4"/>
  <c r="A5" i="4"/>
  <c r="B7" i="4"/>
  <c r="D7" i="4" s="1"/>
  <c r="H8" i="4"/>
  <c r="G8" i="4"/>
  <c r="C8" i="4"/>
  <c r="A5" i="15"/>
  <c r="H8" i="15"/>
  <c r="G8" i="15"/>
  <c r="B71" i="5" l="1"/>
  <c r="A70" i="5"/>
  <c r="B253" i="5"/>
  <c r="A252" i="5"/>
  <c r="B181" i="5"/>
  <c r="A180" i="5"/>
  <c r="A217" i="5"/>
  <c r="B218" i="5"/>
  <c r="B317" i="5"/>
  <c r="A316" i="5"/>
  <c r="B346" i="5"/>
  <c r="A345" i="5"/>
  <c r="B12" i="5"/>
  <c r="A11" i="5"/>
  <c r="B511" i="5"/>
  <c r="A510" i="5"/>
  <c r="B37" i="5"/>
  <c r="A36" i="5"/>
  <c r="A362" i="5"/>
  <c r="B363" i="5"/>
  <c r="C7" i="4"/>
  <c r="I7" i="4" s="1"/>
  <c r="D9" i="4"/>
  <c r="C9" i="4"/>
  <c r="I8" i="4"/>
  <c r="A4" i="4"/>
  <c r="B5" i="4"/>
  <c r="D9" i="15"/>
  <c r="C9" i="15"/>
  <c r="D7" i="15"/>
  <c r="C7" i="15"/>
  <c r="A4" i="15"/>
  <c r="I8" i="15"/>
  <c r="A71" i="5" l="1"/>
  <c r="B72" i="5"/>
  <c r="B254" i="5"/>
  <c r="A253" i="5"/>
  <c r="A346" i="5"/>
  <c r="B347" i="5"/>
  <c r="I9" i="15"/>
  <c r="B219" i="5"/>
  <c r="A218" i="5"/>
  <c r="A317" i="5"/>
  <c r="B318" i="5"/>
  <c r="B182" i="5"/>
  <c r="A181" i="5"/>
  <c r="A363" i="5"/>
  <c r="B364" i="5"/>
  <c r="A511" i="5"/>
  <c r="B512" i="5"/>
  <c r="B38" i="5"/>
  <c r="A37" i="5"/>
  <c r="B13" i="5"/>
  <c r="A12" i="5"/>
  <c r="B4" i="4"/>
  <c r="C4" i="4" s="1"/>
  <c r="A3" i="4"/>
  <c r="B3" i="4" s="1"/>
  <c r="I9" i="4"/>
  <c r="F4" i="15"/>
  <c r="E4" i="15"/>
  <c r="A3" i="15"/>
  <c r="D4" i="15"/>
  <c r="I7" i="15"/>
  <c r="B73" i="5" l="1"/>
  <c r="A72" i="5"/>
  <c r="A254" i="5"/>
  <c r="B255" i="5"/>
  <c r="E4" i="4"/>
  <c r="F4" i="4"/>
  <c r="A219" i="5"/>
  <c r="B220" i="5"/>
  <c r="B319" i="5"/>
  <c r="A318" i="5"/>
  <c r="A347" i="5"/>
  <c r="B348" i="5"/>
  <c r="B183" i="5"/>
  <c r="A182" i="5"/>
  <c r="A38" i="5"/>
  <c r="B39" i="5"/>
  <c r="C3" i="15"/>
  <c r="B14" i="5"/>
  <c r="A13" i="5"/>
  <c r="A512" i="5"/>
  <c r="B513" i="5"/>
  <c r="C4" i="15"/>
  <c r="A364" i="5"/>
  <c r="B365" i="5"/>
  <c r="D3" i="4"/>
  <c r="C10" i="4"/>
  <c r="I10" i="4" s="1"/>
  <c r="C3" i="4"/>
  <c r="C5" i="4"/>
  <c r="D5" i="4"/>
  <c r="H4" i="4"/>
  <c r="E3" i="4"/>
  <c r="G4" i="4"/>
  <c r="C6" i="4"/>
  <c r="I6" i="4" s="1"/>
  <c r="D4" i="4"/>
  <c r="D3" i="15"/>
  <c r="C10" i="15"/>
  <c r="I10" i="15" s="1"/>
  <c r="D5" i="15"/>
  <c r="C5" i="15"/>
  <c r="G4" i="15"/>
  <c r="H4" i="15"/>
  <c r="C6" i="15"/>
  <c r="I6" i="15" s="1"/>
  <c r="E3" i="15"/>
  <c r="B74" i="5" l="1"/>
  <c r="A73" i="5"/>
  <c r="A255" i="5"/>
  <c r="B256" i="5"/>
  <c r="A319" i="5"/>
  <c r="B320" i="5"/>
  <c r="B349" i="5"/>
  <c r="A348" i="5"/>
  <c r="A183" i="5"/>
  <c r="B184" i="5"/>
  <c r="B221" i="5"/>
  <c r="A220" i="5"/>
  <c r="A14" i="5"/>
  <c r="B15" i="5"/>
  <c r="A365" i="5"/>
  <c r="B366" i="5"/>
  <c r="B40" i="5"/>
  <c r="A39" i="5"/>
  <c r="A513" i="5"/>
  <c r="B514" i="5"/>
  <c r="I4" i="15"/>
  <c r="I5" i="15"/>
  <c r="I3" i="15"/>
  <c r="I5" i="4"/>
  <c r="I4" i="4"/>
  <c r="I3" i="4"/>
  <c r="A74" i="5" l="1"/>
  <c r="B75" i="5"/>
  <c r="B257" i="5"/>
  <c r="A256" i="5"/>
  <c r="A184" i="5"/>
  <c r="B185" i="5"/>
  <c r="I18" i="15"/>
  <c r="J18" i="15" s="1"/>
  <c r="I19" i="15" s="1"/>
  <c r="A349" i="5"/>
  <c r="B350" i="5"/>
  <c r="B321" i="5"/>
  <c r="A320" i="5"/>
  <c r="B222" i="5"/>
  <c r="A221" i="5"/>
  <c r="A514" i="5"/>
  <c r="B515" i="5"/>
  <c r="B16" i="5"/>
  <c r="A15" i="5"/>
  <c r="B367" i="5"/>
  <c r="A366" i="5"/>
  <c r="A40" i="5"/>
  <c r="B41" i="5"/>
  <c r="I18" i="4"/>
  <c r="A75" i="5" l="1"/>
  <c r="B76" i="5"/>
  <c r="A257" i="5"/>
  <c r="B258" i="5"/>
  <c r="B322" i="5"/>
  <c r="A321" i="5"/>
  <c r="A350" i="5"/>
  <c r="B351" i="5"/>
  <c r="A222" i="5"/>
  <c r="B223" i="5"/>
  <c r="A185" i="5"/>
  <c r="B186" i="5"/>
  <c r="B17" i="5"/>
  <c r="A16" i="5"/>
  <c r="B516" i="5"/>
  <c r="A515" i="5"/>
  <c r="A367" i="5"/>
  <c r="B368" i="5"/>
  <c r="B42" i="5"/>
  <c r="A41" i="5"/>
  <c r="B77" i="5" l="1"/>
  <c r="A76" i="5"/>
  <c r="A258" i="5"/>
  <c r="B259" i="5"/>
  <c r="B352" i="5"/>
  <c r="A351" i="5"/>
  <c r="B224" i="5"/>
  <c r="A223" i="5"/>
  <c r="B187" i="5"/>
  <c r="A186" i="5"/>
  <c r="B323" i="5"/>
  <c r="A322" i="5"/>
  <c r="A368" i="5"/>
  <c r="B369" i="5"/>
  <c r="A516" i="5"/>
  <c r="B517" i="5"/>
  <c r="B43" i="5"/>
  <c r="A42" i="5"/>
  <c r="A17" i="5"/>
  <c r="B18" i="5"/>
  <c r="B78" i="5" l="1"/>
  <c r="A77" i="5"/>
  <c r="B260" i="5"/>
  <c r="A259" i="5"/>
  <c r="A187" i="5"/>
  <c r="B188" i="5"/>
  <c r="A224" i="5"/>
  <c r="B225" i="5"/>
  <c r="A323" i="5"/>
  <c r="B324" i="5"/>
  <c r="B353" i="5"/>
  <c r="A353" i="5" s="1"/>
  <c r="A352" i="5"/>
  <c r="B370" i="5"/>
  <c r="A369" i="5"/>
  <c r="A43" i="5"/>
  <c r="B44" i="5"/>
  <c r="A18" i="5"/>
  <c r="B19" i="5"/>
  <c r="B518" i="5"/>
  <c r="A517" i="5"/>
  <c r="A78" i="5" l="1"/>
  <c r="B79" i="5"/>
  <c r="B261" i="5"/>
  <c r="A260" i="5"/>
  <c r="B325" i="5"/>
  <c r="A324" i="5"/>
  <c r="A225" i="5"/>
  <c r="B226" i="5"/>
  <c r="A188" i="5"/>
  <c r="B189" i="5"/>
  <c r="A44" i="5"/>
  <c r="B45" i="5"/>
  <c r="A518" i="5"/>
  <c r="B519" i="5"/>
  <c r="A370" i="5"/>
  <c r="B371" i="5"/>
  <c r="B20" i="5"/>
  <c r="A19" i="5"/>
  <c r="A79" i="5" l="1"/>
  <c r="B80" i="5"/>
  <c r="B262" i="5"/>
  <c r="A261" i="5"/>
  <c r="A226" i="5"/>
  <c r="B227" i="5"/>
  <c r="B190" i="5"/>
  <c r="A189" i="5"/>
  <c r="B326" i="5"/>
  <c r="A325" i="5"/>
  <c r="B21" i="5"/>
  <c r="A20" i="5"/>
  <c r="A519" i="5"/>
  <c r="B520" i="5"/>
  <c r="B372" i="5"/>
  <c r="A371" i="5"/>
  <c r="A45" i="5"/>
  <c r="B46" i="5"/>
  <c r="A80" i="5" l="1"/>
  <c r="B81" i="5"/>
  <c r="A262" i="5"/>
  <c r="B263" i="5"/>
  <c r="B191" i="5"/>
  <c r="A190" i="5"/>
  <c r="B228" i="5"/>
  <c r="A227" i="5"/>
  <c r="A326" i="5"/>
  <c r="B327" i="5"/>
  <c r="B47" i="5"/>
  <c r="A46" i="5"/>
  <c r="B373" i="5"/>
  <c r="A372" i="5"/>
  <c r="A21" i="5"/>
  <c r="B22" i="5"/>
  <c r="B521" i="5"/>
  <c r="A520" i="5"/>
  <c r="A81" i="5" l="1"/>
  <c r="B82" i="5"/>
  <c r="B264" i="5"/>
  <c r="A263" i="5"/>
  <c r="B192" i="5"/>
  <c r="A191" i="5"/>
  <c r="A228" i="5"/>
  <c r="B229" i="5"/>
  <c r="A327" i="5"/>
  <c r="B328" i="5"/>
  <c r="B23" i="5"/>
  <c r="A22" i="5"/>
  <c r="B522" i="5"/>
  <c r="A521" i="5"/>
  <c r="A373" i="5"/>
  <c r="B374" i="5"/>
  <c r="B48" i="5"/>
  <c r="A47" i="5"/>
  <c r="B83" i="5" l="1"/>
  <c r="A82" i="5"/>
  <c r="B265" i="5"/>
  <c r="A264" i="5"/>
  <c r="A229" i="5"/>
  <c r="B230" i="5"/>
  <c r="A328" i="5"/>
  <c r="B329" i="5"/>
  <c r="A192" i="5"/>
  <c r="B193" i="5"/>
  <c r="A374" i="5"/>
  <c r="B375" i="5"/>
  <c r="B523" i="5"/>
  <c r="A522" i="5"/>
  <c r="A48" i="5"/>
  <c r="B49" i="5"/>
  <c r="B24" i="5"/>
  <c r="A23" i="5"/>
  <c r="A83" i="5" l="1"/>
  <c r="B84" i="5"/>
  <c r="B266" i="5"/>
  <c r="A265" i="5"/>
  <c r="A193" i="5"/>
  <c r="B194" i="5"/>
  <c r="B231" i="5"/>
  <c r="A230" i="5"/>
  <c r="B330" i="5"/>
  <c r="A329" i="5"/>
  <c r="A523" i="5"/>
  <c r="B524" i="5"/>
  <c r="B50" i="5"/>
  <c r="A49" i="5"/>
  <c r="B376" i="5"/>
  <c r="A375" i="5"/>
  <c r="A24" i="5"/>
  <c r="B25" i="5"/>
  <c r="A84" i="5" l="1"/>
  <c r="B85" i="5"/>
  <c r="A266" i="5"/>
  <c r="B267" i="5"/>
  <c r="B195" i="5"/>
  <c r="A194" i="5"/>
  <c r="B232" i="5"/>
  <c r="A231" i="5"/>
  <c r="B331" i="5"/>
  <c r="A330" i="5"/>
  <c r="A524" i="5"/>
  <c r="B525" i="5"/>
  <c r="B377" i="5"/>
  <c r="A376" i="5"/>
  <c r="A50" i="5"/>
  <c r="B51" i="5"/>
  <c r="B26" i="5"/>
  <c r="A26" i="5" s="1"/>
  <c r="A25" i="5"/>
  <c r="B86" i="5" l="1"/>
  <c r="A85" i="5"/>
  <c r="A267" i="5"/>
  <c r="B268" i="5"/>
  <c r="B233" i="5"/>
  <c r="A232" i="5"/>
  <c r="B332" i="5"/>
  <c r="A331" i="5"/>
  <c r="A195" i="5"/>
  <c r="B196" i="5"/>
  <c r="A525" i="5"/>
  <c r="B526" i="5"/>
  <c r="A51" i="5"/>
  <c r="B52" i="5"/>
  <c r="A377" i="5"/>
  <c r="B378" i="5"/>
  <c r="A86" i="5" l="1"/>
  <c r="B87" i="5"/>
  <c r="A268" i="5"/>
  <c r="B269" i="5"/>
  <c r="A233" i="5"/>
  <c r="B234" i="5"/>
  <c r="B333" i="5"/>
  <c r="A332" i="5"/>
  <c r="A196" i="5"/>
  <c r="B197" i="5"/>
  <c r="A52" i="5"/>
  <c r="B53" i="5"/>
  <c r="A378" i="5"/>
  <c r="B379" i="5"/>
  <c r="B527" i="5"/>
  <c r="A526" i="5"/>
  <c r="A87" i="5" l="1"/>
  <c r="B88" i="5"/>
  <c r="B270" i="5"/>
  <c r="A269" i="5"/>
  <c r="A197" i="5"/>
  <c r="B198" i="5"/>
  <c r="A333" i="5"/>
  <c r="B334" i="5"/>
  <c r="A334" i="5" s="1"/>
  <c r="A234" i="5"/>
  <c r="B235" i="5"/>
  <c r="A379" i="5"/>
  <c r="B380" i="5"/>
  <c r="A53" i="5"/>
  <c r="B54" i="5"/>
  <c r="A527" i="5"/>
  <c r="B528" i="5"/>
  <c r="B89" i="5" l="1"/>
  <c r="A88" i="5"/>
  <c r="B271" i="5"/>
  <c r="A270" i="5"/>
  <c r="B236" i="5"/>
  <c r="A235" i="5"/>
  <c r="B199" i="5"/>
  <c r="A198" i="5"/>
  <c r="A528" i="5"/>
  <c r="B529" i="5"/>
  <c r="B55" i="5"/>
  <c r="A54" i="5"/>
  <c r="A380" i="5"/>
  <c r="B381" i="5"/>
  <c r="A89" i="5" l="1"/>
  <c r="B90" i="5"/>
  <c r="B272" i="5"/>
  <c r="A271" i="5"/>
  <c r="A236" i="5"/>
  <c r="B237" i="5"/>
  <c r="A199" i="5"/>
  <c r="B200" i="5"/>
  <c r="B382" i="5"/>
  <c r="A381" i="5"/>
  <c r="B530" i="5"/>
  <c r="A529" i="5"/>
  <c r="A55" i="5"/>
  <c r="B56" i="5"/>
  <c r="B91" i="5" l="1"/>
  <c r="A90" i="5"/>
  <c r="A272" i="5"/>
  <c r="B273" i="5"/>
  <c r="A237" i="5"/>
  <c r="B238" i="5"/>
  <c r="A200" i="5"/>
  <c r="B201" i="5"/>
  <c r="A56" i="5"/>
  <c r="B57" i="5"/>
  <c r="A530" i="5"/>
  <c r="B531" i="5"/>
  <c r="B383" i="5"/>
  <c r="A382" i="5"/>
  <c r="B92" i="5" l="1"/>
  <c r="A91" i="5"/>
  <c r="A273" i="5"/>
  <c r="B274" i="5"/>
  <c r="A238" i="5"/>
  <c r="B239" i="5"/>
  <c r="A201" i="5"/>
  <c r="B202" i="5"/>
  <c r="B58" i="5"/>
  <c r="A57" i="5"/>
  <c r="A383" i="5"/>
  <c r="B384" i="5"/>
  <c r="A531" i="5"/>
  <c r="B532" i="5"/>
  <c r="A92" i="5" l="1"/>
  <c r="B93" i="5"/>
  <c r="A274" i="5"/>
  <c r="B275" i="5"/>
  <c r="B203" i="5"/>
  <c r="A202" i="5"/>
  <c r="B240" i="5"/>
  <c r="A239" i="5"/>
  <c r="B533" i="5"/>
  <c r="A532" i="5"/>
  <c r="A384" i="5"/>
  <c r="B385" i="5"/>
  <c r="A58" i="5"/>
  <c r="B59" i="5"/>
  <c r="B94" i="5" l="1"/>
  <c r="A93" i="5"/>
  <c r="B276" i="5"/>
  <c r="A275" i="5"/>
  <c r="B241" i="5"/>
  <c r="A240" i="5"/>
  <c r="A203" i="5"/>
  <c r="B204" i="5"/>
  <c r="B386" i="5"/>
  <c r="A385" i="5"/>
  <c r="B60" i="5"/>
  <c r="A59" i="5"/>
  <c r="B534" i="5"/>
  <c r="A533" i="5"/>
  <c r="A94" i="5" l="1"/>
  <c r="B95" i="5"/>
  <c r="A276" i="5"/>
  <c r="B277" i="5"/>
  <c r="B205" i="5"/>
  <c r="A204" i="5"/>
  <c r="B242" i="5"/>
  <c r="A242" i="5" s="1"/>
  <c r="A241" i="5"/>
  <c r="B61" i="5"/>
  <c r="A61" i="5" s="1"/>
  <c r="A60" i="5"/>
  <c r="B535" i="5"/>
  <c r="A534" i="5"/>
  <c r="B387" i="5"/>
  <c r="A386" i="5"/>
  <c r="B96" i="5" l="1"/>
  <c r="A95" i="5"/>
  <c r="B278" i="5"/>
  <c r="A277" i="5"/>
  <c r="A205" i="5"/>
  <c r="B206" i="5"/>
  <c r="B388" i="5"/>
  <c r="A387" i="5"/>
  <c r="A535" i="5"/>
  <c r="B536" i="5"/>
  <c r="A96" i="5" l="1"/>
  <c r="B97" i="5"/>
  <c r="A278" i="5"/>
  <c r="B279" i="5"/>
  <c r="A206" i="5"/>
  <c r="B207" i="5"/>
  <c r="A536" i="5"/>
  <c r="B537" i="5"/>
  <c r="B389" i="5"/>
  <c r="A388" i="5"/>
  <c r="A97" i="5" l="1"/>
  <c r="B98" i="5"/>
  <c r="A279" i="5"/>
  <c r="B280" i="5"/>
  <c r="A207" i="5"/>
  <c r="B208" i="5"/>
  <c r="B390" i="5"/>
  <c r="A389" i="5"/>
  <c r="A537" i="5"/>
  <c r="B538" i="5"/>
  <c r="A98" i="5" l="1"/>
  <c r="B99" i="5"/>
  <c r="A280" i="5"/>
  <c r="B281" i="5"/>
  <c r="B209" i="5"/>
  <c r="A209" i="5" s="1"/>
  <c r="A208" i="5"/>
  <c r="B539" i="5"/>
  <c r="A538" i="5"/>
  <c r="A390" i="5"/>
  <c r="B391" i="5"/>
  <c r="A99" i="5" l="1"/>
  <c r="B100" i="5"/>
  <c r="A281" i="5"/>
  <c r="B282" i="5"/>
  <c r="B392" i="5"/>
  <c r="A391" i="5"/>
  <c r="A539" i="5"/>
  <c r="B540" i="5"/>
  <c r="B101" i="5" l="1"/>
  <c r="A100" i="5"/>
  <c r="B283" i="5"/>
  <c r="A282" i="5"/>
  <c r="B541" i="5"/>
  <c r="A540" i="5"/>
  <c r="A392" i="5"/>
  <c r="B393" i="5"/>
  <c r="A101" i="5" l="1"/>
  <c r="B102" i="5"/>
  <c r="B284" i="5"/>
  <c r="A283" i="5"/>
  <c r="A393" i="5"/>
  <c r="B394" i="5"/>
  <c r="B542" i="5"/>
  <c r="A541" i="5"/>
  <c r="A102" i="5" l="1"/>
  <c r="B103" i="5"/>
  <c r="A284" i="5"/>
  <c r="B285" i="5"/>
  <c r="B543" i="5"/>
  <c r="A542" i="5"/>
  <c r="B395" i="5"/>
  <c r="A394" i="5"/>
  <c r="B104" i="5" l="1"/>
  <c r="A103" i="5"/>
  <c r="A285" i="5"/>
  <c r="B286" i="5"/>
  <c r="B544" i="5"/>
  <c r="A543" i="5"/>
  <c r="B396" i="5"/>
  <c r="A395" i="5"/>
  <c r="A104" i="5" l="1"/>
  <c r="B105" i="5"/>
  <c r="B287" i="5"/>
  <c r="A286" i="5"/>
  <c r="B397" i="5"/>
  <c r="A396" i="5"/>
  <c r="A544" i="5"/>
  <c r="B545" i="5"/>
  <c r="A105" i="5" l="1"/>
  <c r="B106" i="5"/>
  <c r="B288" i="5"/>
  <c r="A287" i="5"/>
  <c r="A545" i="5"/>
  <c r="B546" i="5"/>
  <c r="A397" i="5"/>
  <c r="B398" i="5"/>
  <c r="A106" i="5" l="1"/>
  <c r="B107" i="5"/>
  <c r="A288" i="5"/>
  <c r="B289" i="5"/>
  <c r="B547" i="5"/>
  <c r="A546" i="5"/>
  <c r="B399" i="5"/>
  <c r="A398" i="5"/>
  <c r="A107" i="5" l="1"/>
  <c r="B108" i="5"/>
  <c r="B290" i="5"/>
  <c r="A289" i="5"/>
  <c r="B400" i="5"/>
  <c r="A399" i="5"/>
  <c r="A547" i="5"/>
  <c r="B548" i="5"/>
  <c r="A108" i="5" l="1"/>
  <c r="B109" i="5"/>
  <c r="A290" i="5"/>
  <c r="B291" i="5"/>
  <c r="B401" i="5"/>
  <c r="A400" i="5"/>
  <c r="A548" i="5"/>
  <c r="B549" i="5"/>
  <c r="A109" i="5" l="1"/>
  <c r="B110" i="5"/>
  <c r="A291" i="5"/>
  <c r="B292" i="5"/>
  <c r="A549" i="5"/>
  <c r="B550" i="5"/>
  <c r="A401" i="5"/>
  <c r="B402" i="5"/>
  <c r="A110" i="5" l="1"/>
  <c r="B111" i="5"/>
  <c r="B293" i="5"/>
  <c r="A292" i="5"/>
  <c r="A550" i="5"/>
  <c r="B551" i="5"/>
  <c r="A402" i="5"/>
  <c r="B403" i="5"/>
  <c r="A111" i="5" l="1"/>
  <c r="B112" i="5"/>
  <c r="A293" i="5"/>
  <c r="B294" i="5"/>
  <c r="B404" i="5"/>
  <c r="A403" i="5"/>
  <c r="B552" i="5"/>
  <c r="A551" i="5"/>
  <c r="A112" i="5" l="1"/>
  <c r="B113" i="5"/>
  <c r="A294" i="5"/>
  <c r="B295" i="5"/>
  <c r="A552" i="5"/>
  <c r="B553" i="5"/>
  <c r="B405" i="5"/>
  <c r="A404" i="5"/>
  <c r="A113" i="5" l="1"/>
  <c r="B114" i="5"/>
  <c r="B296" i="5"/>
  <c r="A295" i="5"/>
  <c r="A405" i="5"/>
  <c r="B406" i="5"/>
  <c r="A553" i="5"/>
  <c r="B554" i="5"/>
  <c r="B115" i="5" l="1"/>
  <c r="A114" i="5"/>
  <c r="A296" i="5"/>
  <c r="B297" i="5"/>
  <c r="A554" i="5"/>
  <c r="B555" i="5"/>
  <c r="B407" i="5"/>
  <c r="A406" i="5"/>
  <c r="B116" i="5" l="1"/>
  <c r="A115" i="5"/>
  <c r="B298" i="5"/>
  <c r="A297" i="5"/>
  <c r="B408" i="5"/>
  <c r="A407" i="5"/>
  <c r="B556" i="5"/>
  <c r="A555" i="5"/>
  <c r="B117" i="5" l="1"/>
  <c r="A116" i="5"/>
  <c r="A298" i="5"/>
  <c r="B299" i="5"/>
  <c r="B557" i="5"/>
  <c r="A556" i="5"/>
  <c r="A408" i="5"/>
  <c r="B409" i="5"/>
  <c r="A117" i="5" l="1"/>
  <c r="B118" i="5"/>
  <c r="A299" i="5"/>
  <c r="B300" i="5"/>
  <c r="B558" i="5"/>
  <c r="A557" i="5"/>
  <c r="B410" i="5"/>
  <c r="A409" i="5"/>
  <c r="B119" i="5" l="1"/>
  <c r="A118" i="5"/>
  <c r="A300" i="5"/>
  <c r="B301" i="5"/>
  <c r="A558" i="5"/>
  <c r="B559" i="5"/>
  <c r="B411" i="5"/>
  <c r="A410" i="5"/>
  <c r="A119" i="5" l="1"/>
  <c r="B120" i="5"/>
  <c r="B302" i="5"/>
  <c r="A301" i="5"/>
  <c r="A411" i="5"/>
  <c r="B412" i="5"/>
  <c r="B560" i="5"/>
  <c r="A559" i="5"/>
  <c r="B121" i="5" l="1"/>
  <c r="A120" i="5"/>
  <c r="A302" i="5"/>
  <c r="B303" i="5"/>
  <c r="A560" i="5"/>
  <c r="B561" i="5"/>
  <c r="A412" i="5"/>
  <c r="B413" i="5"/>
  <c r="A121" i="5" l="1"/>
  <c r="B122" i="5"/>
  <c r="B304" i="5"/>
  <c r="A303" i="5"/>
  <c r="A413" i="5"/>
  <c r="B414" i="5"/>
  <c r="B562" i="5"/>
  <c r="A561" i="5"/>
  <c r="A122" i="5" l="1"/>
  <c r="B123" i="5"/>
  <c r="A304" i="5"/>
  <c r="B305" i="5"/>
  <c r="A562" i="5"/>
  <c r="B563" i="5"/>
  <c r="B415" i="5"/>
  <c r="A414" i="5"/>
  <c r="B124" i="5" l="1"/>
  <c r="A123" i="5"/>
  <c r="A305" i="5"/>
  <c r="B306" i="5"/>
  <c r="A415" i="5"/>
  <c r="B416" i="5"/>
  <c r="B564" i="5"/>
  <c r="A563" i="5"/>
  <c r="B125" i="5" l="1"/>
  <c r="A124" i="5"/>
  <c r="A306" i="5"/>
  <c r="B307" i="5"/>
  <c r="A564" i="5"/>
  <c r="B565" i="5"/>
  <c r="B417" i="5"/>
  <c r="A416" i="5"/>
  <c r="B126" i="5" l="1"/>
  <c r="A125" i="5"/>
  <c r="A307" i="5"/>
  <c r="B308" i="5"/>
  <c r="A308" i="5" s="1"/>
  <c r="A417" i="5"/>
  <c r="B418" i="5"/>
  <c r="B566" i="5"/>
  <c r="A565" i="5"/>
  <c r="A126" i="5" l="1"/>
  <c r="B127" i="5"/>
  <c r="B567" i="5"/>
  <c r="A566" i="5"/>
  <c r="A418" i="5"/>
  <c r="B419" i="5"/>
  <c r="A127" i="5" l="1"/>
  <c r="B128" i="5"/>
  <c r="A419" i="5"/>
  <c r="B420" i="5"/>
  <c r="A567" i="5"/>
  <c r="B568" i="5"/>
  <c r="A128" i="5" l="1"/>
  <c r="B129" i="5"/>
  <c r="A568" i="5"/>
  <c r="B569" i="5"/>
  <c r="A420" i="5"/>
  <c r="B421" i="5"/>
  <c r="A129" i="5" l="1"/>
  <c r="B130" i="5"/>
  <c r="A421" i="5"/>
  <c r="B422" i="5"/>
  <c r="B570" i="5"/>
  <c r="A569" i="5"/>
  <c r="B131" i="5" l="1"/>
  <c r="A130" i="5"/>
  <c r="B571" i="5"/>
  <c r="A570" i="5"/>
  <c r="B423" i="5"/>
  <c r="A422" i="5"/>
  <c r="B132" i="5" l="1"/>
  <c r="A131" i="5"/>
  <c r="A423" i="5"/>
  <c r="B424" i="5"/>
  <c r="B572" i="5"/>
  <c r="A571" i="5"/>
  <c r="A132" i="5" l="1"/>
  <c r="B133" i="5"/>
  <c r="B573" i="5"/>
  <c r="A572" i="5"/>
  <c r="B425" i="5"/>
  <c r="A424" i="5"/>
  <c r="A133" i="5" l="1"/>
  <c r="B134" i="5"/>
  <c r="A425" i="5"/>
  <c r="B426" i="5"/>
  <c r="B574" i="5"/>
  <c r="A573" i="5"/>
  <c r="B135" i="5" l="1"/>
  <c r="A134" i="5"/>
  <c r="A574" i="5"/>
  <c r="B575" i="5"/>
  <c r="B427" i="5"/>
  <c r="A426" i="5"/>
  <c r="A135" i="5" l="1"/>
  <c r="B136" i="5"/>
  <c r="A575" i="5"/>
  <c r="B576" i="5"/>
  <c r="B428" i="5"/>
  <c r="A427" i="5"/>
  <c r="A136" i="5" l="1"/>
  <c r="B137" i="5"/>
  <c r="B429" i="5"/>
  <c r="A428" i="5"/>
  <c r="A576" i="5"/>
  <c r="B577" i="5"/>
  <c r="A137" i="5" l="1"/>
  <c r="B138" i="5"/>
  <c r="A577" i="5"/>
  <c r="B578" i="5"/>
  <c r="A429" i="5"/>
  <c r="B430" i="5"/>
  <c r="A138" i="5" l="1"/>
  <c r="B139" i="5"/>
  <c r="B579" i="5"/>
  <c r="A578" i="5"/>
  <c r="A430" i="5"/>
  <c r="B431" i="5"/>
  <c r="A139" i="5" l="1"/>
  <c r="B140" i="5"/>
  <c r="A431" i="5"/>
  <c r="B432" i="5"/>
  <c r="B580" i="5"/>
  <c r="A579" i="5"/>
  <c r="B141" i="5" l="1"/>
  <c r="A140" i="5"/>
  <c r="A580" i="5"/>
  <c r="B581" i="5"/>
  <c r="A432" i="5"/>
  <c r="B433" i="5"/>
  <c r="B142" i="5" l="1"/>
  <c r="A141" i="5"/>
  <c r="A433" i="5"/>
  <c r="B434" i="5"/>
  <c r="B582" i="5"/>
  <c r="A581" i="5"/>
  <c r="B143" i="5" l="1"/>
  <c r="A142" i="5"/>
  <c r="B583" i="5"/>
  <c r="A582" i="5"/>
  <c r="A434" i="5"/>
  <c r="B435" i="5"/>
  <c r="A143" i="5" l="1"/>
  <c r="B144" i="5"/>
  <c r="A435" i="5"/>
  <c r="B436" i="5"/>
  <c r="B584" i="5"/>
  <c r="A583" i="5"/>
  <c r="A144" i="5" l="1"/>
  <c r="B145" i="5"/>
  <c r="A584" i="5"/>
  <c r="B585" i="5"/>
  <c r="B437" i="5"/>
  <c r="A436" i="5"/>
  <c r="A145" i="5" l="1"/>
  <c r="B146" i="5"/>
  <c r="A437" i="5"/>
  <c r="B438" i="5"/>
  <c r="B586" i="5"/>
  <c r="A585" i="5"/>
  <c r="A146" i="5" l="1"/>
  <c r="B147" i="5"/>
  <c r="B439" i="5"/>
  <c r="A438" i="5"/>
  <c r="B587" i="5"/>
  <c r="A586" i="5"/>
  <c r="A147" i="5" l="1"/>
  <c r="B148" i="5"/>
  <c r="B588" i="5"/>
  <c r="A587" i="5"/>
  <c r="A439" i="5"/>
  <c r="B440" i="5"/>
  <c r="A148" i="5" l="1"/>
  <c r="B149" i="5"/>
  <c r="A440" i="5"/>
  <c r="B441" i="5"/>
  <c r="B589" i="5"/>
  <c r="A588" i="5"/>
  <c r="A149" i="5" l="1"/>
  <c r="B150" i="5"/>
  <c r="A589" i="5"/>
  <c r="B590" i="5"/>
  <c r="A441" i="5"/>
  <c r="B442" i="5"/>
  <c r="A150" i="5" l="1"/>
  <c r="B151" i="5"/>
  <c r="B591" i="5"/>
  <c r="A590" i="5"/>
  <c r="A442" i="5"/>
  <c r="B443" i="5"/>
  <c r="A151" i="5" l="1"/>
  <c r="B152" i="5"/>
  <c r="B444" i="5"/>
  <c r="A443" i="5"/>
  <c r="B592" i="5"/>
  <c r="A591" i="5"/>
  <c r="A152" i="5" l="1"/>
  <c r="B153" i="5"/>
  <c r="B593" i="5"/>
  <c r="A592" i="5"/>
  <c r="A444" i="5"/>
  <c r="B445" i="5"/>
  <c r="B154" i="5" l="1"/>
  <c r="A153" i="5"/>
  <c r="B446" i="5"/>
  <c r="A445" i="5"/>
  <c r="A593" i="5"/>
  <c r="B594" i="5"/>
  <c r="A154" i="5" l="1"/>
  <c r="B155" i="5"/>
  <c r="A594" i="5"/>
  <c r="B595" i="5"/>
  <c r="A446" i="5"/>
  <c r="B447" i="5"/>
  <c r="A155" i="5" l="1"/>
  <c r="B156" i="5"/>
  <c r="A595" i="5"/>
  <c r="B596" i="5"/>
  <c r="A447" i="5"/>
  <c r="B448" i="5"/>
  <c r="B157" i="5" l="1"/>
  <c r="A156" i="5"/>
  <c r="A448" i="5"/>
  <c r="B449" i="5"/>
  <c r="B597" i="5"/>
  <c r="A596" i="5"/>
  <c r="A157" i="5" l="1"/>
  <c r="B158" i="5"/>
  <c r="A597" i="5"/>
  <c r="B598" i="5"/>
  <c r="A449" i="5"/>
  <c r="B450" i="5"/>
  <c r="A158" i="5" l="1"/>
  <c r="B159" i="5"/>
  <c r="A450" i="5"/>
  <c r="B451" i="5"/>
  <c r="A598" i="5"/>
  <c r="B599" i="5"/>
  <c r="A159" i="5" l="1"/>
  <c r="B160" i="5"/>
  <c r="A451" i="5"/>
  <c r="B452" i="5"/>
  <c r="A599" i="5"/>
  <c r="B600" i="5"/>
  <c r="A160" i="5" l="1"/>
  <c r="B161" i="5"/>
  <c r="B453" i="5"/>
  <c r="A452" i="5"/>
  <c r="B601" i="5"/>
  <c r="A600" i="5"/>
  <c r="A161" i="5" l="1"/>
  <c r="B162" i="5"/>
  <c r="B602" i="5"/>
  <c r="A601" i="5"/>
  <c r="B454" i="5"/>
  <c r="A453" i="5"/>
  <c r="B163" i="5" l="1"/>
  <c r="A162" i="5"/>
  <c r="B455" i="5"/>
  <c r="A454" i="5"/>
  <c r="B603" i="5"/>
  <c r="A602" i="5"/>
  <c r="A163" i="5" l="1"/>
  <c r="B164" i="5"/>
  <c r="A603" i="5"/>
  <c r="B604" i="5"/>
  <c r="A455" i="5"/>
  <c r="B456" i="5"/>
  <c r="A164" i="5" l="1"/>
  <c r="B165" i="5"/>
  <c r="A456" i="5"/>
  <c r="B457" i="5"/>
  <c r="A604" i="5"/>
  <c r="B605" i="5"/>
  <c r="B166" i="5" l="1"/>
  <c r="A165" i="5"/>
  <c r="B458" i="5"/>
  <c r="A457" i="5"/>
  <c r="A605" i="5"/>
  <c r="B606" i="5"/>
  <c r="B167" i="5" l="1"/>
  <c r="A166" i="5"/>
  <c r="A606" i="5"/>
  <c r="B607" i="5"/>
  <c r="A458" i="5"/>
  <c r="B459" i="5"/>
  <c r="A167" i="5" l="1"/>
  <c r="B168" i="5"/>
  <c r="B608" i="5"/>
  <c r="A607" i="5"/>
  <c r="A459" i="5"/>
  <c r="B460" i="5"/>
  <c r="B169" i="5" l="1"/>
  <c r="A169" i="5" s="1"/>
  <c r="A168" i="5"/>
  <c r="A460" i="5"/>
  <c r="B461" i="5"/>
  <c r="A608" i="5"/>
  <c r="B609" i="5"/>
  <c r="B610" i="5" l="1"/>
  <c r="A609" i="5"/>
  <c r="B462" i="5"/>
  <c r="A461" i="5"/>
  <c r="A462" i="5" l="1"/>
  <c r="B463" i="5"/>
  <c r="A610" i="5"/>
  <c r="B611" i="5"/>
  <c r="B464" i="5" l="1"/>
  <c r="A463" i="5"/>
  <c r="A611" i="5"/>
  <c r="B612" i="5"/>
  <c r="B613" i="5" l="1"/>
  <c r="A612" i="5"/>
  <c r="A464" i="5"/>
  <c r="B465" i="5"/>
  <c r="B466" i="5" l="1"/>
  <c r="A465" i="5"/>
  <c r="A613" i="5"/>
  <c r="B614" i="5"/>
  <c r="A614" i="5" l="1"/>
  <c r="B615" i="5"/>
  <c r="B467" i="5"/>
  <c r="A466" i="5"/>
  <c r="A467" i="5" l="1"/>
  <c r="B468" i="5"/>
  <c r="B616" i="5"/>
  <c r="A615" i="5"/>
  <c r="B469" i="5" l="1"/>
  <c r="A468" i="5"/>
  <c r="B617" i="5"/>
  <c r="A616" i="5"/>
  <c r="B618" i="5" l="1"/>
  <c r="A617" i="5"/>
  <c r="A469" i="5"/>
  <c r="B470" i="5"/>
  <c r="A470" i="5" l="1"/>
  <c r="B471" i="5"/>
  <c r="A618" i="5"/>
  <c r="B619" i="5"/>
  <c r="B620" i="5" l="1"/>
  <c r="A619" i="5"/>
  <c r="A471" i="5"/>
  <c r="B472" i="5"/>
  <c r="A472" i="5" l="1"/>
  <c r="B473" i="5"/>
  <c r="A620" i="5"/>
  <c r="B621" i="5"/>
  <c r="A621" i="5" l="1"/>
  <c r="B622" i="5"/>
  <c r="A473" i="5"/>
  <c r="B474" i="5"/>
  <c r="B475" i="5" l="1"/>
  <c r="A474" i="5"/>
  <c r="A622" i="5"/>
  <c r="B623" i="5"/>
  <c r="B624" i="5" l="1"/>
  <c r="A623" i="5"/>
  <c r="B476" i="5"/>
  <c r="A475" i="5"/>
  <c r="B477" i="5" l="1"/>
  <c r="A476" i="5"/>
  <c r="A624" i="5"/>
  <c r="B625" i="5"/>
  <c r="B626" i="5" l="1"/>
  <c r="A625" i="5"/>
  <c r="A477" i="5"/>
  <c r="B478" i="5"/>
  <c r="B479" i="5" l="1"/>
  <c r="A478" i="5"/>
  <c r="B627" i="5"/>
  <c r="A626" i="5"/>
  <c r="B628" i="5" l="1"/>
  <c r="A627" i="5"/>
  <c r="A479" i="5"/>
  <c r="B480" i="5"/>
  <c r="A480" i="5" l="1"/>
  <c r="B481" i="5"/>
  <c r="A628" i="5"/>
  <c r="B629" i="5"/>
  <c r="A629" i="5" l="1"/>
  <c r="B630" i="5"/>
  <c r="A481" i="5"/>
  <c r="B482" i="5"/>
  <c r="A482" i="5" l="1"/>
  <c r="B483" i="5"/>
  <c r="A630" i="5"/>
  <c r="B631" i="5"/>
  <c r="A631" i="5" l="1"/>
  <c r="B632" i="5"/>
  <c r="A483" i="5"/>
  <c r="B484" i="5"/>
  <c r="A484" i="5" l="1"/>
  <c r="B485" i="5"/>
  <c r="A632" i="5"/>
  <c r="B633" i="5"/>
  <c r="B486" i="5" l="1"/>
  <c r="A485" i="5"/>
  <c r="B634" i="5"/>
  <c r="A633" i="5"/>
  <c r="A634" i="5" l="1"/>
  <c r="B635" i="5"/>
  <c r="B487" i="5"/>
  <c r="A486" i="5"/>
  <c r="B488" i="5" l="1"/>
  <c r="A487" i="5"/>
  <c r="A635" i="5"/>
  <c r="B636" i="5"/>
  <c r="A636" i="5" l="1"/>
  <c r="B637" i="5"/>
  <c r="A488" i="5"/>
  <c r="B489" i="5"/>
  <c r="B490" i="5" l="1"/>
  <c r="A489" i="5"/>
  <c r="A637" i="5"/>
  <c r="B638" i="5"/>
  <c r="B639" i="5" l="1"/>
  <c r="A638" i="5"/>
  <c r="B491" i="5"/>
  <c r="A490" i="5"/>
  <c r="A491" i="5" l="1"/>
  <c r="B492" i="5"/>
  <c r="B640" i="5"/>
  <c r="A639" i="5"/>
  <c r="B641" i="5" l="1"/>
  <c r="A640" i="5"/>
  <c r="A492" i="5"/>
  <c r="B493" i="5"/>
  <c r="B494" i="5" l="1"/>
  <c r="A493" i="5"/>
  <c r="B642" i="5"/>
  <c r="A641" i="5"/>
  <c r="A642" i="5" l="1"/>
  <c r="B643" i="5"/>
  <c r="B495" i="5"/>
  <c r="A494" i="5"/>
  <c r="A495" i="5" l="1"/>
  <c r="B496" i="5"/>
  <c r="B644" i="5"/>
  <c r="A643" i="5"/>
  <c r="B497" i="5" l="1"/>
  <c r="A496" i="5"/>
  <c r="A644" i="5"/>
  <c r="B645" i="5"/>
  <c r="B646" i="5" l="1"/>
  <c r="A645" i="5"/>
  <c r="B498" i="5"/>
  <c r="A497" i="5"/>
  <c r="B499" i="5" l="1"/>
  <c r="A498" i="5"/>
  <c r="A646" i="5"/>
  <c r="B647" i="5"/>
  <c r="A647" i="5" l="1"/>
  <c r="B648" i="5"/>
  <c r="B500" i="5"/>
  <c r="A499" i="5"/>
  <c r="B501" i="5" l="1"/>
  <c r="A500" i="5"/>
  <c r="B649" i="5"/>
  <c r="A648" i="5"/>
  <c r="A649" i="5" l="1"/>
  <c r="B650" i="5"/>
  <c r="B502" i="5"/>
  <c r="A502" i="5" s="1"/>
  <c r="A501" i="5"/>
  <c r="B651" i="5" l="1"/>
  <c r="A650" i="5"/>
  <c r="A651" i="5" l="1"/>
  <c r="B652" i="5"/>
  <c r="B653" i="5" l="1"/>
  <c r="A652" i="5"/>
  <c r="B654" i="5" l="1"/>
  <c r="A653" i="5"/>
  <c r="A654" i="5" l="1"/>
  <c r="B655" i="5"/>
  <c r="B656" i="5" l="1"/>
  <c r="A655" i="5"/>
  <c r="B657" i="5" l="1"/>
  <c r="A656" i="5"/>
  <c r="A657" i="5" l="1"/>
  <c r="B658" i="5"/>
  <c r="A658" i="5" l="1"/>
  <c r="B659" i="5"/>
  <c r="B660" i="5" l="1"/>
  <c r="A659" i="5"/>
  <c r="A660" i="5" l="1"/>
  <c r="B661" i="5"/>
  <c r="B662" i="5" l="1"/>
  <c r="A661" i="5"/>
  <c r="A662" i="5" l="1"/>
  <c r="B663" i="5"/>
  <c r="A663" i="5" l="1"/>
  <c r="B664" i="5"/>
  <c r="A664" i="5" l="1"/>
  <c r="B665" i="5"/>
  <c r="B666" i="5" l="1"/>
  <c r="A665" i="5"/>
  <c r="B667" i="5" l="1"/>
  <c r="A666" i="5"/>
  <c r="B668" i="5" l="1"/>
  <c r="A667" i="5"/>
  <c r="A668" i="5" l="1"/>
  <c r="B669" i="5"/>
  <c r="A669" i="5" l="1"/>
  <c r="B670" i="5"/>
  <c r="A670" i="5" l="1"/>
  <c r="B671" i="5"/>
  <c r="B672" i="5" l="1"/>
  <c r="A671" i="5"/>
  <c r="B673" i="5" l="1"/>
  <c r="A672" i="5"/>
  <c r="A673" i="5" l="1"/>
  <c r="B674" i="5"/>
  <c r="B675" i="5" l="1"/>
  <c r="A674" i="5"/>
  <c r="A675" i="5" l="1"/>
  <c r="B676" i="5"/>
  <c r="B677" i="5" l="1"/>
  <c r="A676" i="5"/>
  <c r="B678" i="5" l="1"/>
  <c r="A677" i="5"/>
  <c r="A678" i="5" l="1"/>
  <c r="B679" i="5"/>
  <c r="B680" i="5" l="1"/>
  <c r="A679" i="5"/>
  <c r="B681" i="5" l="1"/>
  <c r="A680" i="5"/>
  <c r="B682" i="5" l="1"/>
  <c r="A681" i="5"/>
  <c r="A682" i="5" l="1"/>
  <c r="B683" i="5"/>
  <c r="A683" i="5" l="1"/>
  <c r="B684" i="5"/>
  <c r="B685" i="5" l="1"/>
  <c r="A684" i="5"/>
  <c r="B686" i="5" l="1"/>
  <c r="A685" i="5"/>
  <c r="A686" i="5" l="1"/>
  <c r="B687" i="5"/>
  <c r="B688" i="5" l="1"/>
  <c r="A687" i="5"/>
  <c r="B689" i="5" l="1"/>
  <c r="A688" i="5"/>
  <c r="A689" i="5" l="1"/>
  <c r="B690" i="5"/>
  <c r="B691" i="5" l="1"/>
  <c r="A690" i="5"/>
  <c r="B692" i="5" l="1"/>
  <c r="A691" i="5"/>
  <c r="A692" i="5" l="1"/>
  <c r="B693" i="5"/>
  <c r="B694" i="5" l="1"/>
  <c r="A693" i="5"/>
  <c r="A694" i="5" l="1"/>
  <c r="B695" i="5"/>
  <c r="A695" i="5" l="1"/>
  <c r="B696" i="5"/>
  <c r="A696" i="5" l="1"/>
  <c r="B697" i="5"/>
  <c r="B698" i="5" l="1"/>
  <c r="A697" i="5"/>
  <c r="A698" i="5" l="1"/>
  <c r="B699" i="5"/>
  <c r="B700" i="5" l="1"/>
  <c r="A699" i="5"/>
  <c r="A700" i="5" l="1"/>
  <c r="B701" i="5"/>
  <c r="B702" i="5" l="1"/>
  <c r="A701" i="5"/>
  <c r="A702" i="5" l="1"/>
  <c r="B703" i="5"/>
  <c r="A703" i="5" l="1"/>
  <c r="B704" i="5"/>
  <c r="B705" i="5" l="1"/>
  <c r="A704" i="5"/>
  <c r="B706" i="5" l="1"/>
  <c r="A705" i="5"/>
  <c r="B707" i="5" l="1"/>
  <c r="A706" i="5"/>
  <c r="B708" i="5" l="1"/>
  <c r="A707" i="5"/>
  <c r="B709" i="5" l="1"/>
  <c r="A708" i="5"/>
  <c r="A709" i="5" l="1"/>
  <c r="B710" i="5"/>
  <c r="A710" i="5" l="1"/>
  <c r="B711" i="5"/>
  <c r="B712" i="5" l="1"/>
  <c r="A711" i="5"/>
  <c r="A712" i="5" l="1"/>
  <c r="B713" i="5"/>
  <c r="B714" i="5" l="1"/>
  <c r="A713" i="5"/>
  <c r="A714" i="5" l="1"/>
  <c r="B715" i="5"/>
  <c r="A715" i="5" l="1"/>
  <c r="B716" i="5"/>
  <c r="A716" i="5" l="1"/>
  <c r="B717" i="5"/>
  <c r="A717" i="5" l="1"/>
  <c r="B718" i="5"/>
  <c r="A718" i="5" l="1"/>
  <c r="B719" i="5"/>
  <c r="A719" i="5" l="1"/>
  <c r="B720" i="5"/>
  <c r="A720" i="5" l="1"/>
  <c r="B721" i="5"/>
  <c r="A721" i="5" l="1"/>
  <c r="B722" i="5"/>
  <c r="A722" i="5" l="1"/>
  <c r="B723" i="5"/>
  <c r="B724" i="5" l="1"/>
  <c r="A723" i="5"/>
  <c r="A724" i="5" l="1"/>
  <c r="B725" i="5"/>
  <c r="B726" i="5" l="1"/>
  <c r="A725" i="5"/>
  <c r="A726" i="5" l="1"/>
  <c r="B727" i="5"/>
  <c r="A727" i="5" l="1"/>
  <c r="B728" i="5"/>
  <c r="A728" i="5" l="1"/>
  <c r="B729" i="5"/>
  <c r="B730" i="5" l="1"/>
  <c r="A729" i="5"/>
  <c r="B731" i="5" l="1"/>
  <c r="A730" i="5"/>
  <c r="A731" i="5" l="1"/>
  <c r="B732" i="5"/>
  <c r="A732" i="5" l="1"/>
  <c r="B733" i="5"/>
  <c r="B734" i="5" l="1"/>
  <c r="A733" i="5"/>
  <c r="A734" i="5" l="1"/>
  <c r="B735" i="5"/>
  <c r="A735" i="5" l="1"/>
  <c r="B736" i="5"/>
  <c r="A736" i="5" l="1"/>
  <c r="B737" i="5"/>
  <c r="A737" i="5" l="1"/>
  <c r="B738" i="5"/>
  <c r="A738" i="5" l="1"/>
  <c r="B739" i="5"/>
  <c r="B740" i="5" l="1"/>
  <c r="A739" i="5"/>
  <c r="B741" i="5" l="1"/>
  <c r="A740" i="5"/>
  <c r="A741" i="5" l="1"/>
  <c r="B742" i="5"/>
  <c r="B743" i="5" l="1"/>
  <c r="A742" i="5"/>
  <c r="A743" i="5" l="1"/>
  <c r="B744" i="5"/>
  <c r="A744" i="5" l="1"/>
  <c r="B745" i="5"/>
  <c r="A745" i="5" l="1"/>
  <c r="B746" i="5"/>
  <c r="B747" i="5" l="1"/>
  <c r="A746" i="5"/>
  <c r="A747" i="5" l="1"/>
  <c r="B748" i="5"/>
  <c r="A748" i="5" l="1"/>
  <c r="B749" i="5"/>
  <c r="B750" i="5" l="1"/>
  <c r="A749" i="5"/>
  <c r="A750" i="5" l="1"/>
  <c r="B751" i="5"/>
  <c r="B752" i="5" l="1"/>
  <c r="A751" i="5"/>
  <c r="B753" i="5" l="1"/>
  <c r="A752" i="5"/>
  <c r="A753" i="5" l="1"/>
  <c r="B754" i="5"/>
  <c r="A754" i="5" l="1"/>
  <c r="B755" i="5"/>
  <c r="A755" i="5" l="1"/>
  <c r="B756" i="5"/>
  <c r="A756" i="5" l="1"/>
  <c r="B757" i="5"/>
  <c r="B758" i="5" l="1"/>
  <c r="A757" i="5"/>
  <c r="A758" i="5" l="1"/>
  <c r="B759" i="5"/>
  <c r="A759" i="5" l="1"/>
  <c r="B760" i="5"/>
  <c r="A760" i="5" l="1"/>
  <c r="B761" i="5"/>
  <c r="B762" i="5" l="1"/>
  <c r="A761" i="5"/>
  <c r="B763" i="5" l="1"/>
  <c r="A762" i="5"/>
  <c r="B764" i="5" l="1"/>
  <c r="A763" i="5"/>
  <c r="B765" i="5" l="1"/>
  <c r="A764" i="5"/>
  <c r="A765" i="5" l="1"/>
  <c r="B766" i="5"/>
  <c r="A766" i="5" l="1"/>
  <c r="B767" i="5"/>
  <c r="A767" i="5" l="1"/>
  <c r="B768" i="5"/>
  <c r="A768" i="5" l="1"/>
  <c r="B769" i="5"/>
  <c r="A769" i="5" l="1"/>
  <c r="B770" i="5"/>
  <c r="A770" i="5" l="1"/>
  <c r="B771" i="5"/>
  <c r="B772" i="5" l="1"/>
  <c r="A771" i="5"/>
  <c r="A772" i="5" l="1"/>
  <c r="B773" i="5"/>
  <c r="A773" i="5" l="1"/>
  <c r="B774" i="5"/>
  <c r="A774" i="5" l="1"/>
  <c r="B775" i="5"/>
  <c r="A775" i="5" l="1"/>
  <c r="B776" i="5"/>
  <c r="B777" i="5" l="1"/>
  <c r="A776" i="5"/>
  <c r="A777" i="5" l="1"/>
  <c r="B778" i="5"/>
  <c r="A778" i="5" l="1"/>
  <c r="B779" i="5"/>
  <c r="A779" i="5" l="1"/>
  <c r="B780" i="5"/>
  <c r="A780" i="5" l="1"/>
  <c r="B781" i="5"/>
  <c r="A781" i="5" l="1"/>
  <c r="B782" i="5"/>
  <c r="A782" i="5" l="1"/>
  <c r="B783" i="5"/>
  <c r="B784" i="5" l="1"/>
  <c r="A783" i="5"/>
  <c r="A784" i="5" l="1"/>
  <c r="B785" i="5"/>
  <c r="B786" i="5" l="1"/>
  <c r="A785" i="5"/>
  <c r="A786" i="5" l="1"/>
  <c r="B787" i="5"/>
  <c r="A787" i="5" l="1"/>
  <c r="B788" i="5"/>
  <c r="B789" i="5" l="1"/>
  <c r="A788" i="5"/>
  <c r="B790" i="5" l="1"/>
  <c r="A789" i="5"/>
  <c r="B791" i="5" l="1"/>
  <c r="A790" i="5"/>
  <c r="A791" i="5" l="1"/>
  <c r="B792" i="5"/>
  <c r="A792" i="5" l="1"/>
  <c r="B793" i="5"/>
  <c r="B794" i="5" l="1"/>
  <c r="A793" i="5"/>
  <c r="A794" i="5" l="1"/>
  <c r="B795" i="5"/>
  <c r="A795" i="5" l="1"/>
  <c r="B796" i="5"/>
  <c r="A796" i="5" l="1"/>
  <c r="B797" i="5"/>
  <c r="A797" i="5" l="1"/>
  <c r="B798" i="5"/>
  <c r="A798" i="5" l="1"/>
  <c r="B799" i="5"/>
  <c r="B800" i="5" l="1"/>
  <c r="A799" i="5"/>
  <c r="A800" i="5" l="1"/>
  <c r="B801" i="5"/>
  <c r="A801" i="5" l="1"/>
  <c r="B802" i="5"/>
  <c r="A802" i="5" l="1"/>
  <c r="B803" i="5"/>
  <c r="A803" i="5" l="1"/>
  <c r="B804" i="5"/>
  <c r="B805" i="5" l="1"/>
  <c r="A804" i="5"/>
  <c r="A805" i="5" l="1"/>
  <c r="B806" i="5"/>
  <c r="A806" i="5" l="1"/>
  <c r="B807" i="5"/>
  <c r="B808" i="5" l="1"/>
  <c r="A807" i="5"/>
  <c r="B809" i="5" l="1"/>
  <c r="A808" i="5"/>
  <c r="B810" i="5" l="1"/>
  <c r="A809" i="5"/>
  <c r="A810" i="5" l="1"/>
  <c r="B811" i="5"/>
  <c r="B812" i="5" l="1"/>
  <c r="A811" i="5"/>
  <c r="B813" i="5" l="1"/>
  <c r="A812" i="5"/>
  <c r="A813" i="5" l="1"/>
  <c r="B814" i="5"/>
  <c r="A814" i="5" l="1"/>
  <c r="B815" i="5"/>
  <c r="B816" i="5" l="1"/>
  <c r="A815" i="5"/>
  <c r="B817" i="5" l="1"/>
  <c r="A816" i="5"/>
  <c r="B818" i="5" l="1"/>
  <c r="A817" i="5"/>
  <c r="A818" i="5" l="1"/>
  <c r="B819" i="5"/>
  <c r="B820" i="5" l="1"/>
  <c r="A819" i="5"/>
  <c r="B821" i="5" l="1"/>
  <c r="A820" i="5"/>
  <c r="B822" i="5" l="1"/>
  <c r="A821" i="5"/>
  <c r="A822" i="5" l="1"/>
  <c r="B823" i="5"/>
  <c r="A823" i="5" l="1"/>
  <c r="B824" i="5"/>
  <c r="A824" i="5" l="1"/>
  <c r="B825" i="5"/>
  <c r="B826" i="5" l="1"/>
  <c r="A825" i="5"/>
  <c r="A826" i="5" l="1"/>
  <c r="B827" i="5"/>
  <c r="B828" i="5" l="1"/>
  <c r="A827" i="5"/>
  <c r="B829" i="5" l="1"/>
  <c r="A828" i="5"/>
  <c r="A829" i="5" l="1"/>
  <c r="B830" i="5"/>
  <c r="A830" i="5" l="1"/>
  <c r="B831" i="5"/>
  <c r="A831" i="5" l="1"/>
  <c r="B832" i="5"/>
  <c r="A832" i="5" l="1"/>
  <c r="B833" i="5"/>
  <c r="A833" i="5" l="1"/>
  <c r="B834" i="5"/>
  <c r="B835" i="5" l="1"/>
  <c r="A834" i="5"/>
  <c r="A835" i="5" l="1"/>
  <c r="B836" i="5"/>
  <c r="A836" i="5" l="1"/>
  <c r="B837" i="5"/>
  <c r="B838" i="5" l="1"/>
  <c r="A837" i="5"/>
  <c r="A838" i="5" l="1"/>
  <c r="B839" i="5"/>
  <c r="B840" i="5" l="1"/>
  <c r="A839" i="5"/>
  <c r="A840" i="5" l="1"/>
  <c r="B841" i="5"/>
  <c r="A841" i="5" l="1"/>
  <c r="B842" i="5"/>
  <c r="A842" i="5" l="1"/>
  <c r="B843" i="5"/>
  <c r="A843" i="5" l="1"/>
  <c r="B844" i="5"/>
  <c r="A844" i="5" l="1"/>
  <c r="B845" i="5"/>
  <c r="B846" i="5" l="1"/>
  <c r="A845" i="5"/>
  <c r="A846" i="5" l="1"/>
  <c r="B847" i="5"/>
  <c r="A847" i="5" l="1"/>
  <c r="B848" i="5"/>
  <c r="A848" i="5" l="1"/>
  <c r="B849" i="5"/>
  <c r="A849" i="5" l="1"/>
  <c r="B850" i="5"/>
  <c r="A850" i="5" l="1"/>
  <c r="B851" i="5"/>
  <c r="B852" i="5" l="1"/>
  <c r="A851" i="5"/>
  <c r="A852" i="5" l="1"/>
  <c r="B853" i="5"/>
  <c r="A853" i="5" l="1"/>
  <c r="B854" i="5"/>
  <c r="B855" i="5" l="1"/>
  <c r="A854" i="5"/>
  <c r="B856" i="5" l="1"/>
  <c r="A855" i="5"/>
  <c r="A856" i="5" l="1"/>
  <c r="B857" i="5"/>
  <c r="B858" i="5" l="1"/>
  <c r="A857" i="5"/>
  <c r="B859" i="5" l="1"/>
  <c r="A858" i="5"/>
  <c r="B860" i="5" l="1"/>
  <c r="A859" i="5"/>
  <c r="B861" i="5" l="1"/>
  <c r="A860" i="5"/>
  <c r="B862" i="5" l="1"/>
  <c r="A861" i="5"/>
  <c r="B863" i="5" l="1"/>
  <c r="A862" i="5"/>
  <c r="B864" i="5" l="1"/>
  <c r="A863" i="5"/>
  <c r="B865" i="5" l="1"/>
  <c r="A864" i="5"/>
  <c r="B866" i="5" l="1"/>
  <c r="A865" i="5"/>
  <c r="B867" i="5" l="1"/>
  <c r="A866" i="5"/>
  <c r="B868" i="5" l="1"/>
  <c r="A867" i="5"/>
  <c r="A868" i="5" l="1"/>
  <c r="B869" i="5"/>
  <c r="B870" i="5" l="1"/>
  <c r="A869" i="5"/>
  <c r="B871" i="5" l="1"/>
  <c r="A870" i="5"/>
  <c r="A871" i="5" l="1"/>
  <c r="B872" i="5"/>
  <c r="A872" i="5" l="1"/>
  <c r="B873" i="5"/>
  <c r="A873" i="5" l="1"/>
  <c r="B874" i="5"/>
  <c r="A874" i="5" l="1"/>
  <c r="B875" i="5"/>
  <c r="B876" i="5" l="1"/>
  <c r="A875" i="5"/>
  <c r="A876" i="5" l="1"/>
  <c r="B877" i="5"/>
  <c r="B878" i="5" l="1"/>
  <c r="A877" i="5"/>
  <c r="A878" i="5" l="1"/>
  <c r="B879" i="5"/>
  <c r="A879" i="5" l="1"/>
  <c r="B880" i="5"/>
  <c r="A880" i="5" l="1"/>
  <c r="B881" i="5"/>
  <c r="A881" i="5" l="1"/>
  <c r="B882" i="5"/>
  <c r="A882" i="5" l="1"/>
  <c r="B883" i="5"/>
  <c r="A883" i="5" l="1"/>
  <c r="B884" i="5"/>
  <c r="B885" i="5" l="1"/>
  <c r="A884" i="5"/>
  <c r="B886" i="5" l="1"/>
  <c r="A885" i="5"/>
  <c r="B887" i="5" l="1"/>
  <c r="A886" i="5"/>
  <c r="A887" i="5" l="1"/>
  <c r="B888" i="5"/>
  <c r="A888" i="5" l="1"/>
  <c r="B889" i="5"/>
  <c r="B890" i="5" l="1"/>
  <c r="A889" i="5"/>
  <c r="A890" i="5" l="1"/>
  <c r="B891" i="5"/>
  <c r="A891" i="5" l="1"/>
  <c r="B892" i="5"/>
  <c r="B893" i="5" l="1"/>
  <c r="A892" i="5"/>
  <c r="B894" i="5" l="1"/>
  <c r="A893" i="5"/>
  <c r="A894" i="5" l="1"/>
  <c r="B895" i="5"/>
  <c r="B896" i="5" l="1"/>
  <c r="A895" i="5"/>
  <c r="B897" i="5" l="1"/>
  <c r="A896" i="5"/>
  <c r="B898" i="5" l="1"/>
  <c r="A897" i="5"/>
  <c r="A898" i="5" l="1"/>
  <c r="B899" i="5"/>
  <c r="B900" i="5" l="1"/>
  <c r="A899" i="5"/>
  <c r="B901" i="5" l="1"/>
  <c r="A900" i="5"/>
  <c r="A901" i="5" l="1"/>
  <c r="B902" i="5"/>
  <c r="B903" i="5" l="1"/>
  <c r="A902" i="5"/>
  <c r="B904" i="5" l="1"/>
  <c r="A903" i="5"/>
  <c r="B905" i="5" l="1"/>
  <c r="A904" i="5"/>
  <c r="B906" i="5" l="1"/>
  <c r="A905" i="5"/>
  <c r="A906" i="5" l="1"/>
  <c r="B907" i="5"/>
  <c r="A907" i="5" l="1"/>
  <c r="B908" i="5"/>
  <c r="B909" i="5" l="1"/>
  <c r="A908" i="5"/>
  <c r="B910" i="5" l="1"/>
  <c r="A909" i="5"/>
  <c r="B911" i="5" l="1"/>
  <c r="A910" i="5"/>
  <c r="A911" i="5" l="1"/>
  <c r="B912" i="5"/>
  <c r="A912" i="5" l="1"/>
  <c r="B913" i="5"/>
  <c r="B914" i="5" l="1"/>
  <c r="A913" i="5"/>
  <c r="B915" i="5" l="1"/>
  <c r="A914" i="5"/>
  <c r="A915" i="5" l="1"/>
  <c r="B916" i="5"/>
  <c r="A916" i="5" l="1"/>
  <c r="B917" i="5"/>
  <c r="A917" i="5" l="1"/>
  <c r="B918" i="5"/>
  <c r="B919" i="5" l="1"/>
  <c r="A918" i="5"/>
  <c r="A919" i="5" l="1"/>
  <c r="B920" i="5"/>
  <c r="A920" i="5" l="1"/>
  <c r="B921" i="5"/>
  <c r="A921" i="5" l="1"/>
  <c r="B922" i="5"/>
  <c r="B923" i="5" l="1"/>
  <c r="A922" i="5"/>
  <c r="B924" i="5" l="1"/>
  <c r="A923" i="5"/>
  <c r="A924" i="5" l="1"/>
  <c r="B925" i="5"/>
  <c r="A925" i="5" l="1"/>
  <c r="B926" i="5"/>
  <c r="A926" i="5" l="1"/>
  <c r="B927" i="5"/>
  <c r="A927" i="5" l="1"/>
  <c r="B928" i="5"/>
  <c r="A928" i="5" l="1"/>
  <c r="B929" i="5"/>
  <c r="A929" i="5" l="1"/>
  <c r="B930" i="5"/>
  <c r="B931" i="5" l="1"/>
  <c r="A930" i="5"/>
  <c r="B932" i="5" l="1"/>
  <c r="A931" i="5"/>
  <c r="A932" i="5" l="1"/>
  <c r="B933" i="5"/>
  <c r="A933" i="5" l="1"/>
  <c r="B934" i="5"/>
  <c r="A934" i="5" l="1"/>
  <c r="B935" i="5"/>
  <c r="B936" i="5" l="1"/>
  <c r="A935" i="5"/>
  <c r="A936" i="5" l="1"/>
  <c r="B937" i="5"/>
  <c r="A937" i="5" l="1"/>
  <c r="B938" i="5"/>
  <c r="B939" i="5" l="1"/>
  <c r="A938" i="5"/>
  <c r="B940" i="5" l="1"/>
  <c r="A939" i="5"/>
  <c r="A940" i="5" l="1"/>
  <c r="B941" i="5"/>
  <c r="B942" i="5" l="1"/>
  <c r="A941" i="5"/>
  <c r="A942" i="5" l="1"/>
  <c r="B943" i="5"/>
  <c r="A943" i="5" l="1"/>
  <c r="B944" i="5"/>
  <c r="A944" i="5" l="1"/>
  <c r="B945" i="5"/>
  <c r="B946" i="5" l="1"/>
  <c r="A945" i="5"/>
  <c r="A946" i="5" l="1"/>
  <c r="B947" i="5"/>
  <c r="B948" i="5" l="1"/>
  <c r="A947" i="5"/>
  <c r="A948" i="5" l="1"/>
  <c r="B949" i="5"/>
  <c r="B950" i="5" l="1"/>
  <c r="A949" i="5"/>
  <c r="B951" i="5" l="1"/>
  <c r="A950" i="5"/>
  <c r="B952" i="5" l="1"/>
  <c r="A951" i="5"/>
  <c r="A952" i="5" l="1"/>
  <c r="B953" i="5"/>
  <c r="A953" i="5" l="1"/>
  <c r="B954" i="5"/>
  <c r="A954" i="5" l="1"/>
  <c r="B955" i="5"/>
  <c r="B956" i="5" l="1"/>
  <c r="A955" i="5"/>
  <c r="A956" i="5" l="1"/>
  <c r="B957" i="5"/>
  <c r="A957" i="5" l="1"/>
  <c r="B958" i="5"/>
  <c r="A958" i="5" l="1"/>
  <c r="B959" i="5"/>
  <c r="A959" i="5" l="1"/>
  <c r="B960" i="5"/>
  <c r="A960" i="5" l="1"/>
  <c r="B961" i="5"/>
  <c r="B962" i="5" l="1"/>
  <c r="A961" i="5"/>
  <c r="A962" i="5" l="1"/>
  <c r="B963" i="5"/>
  <c r="A963" i="5" l="1"/>
  <c r="B964" i="5"/>
  <c r="A964" i="5" l="1"/>
  <c r="B965" i="5"/>
  <c r="A965" i="5" l="1"/>
  <c r="B966" i="5"/>
  <c r="B967" i="5" l="1"/>
  <c r="A966" i="5"/>
  <c r="A967" i="5" l="1"/>
  <c r="B968" i="5"/>
  <c r="A968" i="5" l="1"/>
  <c r="B969" i="5"/>
  <c r="A969" i="5" l="1"/>
  <c r="B970" i="5"/>
  <c r="A970" i="5" l="1"/>
  <c r="B971" i="5"/>
  <c r="B972" i="5" l="1"/>
  <c r="A971" i="5"/>
  <c r="A972" i="5" l="1"/>
  <c r="B973" i="5"/>
  <c r="A973" i="5" l="1"/>
  <c r="B974" i="5"/>
  <c r="A974" i="5" l="1"/>
  <c r="B975" i="5"/>
  <c r="B976" i="5" l="1"/>
  <c r="A975" i="5"/>
  <c r="A976" i="5" l="1"/>
  <c r="B977" i="5"/>
  <c r="B978" i="5" l="1"/>
  <c r="A977" i="5"/>
  <c r="B979" i="5" l="1"/>
  <c r="A978" i="5"/>
  <c r="B980" i="5" l="1"/>
  <c r="A979" i="5"/>
  <c r="A980" i="5" l="1"/>
  <c r="B981" i="5"/>
  <c r="A981" i="5" l="1"/>
  <c r="B982" i="5"/>
  <c r="A982" i="5" l="1"/>
  <c r="B983" i="5"/>
  <c r="A983" i="5" l="1"/>
  <c r="B984" i="5"/>
  <c r="A984" i="5" l="1"/>
  <c r="B985" i="5"/>
  <c r="B986" i="5" l="1"/>
  <c r="A985" i="5"/>
  <c r="B987" i="5" l="1"/>
  <c r="A986" i="5"/>
  <c r="B988" i="5" l="1"/>
  <c r="A987" i="5"/>
  <c r="B989" i="5" l="1"/>
  <c r="A988" i="5"/>
  <c r="B990" i="5" l="1"/>
  <c r="A989" i="5"/>
  <c r="A990" i="5" l="1"/>
  <c r="B991" i="5"/>
  <c r="A991" i="5" l="1"/>
  <c r="B992" i="5"/>
  <c r="A992" i="5" l="1"/>
  <c r="B993" i="5"/>
  <c r="B994" i="5" l="1"/>
  <c r="A993" i="5"/>
  <c r="B995" i="5" l="1"/>
  <c r="A994" i="5"/>
  <c r="B996" i="5" l="1"/>
  <c r="A995" i="5"/>
  <c r="B997" i="5" l="1"/>
  <c r="A996" i="5"/>
  <c r="A997" i="5" l="1"/>
  <c r="B998" i="5"/>
  <c r="A998" i="5" l="1"/>
  <c r="B999" i="5"/>
  <c r="A999" i="5" l="1"/>
  <c r="B1000" i="5"/>
  <c r="A1000" i="5" l="1"/>
  <c r="B1001" i="5"/>
  <c r="B1002" i="5" l="1"/>
  <c r="A1001" i="5"/>
  <c r="B1003" i="5" l="1"/>
  <c r="A1002" i="5"/>
  <c r="B1004" i="5" l="1"/>
  <c r="A1003" i="5"/>
  <c r="B1005" i="5" l="1"/>
  <c r="A1004" i="5"/>
  <c r="B1006" i="5" l="1"/>
  <c r="A1005" i="5"/>
  <c r="A1006" i="5" l="1"/>
  <c r="B1007" i="5"/>
  <c r="A1007" i="5" l="1"/>
  <c r="B1008" i="5"/>
  <c r="A1008" i="5" l="1"/>
  <c r="B1009" i="5"/>
  <c r="A1009" i="5" l="1"/>
  <c r="B1010" i="5"/>
  <c r="B1011" i="5" l="1"/>
  <c r="A1010" i="5"/>
  <c r="B1012" i="5" l="1"/>
  <c r="A1011" i="5"/>
  <c r="A1012" i="5" l="1"/>
  <c r="B1013" i="5"/>
  <c r="A1013" i="5" l="1"/>
  <c r="B1014" i="5"/>
  <c r="A1014" i="5" l="1"/>
  <c r="B1015" i="5"/>
  <c r="B1016" i="5" l="1"/>
  <c r="A1015" i="5"/>
  <c r="A1016" i="5" l="1"/>
  <c r="B1017" i="5"/>
  <c r="B1018" i="5" l="1"/>
  <c r="A1017" i="5"/>
  <c r="A1018" i="5" l="1"/>
  <c r="B1019" i="5"/>
  <c r="A1019" i="5" l="1"/>
  <c r="B1020" i="5"/>
  <c r="A1020" i="5" l="1"/>
  <c r="B1021" i="5"/>
  <c r="A1021" i="5" l="1"/>
  <c r="B1022" i="5"/>
  <c r="A1022" i="5" l="1"/>
  <c r="B1023" i="5"/>
  <c r="A1023" i="5" l="1"/>
  <c r="B1024" i="5"/>
  <c r="A1024" i="5" l="1"/>
  <c r="B1025" i="5"/>
  <c r="B1026" i="5" l="1"/>
  <c r="A1025" i="5"/>
  <c r="B1027" i="5" l="1"/>
  <c r="A1026" i="5"/>
  <c r="A1027" i="5" l="1"/>
  <c r="B1028" i="5"/>
  <c r="A1028" i="5" l="1"/>
  <c r="B1029" i="5"/>
  <c r="B1030" i="5" l="1"/>
  <c r="A1029" i="5"/>
  <c r="A1030" i="5" l="1"/>
  <c r="B1031" i="5"/>
  <c r="B1032" i="5" l="1"/>
  <c r="A1031" i="5"/>
  <c r="A1032" i="5" l="1"/>
  <c r="B1033" i="5"/>
  <c r="A1033" i="5" l="1"/>
  <c r="B1034" i="5"/>
  <c r="B1035" i="5" l="1"/>
  <c r="A1034" i="5"/>
  <c r="A1035" i="5" l="1"/>
  <c r="B1036" i="5"/>
  <c r="A1036" i="5" l="1"/>
  <c r="B1037" i="5"/>
  <c r="A1037" i="5" l="1"/>
  <c r="B1038" i="5"/>
  <c r="A1038" i="5" l="1"/>
  <c r="B1039" i="5"/>
  <c r="A1039" i="5" l="1"/>
  <c r="B1040" i="5"/>
  <c r="A1040" i="5" l="1"/>
  <c r="B1041" i="5"/>
  <c r="B1042" i="5" l="1"/>
  <c r="A1041" i="5"/>
  <c r="A1042" i="5" l="1"/>
  <c r="B1043" i="5"/>
  <c r="B1044" i="5" l="1"/>
  <c r="A1043" i="5"/>
  <c r="B1045" i="5" l="1"/>
  <c r="A1044" i="5"/>
  <c r="A1045" i="5" l="1"/>
  <c r="B1046" i="5"/>
  <c r="B1047" i="5" l="1"/>
  <c r="A1046" i="5"/>
  <c r="B1048" i="5" l="1"/>
  <c r="A1047" i="5"/>
  <c r="A1048" i="5" l="1"/>
  <c r="B1049" i="5"/>
  <c r="A1049" i="5" l="1"/>
  <c r="B1050" i="5"/>
  <c r="A1050" i="5" l="1"/>
  <c r="B1051" i="5"/>
  <c r="B1052" i="5" l="1"/>
  <c r="A1051" i="5"/>
  <c r="A1052" i="5" l="1"/>
  <c r="B1053" i="5"/>
  <c r="A1053" i="5" l="1"/>
  <c r="B1054" i="5"/>
  <c r="A1054" i="5" l="1"/>
  <c r="B1055" i="5"/>
  <c r="A1055" i="5" l="1"/>
  <c r="B1056" i="5"/>
  <c r="A1056" i="5" l="1"/>
  <c r="B1057" i="5"/>
  <c r="B1058" i="5" l="1"/>
  <c r="A1057" i="5"/>
  <c r="B1059" i="5" l="1"/>
  <c r="A1058" i="5"/>
  <c r="A1059" i="5" l="1"/>
  <c r="B1060" i="5"/>
  <c r="B1061" i="5" l="1"/>
  <c r="A1060" i="5"/>
  <c r="A1061" i="5" l="1"/>
  <c r="B1062" i="5"/>
  <c r="A1062" i="5" l="1"/>
  <c r="B1063" i="5"/>
  <c r="A1063" i="5" l="1"/>
  <c r="B1064" i="5"/>
  <c r="B1065" i="5" l="1"/>
  <c r="A1064" i="5"/>
  <c r="B1066" i="5" l="1"/>
  <c r="A1065" i="5"/>
  <c r="B1067" i="5" l="1"/>
  <c r="A1066" i="5"/>
  <c r="A1067" i="5" l="1"/>
  <c r="B1068" i="5"/>
  <c r="B1069" i="5" l="1"/>
  <c r="A1068" i="5"/>
  <c r="B1070" i="5" l="1"/>
  <c r="A1069" i="5"/>
  <c r="B1071" i="5" l="1"/>
  <c r="A1070" i="5"/>
  <c r="B1072" i="5" l="1"/>
  <c r="A1071" i="5"/>
  <c r="A1072" i="5" l="1"/>
  <c r="B1073" i="5"/>
  <c r="A1073" i="5" l="1"/>
  <c r="B1074" i="5"/>
  <c r="A1074" i="5" l="1"/>
  <c r="B1075" i="5"/>
  <c r="A1075" i="5" l="1"/>
  <c r="B1076" i="5"/>
  <c r="B1077" i="5" l="1"/>
  <c r="A1076" i="5"/>
  <c r="A1077" i="5" l="1"/>
  <c r="B1078" i="5"/>
  <c r="B1079" i="5" l="1"/>
  <c r="A1078" i="5"/>
  <c r="A1079" i="5" l="1"/>
  <c r="B1080" i="5"/>
  <c r="A1080" i="5" l="1"/>
  <c r="B1081" i="5"/>
  <c r="B1082" i="5" l="1"/>
  <c r="A1081" i="5"/>
  <c r="A1082" i="5" l="1"/>
  <c r="B1083" i="5"/>
  <c r="B1084" i="5" l="1"/>
  <c r="A1083" i="5"/>
  <c r="B1085" i="5" l="1"/>
  <c r="A1084" i="5"/>
  <c r="A1085" i="5" l="1"/>
  <c r="B1086" i="5"/>
  <c r="A1086" i="5" l="1"/>
  <c r="B1087" i="5"/>
  <c r="B1088" i="5" l="1"/>
  <c r="A1087" i="5"/>
  <c r="A1088" i="5" l="1"/>
  <c r="B1089" i="5"/>
  <c r="A1089" i="5" l="1"/>
  <c r="B1090" i="5"/>
  <c r="B1091" i="5" l="1"/>
  <c r="A1090" i="5"/>
  <c r="A1091" i="5" l="1"/>
  <c r="B1092" i="5"/>
  <c r="A1092" i="5" l="1"/>
  <c r="B1093" i="5"/>
  <c r="A1093" i="5" l="1"/>
  <c r="B1094" i="5"/>
  <c r="B1095" i="5" l="1"/>
  <c r="A1094" i="5"/>
  <c r="A1095" i="5" l="1"/>
  <c r="B1096" i="5"/>
  <c r="A1096" i="5" l="1"/>
  <c r="B1097" i="5"/>
  <c r="A1097" i="5" l="1"/>
  <c r="B1098" i="5"/>
  <c r="A1098" i="5" l="1"/>
  <c r="B1099" i="5"/>
  <c r="B1100" i="5" l="1"/>
  <c r="A1099" i="5"/>
  <c r="A1100" i="5" l="1"/>
  <c r="B1101" i="5"/>
  <c r="A1101" i="5" l="1"/>
  <c r="B1102" i="5"/>
  <c r="B1103" i="5" l="1"/>
  <c r="A1102" i="5"/>
  <c r="B1104" i="5" l="1"/>
  <c r="A1103" i="5"/>
  <c r="A1104" i="5" l="1"/>
  <c r="B1105" i="5"/>
  <c r="A1105" i="5" l="1"/>
  <c r="B1106" i="5"/>
  <c r="B1107" i="5" l="1"/>
  <c r="A1106" i="5"/>
  <c r="A1107" i="5" l="1"/>
  <c r="B1108" i="5"/>
  <c r="A1108" i="5" l="1"/>
  <c r="B1109" i="5"/>
  <c r="A1109" i="5" l="1"/>
  <c r="B1110" i="5"/>
  <c r="B1111" i="5" l="1"/>
  <c r="A1110" i="5"/>
  <c r="B1112" i="5" l="1"/>
  <c r="A1111" i="5"/>
  <c r="A1112" i="5" l="1"/>
  <c r="B1113" i="5"/>
  <c r="B1114" i="5" l="1"/>
  <c r="A1113" i="5"/>
  <c r="A1114" i="5" l="1"/>
  <c r="B1115" i="5"/>
  <c r="B1116" i="5" l="1"/>
  <c r="A1115" i="5"/>
  <c r="B1117" i="5" l="1"/>
  <c r="A1116" i="5"/>
  <c r="A1117" i="5" l="1"/>
  <c r="B1118" i="5"/>
  <c r="A1118" i="5" l="1"/>
  <c r="B1119" i="5"/>
  <c r="B1120" i="5" l="1"/>
  <c r="A1119" i="5"/>
  <c r="A1120" i="5" l="1"/>
  <c r="B1121" i="5"/>
  <c r="B1122" i="5" l="1"/>
  <c r="A1121" i="5"/>
  <c r="A1122" i="5" l="1"/>
  <c r="B1123" i="5"/>
  <c r="B1124" i="5" l="1"/>
  <c r="A1123" i="5"/>
  <c r="A1124" i="5" l="1"/>
  <c r="B1125" i="5"/>
  <c r="B1126" i="5" l="1"/>
  <c r="A1125" i="5"/>
  <c r="A1126" i="5" l="1"/>
  <c r="B1127" i="5"/>
  <c r="A1127" i="5" l="1"/>
  <c r="B1128" i="5"/>
  <c r="B1129" i="5" l="1"/>
  <c r="A1128" i="5"/>
  <c r="A1129" i="5" l="1"/>
  <c r="B1130" i="5"/>
  <c r="B1131" i="5" l="1"/>
  <c r="A1130" i="5"/>
  <c r="A1131" i="5" l="1"/>
  <c r="B1132" i="5"/>
  <c r="A1132" i="5" l="1"/>
  <c r="B1133" i="5"/>
  <c r="B1134" i="5" l="1"/>
  <c r="A1133" i="5"/>
  <c r="A1134" i="5" l="1"/>
  <c r="B1135" i="5"/>
  <c r="B1136" i="5" l="1"/>
  <c r="A1135" i="5"/>
  <c r="A1136" i="5" l="1"/>
  <c r="B1137" i="5"/>
  <c r="B1138" i="5" l="1"/>
  <c r="A1137" i="5"/>
  <c r="B1139" i="5" l="1"/>
  <c r="A1138" i="5"/>
  <c r="B1140" i="5" l="1"/>
  <c r="A1139" i="5"/>
  <c r="B1141" i="5" l="1"/>
  <c r="A1140" i="5"/>
  <c r="A1141" i="5" l="1"/>
  <c r="B1142" i="5"/>
  <c r="B1143" i="5" l="1"/>
  <c r="A1142" i="5"/>
  <c r="A1143" i="5" l="1"/>
  <c r="B1144" i="5"/>
  <c r="A1144" i="5" l="1"/>
  <c r="B1145" i="5"/>
  <c r="B1146" i="5" l="1"/>
  <c r="A1145" i="5"/>
  <c r="A1146" i="5" l="1"/>
  <c r="B1147" i="5"/>
  <c r="B1148" i="5" l="1"/>
  <c r="A1147" i="5"/>
  <c r="A1148" i="5" l="1"/>
  <c r="B1149" i="5"/>
  <c r="A1149" i="5" l="1"/>
  <c r="B1150" i="5"/>
  <c r="B1151" i="5" l="1"/>
  <c r="A1150" i="5"/>
  <c r="A1151" i="5" l="1"/>
  <c r="B1152" i="5"/>
  <c r="A1152" i="5" l="1"/>
  <c r="B1153" i="5"/>
  <c r="A1153" i="5" l="1"/>
  <c r="B1154" i="5"/>
  <c r="A1154" i="5" l="1"/>
  <c r="B1155" i="5"/>
  <c r="A1155" i="5" l="1"/>
  <c r="B1156" i="5"/>
  <c r="A1156" i="5" l="1"/>
  <c r="B1157" i="5"/>
  <c r="A1157" i="5" l="1"/>
  <c r="B1158" i="5"/>
  <c r="B1159" i="5" l="1"/>
  <c r="A1158" i="5"/>
  <c r="A1159" i="5" l="1"/>
  <c r="B1160" i="5"/>
  <c r="A1160" i="5" l="1"/>
  <c r="B1161" i="5"/>
  <c r="B1162" i="5" l="1"/>
  <c r="A1161" i="5"/>
  <c r="B1163" i="5" l="1"/>
  <c r="A1162" i="5"/>
  <c r="A1163" i="5" l="1"/>
  <c r="B1164" i="5"/>
  <c r="A1164" i="5" l="1"/>
  <c r="B1165" i="5"/>
  <c r="A1165" i="5" l="1"/>
  <c r="B1166" i="5"/>
  <c r="A1166" i="5" l="1"/>
  <c r="B1167" i="5"/>
  <c r="A1167" i="5" l="1"/>
  <c r="B1168" i="5"/>
  <c r="B1169" i="5" l="1"/>
  <c r="A1168" i="5"/>
  <c r="A1169" i="5" l="1"/>
  <c r="B1170" i="5"/>
  <c r="A1170" i="5" l="1"/>
  <c r="B1171" i="5"/>
  <c r="A1171" i="5" l="1"/>
  <c r="B1172" i="5"/>
  <c r="A1172" i="5" l="1"/>
  <c r="B1173" i="5"/>
  <c r="B1174" i="5" l="1"/>
  <c r="A1173" i="5"/>
  <c r="B1175" i="5" l="1"/>
  <c r="A1174" i="5"/>
  <c r="A1175" i="5" l="1"/>
  <c r="B1176" i="5"/>
  <c r="A1176" i="5" l="1"/>
  <c r="B1177" i="5"/>
  <c r="B1178" i="5" l="1"/>
  <c r="A1177" i="5"/>
  <c r="B1179" i="5" l="1"/>
  <c r="A1178" i="5"/>
  <c r="B1180" i="5" l="1"/>
  <c r="A1179" i="5"/>
  <c r="A1180" i="5" l="1"/>
  <c r="B1181" i="5"/>
  <c r="A1181" i="5" l="1"/>
  <c r="B1182" i="5"/>
  <c r="A1182" i="5" l="1"/>
  <c r="B1183" i="5"/>
  <c r="A1183" i="5" l="1"/>
  <c r="B1184" i="5"/>
  <c r="A1184" i="5" l="1"/>
  <c r="B1185" i="5"/>
  <c r="A1185" i="5" l="1"/>
  <c r="B1186" i="5"/>
  <c r="B1187" i="5" l="1"/>
  <c r="A1186" i="5"/>
  <c r="A1187" i="5" l="1"/>
  <c r="B1188" i="5"/>
  <c r="B1189" i="5" l="1"/>
  <c r="A1188" i="5"/>
  <c r="B1190" i="5" l="1"/>
  <c r="A1189" i="5"/>
  <c r="A1190" i="5" l="1"/>
  <c r="B1191" i="5"/>
  <c r="B1192" i="5" l="1"/>
  <c r="A1191" i="5"/>
  <c r="A1192" i="5" l="1"/>
  <c r="B1193" i="5"/>
  <c r="A1193" i="5" l="1"/>
  <c r="B1194" i="5"/>
  <c r="B1195" i="5" l="1"/>
  <c r="A1194" i="5"/>
  <c r="A1195" i="5" l="1"/>
  <c r="B1196" i="5"/>
  <c r="A1196" i="5" l="1"/>
  <c r="B1197" i="5"/>
  <c r="B1198" i="5" l="1"/>
  <c r="A1197" i="5"/>
  <c r="A1198" i="5" l="1"/>
  <c r="B1199" i="5"/>
  <c r="A1199" i="5" l="1"/>
  <c r="B1200" i="5"/>
  <c r="A1200" i="5" l="1"/>
  <c r="B1201" i="5"/>
  <c r="A1201" i="5" l="1"/>
  <c r="B1202" i="5"/>
  <c r="A1202" i="5" l="1"/>
  <c r="B1203" i="5"/>
  <c r="A1203" i="5" l="1"/>
  <c r="B1204" i="5"/>
  <c r="A1204" i="5" l="1"/>
  <c r="B1205" i="5"/>
  <c r="A1205" i="5" l="1"/>
  <c r="B1206" i="5"/>
  <c r="A1206" i="5" l="1"/>
  <c r="B1207" i="5"/>
  <c r="B1208" i="5" l="1"/>
  <c r="A1207" i="5"/>
  <c r="A1208" i="5" l="1"/>
  <c r="B1209" i="5"/>
  <c r="A1209" i="5" l="1"/>
  <c r="B1210" i="5"/>
  <c r="B1211" i="5" l="1"/>
  <c r="A1210" i="5"/>
  <c r="A1211" i="5" l="1"/>
  <c r="B1212" i="5"/>
  <c r="A1212" i="5" l="1"/>
  <c r="B1213" i="5"/>
  <c r="B1214" i="5" l="1"/>
  <c r="A1213" i="5"/>
  <c r="A1214" i="5" l="1"/>
  <c r="B1215" i="5"/>
  <c r="A1215" i="5" l="1"/>
  <c r="B1216" i="5"/>
  <c r="A1216" i="5" l="1"/>
  <c r="B1217" i="5"/>
  <c r="B1218" i="5" l="1"/>
  <c r="A1217" i="5"/>
  <c r="B1219" i="5" l="1"/>
  <c r="A1218" i="5"/>
  <c r="A1219" i="5" l="1"/>
  <c r="B1220" i="5"/>
  <c r="A1220" i="5" l="1"/>
  <c r="B1221" i="5"/>
  <c r="A1221" i="5" l="1"/>
  <c r="B1222" i="5"/>
  <c r="A1222" i="5" l="1"/>
  <c r="B1223" i="5"/>
  <c r="B1224" i="5" l="1"/>
  <c r="A1223" i="5"/>
  <c r="B1225" i="5" l="1"/>
  <c r="A1224" i="5"/>
  <c r="A1225" i="5" l="1"/>
  <c r="B1226" i="5"/>
  <c r="A1226" i="5" l="1"/>
  <c r="B1227" i="5"/>
  <c r="A1227" i="5" l="1"/>
  <c r="B1228" i="5"/>
  <c r="A1228" i="5" l="1"/>
  <c r="B1229" i="5"/>
  <c r="B1230" i="5" l="1"/>
  <c r="A1229" i="5"/>
  <c r="B1231" i="5" l="1"/>
  <c r="A1230" i="5"/>
  <c r="B1232" i="5" l="1"/>
  <c r="A1231" i="5"/>
  <c r="A1232" i="5" l="1"/>
  <c r="B1233" i="5"/>
  <c r="B1234" i="5" l="1"/>
  <c r="A1233" i="5"/>
  <c r="A1234" i="5" l="1"/>
  <c r="B1235" i="5"/>
  <c r="B1236" i="5" l="1"/>
  <c r="A1235" i="5"/>
  <c r="B1237" i="5" l="1"/>
  <c r="A1236" i="5"/>
  <c r="A1237" i="5" l="1"/>
  <c r="B1238" i="5"/>
  <c r="A1238" i="5" l="1"/>
  <c r="B1239" i="5"/>
  <c r="A1239" i="5" l="1"/>
  <c r="B1240" i="5"/>
  <c r="A1240" i="5" l="1"/>
  <c r="B1241" i="5"/>
  <c r="B1242" i="5" l="1"/>
  <c r="A1241" i="5"/>
  <c r="A1242" i="5" l="1"/>
  <c r="B1243" i="5"/>
  <c r="B1244" i="5" l="1"/>
  <c r="A1243" i="5"/>
  <c r="A1244" i="5" l="1"/>
  <c r="B1245" i="5"/>
  <c r="B1246" i="5" l="1"/>
  <c r="A1245" i="5"/>
  <c r="A1246" i="5" l="1"/>
  <c r="B1247" i="5"/>
  <c r="B1248" i="5" l="1"/>
  <c r="A1247" i="5"/>
  <c r="A1248" i="5" l="1"/>
  <c r="B1249" i="5"/>
  <c r="B1250" i="5" l="1"/>
  <c r="A1249" i="5"/>
  <c r="B1251" i="5" l="1"/>
  <c r="A1250" i="5"/>
  <c r="A1251" i="5" l="1"/>
  <c r="B1252" i="5"/>
  <c r="A1252" i="5" l="1"/>
  <c r="B1253" i="5"/>
  <c r="A1253" i="5" l="1"/>
  <c r="B1254" i="5"/>
  <c r="A1254" i="5" l="1"/>
  <c r="B1255" i="5"/>
  <c r="A1255" i="5" l="1"/>
  <c r="B1256" i="5"/>
  <c r="B1257" i="5" l="1"/>
  <c r="A1256" i="5"/>
  <c r="B1258" i="5" l="1"/>
  <c r="A1257" i="5"/>
  <c r="B1259" i="5" l="1"/>
  <c r="A1258" i="5"/>
  <c r="A1259" i="5" l="1"/>
  <c r="B1260" i="5"/>
  <c r="A1260" i="5" l="1"/>
  <c r="B1261" i="5"/>
  <c r="A1261" i="5" l="1"/>
  <c r="B1262" i="5"/>
  <c r="A1262" i="5" l="1"/>
  <c r="B1263" i="5"/>
  <c r="B1264" i="5" l="1"/>
  <c r="A1263" i="5"/>
  <c r="A1264" i="5" l="1"/>
  <c r="B1265" i="5"/>
  <c r="A1265" i="5" l="1"/>
  <c r="B1266" i="5"/>
  <c r="A1266" i="5" l="1"/>
  <c r="B1267" i="5"/>
  <c r="B1268" i="5" l="1"/>
  <c r="A1267" i="5"/>
  <c r="A1268" i="5" l="1"/>
  <c r="B1269" i="5"/>
  <c r="A1269" i="5" l="1"/>
  <c r="B1270" i="5"/>
  <c r="B1271" i="5" l="1"/>
  <c r="A1270" i="5"/>
  <c r="A1271" i="5" l="1"/>
  <c r="B1272" i="5"/>
  <c r="A1272" i="5" l="1"/>
  <c r="B1273" i="5"/>
  <c r="A1273" i="5" l="1"/>
  <c r="B1274" i="5"/>
  <c r="B1275" i="5" l="1"/>
  <c r="A1274" i="5"/>
  <c r="A1275" i="5" l="1"/>
  <c r="B1276" i="5"/>
  <c r="A1276" i="5" l="1"/>
  <c r="B1277" i="5"/>
  <c r="A1277" i="5" l="1"/>
  <c r="B1278" i="5"/>
  <c r="B1279" i="5" l="1"/>
  <c r="A1278" i="5"/>
  <c r="B1280" i="5" l="1"/>
  <c r="A1279" i="5"/>
  <c r="B1281" i="5" l="1"/>
  <c r="A1280" i="5"/>
  <c r="A1281" i="5" l="1"/>
  <c r="B1282" i="5"/>
  <c r="B1283" i="5" l="1"/>
  <c r="A1282" i="5"/>
  <c r="A1283" i="5" l="1"/>
  <c r="B1284" i="5"/>
  <c r="A1284" i="5" l="1"/>
  <c r="B1285" i="5"/>
  <c r="B1286" i="5" l="1"/>
  <c r="A1285" i="5"/>
  <c r="B1287" i="5" l="1"/>
  <c r="A1286" i="5"/>
  <c r="A1287" i="5" l="1"/>
  <c r="B1288" i="5"/>
  <c r="A1288" i="5" l="1"/>
  <c r="B1289" i="5"/>
  <c r="A1289" i="5" l="1"/>
  <c r="B1290" i="5"/>
  <c r="B1291" i="5" l="1"/>
  <c r="A1290" i="5"/>
  <c r="A1291" i="5" l="1"/>
  <c r="B1292" i="5"/>
  <c r="A1292" i="5" l="1"/>
  <c r="B1293" i="5"/>
  <c r="B1294" i="5" l="1"/>
  <c r="A1293" i="5"/>
  <c r="A1294" i="5" l="1"/>
  <c r="B1295" i="5"/>
  <c r="B1296" i="5" l="1"/>
  <c r="A1295" i="5"/>
  <c r="A1296" i="5" l="1"/>
  <c r="B1297" i="5"/>
  <c r="A1297" i="5" l="1"/>
  <c r="B1298" i="5"/>
  <c r="A1298" i="5" l="1"/>
  <c r="B1299" i="5"/>
  <c r="A1299" i="5" l="1"/>
  <c r="B1300" i="5"/>
  <c r="A1300" i="5" l="1"/>
  <c r="B1301" i="5"/>
  <c r="B1302" i="5" l="1"/>
  <c r="A1301" i="5"/>
  <c r="B1303" i="5" l="1"/>
  <c r="A1302" i="5"/>
  <c r="B1304" i="5" l="1"/>
  <c r="A1303" i="5"/>
  <c r="B1305" i="5" l="1"/>
  <c r="A1304" i="5"/>
  <c r="B1306" i="5" l="1"/>
  <c r="A1305" i="5"/>
  <c r="B1307" i="5" l="1"/>
  <c r="A1306" i="5"/>
  <c r="A1307" i="5" l="1"/>
  <c r="B1308" i="5"/>
  <c r="A1308" i="5" l="1"/>
  <c r="B1309" i="5"/>
  <c r="B1310" i="5" l="1"/>
  <c r="A1309" i="5"/>
  <c r="B1311" i="5" l="1"/>
  <c r="A1310" i="5"/>
  <c r="A1311" i="5" l="1"/>
  <c r="B1312" i="5"/>
  <c r="A1312" i="5" l="1"/>
  <c r="B1313" i="5"/>
  <c r="B1314" i="5" l="1"/>
  <c r="A1313" i="5"/>
  <c r="B1315" i="5" l="1"/>
  <c r="A1314" i="5"/>
  <c r="A1315" i="5" l="1"/>
  <c r="B1316" i="5"/>
  <c r="A1316" i="5" l="1"/>
  <c r="B1317" i="5"/>
  <c r="A1317" i="5" l="1"/>
  <c r="B1318" i="5"/>
  <c r="A1318" i="5" l="1"/>
  <c r="B1319" i="5"/>
  <c r="A1319" i="5" l="1"/>
  <c r="B1320" i="5"/>
  <c r="A1320" i="5" l="1"/>
  <c r="B1321" i="5"/>
  <c r="B1322" i="5" l="1"/>
  <c r="A1321" i="5"/>
  <c r="B1323" i="5" l="1"/>
  <c r="A1322" i="5"/>
  <c r="B1324" i="5" l="1"/>
  <c r="A1323" i="5"/>
  <c r="A1324" i="5" l="1"/>
  <c r="B1325" i="5"/>
  <c r="B1326" i="5" l="1"/>
  <c r="A1325" i="5"/>
  <c r="A1326" i="5" l="1"/>
  <c r="B1327" i="5"/>
  <c r="A1327" i="5" l="1"/>
  <c r="B1328" i="5"/>
  <c r="A1328" i="5" l="1"/>
  <c r="B1329" i="5"/>
  <c r="B1330" i="5" l="1"/>
  <c r="A1329" i="5"/>
  <c r="A1330" i="5" l="1"/>
  <c r="B1331" i="5"/>
  <c r="A1331" i="5" l="1"/>
  <c r="B1332" i="5"/>
  <c r="A1332" i="5" l="1"/>
  <c r="B1333" i="5"/>
  <c r="B1334" i="5" l="1"/>
  <c r="A1333" i="5"/>
  <c r="B1335" i="5" l="1"/>
  <c r="A1334" i="5"/>
  <c r="A1335" i="5" l="1"/>
  <c r="B1336" i="5"/>
  <c r="A1336" i="5" l="1"/>
  <c r="B1337" i="5"/>
  <c r="A1337" i="5" l="1"/>
  <c r="B1338" i="5"/>
  <c r="B1339" i="5" l="1"/>
  <c r="A1338" i="5"/>
  <c r="A1339" i="5" l="1"/>
  <c r="B1340" i="5"/>
  <c r="B1341" i="5" l="1"/>
  <c r="A1340" i="5"/>
  <c r="B1342" i="5" l="1"/>
  <c r="A1341" i="5"/>
  <c r="B1343" i="5" l="1"/>
  <c r="A1342" i="5"/>
  <c r="B1344" i="5" l="1"/>
  <c r="A1343" i="5"/>
  <c r="A1344" i="5" l="1"/>
  <c r="B1345" i="5"/>
  <c r="A1345" i="5" l="1"/>
  <c r="B1346" i="5"/>
  <c r="B1347" i="5" l="1"/>
  <c r="A1346" i="5"/>
  <c r="A1347" i="5" l="1"/>
  <c r="B1348" i="5"/>
  <c r="A1348" i="5" l="1"/>
  <c r="B1349" i="5"/>
  <c r="B1350" i="5" l="1"/>
  <c r="A1349" i="5"/>
  <c r="A1350" i="5" l="1"/>
  <c r="B1351" i="5"/>
  <c r="B1352" i="5" l="1"/>
  <c r="A1351" i="5"/>
  <c r="B1353" i="5" l="1"/>
  <c r="A1352" i="5"/>
  <c r="B1354" i="5" l="1"/>
  <c r="A1353" i="5"/>
  <c r="B1355" i="5" l="1"/>
  <c r="A1354" i="5"/>
  <c r="B1356" i="5" l="1"/>
  <c r="A1355" i="5"/>
  <c r="A1356" i="5" l="1"/>
  <c r="B1357" i="5"/>
  <c r="B1358" i="5" l="1"/>
  <c r="A1357" i="5"/>
  <c r="B1359" i="5" l="1"/>
  <c r="A1358" i="5"/>
  <c r="B1360" i="5" l="1"/>
  <c r="A1359" i="5"/>
  <c r="A1360" i="5" l="1"/>
  <c r="B1361" i="5"/>
  <c r="A1361" i="5" l="1"/>
  <c r="B1362" i="5"/>
  <c r="B1363" i="5" l="1"/>
  <c r="A1362" i="5"/>
  <c r="B1364" i="5" l="1"/>
  <c r="A1363" i="5"/>
  <c r="A1364" i="5" l="1"/>
  <c r="B1365" i="5"/>
  <c r="A1365" i="5" l="1"/>
  <c r="B1366" i="5"/>
  <c r="B1367" i="5" l="1"/>
  <c r="A1366" i="5"/>
  <c r="B1368" i="5" l="1"/>
  <c r="A1367" i="5"/>
  <c r="A1368" i="5" l="1"/>
  <c r="B1369" i="5"/>
  <c r="A1369" i="5" l="1"/>
  <c r="B1370" i="5"/>
  <c r="A1370" i="5" l="1"/>
  <c r="B1371" i="5"/>
  <c r="B1372" i="5" l="1"/>
  <c r="A1371" i="5"/>
  <c r="B1373" i="5" l="1"/>
  <c r="A1372" i="5"/>
  <c r="A1373" i="5" l="1"/>
  <c r="B1374" i="5"/>
  <c r="A1374" i="5" l="1"/>
  <c r="B1375" i="5"/>
  <c r="B1376" i="5" l="1"/>
  <c r="A1375" i="5"/>
  <c r="A1376" i="5" l="1"/>
  <c r="B1377" i="5"/>
  <c r="B1378" i="5" l="1"/>
  <c r="A1377" i="5"/>
  <c r="B1379" i="5" l="1"/>
  <c r="A1378" i="5"/>
  <c r="A1379" i="5" l="1"/>
  <c r="B1380" i="5"/>
  <c r="A1380" i="5" l="1"/>
  <c r="B1381" i="5"/>
  <c r="A1381" i="5" l="1"/>
  <c r="B1382" i="5"/>
  <c r="B1383" i="5" l="1"/>
  <c r="A1382" i="5"/>
  <c r="A1383" i="5" l="1"/>
  <c r="B1384" i="5"/>
  <c r="A1384" i="5" l="1"/>
  <c r="B1385" i="5"/>
  <c r="B1386" i="5" l="1"/>
  <c r="A1385" i="5"/>
  <c r="B1387" i="5" l="1"/>
  <c r="A1386" i="5"/>
  <c r="B1388" i="5" l="1"/>
  <c r="A1387" i="5"/>
  <c r="B1389" i="5" l="1"/>
  <c r="A1388" i="5"/>
  <c r="B1390" i="5" l="1"/>
  <c r="A1389" i="5"/>
  <c r="B1391" i="5" l="1"/>
  <c r="A1390" i="5"/>
  <c r="A1391" i="5" l="1"/>
  <c r="B1392" i="5"/>
  <c r="A1392" i="5" l="1"/>
  <c r="B1393" i="5"/>
  <c r="A1393" i="5" l="1"/>
  <c r="B1394" i="5"/>
  <c r="A1394" i="5" l="1"/>
  <c r="B1395" i="5"/>
  <c r="A1395" i="5" l="1"/>
  <c r="B1396" i="5"/>
  <c r="B1397" i="5" l="1"/>
  <c r="A1396" i="5"/>
  <c r="B1398" i="5" l="1"/>
  <c r="A1397" i="5"/>
  <c r="A1398" i="5" l="1"/>
  <c r="B1399" i="5"/>
  <c r="A1399" i="5" l="1"/>
  <c r="B1400" i="5"/>
  <c r="A1400" i="5" l="1"/>
  <c r="B1401" i="5"/>
  <c r="B1402" i="5" l="1"/>
  <c r="A1401" i="5"/>
  <c r="A1402" i="5" l="1"/>
  <c r="B1403" i="5"/>
  <c r="B1404" i="5" l="1"/>
  <c r="A1403" i="5"/>
  <c r="A1404" i="5" l="1"/>
  <c r="B1405" i="5"/>
  <c r="B1406" i="5" l="1"/>
  <c r="A1405" i="5"/>
  <c r="A1406" i="5" l="1"/>
  <c r="B1407" i="5"/>
  <c r="A1407" i="5" l="1"/>
  <c r="B1408" i="5"/>
  <c r="A1408" i="5" l="1"/>
  <c r="B1409" i="5"/>
  <c r="B1410" i="5" l="1"/>
  <c r="A1409" i="5"/>
  <c r="A1410" i="5" l="1"/>
  <c r="B1411" i="5"/>
  <c r="B1412" i="5" l="1"/>
  <c r="A1411" i="5"/>
  <c r="A1412" i="5" l="1"/>
  <c r="B1413" i="5"/>
  <c r="B1414" i="5" l="1"/>
  <c r="A1413" i="5"/>
  <c r="B1415" i="5" l="1"/>
  <c r="A1414" i="5"/>
  <c r="A1415" i="5" l="1"/>
  <c r="B1416" i="5"/>
  <c r="A1416" i="5" l="1"/>
  <c r="B1417" i="5"/>
  <c r="B1418" i="5" l="1"/>
  <c r="A1417" i="5"/>
  <c r="A1418" i="5" l="1"/>
  <c r="B1419" i="5"/>
  <c r="B1420" i="5" l="1"/>
  <c r="A1419" i="5"/>
  <c r="B1421" i="5" l="1"/>
  <c r="A1420" i="5"/>
  <c r="A1421" i="5" l="1"/>
  <c r="B1422" i="5"/>
  <c r="B1423" i="5" l="1"/>
  <c r="A1422" i="5"/>
  <c r="B1424" i="5" l="1"/>
  <c r="A1423" i="5"/>
  <c r="A1424" i="5" l="1"/>
  <c r="B1425" i="5"/>
  <c r="A1425" i="5" l="1"/>
  <c r="B1426" i="5"/>
  <c r="B1427" i="5" l="1"/>
  <c r="A1426" i="5"/>
  <c r="A1427" i="5" l="1"/>
  <c r="B1428" i="5"/>
  <c r="A1428" i="5" l="1"/>
  <c r="B1429" i="5"/>
  <c r="B1430" i="5" l="1"/>
  <c r="A1429" i="5"/>
  <c r="A1430" i="5" l="1"/>
  <c r="B1431" i="5"/>
  <c r="A1431" i="5" l="1"/>
  <c r="B1432" i="5"/>
  <c r="B1433" i="5" l="1"/>
  <c r="A1432" i="5"/>
  <c r="A1433" i="5" l="1"/>
  <c r="B1434" i="5"/>
  <c r="A1434" i="5" l="1"/>
  <c r="B1435" i="5"/>
  <c r="A1435" i="5" l="1"/>
  <c r="B1436" i="5"/>
  <c r="A1436" i="5" l="1"/>
  <c r="B1437" i="5"/>
  <c r="A1437" i="5" l="1"/>
  <c r="B1438" i="5"/>
  <c r="A1438" i="5" l="1"/>
  <c r="B1439" i="5"/>
  <c r="B1440" i="5" l="1"/>
  <c r="A1439" i="5"/>
  <c r="A1440" i="5" l="1"/>
  <c r="B1441" i="5"/>
  <c r="A1441" i="5" l="1"/>
  <c r="B1442" i="5"/>
  <c r="B1443" i="5" l="1"/>
  <c r="A1442" i="5"/>
  <c r="B1444" i="5" l="1"/>
  <c r="A1443" i="5"/>
  <c r="B1445" i="5" l="1"/>
  <c r="A1444" i="5"/>
  <c r="A1445" i="5" l="1"/>
  <c r="B1446" i="5"/>
  <c r="B1447" i="5" l="1"/>
  <c r="A1446" i="5"/>
  <c r="A1447" i="5" l="1"/>
  <c r="B1448" i="5"/>
  <c r="B1449" i="5" l="1"/>
  <c r="A1448" i="5"/>
  <c r="A1449" i="5" l="1"/>
  <c r="B1450" i="5"/>
  <c r="A1450" i="5" l="1"/>
  <c r="B1451" i="5"/>
  <c r="A1451" i="5" l="1"/>
  <c r="B1452" i="5"/>
  <c r="A1452" i="5" l="1"/>
  <c r="B1453" i="5"/>
  <c r="A1453" i="5" l="1"/>
  <c r="B1454" i="5"/>
  <c r="B1455" i="5" l="1"/>
  <c r="A1454" i="5"/>
  <c r="B1456" i="5" l="1"/>
  <c r="A1455" i="5"/>
  <c r="B1457" i="5" l="1"/>
  <c r="A1456" i="5"/>
  <c r="B1458" i="5" l="1"/>
  <c r="A1457" i="5"/>
  <c r="A1458" i="5" l="1"/>
  <c r="B1459" i="5"/>
  <c r="A1459" i="5" l="1"/>
  <c r="B1460" i="5"/>
  <c r="B1461" i="5" l="1"/>
  <c r="A1460" i="5"/>
  <c r="A1461" i="5" l="1"/>
  <c r="B1462" i="5"/>
  <c r="B1463" i="5" l="1"/>
  <c r="A1462" i="5"/>
  <c r="B1464" i="5" l="1"/>
  <c r="A1463" i="5"/>
  <c r="A1464" i="5" l="1"/>
  <c r="B1465" i="5"/>
  <c r="A1465" i="5" l="1"/>
  <c r="B1466" i="5"/>
  <c r="B1467" i="5" l="1"/>
  <c r="A1466" i="5"/>
  <c r="B1468" i="5" l="1"/>
  <c r="A1467" i="5"/>
  <c r="A1468" i="5" l="1"/>
  <c r="B1469" i="5"/>
  <c r="B1470" i="5" l="1"/>
  <c r="A1469" i="5"/>
  <c r="B1471" i="5" l="1"/>
  <c r="A1470" i="5"/>
  <c r="B1472" i="5" l="1"/>
  <c r="A1471" i="5"/>
  <c r="A1472" i="5" l="1"/>
  <c r="B1473" i="5"/>
  <c r="A1473" i="5" l="1"/>
  <c r="B1474" i="5"/>
  <c r="B1475" i="5" l="1"/>
  <c r="A1474" i="5"/>
  <c r="A1475" i="5" l="1"/>
  <c r="B1476" i="5"/>
  <c r="A1476" i="5" l="1"/>
  <c r="B1477" i="5"/>
  <c r="B1478" i="5" l="1"/>
  <c r="A1477" i="5"/>
  <c r="A1478" i="5" l="1"/>
  <c r="B1479" i="5"/>
  <c r="A1479" i="5" l="1"/>
  <c r="B1480" i="5"/>
  <c r="B1481" i="5" l="1"/>
  <c r="A1480" i="5"/>
  <c r="A1481" i="5" l="1"/>
  <c r="B1482" i="5"/>
  <c r="A1482" i="5" l="1"/>
  <c r="B1483" i="5"/>
  <c r="A1483" i="5" l="1"/>
  <c r="B1484" i="5"/>
  <c r="B1485" i="5" l="1"/>
  <c r="A1484" i="5"/>
  <c r="A1485" i="5" l="1"/>
  <c r="B1486" i="5"/>
  <c r="A1486" i="5" l="1"/>
  <c r="B1487" i="5"/>
  <c r="A1487" i="5" l="1"/>
  <c r="B1488" i="5"/>
  <c r="A1488" i="5" l="1"/>
  <c r="B1489" i="5"/>
  <c r="A1489" i="5" l="1"/>
  <c r="B1490" i="5"/>
  <c r="A1490" i="5" l="1"/>
  <c r="B1491" i="5"/>
  <c r="A1491" i="5" l="1"/>
  <c r="B1492" i="5"/>
  <c r="A1492" i="5" l="1"/>
  <c r="B1493" i="5"/>
  <c r="B1494" i="5" l="1"/>
  <c r="A1493" i="5"/>
  <c r="B1495" i="5" l="1"/>
  <c r="A1494" i="5"/>
  <c r="B1496" i="5" l="1"/>
  <c r="A1495" i="5"/>
  <c r="A1496" i="5" l="1"/>
  <c r="B1497" i="5"/>
  <c r="B1498" i="5" l="1"/>
  <c r="A1497" i="5"/>
  <c r="B1499" i="5" l="1"/>
  <c r="A1498" i="5"/>
  <c r="B1500" i="5" l="1"/>
  <c r="A1499" i="5"/>
  <c r="A1500" i="5" l="1"/>
  <c r="B1501" i="5"/>
  <c r="A1501" i="5" l="1"/>
  <c r="B1502" i="5"/>
  <c r="B1503" i="5" l="1"/>
  <c r="A1502" i="5"/>
  <c r="B1504" i="5" l="1"/>
  <c r="A1503" i="5"/>
  <c r="A1504" i="5" l="1"/>
  <c r="B1505" i="5"/>
  <c r="A1505" i="5" l="1"/>
  <c r="B1506" i="5"/>
  <c r="B1507" i="5" l="1"/>
  <c r="A1506" i="5"/>
  <c r="A1507" i="5" l="1"/>
  <c r="B1508" i="5"/>
  <c r="A1508" i="5" l="1"/>
  <c r="B1509" i="5"/>
  <c r="A1509" i="5" l="1"/>
  <c r="B1510" i="5"/>
  <c r="A1510" i="5" l="1"/>
  <c r="B1511" i="5"/>
  <c r="A1511" i="5" l="1"/>
  <c r="B1512" i="5"/>
  <c r="A1512" i="5" l="1"/>
  <c r="B1513" i="5"/>
  <c r="A1513" i="5" l="1"/>
  <c r="B1514" i="5"/>
  <c r="B1515" i="5" l="1"/>
  <c r="A1514" i="5"/>
  <c r="B1516" i="5" l="1"/>
  <c r="A1515" i="5"/>
  <c r="A1516" i="5" l="1"/>
  <c r="B1517" i="5"/>
  <c r="B1518" i="5" l="1"/>
  <c r="A1517" i="5"/>
  <c r="A1518" i="5" l="1"/>
  <c r="B1519" i="5"/>
  <c r="B1520" i="5" l="1"/>
  <c r="A1519" i="5"/>
  <c r="A1520" i="5" l="1"/>
  <c r="B1521" i="5"/>
  <c r="A1521" i="5" l="1"/>
  <c r="B1522" i="5"/>
  <c r="B1523" i="5" l="1"/>
  <c r="A1522" i="5"/>
  <c r="A1523" i="5" l="1"/>
  <c r="B1524" i="5"/>
  <c r="A1524" i="5" l="1"/>
  <c r="B1525" i="5"/>
  <c r="B1526" i="5" l="1"/>
  <c r="A1525" i="5"/>
  <c r="A1526" i="5" l="1"/>
  <c r="B1527" i="5"/>
  <c r="B1528" i="5" l="1"/>
  <c r="A1527" i="5"/>
  <c r="B1529" i="5" l="1"/>
  <c r="A1528" i="5"/>
  <c r="B1530" i="5" l="1"/>
  <c r="A1529" i="5"/>
  <c r="B1531" i="5" l="1"/>
  <c r="A1530" i="5"/>
  <c r="B1532" i="5" l="1"/>
  <c r="A1531" i="5"/>
  <c r="A1532" i="5" l="1"/>
  <c r="B1533" i="5"/>
  <c r="A1533" i="5" l="1"/>
  <c r="B1534" i="5"/>
  <c r="A1534" i="5" l="1"/>
  <c r="B1535" i="5"/>
  <c r="B1536" i="5" l="1"/>
  <c r="A1535" i="5"/>
  <c r="B1537" i="5" l="1"/>
  <c r="A1536" i="5"/>
  <c r="A1537" i="5" l="1"/>
  <c r="B1538" i="5"/>
  <c r="A1538" i="5" l="1"/>
  <c r="B1539" i="5"/>
  <c r="A1539" i="5" l="1"/>
  <c r="B1540" i="5"/>
  <c r="A1540" i="5" l="1"/>
  <c r="B1541" i="5"/>
  <c r="A1541" i="5" l="1"/>
  <c r="B1542" i="5"/>
  <c r="A1542" i="5" l="1"/>
  <c r="B1543" i="5"/>
  <c r="B1544" i="5" l="1"/>
  <c r="A1543" i="5"/>
  <c r="A1544" i="5" l="1"/>
  <c r="B1545" i="5"/>
  <c r="B1546" i="5" l="1"/>
  <c r="A1545" i="5"/>
  <c r="A1546" i="5" l="1"/>
  <c r="B1547" i="5"/>
  <c r="A1547" i="5" l="1"/>
  <c r="B1548" i="5"/>
  <c r="A1548" i="5" l="1"/>
  <c r="B1549" i="5"/>
  <c r="B1550" i="5" l="1"/>
  <c r="A1549" i="5"/>
  <c r="A1550" i="5" l="1"/>
  <c r="B1551" i="5"/>
  <c r="B1552" i="5" l="1"/>
  <c r="A1551" i="5"/>
  <c r="A1552" i="5" l="1"/>
  <c r="B1553" i="5"/>
  <c r="B1554" i="5" l="1"/>
  <c r="A1553" i="5"/>
  <c r="B1555" i="5" l="1"/>
  <c r="A1554" i="5"/>
  <c r="A1555" i="5" l="1"/>
  <c r="B1556" i="5"/>
  <c r="B1557" i="5" l="1"/>
  <c r="A1556" i="5"/>
  <c r="A1557" i="5" l="1"/>
  <c r="B1558" i="5"/>
  <c r="B1559" i="5" l="1"/>
  <c r="A1558" i="5"/>
  <c r="A1559" i="5" l="1"/>
  <c r="B1560" i="5"/>
  <c r="A1560" i="5" l="1"/>
  <c r="B1561" i="5"/>
  <c r="A1561" i="5" l="1"/>
  <c r="B1562" i="5"/>
  <c r="B1563" i="5" l="1"/>
  <c r="A1562" i="5"/>
  <c r="B1564" i="5" l="1"/>
  <c r="A1563" i="5"/>
  <c r="B1565" i="5" l="1"/>
  <c r="A1564" i="5"/>
  <c r="A1565" i="5" l="1"/>
  <c r="B1566" i="5"/>
  <c r="B1567" i="5" l="1"/>
  <c r="A1566" i="5"/>
  <c r="B1568" i="5" l="1"/>
  <c r="A1567" i="5"/>
  <c r="A1568" i="5" l="1"/>
  <c r="B1569" i="5"/>
  <c r="A1569" i="5" l="1"/>
  <c r="B1570" i="5"/>
  <c r="B1571" i="5" l="1"/>
  <c r="A1570" i="5"/>
  <c r="B1572" i="5" l="1"/>
  <c r="A1571" i="5"/>
  <c r="B1573" i="5" l="1"/>
  <c r="A1572" i="5"/>
  <c r="A1573" i="5" l="1"/>
  <c r="B1574" i="5"/>
  <c r="B1575" i="5" l="1"/>
  <c r="A1574" i="5"/>
  <c r="A1575" i="5" l="1"/>
  <c r="B1576" i="5"/>
  <c r="A1576" i="5" l="1"/>
  <c r="B1577" i="5"/>
  <c r="B1578" i="5" l="1"/>
  <c r="A1577" i="5"/>
  <c r="B1579" i="5" l="1"/>
  <c r="A1578" i="5"/>
  <c r="B1580" i="5" l="1"/>
  <c r="A1579" i="5"/>
  <c r="A1580" i="5" l="1"/>
  <c r="B1581" i="5"/>
  <c r="A1581" i="5" l="1"/>
  <c r="B1582" i="5"/>
  <c r="A1582" i="5" l="1"/>
  <c r="B1583" i="5"/>
  <c r="B1584" i="5" l="1"/>
  <c r="A1583" i="5"/>
  <c r="B1585" i="5" l="1"/>
  <c r="A1584" i="5"/>
  <c r="A1585" i="5" l="1"/>
  <c r="B1586" i="5"/>
  <c r="A1586" i="5" l="1"/>
  <c r="B1587" i="5"/>
  <c r="B1588" i="5" l="1"/>
  <c r="A1587" i="5"/>
  <c r="B1589" i="5" l="1"/>
  <c r="A1588" i="5"/>
  <c r="B1590" i="5" l="1"/>
  <c r="A1589" i="5"/>
  <c r="B1591" i="5" l="1"/>
  <c r="A1590" i="5"/>
  <c r="B1592" i="5" l="1"/>
  <c r="A1591" i="5"/>
  <c r="A1592" i="5" l="1"/>
  <c r="B1593" i="5"/>
  <c r="A1593" i="5" l="1"/>
  <c r="B1594" i="5"/>
  <c r="A1594" i="5" l="1"/>
  <c r="B1595" i="5"/>
  <c r="A1595" i="5" l="1"/>
  <c r="B1596" i="5"/>
  <c r="B1597" i="5" l="1"/>
  <c r="A1596" i="5"/>
  <c r="A1597" i="5" l="1"/>
  <c r="B1598" i="5"/>
  <c r="A1598" i="5" l="1"/>
  <c r="B1599" i="5"/>
  <c r="A1599" i="5" l="1"/>
  <c r="B1600" i="5"/>
  <c r="B1601" i="5" l="1"/>
  <c r="A1600" i="5"/>
  <c r="A1601" i="5" l="1"/>
  <c r="B1602" i="5"/>
  <c r="A1602" i="5" l="1"/>
  <c r="B1603" i="5"/>
  <c r="A1603" i="5" l="1"/>
  <c r="B1604" i="5"/>
  <c r="A1604" i="5" l="1"/>
  <c r="B1605" i="5"/>
  <c r="A1605" i="5" l="1"/>
  <c r="B1606" i="5"/>
  <c r="A1606" i="5" l="1"/>
  <c r="B1607" i="5"/>
  <c r="B1608" i="5" l="1"/>
  <c r="A1607" i="5"/>
  <c r="B1609" i="5" l="1"/>
  <c r="A1608" i="5"/>
  <c r="A1609" i="5" l="1"/>
  <c r="B1610" i="5"/>
  <c r="B1611" i="5" l="1"/>
  <c r="A1610" i="5"/>
  <c r="A1611" i="5" l="1"/>
  <c r="B1612" i="5"/>
  <c r="B1613" i="5" l="1"/>
  <c r="A1612" i="5"/>
  <c r="B1614" i="5" l="1"/>
  <c r="A1613" i="5"/>
  <c r="B1615" i="5" l="1"/>
  <c r="A1614" i="5"/>
  <c r="A1615" i="5" l="1"/>
  <c r="B1616" i="5"/>
  <c r="B1617" i="5" l="1"/>
  <c r="A1616" i="5"/>
  <c r="A1617" i="5" l="1"/>
  <c r="B1618" i="5"/>
  <c r="B1619" i="5" l="1"/>
  <c r="A1618" i="5"/>
  <c r="B1620" i="5" l="1"/>
  <c r="A1619" i="5"/>
  <c r="A1620" i="5" l="1"/>
  <c r="B1621" i="5"/>
  <c r="A1621" i="5" l="1"/>
  <c r="B1622" i="5"/>
  <c r="B1623" i="5" l="1"/>
  <c r="A1622" i="5"/>
  <c r="A1623" i="5" l="1"/>
  <c r="B1624" i="5"/>
  <c r="A1624" i="5" l="1"/>
  <c r="B1625" i="5"/>
  <c r="A1625" i="5" l="1"/>
  <c r="B1626" i="5"/>
  <c r="B1627" i="5" l="1"/>
  <c r="A1626" i="5"/>
  <c r="B1628" i="5" l="1"/>
  <c r="A1627" i="5"/>
  <c r="B1629" i="5" l="1"/>
  <c r="A1628" i="5"/>
  <c r="B1630" i="5" l="1"/>
  <c r="A1629" i="5"/>
  <c r="B1631" i="5" l="1"/>
  <c r="A1630" i="5"/>
  <c r="A1631" i="5" l="1"/>
  <c r="B1632" i="5"/>
  <c r="B1633" i="5" l="1"/>
  <c r="A1632" i="5"/>
  <c r="A1633" i="5" l="1"/>
  <c r="B1634" i="5"/>
  <c r="A1634" i="5" l="1"/>
  <c r="B1635" i="5"/>
  <c r="A1635" i="5" l="1"/>
  <c r="B1636" i="5"/>
  <c r="B1637" i="5" l="1"/>
  <c r="A1636" i="5"/>
  <c r="A1637" i="5" l="1"/>
  <c r="B1638" i="5"/>
  <c r="A1638" i="5" l="1"/>
  <c r="B1639" i="5"/>
  <c r="A1639" i="5" l="1"/>
  <c r="B1640" i="5"/>
  <c r="A1640" i="5" l="1"/>
  <c r="B1641" i="5"/>
  <c r="B1642" i="5" l="1"/>
  <c r="A1641" i="5"/>
  <c r="A1642" i="5" l="1"/>
  <c r="B1643" i="5"/>
  <c r="A1643" i="5" l="1"/>
  <c r="B1644" i="5"/>
  <c r="B1645" i="5" l="1"/>
  <c r="A1644" i="5"/>
  <c r="B1646" i="5" l="1"/>
  <c r="A1645" i="5"/>
  <c r="A1646" i="5" l="1"/>
  <c r="B1647" i="5"/>
  <c r="B1648" i="5" l="1"/>
  <c r="A1647" i="5"/>
  <c r="A1648" i="5" l="1"/>
  <c r="B1649" i="5"/>
  <c r="A1649" i="5" l="1"/>
  <c r="B1650" i="5"/>
  <c r="B1651" i="5" l="1"/>
  <c r="A1650" i="5"/>
  <c r="A1651" i="5" l="1"/>
  <c r="B1652" i="5"/>
  <c r="B1653" i="5" l="1"/>
  <c r="A1652" i="5"/>
  <c r="B1654" i="5" l="1"/>
  <c r="A1653" i="5"/>
  <c r="B1655" i="5" l="1"/>
  <c r="A1654" i="5"/>
  <c r="A1655" i="5" l="1"/>
  <c r="B1656" i="5"/>
  <c r="A1656" i="5" l="1"/>
  <c r="B1657" i="5"/>
  <c r="A1657" i="5" l="1"/>
  <c r="B1658" i="5"/>
  <c r="A1658" i="5" l="1"/>
  <c r="B1659" i="5"/>
  <c r="B1660" i="5" l="1"/>
  <c r="A1659" i="5"/>
  <c r="A1660" i="5" l="1"/>
  <c r="B1661" i="5"/>
  <c r="B1662" i="5" l="1"/>
  <c r="A1661" i="5"/>
  <c r="A1662" i="5" l="1"/>
  <c r="B1663" i="5"/>
  <c r="B1664" i="5" l="1"/>
  <c r="A1663" i="5"/>
  <c r="B1665" i="5" l="1"/>
  <c r="A1664" i="5"/>
  <c r="A1665" i="5" l="1"/>
  <c r="B1666" i="5"/>
  <c r="B1667" i="5" l="1"/>
  <c r="A1666" i="5"/>
  <c r="A1667" i="5" l="1"/>
  <c r="B1668" i="5"/>
  <c r="B1669" i="5" l="1"/>
  <c r="A1668" i="5"/>
  <c r="A1669" i="5" l="1"/>
  <c r="B1670" i="5"/>
  <c r="A1670" i="5" l="1"/>
  <c r="B1671" i="5"/>
  <c r="B1672" i="5" l="1"/>
  <c r="A1671" i="5"/>
  <c r="A1672" i="5" l="1"/>
  <c r="B1673" i="5"/>
  <c r="A1673" i="5" l="1"/>
  <c r="B1674" i="5"/>
  <c r="A1674" i="5" l="1"/>
  <c r="B1675" i="5"/>
  <c r="B1676" i="5" l="1"/>
  <c r="A1675" i="5"/>
  <c r="A1676" i="5" l="1"/>
  <c r="B1677" i="5"/>
  <c r="B1678" i="5" l="1"/>
  <c r="A1677" i="5"/>
  <c r="B1679" i="5" l="1"/>
  <c r="A1678" i="5"/>
  <c r="B1680" i="5" l="1"/>
  <c r="A1679" i="5"/>
  <c r="A1680" i="5" l="1"/>
  <c r="B1681" i="5"/>
  <c r="B1682" i="5" l="1"/>
  <c r="A1681" i="5"/>
  <c r="A1682" i="5" l="1"/>
  <c r="B1683" i="5"/>
  <c r="B1684" i="5" l="1"/>
  <c r="A1683" i="5"/>
  <c r="B1685" i="5" l="1"/>
  <c r="A1684" i="5"/>
  <c r="A1685" i="5" l="1"/>
  <c r="B1686" i="5"/>
  <c r="A1686" i="5" l="1"/>
  <c r="B1687" i="5"/>
  <c r="B1688" i="5" l="1"/>
  <c r="A1687" i="5"/>
  <c r="A1688" i="5" l="1"/>
  <c r="B1689" i="5"/>
  <c r="A1689" i="5" l="1"/>
  <c r="B1690" i="5"/>
  <c r="B1691" i="5" l="1"/>
  <c r="A1690" i="5"/>
  <c r="B1692" i="5" l="1"/>
  <c r="A1691" i="5"/>
  <c r="B1693" i="5" l="1"/>
  <c r="A1692" i="5"/>
  <c r="B1694" i="5" l="1"/>
  <c r="A1693" i="5"/>
  <c r="A1694" i="5" l="1"/>
  <c r="B1695" i="5"/>
  <c r="B1696" i="5" l="1"/>
  <c r="A1695" i="5"/>
  <c r="B1697" i="5" l="1"/>
  <c r="A1696" i="5"/>
  <c r="A1697" i="5" l="1"/>
  <c r="B1698" i="5"/>
  <c r="B1699" i="5" l="1"/>
  <c r="A1698" i="5"/>
  <c r="A1699" i="5" l="1"/>
  <c r="B1700" i="5"/>
  <c r="B1701" i="5" l="1"/>
  <c r="A1700" i="5"/>
  <c r="B1702" i="5" l="1"/>
  <c r="A1701" i="5"/>
  <c r="B1703" i="5" l="1"/>
  <c r="A1702" i="5"/>
  <c r="A1703" i="5" l="1"/>
  <c r="B1704" i="5"/>
  <c r="B1705" i="5" l="1"/>
  <c r="A1704" i="5"/>
  <c r="A1705" i="5" l="1"/>
  <c r="B1706" i="5"/>
  <c r="A1706" i="5" l="1"/>
  <c r="B1707" i="5"/>
  <c r="B1708" i="5" l="1"/>
  <c r="A1707" i="5"/>
  <c r="A1708" i="5" l="1"/>
  <c r="B1709" i="5"/>
  <c r="B1710" i="5" l="1"/>
  <c r="A1709" i="5"/>
  <c r="A1710" i="5" l="1"/>
  <c r="B1711" i="5"/>
  <c r="A1711" i="5" l="1"/>
  <c r="B1712" i="5"/>
  <c r="A1712" i="5" l="1"/>
  <c r="B1713" i="5"/>
  <c r="A1713" i="5" l="1"/>
  <c r="B1714" i="5"/>
  <c r="A1714" i="5" l="1"/>
  <c r="B1715" i="5"/>
  <c r="A1715" i="5" l="1"/>
  <c r="B1716" i="5"/>
  <c r="A1716" i="5" l="1"/>
  <c r="B1717" i="5"/>
  <c r="A1717" i="5" l="1"/>
  <c r="B1718" i="5"/>
  <c r="B1719" i="5" l="1"/>
  <c r="A1718" i="5"/>
  <c r="A1719" i="5" l="1"/>
  <c r="B1720" i="5"/>
  <c r="A1720" i="5" l="1"/>
  <c r="B1721" i="5"/>
  <c r="A1721" i="5" l="1"/>
  <c r="B1722" i="5"/>
  <c r="A1722" i="5" l="1"/>
  <c r="B1723" i="5"/>
  <c r="B1724" i="5" l="1"/>
  <c r="A1723" i="5"/>
  <c r="A1724" i="5" l="1"/>
  <c r="B1725" i="5"/>
  <c r="B1726" i="5" l="1"/>
  <c r="A1725" i="5"/>
  <c r="B1727" i="5" l="1"/>
  <c r="A1726" i="5"/>
  <c r="A1727" i="5" l="1"/>
  <c r="B1728" i="5"/>
  <c r="A1728" i="5" l="1"/>
  <c r="B1729" i="5"/>
  <c r="A1729" i="5" l="1"/>
  <c r="B1730" i="5"/>
  <c r="A1730" i="5" l="1"/>
  <c r="B1731" i="5"/>
  <c r="A1731" i="5" l="1"/>
  <c r="B1732" i="5"/>
  <c r="A1732" i="5" l="1"/>
  <c r="B1733" i="5"/>
  <c r="A1733" i="5" l="1"/>
  <c r="B1734" i="5"/>
  <c r="A1734" i="5" l="1"/>
  <c r="B1735" i="5"/>
  <c r="B1736" i="5" l="1"/>
  <c r="A1735" i="5"/>
  <c r="A1736" i="5" l="1"/>
  <c r="B1737" i="5"/>
  <c r="A1737" i="5" l="1"/>
  <c r="B1738" i="5"/>
  <c r="A1738" i="5" l="1"/>
  <c r="B1739" i="5"/>
  <c r="A1739" i="5" l="1"/>
  <c r="B1740" i="5"/>
  <c r="B1741" i="5" l="1"/>
  <c r="A1740" i="5"/>
  <c r="A1741" i="5" l="1"/>
  <c r="B1742" i="5"/>
  <c r="A1742" i="5" l="1"/>
  <c r="B1743" i="5"/>
  <c r="B1744" i="5" l="1"/>
  <c r="A1743" i="5"/>
  <c r="A1744" i="5" l="1"/>
  <c r="B1745" i="5"/>
  <c r="B1746" i="5" l="1"/>
  <c r="A1745" i="5"/>
  <c r="A1746" i="5" l="1"/>
  <c r="B1747" i="5"/>
  <c r="A1747" i="5" l="1"/>
  <c r="B1748" i="5"/>
  <c r="A1748" i="5" l="1"/>
  <c r="B1749" i="5"/>
  <c r="A1749" i="5" l="1"/>
  <c r="B1750" i="5"/>
  <c r="A1750" i="5" l="1"/>
  <c r="B1751" i="5"/>
  <c r="B1752" i="5" l="1"/>
  <c r="A1751" i="5"/>
  <c r="A1752" i="5" l="1"/>
  <c r="B1753" i="5"/>
  <c r="A1753" i="5" l="1"/>
  <c r="B1754" i="5"/>
  <c r="A1754" i="5" l="1"/>
  <c r="B1755" i="5"/>
  <c r="A1755" i="5" l="1"/>
  <c r="B1756" i="5"/>
  <c r="B1757" i="5" l="1"/>
  <c r="A1756" i="5"/>
  <c r="B1758" i="5" l="1"/>
  <c r="A1757" i="5"/>
  <c r="A1758" i="5" l="1"/>
  <c r="B1759" i="5"/>
  <c r="A1759" i="5" l="1"/>
  <c r="B1760" i="5"/>
  <c r="A1760" i="5" l="1"/>
  <c r="B1761" i="5"/>
  <c r="A1761" i="5" l="1"/>
  <c r="B1762" i="5"/>
  <c r="B1763" i="5" l="1"/>
  <c r="A1762" i="5"/>
  <c r="A1763" i="5" l="1"/>
  <c r="B1764" i="5"/>
  <c r="B1765" i="5" l="1"/>
  <c r="A1764" i="5"/>
  <c r="A1765" i="5" l="1"/>
  <c r="B1766" i="5"/>
  <c r="A1766" i="5" l="1"/>
  <c r="B1767" i="5"/>
  <c r="A1767" i="5" l="1"/>
  <c r="B1768" i="5"/>
  <c r="B1769" i="5" l="1"/>
  <c r="A1768" i="5"/>
  <c r="A1769" i="5" l="1"/>
  <c r="B1770" i="5"/>
  <c r="A1770" i="5" l="1"/>
  <c r="B1771" i="5"/>
  <c r="A1771" i="5" l="1"/>
  <c r="B1772" i="5"/>
  <c r="A1772" i="5" l="1"/>
  <c r="B1773" i="5"/>
  <c r="B1774" i="5" l="1"/>
  <c r="A1773" i="5"/>
  <c r="A1774" i="5" l="1"/>
  <c r="B1775" i="5"/>
  <c r="A1775" i="5" l="1"/>
  <c r="B1776" i="5"/>
  <c r="A1776" i="5" l="1"/>
  <c r="B1777" i="5"/>
  <c r="B1778" i="5" l="1"/>
  <c r="A1777" i="5"/>
  <c r="A1778" i="5" l="1"/>
  <c r="B1779" i="5"/>
  <c r="A1779" i="5" l="1"/>
  <c r="B1780" i="5"/>
  <c r="B1781" i="5" l="1"/>
  <c r="A1780" i="5"/>
  <c r="B1782" i="5" l="1"/>
  <c r="A1781" i="5"/>
  <c r="A1782" i="5" l="1"/>
  <c r="B1783" i="5"/>
  <c r="B1784" i="5" l="1"/>
  <c r="A1783" i="5"/>
  <c r="A1784" i="5" l="1"/>
  <c r="B1785" i="5"/>
  <c r="A1785" i="5" l="1"/>
  <c r="B1786" i="5"/>
  <c r="A1786" i="5" l="1"/>
  <c r="B1787" i="5"/>
  <c r="B1788" i="5" l="1"/>
  <c r="A1787" i="5"/>
  <c r="B1789" i="5" l="1"/>
  <c r="A1788" i="5"/>
  <c r="A1789" i="5" l="1"/>
  <c r="B1790" i="5"/>
  <c r="B1791" i="5" l="1"/>
  <c r="A1790" i="5"/>
  <c r="A1791" i="5" l="1"/>
  <c r="B1792" i="5"/>
  <c r="A1792" i="5" l="1"/>
  <c r="B1793" i="5"/>
  <c r="A1793" i="5" l="1"/>
  <c r="B1794" i="5"/>
  <c r="B1795" i="5" l="1"/>
  <c r="A1794" i="5"/>
  <c r="A1795" i="5" l="1"/>
  <c r="B1796" i="5"/>
  <c r="A1796" i="5" l="1"/>
  <c r="B1797" i="5"/>
  <c r="B1798" i="5" l="1"/>
  <c r="A1797" i="5"/>
  <c r="A1798" i="5" l="1"/>
  <c r="B1799" i="5"/>
  <c r="B1800" i="5" l="1"/>
  <c r="A1799" i="5"/>
  <c r="A1800" i="5" l="1"/>
  <c r="B1801" i="5"/>
  <c r="A1801" i="5" l="1"/>
  <c r="B1802" i="5"/>
  <c r="B1803" i="5" l="1"/>
  <c r="A1802" i="5"/>
  <c r="A1803" i="5" l="1"/>
  <c r="B1804" i="5"/>
  <c r="B1805" i="5" l="1"/>
  <c r="A1804" i="5"/>
  <c r="B1806" i="5" l="1"/>
  <c r="A1805" i="5"/>
  <c r="A1806" i="5" l="1"/>
  <c r="B1807" i="5"/>
  <c r="B1808" i="5" l="1"/>
  <c r="A1807" i="5"/>
  <c r="A1808" i="5" l="1"/>
  <c r="B1809" i="5"/>
  <c r="B1810" i="5" l="1"/>
  <c r="A1809" i="5"/>
  <c r="A1810" i="5" l="1"/>
  <c r="B1811" i="5"/>
  <c r="A1811" i="5" l="1"/>
  <c r="B1812" i="5"/>
  <c r="A1812" i="5" l="1"/>
  <c r="B1813" i="5"/>
  <c r="A1813" i="5" l="1"/>
  <c r="B1814" i="5"/>
  <c r="A1814" i="5" l="1"/>
  <c r="B1815" i="5"/>
  <c r="A1815" i="5" l="1"/>
  <c r="B1816" i="5"/>
  <c r="B1817" i="5" l="1"/>
  <c r="A1816" i="5"/>
  <c r="A1817" i="5" l="1"/>
  <c r="B1818" i="5"/>
  <c r="A1818" i="5" l="1"/>
  <c r="B1819" i="5"/>
  <c r="B1820" i="5" l="1"/>
  <c r="A1819" i="5"/>
  <c r="B1821" i="5" l="1"/>
  <c r="A1820" i="5"/>
  <c r="B1822" i="5" l="1"/>
  <c r="A1821" i="5"/>
  <c r="A1822" i="5" l="1"/>
  <c r="B1823" i="5"/>
  <c r="A1823" i="5" l="1"/>
  <c r="B1824" i="5"/>
  <c r="B1825" i="5" l="1"/>
  <c r="A1824" i="5"/>
  <c r="A1825" i="5" l="1"/>
  <c r="B1826" i="5"/>
  <c r="A1826" i="5" l="1"/>
  <c r="B1827" i="5"/>
  <c r="A1827" i="5" l="1"/>
  <c r="B1828" i="5"/>
  <c r="A1828" i="5" l="1"/>
  <c r="B1829" i="5"/>
  <c r="B1830" i="5" l="1"/>
  <c r="A1829" i="5"/>
  <c r="B1831" i="5" l="1"/>
  <c r="A1830" i="5"/>
  <c r="B1832" i="5" l="1"/>
  <c r="A1831" i="5"/>
  <c r="B1833" i="5" l="1"/>
  <c r="A1832" i="5"/>
  <c r="A1833" i="5" l="1"/>
  <c r="B1834" i="5"/>
  <c r="A1834" i="5" l="1"/>
  <c r="B1835" i="5"/>
  <c r="A1835" i="5" l="1"/>
  <c r="B1836" i="5"/>
  <c r="A1836" i="5" l="1"/>
  <c r="B1837" i="5"/>
  <c r="B1838" i="5" l="1"/>
  <c r="A1837" i="5"/>
  <c r="A1838" i="5" l="1"/>
  <c r="B1839" i="5"/>
  <c r="A1839" i="5" l="1"/>
  <c r="B1840" i="5"/>
  <c r="A1840" i="5" l="1"/>
  <c r="B1841" i="5"/>
  <c r="A1841" i="5" l="1"/>
  <c r="B1842" i="5"/>
  <c r="A1842" i="5" l="1"/>
  <c r="B1843" i="5"/>
  <c r="B1844" i="5" l="1"/>
  <c r="A1843" i="5"/>
  <c r="A1844" i="5" l="1"/>
  <c r="B1845" i="5"/>
  <c r="A1845" i="5" l="1"/>
  <c r="B1846" i="5"/>
  <c r="B1847" i="5" l="1"/>
  <c r="A1846" i="5"/>
  <c r="B1848" i="5" l="1"/>
  <c r="A1847" i="5"/>
  <c r="A1848" i="5" l="1"/>
  <c r="B1849" i="5"/>
  <c r="A1849" i="5" l="1"/>
  <c r="B1850" i="5"/>
  <c r="A1850" i="5" l="1"/>
  <c r="B1851" i="5"/>
  <c r="B1852" i="5" l="1"/>
  <c r="A1851" i="5"/>
  <c r="B1853" i="5" l="1"/>
  <c r="A1852" i="5"/>
  <c r="A1853" i="5" l="1"/>
  <c r="B1854" i="5"/>
  <c r="A1854" i="5" l="1"/>
  <c r="B1855" i="5"/>
  <c r="A1855" i="5" l="1"/>
  <c r="B1856" i="5"/>
  <c r="B1857" i="5" l="1"/>
  <c r="A1856" i="5"/>
  <c r="B1858" i="5" l="1"/>
  <c r="A1857" i="5"/>
  <c r="B1859" i="5" l="1"/>
  <c r="A1858" i="5"/>
  <c r="A1859" i="5" l="1"/>
  <c r="B1860" i="5"/>
  <c r="B1861" i="5" l="1"/>
  <c r="A1860" i="5"/>
  <c r="A1861" i="5" l="1"/>
  <c r="B1862" i="5"/>
  <c r="B1863" i="5" l="1"/>
  <c r="A1862" i="5"/>
  <c r="B1864" i="5" l="1"/>
  <c r="A1863" i="5"/>
  <c r="B1865" i="5" l="1"/>
  <c r="A1864" i="5"/>
  <c r="A1865" i="5" l="1"/>
  <c r="B1866" i="5"/>
  <c r="A1866" i="5" l="1"/>
  <c r="B1867" i="5"/>
  <c r="A1867" i="5" l="1"/>
  <c r="B1868" i="5"/>
  <c r="A1868" i="5" l="1"/>
  <c r="B1869" i="5"/>
  <c r="A1869" i="5" l="1"/>
  <c r="B1870" i="5"/>
  <c r="A1870" i="5" l="1"/>
  <c r="B1871" i="5"/>
  <c r="B1872" i="5" l="1"/>
  <c r="A1871" i="5"/>
  <c r="A1872" i="5" l="1"/>
  <c r="B1873" i="5"/>
  <c r="A1873" i="5" l="1"/>
  <c r="B1874" i="5"/>
  <c r="A1874" i="5" l="1"/>
  <c r="B1875" i="5"/>
  <c r="A1875" i="5" l="1"/>
  <c r="B1876" i="5"/>
  <c r="B1877" i="5" l="1"/>
  <c r="A1876" i="5"/>
  <c r="A1877" i="5" l="1"/>
  <c r="B1878" i="5"/>
  <c r="B1879" i="5" l="1"/>
  <c r="A1878" i="5"/>
  <c r="A1879" i="5" l="1"/>
  <c r="B1880" i="5"/>
  <c r="B1881" i="5" l="1"/>
  <c r="A1880" i="5"/>
  <c r="B1882" i="5" l="1"/>
  <c r="A1881" i="5"/>
  <c r="A1882" i="5" l="1"/>
  <c r="B1883" i="5"/>
  <c r="A1883" i="5" l="1"/>
  <c r="B1884" i="5"/>
  <c r="B1885" i="5" l="1"/>
  <c r="A1884" i="5"/>
  <c r="A1885" i="5" l="1"/>
  <c r="B1886" i="5"/>
  <c r="A1886" i="5" l="1"/>
  <c r="B1887" i="5"/>
  <c r="B1888" i="5" l="1"/>
  <c r="A1887" i="5"/>
  <c r="A1888" i="5" l="1"/>
  <c r="B1889" i="5"/>
  <c r="A1889" i="5" l="1"/>
  <c r="B1890" i="5"/>
  <c r="A1890" i="5" l="1"/>
  <c r="B1891" i="5"/>
  <c r="B1892" i="5" l="1"/>
  <c r="A1891" i="5"/>
  <c r="A1892" i="5" l="1"/>
  <c r="B1893" i="5"/>
  <c r="B1894" i="5" l="1"/>
  <c r="A1893" i="5"/>
  <c r="B1895" i="5" l="1"/>
  <c r="A1894" i="5"/>
  <c r="A1895" i="5" l="1"/>
  <c r="B1896" i="5"/>
  <c r="B1897" i="5" l="1"/>
  <c r="A1896" i="5"/>
  <c r="A1897" i="5" l="1"/>
  <c r="B1898" i="5"/>
  <c r="A1898" i="5" l="1"/>
  <c r="B1899" i="5"/>
  <c r="A1899" i="5" l="1"/>
  <c r="B1900" i="5"/>
  <c r="B1901" i="5" l="1"/>
  <c r="A1900" i="5"/>
  <c r="A1901" i="5" l="1"/>
  <c r="B1902" i="5"/>
  <c r="A1902" i="5" l="1"/>
  <c r="B1903" i="5"/>
  <c r="A1903" i="5" l="1"/>
  <c r="B1904" i="5"/>
  <c r="B1905" i="5" l="1"/>
  <c r="A1904" i="5"/>
  <c r="B1906" i="5" l="1"/>
  <c r="A1905" i="5"/>
  <c r="A1906" i="5" l="1"/>
  <c r="B1907" i="5"/>
  <c r="A1907" i="5" l="1"/>
  <c r="B1908" i="5"/>
  <c r="A1908" i="5" l="1"/>
  <c r="B1909" i="5"/>
  <c r="A1909" i="5" l="1"/>
  <c r="B1910" i="5"/>
  <c r="A1910" i="5" l="1"/>
  <c r="B1911" i="5"/>
  <c r="B1912" i="5" l="1"/>
  <c r="A1911" i="5"/>
  <c r="B1913" i="5" l="1"/>
  <c r="A1912" i="5"/>
  <c r="A1913" i="5" l="1"/>
  <c r="B1914" i="5"/>
  <c r="A1914" i="5" l="1"/>
  <c r="B1915" i="5"/>
  <c r="A1915" i="5" l="1"/>
  <c r="B1916" i="5"/>
  <c r="A1916" i="5" l="1"/>
  <c r="B1917" i="5"/>
  <c r="B1918" i="5" l="1"/>
  <c r="A1917" i="5"/>
  <c r="B1919" i="5" l="1"/>
  <c r="A1918" i="5"/>
  <c r="A1919" i="5" l="1"/>
  <c r="B1920" i="5"/>
  <c r="B1921" i="5" l="1"/>
  <c r="A1920" i="5"/>
  <c r="A1921" i="5" l="1"/>
  <c r="B1922" i="5"/>
  <c r="A1922" i="5" l="1"/>
  <c r="B1923" i="5"/>
  <c r="A1923" i="5" l="1"/>
  <c r="B1924" i="5"/>
  <c r="A1924" i="5" l="1"/>
  <c r="B1925" i="5"/>
  <c r="A1925" i="5" l="1"/>
  <c r="B1926" i="5"/>
  <c r="B1927" i="5" l="1"/>
  <c r="A1926" i="5"/>
  <c r="B1928" i="5" l="1"/>
  <c r="A1927" i="5"/>
  <c r="B1929" i="5" l="1"/>
  <c r="A1928" i="5"/>
  <c r="B1930" i="5" l="1"/>
  <c r="A1929" i="5"/>
  <c r="A1930" i="5" l="1"/>
  <c r="B1931" i="5"/>
  <c r="A1931" i="5" l="1"/>
  <c r="B1932" i="5"/>
  <c r="A1932" i="5" l="1"/>
  <c r="B1933" i="5"/>
  <c r="A1933" i="5" l="1"/>
  <c r="B1934" i="5"/>
  <c r="A1934" i="5" l="1"/>
  <c r="B1935" i="5"/>
  <c r="A1935" i="5" l="1"/>
  <c r="B1936" i="5"/>
  <c r="B1937" i="5" l="1"/>
  <c r="A1936" i="5"/>
  <c r="A1937" i="5" l="1"/>
  <c r="B1938" i="5"/>
  <c r="A1938" i="5" l="1"/>
  <c r="B1939" i="5"/>
  <c r="A1939" i="5" l="1"/>
  <c r="B1940" i="5"/>
  <c r="B1941" i="5" l="1"/>
  <c r="A1940" i="5"/>
  <c r="B1942" i="5" l="1"/>
  <c r="A1941" i="5"/>
  <c r="A1942" i="5" l="1"/>
  <c r="B1943" i="5"/>
  <c r="B1944" i="5" l="1"/>
  <c r="A1943" i="5"/>
  <c r="B1945" i="5" l="1"/>
  <c r="A1944" i="5"/>
  <c r="B1946" i="5" l="1"/>
  <c r="A1945" i="5"/>
  <c r="A1946" i="5" l="1"/>
  <c r="B1947" i="5"/>
  <c r="A1947" i="5" l="1"/>
  <c r="B1948" i="5"/>
  <c r="B1949" i="5" l="1"/>
  <c r="A1948" i="5"/>
  <c r="B1950" i="5" l="1"/>
  <c r="A1949" i="5"/>
  <c r="B1951" i="5" l="1"/>
  <c r="A1950" i="5"/>
  <c r="B1952" i="5" l="1"/>
  <c r="A1951" i="5"/>
  <c r="A1952" i="5" l="1"/>
  <c r="B1953" i="5"/>
  <c r="B1954" i="5" l="1"/>
  <c r="A1953" i="5"/>
  <c r="A1954" i="5" l="1"/>
  <c r="B1955" i="5"/>
  <c r="B1956" i="5" l="1"/>
  <c r="A1955" i="5"/>
  <c r="A1956" i="5" l="1"/>
  <c r="B1957" i="5"/>
  <c r="B1958" i="5" l="1"/>
  <c r="A1957" i="5"/>
  <c r="B1959" i="5" l="1"/>
  <c r="A1958" i="5"/>
  <c r="A1959" i="5" l="1"/>
  <c r="B1960" i="5"/>
  <c r="A1960" i="5" l="1"/>
  <c r="B1961" i="5"/>
  <c r="A1961" i="5" l="1"/>
  <c r="B1962" i="5"/>
  <c r="B1963" i="5" l="1"/>
  <c r="A1962" i="5"/>
  <c r="A1963" i="5" l="1"/>
  <c r="B1964" i="5"/>
  <c r="B1965" i="5" l="1"/>
  <c r="A1964" i="5"/>
  <c r="B1966" i="5" l="1"/>
  <c r="A1965" i="5"/>
  <c r="A1966" i="5" l="1"/>
  <c r="B1967" i="5"/>
  <c r="A1967" i="5" l="1"/>
  <c r="B1968" i="5"/>
  <c r="B1969" i="5" l="1"/>
  <c r="A1969" i="5" s="1"/>
  <c r="A1968" i="5"/>
</calcChain>
</file>

<file path=xl/comments1.xml><?xml version="1.0" encoding="utf-8"?>
<comments xmlns="http://schemas.openxmlformats.org/spreadsheetml/2006/main">
  <authors>
    <author>Adriana Marcela Rozo Alvarez</author>
  </authors>
  <commentList>
    <comment ref="M29" authorId="0" shapeId="0">
      <text>
        <r>
          <rPr>
            <b/>
            <sz val="8"/>
            <color indexed="81"/>
            <rFont val="Tahoma"/>
            <family val="2"/>
          </rPr>
          <t>mrueda:</t>
        </r>
        <r>
          <rPr>
            <sz val="8"/>
            <color indexed="81"/>
            <rFont val="Tahoma"/>
            <family val="2"/>
          </rPr>
          <t xml:space="preserve">
antes 0008</t>
        </r>
      </text>
    </comment>
  </commentList>
</comments>
</file>

<file path=xl/sharedStrings.xml><?xml version="1.0" encoding="utf-8"?>
<sst xmlns="http://schemas.openxmlformats.org/spreadsheetml/2006/main" count="17410" uniqueCount="2554">
  <si>
    <t>NOMBRE</t>
  </si>
  <si>
    <t>02</t>
  </si>
  <si>
    <t xml:space="preserve">No. </t>
  </si>
  <si>
    <t>CAMPO</t>
  </si>
  <si>
    <t>01</t>
  </si>
  <si>
    <t>06</t>
  </si>
  <si>
    <t>0003</t>
  </si>
  <si>
    <t>03</t>
  </si>
  <si>
    <t>008</t>
  </si>
  <si>
    <t>04</t>
  </si>
  <si>
    <t>0038</t>
  </si>
  <si>
    <t>05</t>
  </si>
  <si>
    <t>0004</t>
  </si>
  <si>
    <t>0011</t>
  </si>
  <si>
    <t>0094</t>
  </si>
  <si>
    <t>002</t>
  </si>
  <si>
    <t>0201</t>
  </si>
  <si>
    <t>004</t>
  </si>
  <si>
    <t>0012</t>
  </si>
  <si>
    <t>DESCRIPCIÓN</t>
  </si>
  <si>
    <t>001</t>
  </si>
  <si>
    <t>Arrendamientos</t>
  </si>
  <si>
    <t>315</t>
  </si>
  <si>
    <t>COMPONENTE1</t>
  </si>
  <si>
    <t>07</t>
  </si>
  <si>
    <t>08</t>
  </si>
  <si>
    <t>09</t>
  </si>
  <si>
    <t>ACTIVIDAD1</t>
  </si>
  <si>
    <t>OBJETO1</t>
  </si>
  <si>
    <t>003</t>
  </si>
  <si>
    <t>005</t>
  </si>
  <si>
    <t>006</t>
  </si>
  <si>
    <t>007</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</si>
  <si>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</si>
  <si>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</si>
  <si>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</si>
  <si>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</si>
  <si>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</si>
  <si>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</si>
  <si>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</si>
  <si>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</si>
  <si>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</si>
  <si>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</si>
  <si>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</si>
  <si>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</si>
  <si>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</si>
  <si>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</si>
  <si>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</si>
  <si>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</si>
  <si>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</si>
  <si>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</si>
  <si>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</si>
  <si>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</si>
  <si>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</si>
  <si>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</si>
  <si>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</si>
  <si>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</si>
  <si>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</si>
  <si>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</si>
  <si>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</si>
  <si>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</si>
  <si>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</si>
  <si>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</si>
  <si>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</si>
  <si>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</si>
  <si>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</si>
  <si>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</si>
  <si>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</si>
  <si>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</si>
  <si>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</si>
  <si>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</si>
  <si>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</si>
  <si>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</si>
  <si>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</si>
  <si>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</si>
  <si>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</si>
  <si>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</si>
  <si>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</si>
  <si>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</si>
  <si>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</si>
  <si>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</si>
  <si>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</si>
  <si>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</si>
  <si>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</si>
  <si>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</si>
  <si>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</si>
  <si>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</si>
  <si>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</si>
  <si>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</si>
  <si>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</si>
  <si>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</si>
  <si>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</si>
  <si>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</si>
  <si>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</si>
  <si>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</si>
  <si>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</si>
  <si>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</si>
  <si>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</si>
  <si>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</si>
  <si>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</si>
  <si>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</si>
  <si>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</si>
  <si>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</si>
  <si>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</si>
  <si>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</si>
  <si>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</si>
  <si>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</si>
  <si>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</si>
  <si>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</si>
  <si>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</si>
  <si>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</si>
  <si>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</si>
  <si>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</si>
  <si>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</si>
  <si>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</si>
  <si>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</si>
  <si>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</si>
  <si>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</si>
  <si>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</si>
  <si>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</si>
  <si>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</si>
  <si>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</si>
  <si>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</si>
  <si>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</si>
  <si>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</si>
  <si>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</si>
  <si>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</si>
  <si>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</si>
  <si>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</si>
  <si>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</si>
  <si>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</si>
  <si>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</si>
  <si>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</si>
  <si>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</si>
  <si>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</si>
  <si>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</si>
  <si>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</si>
  <si>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</si>
  <si>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</si>
  <si>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</si>
  <si>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</si>
  <si>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</si>
  <si>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</si>
  <si>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</si>
  <si>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</si>
  <si>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</si>
  <si>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</si>
  <si>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</si>
  <si>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</si>
  <si>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</si>
  <si>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</si>
  <si>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</si>
  <si>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</si>
  <si>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</si>
  <si>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</si>
  <si>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</si>
  <si>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</si>
  <si>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</si>
  <si>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</si>
  <si>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</si>
  <si>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</si>
  <si>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</si>
  <si>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</si>
  <si>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</si>
  <si>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</si>
  <si>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</si>
  <si>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</si>
  <si>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</si>
  <si>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</si>
  <si>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</si>
  <si>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</si>
  <si>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</si>
  <si>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</si>
  <si>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</si>
  <si>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</si>
  <si>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</si>
  <si>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</si>
  <si>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</si>
  <si>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</si>
  <si>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</si>
  <si>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</si>
  <si>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</si>
  <si>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</si>
  <si>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</si>
  <si>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</si>
  <si>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</si>
  <si>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</si>
  <si>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</si>
  <si>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</si>
  <si>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</si>
  <si>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</si>
  <si>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</si>
  <si>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</si>
  <si>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</si>
  <si>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</si>
  <si>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</si>
  <si>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</si>
  <si>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</si>
  <si>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</si>
  <si>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</si>
  <si>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</si>
  <si>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</si>
  <si>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</si>
  <si>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</si>
  <si>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</si>
  <si>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</si>
  <si>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</si>
  <si>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</si>
  <si>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</si>
  <si>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</si>
  <si>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cod proy</t>
  </si>
  <si>
    <t>cod proyecto</t>
  </si>
  <si>
    <t>Cod Act.</t>
  </si>
  <si>
    <t>Actividad</t>
  </si>
  <si>
    <t>Cod. Objeto</t>
  </si>
  <si>
    <t>Objeto</t>
  </si>
  <si>
    <t>Componente</t>
  </si>
  <si>
    <t>Cód 
Tipo</t>
  </si>
  <si>
    <t>Código
 Comp</t>
  </si>
  <si>
    <t>Código Concepto</t>
  </si>
  <si>
    <t>Concepto Gasto</t>
  </si>
  <si>
    <t>Personal contratado para el fortalecimiento de las Gestión del Riesgo</t>
  </si>
  <si>
    <t>Personal contratado para los procesos de mejoramiento de gestión</t>
  </si>
  <si>
    <t>Materiales, suministros y servicios del FOPAE</t>
  </si>
  <si>
    <t>Mantenimiento de Equipos de Cómputo y Tecnológicos del FOPAE</t>
  </si>
  <si>
    <t>Adquisición de equipos y suministros tecnológicos</t>
  </si>
  <si>
    <t>Personal de soporte técnico para la Gestión Integral del Riesgo</t>
  </si>
  <si>
    <t>Mantenimiento de la sede administrativa del FOPAE</t>
  </si>
  <si>
    <t>Mantenimiento de Bienes y Equipos del Área Administrativa del FOPAE</t>
  </si>
  <si>
    <t>Arrendamiento de inmuebles para las Estaciones de Monitoreo y Repetidoras del Fopae</t>
  </si>
  <si>
    <t>Instalación y operación de sistemas de monitoreo y alerta ante amenazas</t>
  </si>
  <si>
    <t>Mantenimiento y operación de sistemas de monitoreo</t>
  </si>
  <si>
    <t>Estudios e investigaciones de zonoficación de amenazas, vulneravilidad y riesgos</t>
  </si>
  <si>
    <t>Educación para la prevención y atención de desastres con fines de capacitación y preparación</t>
  </si>
  <si>
    <t>Mantenimiento preventivo y correctivo de los equipos para la atención de emergencias</t>
  </si>
  <si>
    <t>Adquisición de equipos, suministros, materiales y servicios para la atención de emergencias</t>
  </si>
  <si>
    <t>Sistemas Integrados de Información para la gestión del riesgo de desastres</t>
  </si>
  <si>
    <t>Otros Gastos Operativos</t>
  </si>
  <si>
    <t>Plan para la gestión del riesgo de desastres</t>
  </si>
  <si>
    <t>Prevención, protección y contingencia en obras de infraestructura estratégica</t>
  </si>
  <si>
    <t>Adecuación de áreas urbanas y rurales en zonas de alto riesgo</t>
  </si>
  <si>
    <t>Apoyo para la relocalización transitoria de familias en Alto Riesgo</t>
  </si>
  <si>
    <t>Capacidades comunitarias para la gestión del riesgo de desastres</t>
  </si>
  <si>
    <t>Contratación de servicios y suministros para sensibilización en temas de riesgo</t>
  </si>
  <si>
    <t>Gastos de legalización y compra de predios adquiridos por el Fopae</t>
  </si>
  <si>
    <t>0323</t>
  </si>
  <si>
    <t>0031</t>
  </si>
  <si>
    <t>0764</t>
  </si>
  <si>
    <t>0041</t>
  </si>
  <si>
    <t>0089</t>
  </si>
  <si>
    <t>0029</t>
  </si>
  <si>
    <t>0006</t>
  </si>
  <si>
    <t>0097</t>
  </si>
  <si>
    <t>0321</t>
  </si>
  <si>
    <t>0088</t>
  </si>
  <si>
    <t>0319</t>
  </si>
  <si>
    <t>0763</t>
  </si>
  <si>
    <t>0324</t>
  </si>
  <si>
    <t>No.</t>
  </si>
  <si>
    <t>FUT</t>
  </si>
  <si>
    <t>Nombre del proyecto</t>
  </si>
  <si>
    <t>Cuenta Contraloría Chip</t>
  </si>
  <si>
    <t>Desc Cuenta Contraloria Chip</t>
  </si>
  <si>
    <t>Codigo Destinación Chip</t>
  </si>
  <si>
    <t>Desc Destinación Chip</t>
  </si>
  <si>
    <t>Código Finalidad Chip</t>
  </si>
  <si>
    <t>Desc Finalidad Chip</t>
  </si>
  <si>
    <t>Tipo</t>
  </si>
  <si>
    <t>Desc Concepto Fut</t>
  </si>
  <si>
    <t>Mitigación y manejo de zonas de alto riesgo para su recuperación e integración al espacio urbano y rural</t>
  </si>
  <si>
    <t>2.3.01.01.03.98</t>
  </si>
  <si>
    <t>Otros Gastos En Mejoramiento Y Mantenimiento De Infraestructura Propia Del Sector</t>
  </si>
  <si>
    <t>Prevención Y Atención De Desastres - General</t>
  </si>
  <si>
    <t>7109</t>
  </si>
  <si>
    <t>Protección Social - No Clasificados</t>
  </si>
  <si>
    <t>Infraestructura</t>
  </si>
  <si>
    <t>Mejoramiento y mantenimiento de infraestructura propia del sector</t>
  </si>
  <si>
    <t>0104</t>
  </si>
  <si>
    <t xml:space="preserve">Inversiones orientadas a proporcionar, acomodar y adecuar
las áreas urbanas y rurales clasificadas como zonas de alto
riesgo para prevenir desastres en los asentamientos
</t>
  </si>
  <si>
    <t>Adquisición de bienes e insumos para la atención de la población afectada por desastres</t>
  </si>
  <si>
    <t>Optimización de la capacidad del Sistema Distrital de Gestión del Riesgo en el manejo de emergencias y desastres.</t>
  </si>
  <si>
    <t>2.3.02.01.01.98</t>
  </si>
  <si>
    <t>Otros Gastos Adquisición y/o producción equipos, materiales, suministros y servicios propios Sector</t>
  </si>
  <si>
    <t>Dotación</t>
  </si>
  <si>
    <t>Adquisición y/o producción de equipos, materiales, suministros y servicios propios del sector</t>
  </si>
  <si>
    <t>0758</t>
  </si>
  <si>
    <t xml:space="preserve">Inversión destinada a la adquisición de bienes e insumos para
la atención de la población damnificada de desastres
</t>
  </si>
  <si>
    <t>Adquisición y/o producción de equipos, materiales , suministros y servicios propios del sector</t>
  </si>
  <si>
    <t>Ayuda humanitaria en situaciones declaradas de desastres</t>
  </si>
  <si>
    <t>Generación  y actualización del conocimiento en el marco de la gestión del riesgo</t>
  </si>
  <si>
    <t>7013303</t>
  </si>
  <si>
    <t>Otros servicios generales: Servicios Informáticos</t>
  </si>
  <si>
    <t>Programas de capacitación y asistencia técnica orientados al desarrollo eficiente de las competencias de ley</t>
  </si>
  <si>
    <t>Prevención y Atención de Desastres - General</t>
  </si>
  <si>
    <t>7013398</t>
  </si>
  <si>
    <t>Otros servicios generales - no especificados</t>
  </si>
  <si>
    <t>0718</t>
  </si>
  <si>
    <t>Reubicación de asentamientos humanos clasificados en condición de alto riesgo de desastre</t>
  </si>
  <si>
    <t>2.3.02.01.02.98</t>
  </si>
  <si>
    <t>Otros Gastos en Mantenimiento de equipos, materiales, suministros y servicios propios del Sector</t>
  </si>
  <si>
    <t>Gastos operativos</t>
  </si>
  <si>
    <t>Inversión destinada al desarrollo de estudios de evaluación y zonificación de amenazas para fines de planificación</t>
  </si>
  <si>
    <t>Asentamientos establecidos en zonas de alto riesgo</t>
  </si>
  <si>
    <t>Otros Gastos en Mejoramiento y Mantenimiento de Infraestructura propia del Sector</t>
  </si>
  <si>
    <t>Protección social - no clasificados</t>
  </si>
  <si>
    <t>0105</t>
  </si>
  <si>
    <t xml:space="preserve">Recursos orientados la protección de la población ubicada
en los asentamientos establecidos en zonas de alto riesgo
por medio de su reubicación
</t>
  </si>
  <si>
    <t>Atención de desastres</t>
  </si>
  <si>
    <t>0759</t>
  </si>
  <si>
    <t xml:space="preserve">Inversiones orientadas todas las actividades administrativas
y operativas indispensables para resolver las situaciones de
desastres
</t>
  </si>
  <si>
    <t>0760</t>
  </si>
  <si>
    <t xml:space="preserve">Recursos destinados a la ayuda humanitaria en situaciones
declaradas de desastres
</t>
  </si>
  <si>
    <t>2.3.03.01.98</t>
  </si>
  <si>
    <t>Otros Gastos en Divulgación, Asistencia Técnica y Capacitación del Recurso Humano</t>
  </si>
  <si>
    <t>Recurso Humano</t>
  </si>
  <si>
    <t>Gastos de personal operativo</t>
  </si>
  <si>
    <t>0318</t>
  </si>
  <si>
    <t xml:space="preserve">Recurso orientado al desarrollo de proyectos orientados a
mejorar las capacidades comunitarias y a diferentes niveles
para la gestión del riesgo de desastres
</t>
  </si>
  <si>
    <t>Fortalecimiento de los comités de prevención y atención de desastres</t>
  </si>
  <si>
    <t>Dotación de las instalaciones administrativas del Fopae</t>
  </si>
  <si>
    <t xml:space="preserve"> Fortalecimiento institucional del FOPAEpara la gestión del riesgo</t>
  </si>
  <si>
    <t>2.3.02.02.01.98</t>
  </si>
  <si>
    <t>Otros Gastos Adquisición y/o producción equipos, materiales, suministros y servicios Administrativos</t>
  </si>
  <si>
    <t>Fortalecimiento Institucional - Programas orientados al desarrollo eficientes de las competencias</t>
  </si>
  <si>
    <t>Otros Servicios Generales - No Especificados</t>
  </si>
  <si>
    <t>0495</t>
  </si>
  <si>
    <t>Inversión orientada a la promoción, divulgación y formación en prevención y atención de desastres de la población de la entidad territoral.</t>
  </si>
  <si>
    <t>Elaboración, desarrollo y actualización de planes de emergencia y contingencia</t>
  </si>
  <si>
    <t>2.3.03.03.01.03</t>
  </si>
  <si>
    <t>Servicios Personales Indirectos</t>
  </si>
  <si>
    <t>7013301</t>
  </si>
  <si>
    <t>Otros servicios generales: Impresos y Publicaciones</t>
  </si>
  <si>
    <t>0320</t>
  </si>
  <si>
    <t xml:space="preserve">Recursos orientados a las acciones de elaboración,
desarrollo y actualización de planes de emergencia y
contingencia de la prevención y atención de desastres.
</t>
  </si>
  <si>
    <t>2.3.04.01.98</t>
  </si>
  <si>
    <t>Otros Gastos En Investigación Básica, Aplicada Y Estudios</t>
  </si>
  <si>
    <t>Investigación y estudios</t>
  </si>
  <si>
    <t>Investigación básica aplicada y estudios propios del sector</t>
  </si>
  <si>
    <t>Fortalecimiento de capacidades sociales, sectoriales  y comunitarias para la gestión integral del riesgo</t>
  </si>
  <si>
    <t>0761</t>
  </si>
  <si>
    <t>Inversión destinada al fortalecimiento de los comités de prevención y atención de desastres en la entidad territorial</t>
  </si>
  <si>
    <t>2.3.01.01.02.98</t>
  </si>
  <si>
    <t>Otros Gastos en Adquisición de Infraestructura propia del Sector</t>
  </si>
  <si>
    <t xml:space="preserve">Administración, control y organización institucional para apoyo a la gestión del Distrito </t>
  </si>
  <si>
    <t>0013</t>
  </si>
  <si>
    <t>Recursos orientados la protección de la población ubicada
en los asentamientos establecidos en zonas de alto riesgo
por medio de su reubicación</t>
  </si>
  <si>
    <t>Infraestructura de defensa contra las inundaciones</t>
  </si>
  <si>
    <t>2.3.01.01.01.98</t>
  </si>
  <si>
    <t>Otros Gastos en Construcción de Infraestructura propia del Sector</t>
  </si>
  <si>
    <t>Construcción, adecuación  ampliación de insfraestructura propia del sector</t>
  </si>
  <si>
    <t>0518</t>
  </si>
  <si>
    <t xml:space="preserve">Recursos orientados a la inversión en infraestructura de
defensa contra las inundaciones (muros de contención,
barreras, etc)
</t>
  </si>
  <si>
    <t>2.3.03.02.98</t>
  </si>
  <si>
    <t>Otros Gastos en Protección y Bienestar Social del Recurso Humano</t>
  </si>
  <si>
    <t xml:space="preserve">Recursos orientados a la instalación y operación de sistemas
de monitoreo y alerta ante amenazas
</t>
  </si>
  <si>
    <t>Otros Gastos en Investigación básica, aplicada y Estudios</t>
  </si>
  <si>
    <t>0177</t>
  </si>
  <si>
    <t xml:space="preserve">Inversión destinada al desarrollo de estudios de evaluación
y zonificación de amenazas para fines de planificación (planes
de ordenamiento territorial, planes de desarrollo
territorial, planes maestro)
</t>
  </si>
  <si>
    <t>Inversiones en infraestructura física para prevención y reforzamiento estructural</t>
  </si>
  <si>
    <t>0519</t>
  </si>
  <si>
    <t xml:space="preserve">Inversiones orientadas a la prevención y el reforzamiento de
infraestructura física que está en riesgo de la ocurrencia
de fenómenos naturales
</t>
  </si>
  <si>
    <t xml:space="preserve">Fortalecimiento del sistema de información de gestión del riesgo - SIRE para la toma de decisiones del Sistema Distrital de Gestión del Riesgo </t>
  </si>
  <si>
    <t>Mantenimiento de equipos, materiales, suministros y servicios administrativos</t>
  </si>
  <si>
    <t>Mantenimiento de equipos, materiales, suministros y servicios propios del sector</t>
  </si>
  <si>
    <t>Mantenimiento de la infraestructura física para mitigar el riesgo</t>
  </si>
  <si>
    <t>Inversiones en infraestructura física para prevención y reforzamiento estructural.</t>
  </si>
  <si>
    <t>2.3.01.02.03</t>
  </si>
  <si>
    <t>Mejoramiento Y Mantenimiento De Infraestructura Administrativa</t>
  </si>
  <si>
    <t>Fortalecimiento Institucional - General</t>
  </si>
  <si>
    <t>Mejoramiento y mantenimiento de infraestructura administrativa</t>
  </si>
  <si>
    <t>Mejoramiento y mantenimiento de dependencias de la administración</t>
  </si>
  <si>
    <t>Pago de arriendo o a la provisión de albergues temporales</t>
  </si>
  <si>
    <t>0762</t>
  </si>
  <si>
    <t xml:space="preserve">Inversión orientada al pago de arriendos o la provisión de
albergues temporales en situaciones declaradas de
desastres
</t>
  </si>
  <si>
    <t xml:space="preserve">Gastos de personal </t>
  </si>
  <si>
    <t>Educación para la prevención y atención de desastres</t>
  </si>
  <si>
    <t>Otros Gastos En Divulgación, Asistencia Técnica Y Capacitación Del Recurso Humano</t>
  </si>
  <si>
    <t>70131</t>
  </si>
  <si>
    <t>Servicios generales de personal</t>
  </si>
  <si>
    <t>Gastos de personal</t>
  </si>
  <si>
    <t>Gasto destinado a la formulación del plan para la gestión del riesgo de desastres.</t>
  </si>
  <si>
    <t>Preinversión en infraestructura</t>
  </si>
  <si>
    <t>Preinversión</t>
  </si>
  <si>
    <t>0023</t>
  </si>
  <si>
    <t>Etapa en la que se realizan los estudios necesarios para tomar la decisión de realizar un proyecto de infraestructura en el sector</t>
  </si>
  <si>
    <t>Construcción, adecuación y ampliación de infraestructura propia del sector</t>
  </si>
  <si>
    <t>0520</t>
  </si>
  <si>
    <t xml:space="preserve">Inversiones orientadas a la prevención, protección
respuesta al riesgo en que se encuentre de infraestructura
física que la entidad territorial considere estratégica
</t>
  </si>
  <si>
    <t>Recuperación de áreas desalojadas en procesos de reubicación de asentamientos</t>
  </si>
  <si>
    <t>Construcción,  adecuación y ampliación de infraestructura propia del secotr</t>
  </si>
  <si>
    <t>0521</t>
  </si>
  <si>
    <t xml:space="preserve">Inversión orientada a la recuperación de áreas desalojadas
en proceso de reubicación de asentamientos humanos
(decreto ley 919 de 1989, ley 388 de 1997)
</t>
  </si>
  <si>
    <t>0522</t>
  </si>
  <si>
    <t xml:space="preserve">Recursos destinados a la reubicación de asentamientos
humanos clasificados en condición de alto riesgo de
desastre (ley 388 de 1997)
</t>
  </si>
  <si>
    <t>70462</t>
  </si>
  <si>
    <t>Comunicaciones: Servicios de Comunicaciones</t>
  </si>
  <si>
    <t>Inversión orientada a la implementación y operación de sistemas integrados de información para la gestión del riesgo de desastres</t>
  </si>
  <si>
    <t>Supervisión e interventorías propias del FOPAE</t>
  </si>
  <si>
    <t>0032</t>
  </si>
  <si>
    <t>Procesos integrales de evaluación institucional y reorganización administrativa</t>
  </si>
  <si>
    <t>Fuentes</t>
  </si>
  <si>
    <t>Tipos de contrato</t>
  </si>
  <si>
    <t>Modalidad de Selección</t>
  </si>
  <si>
    <t>Definición del cambio</t>
  </si>
  <si>
    <t>Estado de Contratación</t>
  </si>
  <si>
    <t>15 - 0,5% Tributarios</t>
  </si>
  <si>
    <t>Alquiler</t>
  </si>
  <si>
    <t>Concurso de méritos</t>
  </si>
  <si>
    <t>Eliminado</t>
  </si>
  <si>
    <t>Cotización</t>
  </si>
  <si>
    <t>12 - Otros Distrito</t>
  </si>
  <si>
    <t>Contratación directa</t>
  </si>
  <si>
    <t>Modificado</t>
  </si>
  <si>
    <t>Elaboración mintua</t>
  </si>
  <si>
    <t>373 - Recursos del Balance 0.5 % Tributarios</t>
  </si>
  <si>
    <t>Comodato</t>
  </si>
  <si>
    <t>Licitación pública</t>
  </si>
  <si>
    <t>Nuevo</t>
  </si>
  <si>
    <t>En ejecución</t>
  </si>
  <si>
    <t>Compraventa</t>
  </si>
  <si>
    <t>Mínima cuantía</t>
  </si>
  <si>
    <t>En proceso contractual</t>
  </si>
  <si>
    <t>Consultoría</t>
  </si>
  <si>
    <t>Selección abreviada menor cuantía</t>
  </si>
  <si>
    <t>En proceso precontractual</t>
  </si>
  <si>
    <t>Convenio</t>
  </si>
  <si>
    <t>Selección abreviada subasta inversa</t>
  </si>
  <si>
    <t>Estudios de mercado</t>
  </si>
  <si>
    <t>Fiducia</t>
  </si>
  <si>
    <t>Subasta Inversa</t>
  </si>
  <si>
    <t>Estudios previos</t>
  </si>
  <si>
    <t>Interventoria</t>
  </si>
  <si>
    <t xml:space="preserve">Evaluación </t>
  </si>
  <si>
    <t>Mantenimiento</t>
  </si>
  <si>
    <t>Observaciones</t>
  </si>
  <si>
    <t xml:space="preserve">Obra pública </t>
  </si>
  <si>
    <t>Publicación página web</t>
  </si>
  <si>
    <t>Permuta</t>
  </si>
  <si>
    <t>Revisión de contratación</t>
  </si>
  <si>
    <t>Prestación de servicios</t>
  </si>
  <si>
    <t>Seguros</t>
  </si>
  <si>
    <t>Suministro</t>
  </si>
  <si>
    <t>META PLAN DE DESARROLLO</t>
  </si>
  <si>
    <t>PROGRAMACIÓN PRESUPUESTAL</t>
  </si>
  <si>
    <t>EJECUCIÓN PRESUPUESTAL</t>
  </si>
  <si>
    <t>COD.
ACT.</t>
  </si>
  <si>
    <t>ACTIVIDADES</t>
  </si>
  <si>
    <t>TIPO DE CONTRATO</t>
  </si>
  <si>
    <t>CODIGO OBJETO</t>
  </si>
  <si>
    <t>OBJETO CONTRACTUAL</t>
  </si>
  <si>
    <t>OBJETO ANTERIOR</t>
  </si>
  <si>
    <t>Desc Cuenta Contraloría Chip</t>
  </si>
  <si>
    <t>Código Destinación Chip</t>
  </si>
  <si>
    <t>Código
 Comp.</t>
  </si>
  <si>
    <t>CONCEPTO DE GASTO FUT</t>
  </si>
  <si>
    <t>Saldo por comprometer</t>
  </si>
  <si>
    <t>CDP por comprometer</t>
  </si>
  <si>
    <t>Fecha proyectada de contratación</t>
  </si>
  <si>
    <t>Modalidad de selección</t>
  </si>
  <si>
    <t>Justificación del cambio</t>
  </si>
  <si>
    <t>Fecha de modificación</t>
  </si>
  <si>
    <t>Número del contrato</t>
  </si>
  <si>
    <t>Nombre contratista</t>
  </si>
  <si>
    <t>No. CDP</t>
  </si>
  <si>
    <t>No. CRP</t>
  </si>
  <si>
    <t>Fecha de 
RP</t>
  </si>
  <si>
    <t>Fecha de inicio</t>
  </si>
  <si>
    <t>Fecha de terminación</t>
  </si>
  <si>
    <t>META PROYECTO PARA 2013</t>
  </si>
  <si>
    <t/>
  </si>
  <si>
    <t>0101 Realizar visitas de reconocimiento técnico a sitios por afectación estructural, remoción en masa o inundación, elaborar oportunamente los diagnósticos técnicos y respuestas a las solicitudes de asesoría técnica en riesgos, mejorando los procesos y procedimientos para la emisión de los mismos que garanticen la implementación efectiva de las recomendaciones por parte de la comunidad y entidades del SDGR</t>
  </si>
  <si>
    <t>0701 Coordinación interinstitucional para la gestión de sitios prioritarios de intervención por riesgo</t>
  </si>
  <si>
    <t xml:space="preserve">0802  Seguimiento a intervenciones a realizar en los sitios críticos de las quebradas priorizadas </t>
  </si>
  <si>
    <t>114 Sitios críticos en zonas de ladera intervenidos con procesos de gestión del riesgo</t>
  </si>
  <si>
    <t>33114022007800101</t>
  </si>
  <si>
    <t>33114022007800701</t>
  </si>
  <si>
    <t>21 sitios críticos de quebradas en ladera y zonas aluviales intervenidos integralmente para prevenir crecientes súbitas o avalanchas</t>
  </si>
  <si>
    <t>33114022007800802</t>
  </si>
  <si>
    <t>Transformar el Sistema Distrital para la prevención y atención de emergencias en el Sistema Distrital de gestión del riesgo - SDGR articulado institucional y territorialmente bajo los principios de la participación, desconcentración y descentralización</t>
  </si>
  <si>
    <t>Implementar  1 observatorio de gestion de riesgos para fortalecer el siguimiento y evaluación del sistema distrital de gestión de riesgos</t>
  </si>
  <si>
    <t>33114022007930501</t>
  </si>
  <si>
    <t>Actualizar los Mapas de Amenaza y los índices de vulnerabilidad y de riesgos para la planeación territorial y sectorial e intervenciones estratégicas de la ciudad.</t>
  </si>
  <si>
    <t>33114022007290201</t>
  </si>
  <si>
    <t>0201 Evaluación del modelo de daños por sismos en otras amenazas</t>
  </si>
  <si>
    <t>33114022007290401</t>
  </si>
  <si>
    <t>0401 Conceptos técnicos para la planificación territorial y sectorial, incluyen los de necesidad de estudios de amenaza y riesgo, revisión de estudios, amenaza ruina, amenaza y riesgo para regularización y legalización de barrios y conceptos para planes parciales de renovación urbana</t>
  </si>
  <si>
    <t>3.232 familias reasentadas por encontrarse en zonas de alto riesgo no mitigable</t>
  </si>
  <si>
    <t>33114022007880201</t>
  </si>
  <si>
    <t>0201 Gestionar la inclusión de las familias al programa de reasentamiento.</t>
  </si>
  <si>
    <t>33114022007880301</t>
  </si>
  <si>
    <t>0301 Garantizar el derecho de la población en condición de riesgo para el acceso a las ayudas humanitarias disponibles por FOPAE en casos de eventos naturales y/o antrópicos no intencionales, a través de la orientación y sensibilización a los afectados y la viabilización de los recursos al interior de la entidad.</t>
  </si>
  <si>
    <t>33114022007880401</t>
  </si>
  <si>
    <t>Fortalecer y posicionar el Sistema de Información para Riesgos y Emergencias- SIRE como fuente oficial y de soporte para la toma de decisiones del SDGR</t>
  </si>
  <si>
    <t>33114022007890101</t>
  </si>
  <si>
    <t>33114022007890102</t>
  </si>
  <si>
    <t>33114022007890103</t>
  </si>
  <si>
    <t>Prestar servicios profesionales para el manejo de sistemas de información geográfica SIG en las actividades de sistematización, organización, clasificación y edición de la información cartográfica de la entidad.</t>
  </si>
  <si>
    <t>33114022007890201</t>
  </si>
  <si>
    <t>33114022007890301</t>
  </si>
  <si>
    <t xml:space="preserve">0301 Construcción y validación de indicadores de evaluación y gestion del riesgo. </t>
  </si>
  <si>
    <t>33114022007890401</t>
  </si>
  <si>
    <t>90.000 personas vinculadas a procesos organizativos y/o de participación para el reconocimiento y gestión del riesgo</t>
  </si>
  <si>
    <t>33114022007900101</t>
  </si>
  <si>
    <t>Vincular a 20000 personas a procesos de organización y/o de participación</t>
  </si>
  <si>
    <t>33114022007900201</t>
  </si>
  <si>
    <t>Fortalecer  las 20 localidades para generar capacidades institucionales,   sectoriales, sociales y comunitarias en gestión de riesgos</t>
  </si>
  <si>
    <t>33114022007900701</t>
  </si>
  <si>
    <t>0701 Coordinar y asesorar procesos institucionales, sectoriales, sociales y comunitarios en Gestión de Riesgos en el  nivel local.</t>
  </si>
  <si>
    <t>33114022007900501</t>
  </si>
  <si>
    <t>2.500.000 habitantes al año sensibilizados sobre riesgo y cambio climático con información pública</t>
  </si>
  <si>
    <t>Sensibilizar a 2500000 personas a través de distintos medios sobre gestión del riesgo</t>
  </si>
  <si>
    <t>33114022007900601</t>
  </si>
  <si>
    <t>0601 Desarrollar iniciativas para la sensiblización y comprensión en Gestión del Riesgo y cambio climático en Bogotá</t>
  </si>
  <si>
    <t>Contratar los insumos para la impresión de las piezas comunicativas en papel con la Imprenta Distrital</t>
  </si>
  <si>
    <t>Realizar  3 procesos culturales que contribuyan a generar hábitos, comportamientos y manifestaciones de gestión de riesgo</t>
  </si>
  <si>
    <t>33114022007900801</t>
  </si>
  <si>
    <t>Implementar en el 100% de las entidades del distrito el Sistema Integrado de Gestión</t>
  </si>
  <si>
    <t>0101 Fortalecer la gestión Administrativa, financiera, contractual y jurídica del FOPAE</t>
  </si>
  <si>
    <t>0401 Adquisición de equipos  de cómputo, infraestructura de red, software, elementos y herramientas necesarias para soporte y disponibilidad de los procesos misionales, estratégicos, de apoyo y de evaluación y control para la entidad.</t>
  </si>
  <si>
    <t>0402 Fortalecimiento de la gestión tecnológica de la Entidad</t>
  </si>
  <si>
    <t>0501 Fortalecer y optimizar la  infraestructura física de la entidad.</t>
  </si>
  <si>
    <t>0502 Fortalecer y optimizar la  infraestructura  logística y operativa de la entidad.</t>
  </si>
  <si>
    <t>0601 Proceso de reestructuración Administrativa</t>
  </si>
  <si>
    <t xml:space="preserve">0701 Asesorar a la Dirección en temas relacionados con la estrategia anticorrupción y atención al ciudadano </t>
  </si>
  <si>
    <t>CÓDIGO Y NOMBRE FINALIDAD DEL GASTO</t>
  </si>
  <si>
    <t>CÓDIGO Y NOMBRE DESTINACIÓN CHIP</t>
  </si>
  <si>
    <t>CODIGO Y NOMBRE CUENTA Y DESCRIPCIÓN CHIP</t>
  </si>
  <si>
    <t>CODIGO Y NOMBRE CLASIFICACIÓN FUT</t>
  </si>
  <si>
    <t xml:space="preserve">Garantizar el 100 % de los productos por grupos de apoyo administrativo y financiero de la entidad </t>
  </si>
  <si>
    <t xml:space="preserve">Garantizar  100 % eficiencia en la provisión de bienes y servicios de soporte a  todas las áreas que conforman la entidad </t>
  </si>
  <si>
    <t>meta</t>
  </si>
  <si>
    <t>cod ptal meta</t>
  </si>
  <si>
    <t>componente</t>
  </si>
  <si>
    <t>Arrendamiento de espacios para el alojamiento de una (1) repetidora de radio de propiedad del Fondo de Prevención y Atención de Emergencias - FOPAE, junto con los accesorios necesarios para el funcionamiento de la misma, en la caseta situada en el Cerro El Águila (Alto el Cable)</t>
  </si>
  <si>
    <t>001 Relocalización transitoria de familias evacuadas por  Acciones judiciales.</t>
  </si>
  <si>
    <t>Operar y administrar el 100 % de la red distrital de telecomunicaciones para activar las entidades del sistema distrital de gestión del riesgo competentes de la atención de emergencias de acuerdo con los protocolos distritales de atención de emergencias.</t>
  </si>
  <si>
    <t>73 hectáreas recuperadas de la zona de alto riesgo no mitigable de Altos de la Estancia e incorporadas en suelos de protección</t>
  </si>
  <si>
    <t>33114022008120201</t>
  </si>
  <si>
    <t>0201 Promover acciones institucionales y comunitarias para el control de la ocupación y la recuperación del  polígono  de altos de la estancia y área de influencia.</t>
  </si>
  <si>
    <t>Ajustar y mantener  1 sistema integrado de gestión del fopae acorde con el nuevo sdgr y la reestructuración de la entidad</t>
  </si>
  <si>
    <t>Garantizar  100 % de funcionamiento de la red tecnológica del fopae.</t>
  </si>
  <si>
    <t>Ajustar y controlar el 100 % de los mapas de riesgos de los procesos del fopae, como estrategia de lucha contra la corrupción y atención al ciudadano</t>
  </si>
  <si>
    <t>Evaluar los 21 procesos estrategicos, misionales y apoyo para implementar acciones preventivas y correctivas para el mejoramiento continuo del fopae .</t>
  </si>
  <si>
    <t xml:space="preserve">0801 Evaluar los procesos estrategicos, misionales y apoyo para implementación de acciones preventivas y correctivas </t>
  </si>
  <si>
    <t>Realizar y actualizar  1 inventario de familias ubicadas en zonas de riesgo de acuerdo con lineamientos establecidos por fopae y hacer entrega de  la documentación e instrumentos de registro  derivados del levantamiento de dicha información.</t>
  </si>
  <si>
    <t>100% de las personas afectadas por incidentes emergencias y desastres con respuesta integral y coordinada del SDGR</t>
  </si>
  <si>
    <t>33114022007850101</t>
  </si>
  <si>
    <t>0101 asesorar  las entidades distritales en la formulación de los PIRES y/o PIGRI</t>
  </si>
  <si>
    <t>Desarrollar  3 simulacros distritales de actuación frente a un evento de gran magnitud y escenarios específicos.</t>
  </si>
  <si>
    <t>33114022007850301</t>
  </si>
  <si>
    <t>0301 Desarrollar simulacros  de actuación</t>
  </si>
  <si>
    <t>Atender el 100 % de las personas afectadas por incidentes, emergencias y desastres con respuesta integral y coordinada del sdgr</t>
  </si>
  <si>
    <t>33114022007850501</t>
  </si>
  <si>
    <t xml:space="preserve">0501 Atender de manera integral a las personas afectadas por las situaciones de emergencias o desastres </t>
  </si>
  <si>
    <t>Vincular a 1 grupos operativos de respuesta a  incidentes, emergencias y desastres presentadas</t>
  </si>
  <si>
    <t>33114022007850601</t>
  </si>
  <si>
    <t>0601 Vincular a grupos de respuesta para situaciones de emergencia</t>
  </si>
  <si>
    <t>33114022007850701</t>
  </si>
  <si>
    <t>0701 Evaluar los Planes de emergencia y contingencia para las aglomeraciones de público que se presenten en el Distrito capital</t>
  </si>
  <si>
    <t>33114022007850801</t>
  </si>
  <si>
    <t xml:space="preserve">0801 Generar planes y guias para la elaboración e implementación de PEC de Aglomeraciones de publico </t>
  </si>
  <si>
    <t>Pago contraprestaciones al MINTIC por el uso del espectro radio eléctrico para la Red de Comunicaciones de Emergencia de la  red de acelerógrafos de Bogotá  y la red hidrometeorológica de Bogotá</t>
  </si>
  <si>
    <t>0101001</t>
  </si>
  <si>
    <t>0201001</t>
  </si>
  <si>
    <t>0201002</t>
  </si>
  <si>
    <t>0201003</t>
  </si>
  <si>
    <t>0201004</t>
  </si>
  <si>
    <t>0201005</t>
  </si>
  <si>
    <t>0201006</t>
  </si>
  <si>
    <t>0301001</t>
  </si>
  <si>
    <t>0401001</t>
  </si>
  <si>
    <t>0401002</t>
  </si>
  <si>
    <t>0401003</t>
  </si>
  <si>
    <t>0401004</t>
  </si>
  <si>
    <t>0501001</t>
  </si>
  <si>
    <t>0601001</t>
  </si>
  <si>
    <t>CARLOS GÓMEZ</t>
  </si>
  <si>
    <t>Prestación de servicios de apoyo a la gestión en actividades operativas  para el número único de Seguridad y Emergencias - NUSE 123 y la red de comunicaciones Distrital.</t>
  </si>
  <si>
    <t>0101001 Prestar servicios profesionales al FOPAE para el desarrollo de actividades de diagnóstico técnico por situaciones o eventos de emergencias</t>
  </si>
  <si>
    <t>LUZ MARINA DURAN</t>
  </si>
  <si>
    <t>0101002</t>
  </si>
  <si>
    <t>0101002 Prestar servicios profesionales al FOPAE para el desarrollo de actividades de diagnóstico técnico por situaciones o eventos de emergencias</t>
  </si>
  <si>
    <t>GUSTAVO PALOMINO</t>
  </si>
  <si>
    <t>0101003</t>
  </si>
  <si>
    <t>0101003 Prestar servicios profesionales al FOPAE para el desarrollo de actividades de diagnóstico técnico por situaciones o eventos de emergencias</t>
  </si>
  <si>
    <t>CAMILO ESPINOSA</t>
  </si>
  <si>
    <t>0101004</t>
  </si>
  <si>
    <t>0101004 Prestar servicios profesionales al FOPAE para el desarrollo de actividades de diagnóstico técnico por situaciones o eventos de emergencias</t>
  </si>
  <si>
    <t>OSCAR HERNANDEZ</t>
  </si>
  <si>
    <t>0101005</t>
  </si>
  <si>
    <t>0101005 Prestar servicios profesionales al FOPAE para el desarrollo de actividades de diagnóstico técnico por situaciones o eventos de emergencias</t>
  </si>
  <si>
    <t>HERNANDO ROLDAN</t>
  </si>
  <si>
    <t>0101006</t>
  </si>
  <si>
    <t>0101006 Prestar servicios profesionales al FOPAE para el desarrollo de actividades de diagnóstico técnico por situaciones o eventos de emergencias</t>
  </si>
  <si>
    <t>0101007</t>
  </si>
  <si>
    <t>0101007 Prestar servicios profesionales al FOPAE para el desarrollo de actividades de diagnóstico técnico por situaciones o eventos de emergencias</t>
  </si>
  <si>
    <t>HECTOR ANDRES ROMERO</t>
  </si>
  <si>
    <t>0101008</t>
  </si>
  <si>
    <t>0101008 Prestar servicios profesionales al FOPAE para el desarrollo de actividades de diagnóstico técnico por situaciones o eventos de emergencias</t>
  </si>
  <si>
    <t>DIEGO CAMILO PLAZAS</t>
  </si>
  <si>
    <t>0101009</t>
  </si>
  <si>
    <t>0101009 Prestar servicios profesionales al FOPAE para el desarrollo de actividades de diagnóstico técnico por situaciones o eventos de emergencias</t>
  </si>
  <si>
    <t>MAURICIO DIAZ</t>
  </si>
  <si>
    <t>0101010</t>
  </si>
  <si>
    <t>0101010 Prestar servicios profesionales al FOPAE para el desarrollo de actividades de diagnóstico técnico por situaciones o eventos de emergencias</t>
  </si>
  <si>
    <t>JESICA ORJUELA</t>
  </si>
  <si>
    <t>0101011</t>
  </si>
  <si>
    <t>0101011 Prestar servicios profesionales al FOPAE para el desarrollo de actividades de diagnóstico técnico por situaciones o eventos de emergencias</t>
  </si>
  <si>
    <t>0101012</t>
  </si>
  <si>
    <t>0101012 Prestar servicios profesionales al FOPAE para el desarrollo de actividades de diagnóstico técnico por situaciones o eventos de emergencias</t>
  </si>
  <si>
    <t>FREDY QUIROGA</t>
  </si>
  <si>
    <t>0101013</t>
  </si>
  <si>
    <t>0101013 Prestar servicios como apoyo a la gestion  para adelantar actividades administrativas en el Fondo de Prevención y atencion de emergencias de Bogota.</t>
  </si>
  <si>
    <t>CLAUDIA ZIMENA JIMENEZ</t>
  </si>
  <si>
    <t>0201001 Prestar servicios profesionales al FOPAE para el desarrollo de actividades de diagnóstico técnico por situaciones o eventos de emergencias</t>
  </si>
  <si>
    <t>MARCO AMAYA</t>
  </si>
  <si>
    <t>1101001</t>
  </si>
  <si>
    <t>0501002</t>
  </si>
  <si>
    <t>CLAUDIO HOZMAN</t>
  </si>
  <si>
    <t>0501003</t>
  </si>
  <si>
    <t>0501004</t>
  </si>
  <si>
    <t>HERNANDO BARRERA</t>
  </si>
  <si>
    <t>0501006</t>
  </si>
  <si>
    <t>0601002</t>
  </si>
  <si>
    <t>0601003</t>
  </si>
  <si>
    <t>0601004</t>
  </si>
  <si>
    <t>0601005</t>
  </si>
  <si>
    <t>0601006</t>
  </si>
  <si>
    <t>0601007</t>
  </si>
  <si>
    <t>0601008</t>
  </si>
  <si>
    <t>0601011</t>
  </si>
  <si>
    <t>0601011 Recursos disponibles para traslado presupuestal - Apropiacion libre de toda afectacion para traslado entre proyectos</t>
  </si>
  <si>
    <t>0602001</t>
  </si>
  <si>
    <t>0701001</t>
  </si>
  <si>
    <t>0701001 Prestar servicios profesionales al FOPAE para la coordinación y articulación interinstitucional para la intervención de sitios prioritarios y manejo de riesgos mediante la implementación de medidas de mitigacion.</t>
  </si>
  <si>
    <t>NATALIA DUQUE</t>
  </si>
  <si>
    <t>0701002</t>
  </si>
  <si>
    <t>0701002 Prestar servicios como apoyo a la gestion  para adelantar actividades administrativas en el Fondo de Prevenciòn y atencion de emergencias de Bogota.</t>
  </si>
  <si>
    <t>MIRYAM MOLINA</t>
  </si>
  <si>
    <t>0702001</t>
  </si>
  <si>
    <t>0702001 Prestar servicios profesionales de apoyo a la construcción e implementación a las agendas de gestión de los sitios prioritarios de intervención y apoyar la elaboración de pronunciamientos que emitan la entidad</t>
  </si>
  <si>
    <t>LINA GUERRERO</t>
  </si>
  <si>
    <t>0702002</t>
  </si>
  <si>
    <t>0702002 Prestar servicios profesionales para apoyar la conceptualización,
implementación y seguimiento de procesos de intervención en zonas de ronda y zonas de manejo y protección ambiental de cauces hídricos.</t>
  </si>
  <si>
    <t>0802001</t>
  </si>
  <si>
    <t>0802001 Prestar servicios profesionales al FOPAE parala gestión integral del riesgo por inundación en las zonas aluviales del distrito capital y apoyar la elaboración de pronunciamientos de la entidad</t>
  </si>
  <si>
    <t>SOFIA ROA</t>
  </si>
  <si>
    <t>1002001</t>
  </si>
  <si>
    <t>1002001 Prestar servicios profesionales al FOPAE para liderar el diseño, gestión, implementación y seguimiento a proyectos y acciones de recuperación en suelos de protección por riesgo en el Distrito Capital</t>
  </si>
  <si>
    <t>MARITZA DUQUE</t>
  </si>
  <si>
    <t>1002002</t>
  </si>
  <si>
    <t>1002002 Prestar servicios profesionales para el manejo de información geografico para la evaluación y análisis prospectivo de la ocupación y el manejo del suelo de protección por  riesgo y los espacios del agua en zonas de riesgo.</t>
  </si>
  <si>
    <t>1003001</t>
  </si>
  <si>
    <t>1001001</t>
  </si>
  <si>
    <t>1001001 Prestar servicios profesionales al FOPAE para promover las acciones coordinadas de las entidades distritales en los escenarios de recuperación y adaptabilidad al cambio climático y  acompañar los procesos de investigación, desarrollo e implementación  de medidas para la recuperación de estas zonas en el Distrito Capital</t>
  </si>
  <si>
    <t>ALEXANDRA SANDOVAL</t>
  </si>
  <si>
    <t>1001002</t>
  </si>
  <si>
    <t xml:space="preserve">1001002 Prestar servicios profesionales para apoyar la conceptualización, implementación y seguimiento de procesos de recuperación en suelos de protección por riesgo, zonas de ronda y zonas de manejo y protección ambiental de cauces hídricos.  </t>
  </si>
  <si>
    <t>TRASLADO PRESUPUESTAL</t>
  </si>
  <si>
    <t>0101014</t>
  </si>
  <si>
    <t>0101015</t>
  </si>
  <si>
    <t>0101016</t>
  </si>
  <si>
    <t>0101017</t>
  </si>
  <si>
    <t>0101018</t>
  </si>
  <si>
    <t>0101019</t>
  </si>
  <si>
    <t>0101020</t>
  </si>
  <si>
    <t>0101021</t>
  </si>
  <si>
    <t>0101022</t>
  </si>
  <si>
    <t>0101023</t>
  </si>
  <si>
    <t>0101024</t>
  </si>
  <si>
    <t>0301002</t>
  </si>
  <si>
    <t>0301003</t>
  </si>
  <si>
    <t>0301004</t>
  </si>
  <si>
    <t>0301005</t>
  </si>
  <si>
    <t>0301006</t>
  </si>
  <si>
    <t>0201007</t>
  </si>
  <si>
    <t>0201008</t>
  </si>
  <si>
    <t>0201009</t>
  </si>
  <si>
    <t>0201010</t>
  </si>
  <si>
    <t>0201011</t>
  </si>
  <si>
    <t>0201012</t>
  </si>
  <si>
    <t>0201013</t>
  </si>
  <si>
    <t>0401005</t>
  </si>
  <si>
    <t>0401006</t>
  </si>
  <si>
    <t>0401007</t>
  </si>
  <si>
    <t>0401008</t>
  </si>
  <si>
    <t>0401009</t>
  </si>
  <si>
    <t>0401010</t>
  </si>
  <si>
    <t>0401011</t>
  </si>
  <si>
    <t>0401012</t>
  </si>
  <si>
    <t>0401013</t>
  </si>
  <si>
    <t>0401014</t>
  </si>
  <si>
    <t>0401015</t>
  </si>
  <si>
    <t>0401016</t>
  </si>
  <si>
    <t>0401017</t>
  </si>
  <si>
    <t>0401018</t>
  </si>
  <si>
    <t>0401019</t>
  </si>
  <si>
    <t>0401020</t>
  </si>
  <si>
    <t>0401021</t>
  </si>
  <si>
    <t>0401022</t>
  </si>
  <si>
    <t>0401023</t>
  </si>
  <si>
    <t>0401024</t>
  </si>
  <si>
    <t>0701003</t>
  </si>
  <si>
    <t>0701004</t>
  </si>
  <si>
    <t>1101001 Suministrar insumos y materiales para construcción de obras menores de mitigacion de riesgo inminente, emergencias y recuperación de áreas afectadas.</t>
  </si>
  <si>
    <t>CONVENIO IDIPRON</t>
  </si>
  <si>
    <t>Sin radicar</t>
  </si>
  <si>
    <t>0701005</t>
  </si>
  <si>
    <t>0801001</t>
  </si>
  <si>
    <t>0801002</t>
  </si>
  <si>
    <t>0801003</t>
  </si>
  <si>
    <t>CONSULTORIA DISEÑOS OBRAS</t>
  </si>
  <si>
    <t>SUMINISTRO INSUMOS OBRAS</t>
  </si>
  <si>
    <t>CONTRATACION SIN DEFINIR</t>
  </si>
  <si>
    <t xml:space="preserve">Prestar servicios profesionales  para implementar la estrategia de educación y capacitación en Gestión de Riesgos, en el marco de las políticas d ela entidad.  </t>
  </si>
  <si>
    <t>33114033109060101</t>
  </si>
  <si>
    <t>33114033109060201</t>
  </si>
  <si>
    <t>33114033109060401</t>
  </si>
  <si>
    <t>33114033109060402</t>
  </si>
  <si>
    <t>33114033109060501</t>
  </si>
  <si>
    <t>33114033109060502</t>
  </si>
  <si>
    <t>33114033109060601</t>
  </si>
  <si>
    <t>33114033109060701</t>
  </si>
  <si>
    <t>33114033109060801</t>
  </si>
  <si>
    <t>Prestar servicios profesionales para el apoyo al fortalecimiento de la participación y la organización social de la comunidades en el sector de Altos de la Estancia en el marco de la estrategia de gestión comunitaria del riesgo</t>
  </si>
  <si>
    <t xml:space="preserve">0101001 Ejecutar la(s) iniciativa(s) con participación social o comunitaria para la Gestión de Riesgos priorizadas por FOPAE.  </t>
  </si>
  <si>
    <t>0105001</t>
  </si>
  <si>
    <t>0105001 Prestar servicios profesionales al FOPAE para liderar la implementación del Programa de Iniciativas con participación Comunitaria en Gestión de Riesgos</t>
  </si>
  <si>
    <t>0105002</t>
  </si>
  <si>
    <t xml:space="preserve">0105002 Prestar servicios profesionales al FOPAE para el fortalecimiento de procesos organizativos de gestión de riesgos con comunidades, sectores sociales e institucionales. </t>
  </si>
  <si>
    <t>EDWIN YALIT MENDOZA</t>
  </si>
  <si>
    <t>0105003</t>
  </si>
  <si>
    <t xml:space="preserve">0105003 Prestar servicios profesionales al FOPAE para el fortalecimiento de procesos organizativos e iniciativas de gestión de riesgos con comunidades, sectores sociales e institucionales. </t>
  </si>
  <si>
    <t>0204001</t>
  </si>
  <si>
    <t>0204001 Fortalecer procesos de gestión de riesgos  con pasantías que contribuyan al cumplimiento de las metas de organización y/o participación.</t>
  </si>
  <si>
    <t>0203001</t>
  </si>
  <si>
    <t>0203001 Prestar servicios profesionales al FOPAE para la promoción, articulación y gestión de la Red Social en Gestión de Riesgos</t>
  </si>
  <si>
    <t>0203002</t>
  </si>
  <si>
    <t>0201002 Aunar esfuerzos para la identificación y articulación de las organizaciones constituidas alrededor de la Gestión del Riesgo en el sector industrial y comercial.</t>
  </si>
  <si>
    <t>0201003 Presentar servicios profesionales al FOPAE para liderar la estrategia de de organización comunitaria y sectorial en gestión de Riesgos.</t>
  </si>
  <si>
    <t>CLAUDIA ELIZABETH RODRÍGUEZ</t>
  </si>
  <si>
    <t>CLAUDIA SANDOVAL</t>
  </si>
  <si>
    <t>ANGELA PEDRAZA</t>
  </si>
  <si>
    <t>0701016</t>
  </si>
  <si>
    <t>0701016 Prestar servicios profesionales al FOPAE para el fortalecimiento de capacidades institucionales, sectoriales, sociales y comunitarias en el nivel local, acorde con el Programa de Gestión Integral del Riesgo y las políticas de la Entidad</t>
  </si>
  <si>
    <t>0701017</t>
  </si>
  <si>
    <t>0701017 Prestar servicios profesionales al FOPAE para el fortalecimiento de capacidades institucionales, sectoriales, sociales y comunitarias en el nivel local, acorde con el Programa de Gestión Integral del Riesgo y las políticas de la Entidad</t>
  </si>
  <si>
    <t>0702003</t>
  </si>
  <si>
    <t>MELISABEL GONZÁLEZ</t>
  </si>
  <si>
    <t>0702007</t>
  </si>
  <si>
    <t xml:space="preserve">0702007 Prestar servicios profesionales al FOPAE para apoyar  la gestión de procesos de planeación, contratación y seguimiento de indicadores  en los componentes de participación; educación y capacitación; reasentamiento; atención humanitaria y Gestión Institucional Local del Riesgo </t>
  </si>
  <si>
    <t>0403002</t>
  </si>
  <si>
    <t>0403003</t>
  </si>
  <si>
    <t>0403004</t>
  </si>
  <si>
    <t>0601012</t>
  </si>
  <si>
    <t>0601013</t>
  </si>
  <si>
    <t>0601014</t>
  </si>
  <si>
    <t>0601015</t>
  </si>
  <si>
    <t>0601016</t>
  </si>
  <si>
    <t>0801001 Aunar esfuerzos para desarrollar estrategia de sensibilización a través de acciones culturales, lúdicas y recreativas</t>
  </si>
  <si>
    <t>MARIA YETRI RODRÍGUEZ</t>
  </si>
  <si>
    <t>0103009</t>
  </si>
  <si>
    <t>0103009 Prestar servicios profesionales para el manejo de sistemas de información geográfica SIG en las actividades de sistematización, organización, clasificación y edición de la información cartográfica de la entidad.</t>
  </si>
  <si>
    <t>0103010</t>
  </si>
  <si>
    <t>0103010 Prestar servicios profesionales para el manejo de sistemas de información geográfica SIG en las actividades de sistematización, organización, clasificación y edición de la información cartográfica de la entidad.</t>
  </si>
  <si>
    <t>EXTERNO</t>
  </si>
  <si>
    <t>0201003 Contratar soporte técnico y derecho a actualizaciones denominado (SOFTWARE UPDATE LICENSE &amp; SUPPORT) de:  las 4 licencias ORACLE Database Enterprise Edition – Processor Perpetual y las 5 licencias de  Weblogic Suite – Processor Perpetual y las 4 Licencias de Real Application Clusters – Processor Perpetual.</t>
  </si>
  <si>
    <t>0201005 Migración de las licencias de AUTOCAD a una versión actual que trabaje concurrentemente y además disponer de suscripción anual.</t>
  </si>
  <si>
    <t>0202001</t>
  </si>
  <si>
    <t>0202001 Integración de la Wikipedia de la entidad con el centro de documentación</t>
  </si>
  <si>
    <t>0301001 Construcción de una herramienta para el calculo de indicadores de riesgo como parte del SIRE para la toma de desiciones</t>
  </si>
  <si>
    <t>0401001 Prestar servicios profesionales al FOPAE para el soporte técnico y administrativo, en los procesos inherentes a la operación de la red de comunicaciones del FOPAE y del Número Único de Seguridad y de Emergencias NUSE 123"</t>
  </si>
  <si>
    <t>0401002 Prestar servicios profesionales al FOPAE para el soporte técnico y administrativo, en los procesos inheretnes a la operación de la red de comunicaciones del FOPAE y del Número Único de Seguridad y de Emergencias NUSE 123"</t>
  </si>
  <si>
    <t>JUAN DAVID FERNÁNDEZ</t>
  </si>
  <si>
    <t>0401003 Prestación de servicios de apoyo a la gestión en actividades operativas  para el número único de Seguridad y Emergencias - NUSE 123 y la red de comunicaciones Distrital.</t>
  </si>
  <si>
    <t>RADIOPERADOR</t>
  </si>
  <si>
    <t>0401004 Prestación de servicios de apoyo a la gestión en actividades operativas  para el número único de Seguridad y Emergencias - NUSE 123 y la red de comunicaciones Distrital.</t>
  </si>
  <si>
    <t>VIVIANA SIERRA</t>
  </si>
  <si>
    <t>0401005 Prestación de servicios de apoyo a la gestión en actividades operativas  para el número único de Seguridad y Emergencias - NUSE 123 y la red de comunicaciones Distrital.</t>
  </si>
  <si>
    <t>MARIA CRISTINA BOHÓRQUEZ</t>
  </si>
  <si>
    <t>0401006 Prestación de servicios de apoyo a la gestión en actividades operativas  para el número único de Seguridad y Emergencias - NUSE 123 y la red de comunicaciones Distrital.</t>
  </si>
  <si>
    <t>VLADIMIR OÑATE</t>
  </si>
  <si>
    <t>0401007 Prestación de servicios de apoyo a la gestión en actividades operativas  para el número único de Seguridad y Emergencias - NUSE 123 y la red de comunicaciones Distrital.</t>
  </si>
  <si>
    <t>SILVIO ALBERTO HOYOS</t>
  </si>
  <si>
    <t>0403002 Adquisición de equipos, elementos y accesorios de comunicaciones -Telefonia y sistemas alternativos</t>
  </si>
  <si>
    <t>0403003 Adquisición de elementos para ampliar el sistema de telefonía para los PMU (Puestos de Mando Unificado)</t>
  </si>
  <si>
    <t>0403004 Adquisición de elementos para dotar a la red de emergencias de transmisión de datos via WI-FI</t>
  </si>
  <si>
    <t>CONSTANZA ARDILA</t>
  </si>
  <si>
    <t>0201014</t>
  </si>
  <si>
    <t>WILSON PAEZ</t>
  </si>
  <si>
    <t xml:space="preserve">0101014 Prestar servicios profesionales al FOPAE para el desarrollo de actividades de diagnostico técnico y atención de situaciones de emergencia o eventos de emergencia
</t>
  </si>
  <si>
    <t>0101015 Prestar servicios profesionales al FOPAE para el desarrollo de actividades de diagnóstico técnico por situaciones o eventos de emergencias</t>
  </si>
  <si>
    <t>0101016 Prestar servicios profesionales al FOPAE para el desarrollo de actividades de diagnóstico técnico por situaciones o eventos de emergencias</t>
  </si>
  <si>
    <t>0101017 Prestar servicios profesionales al FOPAE para el desarrollo de actividades de diagnóstico técnico por situaciones o eventos de emergencias</t>
  </si>
  <si>
    <t>0101018 Prestar servicios profesionales al FOPAE para el desarrollo de actividades de diagnóstico técnico por situaciones o eventos de emergencias</t>
  </si>
  <si>
    <t>AUGUSTO ROLDAN</t>
  </si>
  <si>
    <t>0101019 Prestar servicios profesionales al FOPAE para el desarrollo de actividades de diagnóstico técnico por situaciones o eventos de emergencias</t>
  </si>
  <si>
    <t>HECTOR ROMERO</t>
  </si>
  <si>
    <t>0101020 Prestar servicios profesionales al FOPAE para el desarrollo de actividades de diagnóstico técnico por situaciones o eventos de emergencias</t>
  </si>
  <si>
    <t>0101021 Prestar servicios profesionales al FOPAE para el desarrollo de actividades de diagnóstico técnico por situaciones o eventos de emergencias</t>
  </si>
  <si>
    <t>JAIRO DIAZ</t>
  </si>
  <si>
    <t>0101022 Prestar servicios profesionales al FOPAE para el desarrollo de actividades de diagnóstico técnico por situaciones o eventos de emergencias</t>
  </si>
  <si>
    <t>0101023 Prestar servicios profesionales al FOPAE para el desarrollo de actividades de diagnóstico técnico por situaciones o eventos de emergencias</t>
  </si>
  <si>
    <t>0101024 Prestar servicios como apoyo a la gestion  para adelantar actividades administrativas en el Fondo de Prevención y atencion de emergencias de Bogota.</t>
  </si>
  <si>
    <t>0201003 Prestar servicios profesionales al FOPAE para la reducción del riesgo mediante el apoyo en geotecnia para la implementación de obras menores de mitigación.</t>
  </si>
  <si>
    <t>0601012 Prestar servicios profesionales al FOPAE para coordinar el proceso de reducción de riesgos, mediante la promoción,  supervisión y seguimiento de intervenciones en sitios prioritarios para la mitigación y la recuperación</t>
  </si>
  <si>
    <t>0601013 Prestar servicios profesionales al FOPAE para la reducción de riesgos mediante la caracterización de sitios de intervención y el acompañamiento y la supervisión en actividades pre-contractuales y  contractuales para la mitigacion y la recuperación</t>
  </si>
  <si>
    <t>0601014 Aunar esfuerzos para adelantar las actividades que ordena la sentencia del tribunal Administrativo de Cundinamarca dentro de la Acción Popular No. 11001333103120060004500 y que se enmarcan en la resolución 007 del 19 de Febrero de 2010 para el Barrio Moralva de la Localidad de San Cristóbal.</t>
  </si>
  <si>
    <t>0602001 Aunar esfuerzos para apoyar las políticas de formación y promoción de la población juvenil vulnerable, a través de la enseñanza y práctica de oficios relacionados con mantenimientos preventivos y correctivos a las obras de mitigación construidas por FOPAE, así como la implementación de obras de mitigación y recuperación en las diferentes localidades de Bogotá D.C.</t>
  </si>
  <si>
    <t>0701003 Prestar servicios profesionales al FOPAE para la reducción de riesgos mediante la coordinación y articulación interinstitucional y la construcción e implementación de agendas de gestión para los sitios prioritarios de intervención</t>
  </si>
  <si>
    <t>0701004 Prestar servicios como apoyo a la gestion  para adelantar actividades administrativas en el Fondo de Prevenciòn y atencion de emergencias de Bogota.</t>
  </si>
  <si>
    <t>0702003 Prestar servicios profesionales al FOPAE para la reducción de riesgos mediante la coordinación y articulación interinstitucional y la construcción e implementación de agendas de gestión para los sitios prioritarios de intervención</t>
  </si>
  <si>
    <t>0802002</t>
  </si>
  <si>
    <t>0802002 Prestar servicios profesionales al FOPAE para la reducción de riesgos mediante la coordinación interinstitucional  para la gestión del riesgo por inundación, crecidas súbitas y avenidas torrenciales en las zonas aluviales del distrito capital</t>
  </si>
  <si>
    <t>1002003</t>
  </si>
  <si>
    <t>1002003 Prestar servicios profesionales para  la reducción de riesgos mediante la coordinación interinstitucional y el diseño, gestión, implementación y seguimiento de acciones para la recuperación en suelos de protección por riesgo y zonas de ronda de cauces hídricos en el Distrito Capital</t>
  </si>
  <si>
    <t>1003001 Aunar esfuerzos para apoyar las políticas de formación y promoción de la población juvenil vulnerable, a través de la enseñanza y práctica de oficios relacionados con mantenimientos preventivos y correctivos a las obras de mitigación construidas por FOPAE, así como la implementación de obras de mitigación y recuperación en las diferentes localidades de Bogotá D.C.</t>
  </si>
  <si>
    <t>1001003</t>
  </si>
  <si>
    <t>1001003 Prestar servicios profesionales para  la reducción de riesgos mediante la coordinación interinstitucional y el diseño, gestión, implementación y seguimiento de acciones para la recuperación en suelos de protección por riesgo y zonas de ronda de cauces hídricos en el Distrito Capital</t>
  </si>
  <si>
    <t>1001004</t>
  </si>
  <si>
    <t>1001004 Prestar servicios profesionales para  la reducción de riesgos mediante la coordinación interinstitucional y el diseño, gestión, implementación y seguimiento de acciones para la recuperación en el polígno de suelo de protección por riesgo de Altos de la Estancia y otras zonas del  Distrito Capital</t>
  </si>
  <si>
    <t>1001005</t>
  </si>
  <si>
    <t>1001005 Prestar Servicios profesionales para liderar la recuperación y saneamiento predial del Sector de Altos de la Estancia de la Localidad de Ciudad Bolívar y otras zonas del Distrito Capital</t>
  </si>
  <si>
    <t>1001006</t>
  </si>
  <si>
    <t>1001007</t>
  </si>
  <si>
    <t>0301002 Relocalización transitoria de familias evacuadas por  Emergencia.</t>
  </si>
  <si>
    <t>0301003 Prestar servicios profesionales al FOPAE para el desarrollo y gestión de las actividades en materia social, así como liderar los procesos necesarios para garantizar la relocalización transitoria de familias ubicadas en zonas de riesgo.</t>
  </si>
  <si>
    <t>ANDREA PÉREZ</t>
  </si>
  <si>
    <t>0301004 Prestar servicios profesionales al FOPAE para la ejecución de actividades de Gestión Humanitaria y de relocalización transitoria de familias ubicadas en zonas de riesgo.</t>
  </si>
  <si>
    <t>0401001 Prestar servicios profesionales al FOPAE para liderar el proceso que   determine las condiciones de amenaza, vulnerabilidad y riesgo para la población en zonas de ladera y de potencial inundación</t>
  </si>
  <si>
    <t>JAIRO TORRES</t>
  </si>
  <si>
    <t>0401002 Prestar servicios profesionales al FOPAE para evaluar las condiciones de amenaza, vulnerabilidad y riesgo para la población en zonas de ladera</t>
  </si>
  <si>
    <t>NUEVO-LUIS ALBERTO SANCHEZ</t>
  </si>
  <si>
    <t>0401003 Prestar servicios profesionales al FOPAE para evaluar las condiciones de amenaza, vulnerabilidad y riesgo para la población en zonas aluviales del Distrito Capital.</t>
  </si>
  <si>
    <t>0401004 Prestar servicios de Apoyo logístico, digitación y de gestión documental en el proceso de inventario de Familias localizadas en zona de riesgo de la ciudad.</t>
  </si>
  <si>
    <t>MAGDA WILCHES</t>
  </si>
  <si>
    <t>0401005 Prestar servicios de Apoyo logístico, digitación y de gestión documental en el proceso de inventario de Familias localizadas en zona de riesgo de la ciudad.</t>
  </si>
  <si>
    <t>OLGA MONTOYA</t>
  </si>
  <si>
    <t xml:space="preserve">0401006 </t>
  </si>
  <si>
    <t>JHON GARCIA</t>
  </si>
  <si>
    <t>SEGÚN EL AREA EL CONTRATO YA NO VA</t>
  </si>
  <si>
    <t>SIN DEFINIR CON QUIEN SE REALIZARA</t>
  </si>
  <si>
    <t>EL AREA NO HA DEFINIDO CON QUIEN SE REALIZA EL CONVENIO</t>
  </si>
  <si>
    <t>RADICADO ABRIL 19. EN ELABORACION
ANDRES MAURICIO ROMERO BUITRAGO</t>
  </si>
  <si>
    <t>SOPORTE Y MANTENIMIENTO GEOPORTAL</t>
  </si>
  <si>
    <t>LICENCIAS DE AUTOCAD</t>
  </si>
  <si>
    <t>0201006 Contratar la actualización y mantenimiento de (SOFTWARE) de las licencias ARCGIS con que cuenta la entidad y adquisición de licencias adicionales</t>
  </si>
  <si>
    <t>0201004 Adquisición de licencias de los productos: Oracle Advanced Security, Oracle Database Vault,Audit Vault and Database Firewall, Oracle Diagnostics Pack y Oracle Tuning Pack con un año de soporte</t>
  </si>
  <si>
    <t>0203002 Prestar servicios al FOPAE para desarrollar espacios e instrumentos que  soporten la  implementación  y seguimiento de la Red Social de Gestión de Riesgos</t>
  </si>
  <si>
    <t xml:space="preserve">0201001 Adquisición de elementos a precios fijos unitarios para la promoción de organizaciones sociales y la implementación del componente comunitario de los Sistemas de Alerta Temprana en Bogotá. </t>
  </si>
  <si>
    <t>0601020</t>
  </si>
  <si>
    <t>0101001 Prestación de servicios como profesional para realizar la operación y seguimiento al funcionamiento del sistema de monitoreo - Red de Acelerógrafos de Bogotá, análisis y evaluación de la información generada por el mismo, y elaboración de los pronunciamientos de la entidad en relación con los mismos.</t>
  </si>
  <si>
    <t>0101002 Prestar servicios profesionales al FOPAE para el soporte y apoyo en la realización de las labores relacionadas con mantenimiento, instalación, actualización y operación de las estaciones de la Red de Acelerógrafos y Red Hidrometeorológica de Bogotá.</t>
  </si>
  <si>
    <t>ANDRES HERNANDEZ</t>
  </si>
  <si>
    <t>COMPRA DE EQUIPOS ACE3600</t>
  </si>
  <si>
    <t>PARA FIRMA DEL CONTRATISTA</t>
  </si>
  <si>
    <t>COMPRA PANELES SOLARES</t>
  </si>
  <si>
    <t>Evaluacion de Ofertas</t>
  </si>
  <si>
    <t xml:space="preserve">MANTENIMIENTO EQUIPOS </t>
  </si>
  <si>
    <t>0101008 Arrendar un espacio suficiente para el alojamiento de la estación telemétrica “Kennedy” medidora del nivel de agua del Río Tunjuelo, la cual hace parte integral de la red de monitoreo hidrometeorológico y el sistema de alertas de la ciudad de Bogotá D.C., el sitio se localiza en la vivienda ubicada en la Av. Carrera 80 No. 57G – 92 Sur (Dirección Nueva), Kennedy – Porvenir.</t>
  </si>
  <si>
    <t>ACTUALMENTE HAY UN CONTRATO VIGENTE HASTA DICIEMBRE-2013</t>
  </si>
  <si>
    <t>0101009 Arrendar un espacio suficiente para el alojamiento de la estación telemétrica “Gran Bretaña” medidora de lluvia en la Cuenca Alta de la Quebrada Limas, la cual hace parte integral de la red de monitoreo hidrometeorológico y el sistema de alertas de la ciudad de Bogotá D.C., el sitio se localiza en el Km 24 Quiba Alta Sector Gran Bretaña Finca el Cebollal.</t>
  </si>
  <si>
    <t>0101010 Arrendar un espacio suficiente para el alojamiento de la estación telemétrica “Independencia”  ubicada en la Carrera 99 B Bis No. 69B-44 sur.</t>
  </si>
  <si>
    <t>ARRENDAMIENTO</t>
  </si>
  <si>
    <t>SIN RADICAR</t>
  </si>
  <si>
    <t>0101011 Arrendar un espacio suficiente para el alojamiento de la estación telemétrica “LA ESPERANZA”  ubicada en Vía Bogotá - Usme - Nazareth, se toma la vía hacia la vereda el Corinto (municipio de USME) y en la finca la primavera se ubica el sitio de la estación.</t>
  </si>
  <si>
    <t>SISTEMAS DE PUESTA A TIERRA</t>
  </si>
  <si>
    <t>MANTENIMIENTO Y REPARACIÓN DE CASETAS</t>
  </si>
  <si>
    <t xml:space="preserve">0101014 Monitoreo geotecnico de deslizamientos, lluvias e inundaciones </t>
  </si>
  <si>
    <t>0101016 Prestar servicios profesionales al FOPAE para el  mantenimiento, operación y desarrollo de la Red de Acelerógrafos y Red Hidrometeorológica de Bogotá.</t>
  </si>
  <si>
    <t>0102016</t>
  </si>
  <si>
    <t>0102016 Prestar servicios profesionales al FOPAE para realizar actividades de control y seguimiento al funcionamiento de la Red de Acelerógrafos y Red Hidrometeorológica de Bogotá; verificación del funcionamiento de los equipos electrónicos y actividades inherentes y elaboración de documentos técnicos en relación con los mismos.</t>
  </si>
  <si>
    <t>DORIAN MESA</t>
  </si>
  <si>
    <t>0102017</t>
  </si>
  <si>
    <t>0102017 Prestar servicios profesionales al FOPAE para el soporte y apoyo en la realización de las labores relacionadas con mantenimiento, instalación, actualización y operación de las estaciones de la red de Acelerógrafos y red Hidrometeorológica de Bogotá y elaboración documentos técnicos en relación con los mismos.</t>
  </si>
  <si>
    <t>IVAN BAUTISTA</t>
  </si>
  <si>
    <t>1001006 Prestar los servicios profesionales para liderar las actuaciones para la adquisición y saneamiento predial de zonas afectadas por riesgo y suelo de proteccion por riesgo para ejecutar planes y acciones de recuperación</t>
  </si>
  <si>
    <t>1001007 Prestar servicios profesionales para la formulación, ejecución y seguimiento de planes y acciones de recuperacion en zonas afectadas por riesgo y suelo de protección por riesgo en el Distrito Capital</t>
  </si>
  <si>
    <t>0601020 Prestar los servicios profesionales al FOPAE para implementar las acciones de información pública, comunicación social y organizacional de la entidad de acuerdo con la estrategia de comunicación</t>
  </si>
  <si>
    <t>0201001 Contratar la renovación del soporte técnico y actualizaciones de Aranda Software</t>
  </si>
  <si>
    <t>0201002 Prestar el servicio de envío de mensajes de texto para las actividades de la gestión de riesgos</t>
  </si>
  <si>
    <t>0101003 Compra de equipos Ace3600 para la red hidrometeorologica de Bogotá  Tipo Motorola</t>
  </si>
  <si>
    <t>0101004 Compra e instalación de paneles solares para la estación Pasquilla de la Red hidrometeorologica de Bogotá Tipo Motorola</t>
  </si>
  <si>
    <t>0101006 Compra De Elementos Y Accesorios Para El Mantenimiento Correctivo Y Preventivo De Los Equipos De Las Redes Hidrometereologicas Y Acelerograficas De Bogotá</t>
  </si>
  <si>
    <t>0101007 Modernización de la red hidometeorologica de Bogotá Tipo Campbell</t>
  </si>
  <si>
    <t>0101013 Mantenimiento y reparación de Casetas de la red de acelerógrafos de Bogotá</t>
  </si>
  <si>
    <t xml:space="preserve">0101015 Prestar Servicios profesionales al FOPAE para la supervisión al  Monitoreo geotecnico de deslizamientos, lluvias e inundaciones </t>
  </si>
  <si>
    <t>0601005 Adición y prorroga al contrato 716 de 2012, cuyo objeto es interventoría técnica y administrativa estudio de riesgo por procesos de remoción en masa, evaluación de alternativas y diseño de medidas de mitigación, en los barrios divino niño y cerros del sur, incluida la parte baja de las microcuencas la trompeta y el infierno de la localidad de Ciudad Bolívar de la ciudad de Bogotá, D.C.., de acuerdo con la descripción, especificaciones y demás condiciones establecidas en el pliego de condiciones y en especial con las establecidas en el Anexo Técnico, así como la oferta y la propuesta económica presentada por el adjudicatario</t>
  </si>
  <si>
    <t>0101001 Adición  al convenio 613 de 2012 cuyo objeto es "DESARROLLO DE ESTRATEGIAS PARA LA CONSOLIDACIÓN DEL SISTEMA DISTRITAL DE GESTIÓN DE RIESGOS - SDGR-  FORTALECIMIENTO DE PROCESOS INSTITUCIONALES Y SOCIALES QUE CONDUZCAN AL AUMENTO DE LA RESILIENCIA DE BOGOTA Y LA ADAPTACION AL CAMBIO CLIMATICO</t>
  </si>
  <si>
    <t>CONVENIO</t>
  </si>
  <si>
    <t>0101003 Prestar servicios profesionales al FOPAE para coordinar la gestión de la entidad en relación con la actualización y concertación del SDGR y el PDGR</t>
  </si>
  <si>
    <t>CARLOS ALVARADO</t>
  </si>
  <si>
    <t>0101004 Prestar servicios profesionales al FOPAE para coordinar la gestión de la entidad en relación con la actualización y concertación del SDGR y el PDGR</t>
  </si>
  <si>
    <t>0101005 Recursos disponibles para el traslado presupuestal - apropiación libre de toda afectación para traslado entre rubros de inversión</t>
  </si>
  <si>
    <t>0201001 Estructurar y reglamentar el Fondo Distrital de Gestión de riesgos para financiar el SDGR.</t>
  </si>
  <si>
    <t>0201002 Prestar servicios profesionales al FOPAE para el seguimiento y evaluación de los procesos  institucionales  relacionados con la consolidación del Sistema Distrital de Gestión del Riesgos y  del Plan Distrital de Gestión de Riesgos</t>
  </si>
  <si>
    <t>VANESA AGUDELO</t>
  </si>
  <si>
    <t>0201003 Prestar servicios profesionales al FOPAE para el seguimiento y evaluación de los procesos  institucionales  relacionados con la consolidación del Sistema Distrital de Gestión del Riesgos y  del Plan Distrital de Gestión de Riesgos</t>
  </si>
  <si>
    <t>0701001 Prestar servicios profesional   al FOPAE para coordinar la implementación del Observatorio de Gestión de Riesgos como instrumento para fortalecer la corresponsabilidad frente a la gestión de riesgos</t>
  </si>
  <si>
    <t>RODOLFO GÓMEZ</t>
  </si>
  <si>
    <t>0701002 Prestar servicios profesionales al FOPAE para apoyar la implementación del Observatorio de Gestión de Riesgos,  a traves del diseño y estructuración de software.</t>
  </si>
  <si>
    <t>0701003 Prestar servicios profesional   al FOPAE para coordinar la implementación del Observatorio de Gestión de Riesgos como instrumento para fortalecer la corresponsabilidad frente a la gestión de riesgos</t>
  </si>
  <si>
    <t>0401001 Prestar Servicios de Asesoria a la Subdireccion  Tecnica y deGestión para el cumplimiento de las funciones y la ejecución de los proyectos de inversión a cargo de la dependencia</t>
  </si>
  <si>
    <t>0401002 Prestar servicios profesionales al FOPAE para el apoyo técnico en el proceso de incorporación de la gestión de riesgos en instrumentos de planificación territorial y en la transformación y consolidación del Sistema Distrital de Gestión de Riesgos</t>
  </si>
  <si>
    <t>LINA HERNÁNDEZ</t>
  </si>
  <si>
    <t xml:space="preserve">0401003 Prestar servicios profesionales para el acompañamiento técnico y la promoción de la gestión de riesgos en la planificación rural y regional </t>
  </si>
  <si>
    <t>JULIÁN PIRAGAUTA</t>
  </si>
  <si>
    <t>0401004 Prestar servicios profesionales al FOPAE para el apoyo técnico en el proceso de incorporación de la gestión de riesgos en instrumentos de Gestión de la Planificación del desarrollo, ambiental y sectorial</t>
  </si>
  <si>
    <t>0401006 Prestar servicios profesionales al FOPAE para el apoyo técnico en el proceso de incorporación de la gestión de riesgos en instrumentos de planificación territorial y en la transformación y consolidación del Sistema Distrital de Gestión de Riesgos</t>
  </si>
  <si>
    <t>0501001 Prestar servicios profesionales para el desarrollo, revisión, ajuste, promoción y seguimiento de lineamientos para fortalecer la gestión de riesgos en los procesos relacionados con el sector de la construcción.</t>
  </si>
  <si>
    <t>CONSTRUCCIONES NUEVO</t>
  </si>
  <si>
    <t xml:space="preserve">0501002 Prestar servicios profesionales a la subdirección técnica para el diseño y promoción de lineamientos para la autoprotección pública, privada y comunitaria frente a los riegos de origen químico y tecnológico </t>
  </si>
  <si>
    <t>SANDRA ESTUPIÑAN</t>
  </si>
  <si>
    <t>0501003 Prestar servicios profesionales para desarrollo y promoción de lineamientos para la gestión de riesgos por degradación de entornos urbanos y conflictos de usos  o reglamentación urbana</t>
  </si>
  <si>
    <t>JAIME REVELO</t>
  </si>
  <si>
    <t>0501004 Prestar servicios profesionales para desarrollar y promover lineamientos para la clasificación de riesgos asociados a las sustancias químicas que orienten la toma de decisiones de ordenamiento territorial.</t>
  </si>
  <si>
    <t>LINA SOTELO</t>
  </si>
  <si>
    <t>0501006 Prestar sus servicios profesionales al FOPAE para apoyar en el marco del Decreto 255 de 2013, el desarrollo de los lineamientos para la puesta en marcha e implementación de la modalidad de reparación o reconstrucción de viviendas, dentro del Programa de Reasentamiento.</t>
  </si>
  <si>
    <t xml:space="preserve">0601001 Fortalecer el liderazgo de Bogotá en las discusiones de ciudades sostenibles y seguras, a través de la construcción y posicionamiento de una agenda distrital de resiliencia urbana, en el marco del Plan de Desarrollo Bogotá Humana </t>
  </si>
  <si>
    <t>ONU - HABITAT</t>
  </si>
  <si>
    <t xml:space="preserve">0601002 Estructurar  e implementar el Plan Estrategica de cooperación y relaciones internacionales  que contribuya al fortalecimiento del FOPAE como Coordinador del SDGR </t>
  </si>
  <si>
    <t>0601003 Prestar servicios profesionales al FOPAE para asesorar en la identificación de mecanismos, actores y oportunidades de cooperación internacional entorno a la gestión de riesgos y la adaptación al cambio climático que contribuya al fortalecimiento del Sistema Distrital de Gestión de Riesgos.</t>
  </si>
  <si>
    <t>MARGARITA PACHECO</t>
  </si>
  <si>
    <t>0601004 Recursos disponibles para posterior ajuste del objeto contractual # 0401004 a 11 meses</t>
  </si>
  <si>
    <t>0601005 Prestar servicios profesionales al FOPAE para asesorar en la identificación de mecanismos, actores y oportunidades de cooperación internacional entorno a la gestión de riesgos y la adaptación al cambio climático que contribuya al fortalecimiento del Sistema Distrital de Gestión de Riesgos.</t>
  </si>
  <si>
    <t xml:space="preserve">0601006 Contratar la utilización de un escenario tipo auditorio con ayudas audiovisuales y otros complementarios  para la participación del FOPAE en " SMART CITY BOGOTÁ 2013" para la promoción  de politicas de Bogotá hacia una ciudad resiliente, mediante la  realización de un Foro Regional Urbano preparatorio al foro urbano mundial.  </t>
  </si>
  <si>
    <t>AUDITORIO</t>
  </si>
  <si>
    <t>0601007 Adición  al contrato No 249 de 2013 cuyo objeto es Prestar servicios profesionales al FOPAE para asesorar en la identificación de mecanismos, actores y oportunidades de cooperación internacional entorno a la gestión de riesgos y la adaptación al cambio climático que contribuya al fortalecimiento del Sistema Distrital de Gestión de Riesgos.</t>
  </si>
  <si>
    <t>EDWIN YALIT</t>
  </si>
  <si>
    <t>LUZ DARY</t>
  </si>
  <si>
    <t>MORALVA</t>
  </si>
  <si>
    <t>0601015 Recursos disponibles para el traslado presupuestal - apropiación libre de toda afectación para traslado entre rubros de inversión</t>
  </si>
  <si>
    <t>APOYO ASISTENCIAL</t>
  </si>
  <si>
    <t>LEIDY REYES</t>
  </si>
  <si>
    <t>0601016 Prestar servicios profesionales al FOPAE para el levantamiento topografico detallado en sitios priorizados en el Distrito Capital.</t>
  </si>
  <si>
    <t>COMPRA EQUIPOS</t>
  </si>
  <si>
    <t>ADICION CTO 716</t>
  </si>
  <si>
    <t>0101002 Realizar obras menores de estabilización de taludes, en Villa Nidia y Cerro Norte de la Localidad de Usaquén con la participación de la comunidad,  fortaleciendo procesos organizativos, formativos y de sensibilización en Gestión de Riesgos.</t>
  </si>
  <si>
    <t>OBRAS ESTABILIZACION</t>
  </si>
  <si>
    <t>0101003 Realizar la recuperación temprana de los predios evacuados por reasentamiento en los barrios Santa Rosa de Lima, Atanasio Girardot, Rocío Centro Oriental y Rocío Bajo de la Localidad de Santa Fé, mediante la participación de la comunidad con acciones de sensibilización lúdico-culturales en Gestión de Riesgos.</t>
  </si>
  <si>
    <t>RECUPERACION DE PREDIOS</t>
  </si>
  <si>
    <t>0101004 
Incentivar el proceso organizativo del Sistema de Alertas Tempranas Comunitarias con la población de la Ciudadela El Recreo, Villas de Vizcaya, Alamedas del Río y Atalayas de la Localidad de Bosa.</t>
  </si>
  <si>
    <t>ALERTAS TEMPRANAS</t>
  </si>
  <si>
    <t>BRIGADAS</t>
  </si>
  <si>
    <t>PROFESIONAL EQUIPO COMUNICACION</t>
  </si>
  <si>
    <t>0801002 Prestar servicios profesionales al FOPAE para elaborar e implementar una propuesta de  reconstrucción de la memoria histórica de 8 barrios desaparecidos por riesgos en  Bogotá.</t>
  </si>
  <si>
    <t>METODOLOGIA</t>
  </si>
  <si>
    <t>0801003 Recursos disponibles para el traslado presupuestal - apropiación libre de toda afectación para traslado entre rubros de inversión</t>
  </si>
  <si>
    <t xml:space="preserve">0101005 Compra de equipos de comunicaciones para transmisión de datos de banda ancha.
</t>
  </si>
  <si>
    <t>0101012 Suministro e instalacion de sistemas a puesta a tierra</t>
  </si>
  <si>
    <t>0101001 Prestar Servicios profesionales para la articulación  interinstitucional y seguimiento a la construcción de la  propuesta de política pública de reasentamientos dentro del programa de Gestión de Riesgos</t>
  </si>
  <si>
    <t>RUBÉN RINCÓN - NUEVO</t>
  </si>
  <si>
    <t>0101002 Prestar servicios profesionales al FOPAE para coordinar el desarrollo y gestión de las actividades relacionadas con la reducción y manejo integral del riesgo de familias localizadas en zonas de riesgo en el Distrito Capital.</t>
  </si>
  <si>
    <t>0101003 Prestar servicios de apoyo administrativo para el procesamiento de información relacionada con el proyecto 788.</t>
  </si>
  <si>
    <t>ROCIO MONZÓN</t>
  </si>
  <si>
    <t>0101004 Prestar servicios profesionales al FOPAE para liderar el desarrollo de actividades de Gestión Humanitaria y los procesos necesarios para garantizar la relocalización transitoria de familias ubicadas en zonas de riesgo.</t>
  </si>
  <si>
    <t>RUBEN RINCON</t>
  </si>
  <si>
    <t>0101005 Prestar servicios profesionales al FOPAE para coordinar el desarrollo y gestión de las actividades relacionadas con el reasentamiento y gestión humanitaria de familias localizadas en zonas de riesgo en el Distrito Capital.</t>
  </si>
  <si>
    <t>MAURICIO MURCIA</t>
  </si>
  <si>
    <t xml:space="preserve">0101006 Prestar servicios como apoyo a la gestión para adelantar actividades administrativas en el FOPAE </t>
  </si>
  <si>
    <t>LUZ MONZON</t>
  </si>
  <si>
    <t xml:space="preserve">0101007 Prestar servicios profesionales al FOPAE para liderar el desarrollo de actividades  de Reparación o Reconstrucción, así como  los procesos necesarios para el registro de Población ubicada en zonas de Alto Riesgo de la Ciudad. </t>
  </si>
  <si>
    <t>RUBÉN DARIO</t>
  </si>
  <si>
    <t>0201001 Prestar servicios profesionales al FOPAE para la ejecución de actividades de Gestión Humanitaria y de relocalización transitoria de familias ubicadas en zonas de riesgo.</t>
  </si>
  <si>
    <t>NUEVA SOCIAL
CARMEN ARZAZA</t>
  </si>
  <si>
    <t>0201002 Recursos traslado presupuestal - apropiación libre de toda afectación para traslado entre rubros de inversión</t>
  </si>
  <si>
    <t>0201003 Prestar servicios profesionales al FOPAE  para la identificación de beneficiarios de la modalidad de reparación y reconstrucción del programa de reasentamientos, y la elaboración de los expedientes correspondientes</t>
  </si>
  <si>
    <t>0201004 Prestar servicios profesionales al FOPAE para la ejecución de actividades de Gestión Humanitaria y de relocalización transitoria de familias ubicadas en zonas de riesgo en Bogotá</t>
  </si>
  <si>
    <t>0201005 Prestar servicios profesionales al FOPAE para la ejecución de actividades de Gestión Humanitaria y de relocalización transitoria de familias ubicadas en zonas de riesgo en Bogotá</t>
  </si>
  <si>
    <t>0201006 Prestar servicios profesionales al FOPAE para la ejecución de actividades de Gestión Humanitaria y de relocalización transitoria de familias ubicadas en zonas de riesgo en Bogotá</t>
  </si>
  <si>
    <t>0201007 Prestar servicios profesionales al FOPAE para la ejecución de actividades de Gestión Humanitaria y de relocalización transitoria de familias ubicadas en zonas de riesgo en Bogotá</t>
  </si>
  <si>
    <t>0201008 Prestar servicios profesionales al FOPAE para la ejecución de actividades de Gestión Humanitaria y de relocalización transitoria de familias ubicadas en zonas de riesgo en Bogotá</t>
  </si>
  <si>
    <t>0201009 Prestar servicios técnicos al FOPAE para la construcciónm actualización y manejo de la base de datos de las personas incluidas en el programa de reasentamientos.</t>
  </si>
  <si>
    <t>0201010 Prestar servicios de apoyo administrativo para la implementación del programa de reasentamientos</t>
  </si>
  <si>
    <t>0201011 Recursos para el pago del canon de arriendo de las oficinas ubicadas en las cinco localidades priorizadas</t>
  </si>
  <si>
    <t>0201012 Prestar servicio de vigilancia en las oficinas ubicadas en las localidades priorizadas por el FOPAE para la implementación del programa de reasentamiento</t>
  </si>
  <si>
    <t>0201013 Recursos para el pago de servicios públicos de las oficinas ubicadas en las 5 localidades priorizadas por el programa de reasentamientos</t>
  </si>
  <si>
    <t>0201014 Recursos para el pago del servicio de conexión de Internet para las oficinas ubicadas en las 5 localidades priorizadas por el programa de reasentamiento.</t>
  </si>
  <si>
    <t>0301001 Relocalización transitoria de familias evacuadas por  Acciones judiciales.</t>
  </si>
  <si>
    <t>GRUPO 1 EM-BH - ENERO 30-13</t>
  </si>
  <si>
    <t>0301005 Recursos traslado presupuestal - apropiación libre de toda afectación para traslado entre rubros de inversión</t>
  </si>
  <si>
    <t>0301006 Relocalización transitoria reparación y reconstrucción</t>
  </si>
  <si>
    <t>0401007 Prestar servicios profesionales al FOPAE para liderar el proceso de reconocimiento de familias en alto riesgo en el poligonode suelo de proteccion por riesgo de Altos de la Estancia y otras zonas del Distrito Capital.</t>
  </si>
  <si>
    <t>0201002 Compra de un sistema portable de trituracion de escombros de construccion para la implementación de los diseños de obras menores de recuperacion de zonas de riesgo</t>
  </si>
  <si>
    <t>TOPOGRAFO</t>
  </si>
  <si>
    <t>PEND. REVISION CULMINACION FASE I PNUD</t>
  </si>
  <si>
    <t>0101006 Prestar servicios como apoyo a la Gestión para adelantar actividades administrativas en el Fondo de Prevención y Atención de Emergencias de Bogotá.</t>
  </si>
  <si>
    <t>0701004 Suspensión presupuestal  (Expedido por la DDP oficio SDH IE26257 Octubre 27/2013)</t>
  </si>
  <si>
    <t>0701005 Prestar servicios profesionales para liderar la formulación, implementación y mantenimiento del sistema de indicadores de Gestión de Riesgos del Sistema  Distrital de Prevención y Atención de Emergencias y del Fondo de Prevención y Atención de Emergencias</t>
  </si>
  <si>
    <t>0401005 Elaborar las metodologías, procedimientos para la medición y seguimiento de los aspectos identificados en el componente de riesgos en la Evaluación regional del Agua  para  Bogotá-Región, que son de competencia de la entidad,  que alimenten el SIRRH en coordinación con las demás entidades del Distrito Capital.</t>
  </si>
  <si>
    <t>METODOLOGÍAS PARA MAPAS</t>
  </si>
  <si>
    <t>POSIBLE CONVENIO CON EEAB, CAR, IDEAM. SIN RADICAR</t>
  </si>
  <si>
    <t>0401007 Aunar esfuerzos técnicos, financieros y administrativos para desarrollar acciones encaminadas hacia la actualización del Código de Construcción de Bogotá D.C. con perspectiva de sostenibilidad</t>
  </si>
  <si>
    <t>CODIGO DE CONSTRUCCION</t>
  </si>
  <si>
    <t>0401008 Prestar servicios profesionales al FOPAE  para la reglamentación de los instrumentos de Gestión del Riesgo incluidos en el Decreto 364 de 2013, por medio del cual se adoptó la Modificación Excepcional del Plan de Ordenamiento Territorial.</t>
  </si>
  <si>
    <t>0601008 Prestar servicios profesionales al FOPAE para apoyar los procesos de planeación relacionados con el fortalecimiento de las estrategias de promoción de acciones de cooperación internacional en torno a la Gestión de Riesgos y la adaptación al cambio climático y el seguimiento de los proyectos de la entidad.</t>
  </si>
  <si>
    <t>Contrato Prestación de servicios</t>
  </si>
  <si>
    <t>Garantizar a 1000 familias evacuadas el pago inmediato de las ayudas humanitarias de carácter pecuniario</t>
  </si>
  <si>
    <t>0401 Priorizar los poligonos a inventariar estableciendo los niveles de intervención, de acuerdo a las condiciones técnicas de las viviendas y físicas del territorio</t>
  </si>
  <si>
    <t>0102 Estructurar y catalogar la información geografica y consolidar una geodatabase para el sistema distrital de gestión de riesgos</t>
  </si>
  <si>
    <t>0103 Desarrollo de nuevas funcionalidades del SIRE</t>
  </si>
  <si>
    <t>33114022007890104</t>
  </si>
  <si>
    <t>Fortalecer y posicionar   1 sire como fuente única y oficial del sistema distrital de gestión de riesgo</t>
  </si>
  <si>
    <t>Mejorar  al 25 % la plataforma tecnológica que permita soportar la operación de la entidad, logrando una alta disponibilidad de la información con planes de continuidad de la operación e interoperabilidad con las entidades del sistema distrital de gestión del riesgo</t>
  </si>
  <si>
    <t>0201 Garantizar el soporte y actualizaciones de licenciamiento de software y servicios para el funcionamineto del sire.</t>
  </si>
  <si>
    <t>33114022007900401</t>
  </si>
  <si>
    <t>0401 Programar e implementar el plan de capacitación  sectorial, social y comunitaria</t>
  </si>
  <si>
    <t>0501 Capacitar a funcionarios, directivos y coordinadores de las instituciones educativas en gestión de riesgos.</t>
  </si>
  <si>
    <t>0101  Implementar el Programa de iniciativas Comunitarias en Gestión de Riesgos</t>
  </si>
  <si>
    <t>0801 Acompañar y promover procesos culturales con las familias aledañas a los predios que se han reasentado.</t>
  </si>
  <si>
    <t>0201  Promover y/o fortalecer procesos de participación y organización  en Gestión de Riesgos</t>
  </si>
  <si>
    <t>0201 Gestionar la implementación, sostenibilidad y mejora continua del Sistema Integrado de Gestión</t>
  </si>
  <si>
    <t>Atención de emergencias en el Distrito Capital</t>
  </si>
  <si>
    <t>7240 Atención0101</t>
  </si>
  <si>
    <t>0101 Atención de emergencias en el Distrito Capital</t>
  </si>
  <si>
    <t>147 - otros recursos de balance de destinacion especifica</t>
  </si>
  <si>
    <t>426 - 1% ingresos corrientes AC Ley 99 de 1993</t>
  </si>
  <si>
    <t>432 - recursos del balance reaforo 0. 5% ingresos Tributarios</t>
  </si>
  <si>
    <t>Emitir  1800 diagnósticos y respuestas  a requerimientos relacionados con asistencia técnica y apoyo a situaciones de emergencia de manera oportuna</t>
  </si>
  <si>
    <t>Menor cuantía</t>
  </si>
  <si>
    <t>N/A</t>
  </si>
  <si>
    <t>Efectuar los pagos al Sistema General de Seguridad Social en Riesgos Laborales de las personas que se encuentran bajo la modalidad de contrato de prestación de servicios profesionales o de apoyo, clasificados en riesgo laboral V, de conformidad con lo establecido en la Ley 1562 de 2012 y el decreto 723 de 2013</t>
  </si>
  <si>
    <t>15. 0. 5% Tributarios</t>
  </si>
  <si>
    <t>Adición al contrato No. 274 de 2013 cuyo objeto es:  prestar servicios de apoyo a la gestion para adelantar actividades administrativas en el fondo de prevencion y atencion de emergencias de bogota</t>
  </si>
  <si>
    <t>33114022009700401</t>
  </si>
  <si>
    <t>lider sire</t>
  </si>
  <si>
    <t>apoyo sire</t>
  </si>
  <si>
    <t>0401004 Prestar Servicios profesionales para coordinar la recuperación y saneamiento predial  en  las áreas prioritarias de protección por riesgo, otras zonas afectadas por riesgo  y zonas de ronda de cuerpos de agua en el Distrito Capital</t>
  </si>
  <si>
    <t>0402001 Adición al contrato No. 458 de 2013 cuyo objeto es  "Prestar servicios profesionales para  la reducción de riesgos mediante la coordinación interinstitucional y el diseño, gestión, implementación y seguimiento de acciones para la recuperación en suelos de protección por riesgo y zonas de ronda de cauces hídricos en el Distrito Capital"</t>
  </si>
  <si>
    <t>0503001 Adición al contrato No. 484 de 2013 cuyo objeto es  "Prestar servicios profesionales para la formulación, ejecución y seguimiento de planes y acciones de recuperacion en zonas afectadas por riesgo y suelo de protección por riesgo en el Distrito Capital"</t>
  </si>
  <si>
    <t>lider sig</t>
  </si>
  <si>
    <t>0403002 Prestar servicios profesionales para  apoyar la formulación, promoción, seguimiento e implementación de planes, políticas y acciones para la recuperación de polígonos de suelo de protección por riesgo</t>
  </si>
  <si>
    <t>profesional sig</t>
  </si>
  <si>
    <t>0502001 Adición al contrato No. 416 de 2013 cuyo objeto es  "Prestar servicios profesionales para  la reducción de riesgos mediante la coordinación interinstitucional y el diseño, gestión, implementación y seguimiento de acciones para la recuperación en suelos de protección por riesgo y zonas de ronda de cauces hídricos en el Distrito Capital"</t>
  </si>
  <si>
    <t>0502002 Prestar servicios profesionales para apoyar la implementación y seguimiento de procesos de recuperación y adecuación de predios, en suelos de protección por riesgo en las diferentes zonas de manejo y protección ambiental del Distrito capital</t>
  </si>
  <si>
    <t>0601001 Adición al contrato No. 658 de 2013 cuyo objeto es "Apoyar en la  consolidación, edición y análisis de información para la gestión  predial  en el marco de la recuperación en zonas de alto riesgo del Distrito Capital"</t>
  </si>
  <si>
    <t>0601002 "Prestar los servicios profesionales para apoyar las acciones y actividades jurídicas para el saneamiento y la adquisición  predial para el Distrito Capital"</t>
  </si>
  <si>
    <t>0601003 Prestar Servicios profesionales como abogado para  apoyar la gestion en los temas administrativos y juridicos dentro del proceso de adquisicion y/o saneamiento  predial para el Distrito Capital.</t>
  </si>
  <si>
    <t>0601004 Prestar los servicios profesionales para el levantamiento de fichas prediales con información física, catastral y urbanística, necesarias para la gestión predial y la recuperación en el Distrito Capital</t>
  </si>
  <si>
    <t>0101010 Prestar servicios como apoyo a la gestion  para adelantar actividades administrativas en el Fondo de Prevención y atencion de emergencias de Bogota.</t>
  </si>
  <si>
    <t>0101011 Prestar servicios profesionales al FOPAE para el anailsis y formulacion de la estrategia para el seguimiento de las recomendaciones generadas por la entidad: de los diagnosticos tecnicos y conceptos</t>
  </si>
  <si>
    <t>12. Otros Distrito</t>
  </si>
  <si>
    <t>Contratar la actualización y mantenimiento de (SOFTWARE) de las licencias ARCGIS con que cuenta la entidad y créditos adicionales para arcgis online</t>
  </si>
  <si>
    <t>Prestar el servicio de envío de mensajes de texto para las actividades de la gestión de riesgos</t>
  </si>
  <si>
    <t>Aunar esfuerzos para fortalecer los  grupos especializados para el manejo de emergencias y desastres.</t>
  </si>
  <si>
    <t>Contratar el apoyo logístico, humano y los servicios complementarios para la realización y participación en actividades institucionales y eventos comunitarios de gestión de riesgos</t>
  </si>
  <si>
    <t>Adicon al contrato 467 cuto objeto es Prestar servicios profesionales para el apoyo al fortalecimiento de la participación y la organización social de las comunidades en el sector de Altos de la Estancia en el marco de la Estrategia de Gestión Comunitaria del Riesgo</t>
  </si>
  <si>
    <t>Contrato Prestación de Servicios - Personal</t>
  </si>
  <si>
    <t>Fuente</t>
  </si>
  <si>
    <t>ACTIVIDAD2</t>
  </si>
  <si>
    <t>ACTIVIDAD3</t>
  </si>
  <si>
    <t>ACTIVIDAD4</t>
  </si>
  <si>
    <t>ACTIVIDAD5</t>
  </si>
  <si>
    <t>ACTIVIDAD6</t>
  </si>
  <si>
    <t>ACTIVIDAD7</t>
  </si>
  <si>
    <t>ACTIVIDAD8</t>
  </si>
  <si>
    <t>ACTIVIDAD9</t>
  </si>
  <si>
    <t>ACTIVIDAD10</t>
  </si>
  <si>
    <t>ACTIVIDAD11</t>
  </si>
  <si>
    <t>ACTIVIDAD12</t>
  </si>
  <si>
    <t>ACTIVIDAD13</t>
  </si>
  <si>
    <t>ACTIVIDAD14</t>
  </si>
  <si>
    <t>ACTIVIDAD15</t>
  </si>
  <si>
    <t>ACTIVIDAD16</t>
  </si>
  <si>
    <t>ACTIVIDAD17</t>
  </si>
  <si>
    <t>ACTIVIDAD18</t>
  </si>
  <si>
    <t>ACTIVIDAD19</t>
  </si>
  <si>
    <t>ACTIVIDAD20</t>
  </si>
  <si>
    <t>OBJETO2</t>
  </si>
  <si>
    <t>OBJETO3</t>
  </si>
  <si>
    <t>OBJETO4</t>
  </si>
  <si>
    <t>OBJETO5</t>
  </si>
  <si>
    <t>OBJETO6</t>
  </si>
  <si>
    <t>OBJETO7</t>
  </si>
  <si>
    <t>OBJETO8</t>
  </si>
  <si>
    <t>OBJETO9</t>
  </si>
  <si>
    <t>OBJETO10</t>
  </si>
  <si>
    <t>OBJETO11</t>
  </si>
  <si>
    <t>OBJETO12</t>
  </si>
  <si>
    <t>OBJETO13</t>
  </si>
  <si>
    <t>OBJETO14</t>
  </si>
  <si>
    <t>OBJETO15</t>
  </si>
  <si>
    <t>OBJETO16</t>
  </si>
  <si>
    <t>OBJETO17</t>
  </si>
  <si>
    <t>OBJETO18</t>
  </si>
  <si>
    <t>OBJETO19</t>
  </si>
  <si>
    <t>OBJETO20</t>
  </si>
  <si>
    <t>Selección abreviada</t>
  </si>
  <si>
    <t>ModSel</t>
  </si>
  <si>
    <t>Tipocont</t>
  </si>
  <si>
    <t>15 - 0.5 % Tributarios</t>
  </si>
  <si>
    <t>373 - Recursos del Balance 0.5% Tributarios</t>
  </si>
  <si>
    <t>426 - 1% Ingresos Corrientes A.C. Ley 99 de 1993</t>
  </si>
  <si>
    <t>432 - Recursos del Balance Reaforo 0.5% Ingresos Tributarios</t>
  </si>
  <si>
    <t>20 - Administrados de Destinación Específica</t>
  </si>
  <si>
    <t>147 - Otros Recursos del balance de destinación específica</t>
  </si>
  <si>
    <t>Pago de Ayudas Humanitarias de Carácter Pecuniario a familias evacuadas por  riesgo inminente, emergencia, calamidad o desastre;  y familias  incluidas al Programa de Reasentamiento en la modalidad de Reubicación en el Distrito Capital.</t>
  </si>
  <si>
    <t>ADICION AL CTO 467-2013 - JAIRO ALBERTO SUSUNAGA</t>
  </si>
  <si>
    <t>Implementar  10 acciones para evitar la reocupación del poligono declarado como suelo de protección por riesgo</t>
  </si>
  <si>
    <t>Prestar servicios profesionales para liderar las actividades del grupo de sistemas de información geográfica de la entidad y sus procedimientos, que incluyen el manejo de sistemas de información geográfica en las actividades de sistematización, organización, clasificación, edición y estructuración de la información cartográfica de la entidad.</t>
  </si>
  <si>
    <t>Prestar servicios profesionales a la entidad, para garantizar y apoyar el Sistema de Información para la Gestión de Riesgos y Atención de Emergencias – SIRE- en aspectos relacionados con su funcionalidad, arquitectura del sistema y nuevos desarrollos</t>
  </si>
  <si>
    <t>Prestar servicios profesionales especializados para la administracion, control y seguimiento de la red de telecomunicaciones y las redes de monitoreo</t>
  </si>
  <si>
    <t>Prestar servicios profesionales a la entidad para la ejecución de actividades de Gestión Humanitaria y las acciones relacionadas con el Programa de Reasentamiento.</t>
  </si>
  <si>
    <t>Prestar servicios operativos y asistenciales para atender a los ciudadanos en las Oficinas de Atención al Usuario de la entidad, en los temas relacionados con el Programa de Reasentamiento y en gestión de riesgos.</t>
  </si>
  <si>
    <t>Prestar servicios profesionales para apoyar la ejecución de actividades del proceso de gestión catastral de los predios objeto de adquisición por parte de la entidad acorde con su misionalidad.</t>
  </si>
  <si>
    <t>186</t>
  </si>
  <si>
    <t>187</t>
  </si>
  <si>
    <t>188</t>
  </si>
  <si>
    <t>189</t>
  </si>
  <si>
    <t>190</t>
  </si>
  <si>
    <t>191</t>
  </si>
  <si>
    <t>192</t>
  </si>
  <si>
    <t>193</t>
  </si>
  <si>
    <t>194</t>
  </si>
  <si>
    <t>195</t>
  </si>
  <si>
    <t>196</t>
  </si>
  <si>
    <t>197</t>
  </si>
  <si>
    <t>198</t>
  </si>
  <si>
    <t>199</t>
  </si>
  <si>
    <t>200</t>
  </si>
  <si>
    <t>Prestar servicios en la entidad como apoyo a la Gestión para adelantar actividades administrativas.</t>
  </si>
  <si>
    <t>Prestar servicios profesionales para la formulación, ejecución y seguimiento de acciones de recuperacion en zonas afectadas por riesgo y suelo de protección por riesgo en el Distrito Capital,</t>
  </si>
  <si>
    <t>Prestar los servicios profesionales para dar cumplimiento  a los procedimientos del área de Preparativos y  Respuesta de la Subdirección de Coordinación de  Emergencias de la entidad.</t>
  </si>
  <si>
    <t>Prestar los servicios profesionales especializados para dar cumplimiento a los procedimientos del  revisión y asesoramiento de los diferentes planes e instrumentos del área de Preparativos y Respuesta de la entidad.</t>
  </si>
  <si>
    <t xml:space="preserve">Prestar servicios profesionales a la Entidad,  para la emisión de diagnósticos técnicos de riesgo en desarrollo del procedimiento de asistencia técnica </t>
  </si>
  <si>
    <t xml:space="preserve">Prestar servicios profesionales a la entidad para el fortalecimiento de procesos organizativos e iniciativas de gestión de riesgos con comunidades, sectores sociales e institucionales. </t>
  </si>
  <si>
    <t xml:space="preserve">Prestar servicios profesionales  a la entidad para adelantar los procesos de educación y capacitación comunitaria en Gestión de Riesgos, en los territorios priorizados por la entidad.  </t>
  </si>
  <si>
    <t>Prestar servicios profesionales para implementar la estrategia de educación y capacitación en Gestión de Riesgos para las organizaciones sociales y comunitarias, en el marco de las políticas d ela entidad.</t>
  </si>
  <si>
    <t>Prestar servicios profesionales a la entidad para coordinar el área de educación y comunicación  en el marco del Programa de Gestión Integral del Riesgo y las políticas de la Entidad .</t>
  </si>
  <si>
    <t xml:space="preserve">Prestar servicios profesionales para implementar la estrategia de educación y capacitación en Gestión de Riesgos en el Sector Educativo, en el marco de las políticas de la entidad. </t>
  </si>
  <si>
    <t xml:space="preserve">Prestar servicios a la entidad  para adelantar y desarrollar las acciones de información y divulgación de la entidad a través de los medios de comunicación masiva </t>
  </si>
  <si>
    <t>Prestar servicios profesionales a la entidad en el desarrollo de actividades de  información interna y la implementación de la estrategia de comunicación externa para la sensibilización en gestión de riesgos a los habitantes de  Bogotá.</t>
  </si>
  <si>
    <t>Prestar servicios profesionales a la entidad en el desarrollo de actividades de información, a traves de las redes virtuales y la plataforma del IDIGER para la sensibilización en gestión de riesgos a los habitantes de Bogotá.</t>
  </si>
  <si>
    <t>Prestar servicios profesionales a la entidad para el fortalecimiento de capacidades institucionales, sectoriales, sociales y comunitarias en el nivel local, acorde con el Programa de Gestión Integral del Riesgo y las políticas de la Entidad</t>
  </si>
  <si>
    <t>0101001 Prestar los servicios profesionales para dar cumplimiento  a los procedimientos del área de Preparativos y  Respuesta de la Subdirección de Coordinación de  Emergencias de la entidad.</t>
  </si>
  <si>
    <t>0101002 Prestar los servicios profesionales especializados para dar cumplimiento a los procedimientos del  revisión y asesoramiento de los diferentes planes e instrumentos del área de Preparativos y Respuesta de la entidad.</t>
  </si>
  <si>
    <t>0101003 Adicion al contrato de Prestacion de servicios n. 406 de 2013 cuyo objeto es "Prestar los servicios profesionales para dar cumplimiento  a los procedimientos del área de Preparativos  de la Subdirección de  Emergencias del FOPAE"</t>
  </si>
  <si>
    <t>0101004 Adicion al contrato de Prestacion de servicios n. 419 de 2013 cuyo objeto es "Prestar los servicios profesionales especializados para dar cumplimiento a los procedimientos del  revisión y asesoramiento de los diferentes planes e instrumentos del área de Preparativos "</t>
  </si>
  <si>
    <t>0201001 Prestar los servicios profesionales para el desarrollo de estrategias y políticas para los preparativos para la Atención de Emergencias, enfocados al  entrenamiento de las entidades del SDGR</t>
  </si>
  <si>
    <t>0201002 Aunar esfuerzos  para la realización de los ejercicios de entrenamiento especializado</t>
  </si>
  <si>
    <t>0201003 Prestar servicios apoyo técnico para la revisión, ajuste y modificación de los planes e instrumentos de preparativos de respuesta a emergencias del Plan de Emergencias de Bogotá</t>
  </si>
  <si>
    <t>0201004 Adición al contrato de prestacion de servicios No. 657 de 2013 cuyo objeto es "Prestar los servicios profesionales para el desarrollo de estrategias y políticas para los preparativos para la Atención de Emergencias, enfocados al  entrenamiento de las entidades del SDGR"</t>
  </si>
  <si>
    <t>0201005 Adicion al contrato de PS n. 613 de 2013 cuyo objeto es "Prestar servicios apoyo técnico para la revisión, ajuste y modificación de los planes e instrumentos de preparativos de respuesta a emergencias del Plan de Emergencias de Bogotá"</t>
  </si>
  <si>
    <t>0301001 Aunar esfuerzos para monitoreo en tiempo real, transmisión de imagen del VI simulacro distrital de actuación y de los ejercicios de simulacros del mes de la gestión del riesgo.</t>
  </si>
  <si>
    <t>0401001 Prestar sus servicios profesionales en el apoyo para el desarrollo de acciones, soporte, seguimiento, coordinación  y control sobre procedimientos logísticos y manejo de Centro de Reservas</t>
  </si>
  <si>
    <t>Prestar servicios a la entidad, como apoyo a la gestión en actividades operativas y logísticas en el centro de reserva de la Entidad.</t>
  </si>
  <si>
    <t>0401002 Prestar servicios a la entidad, como apoyo a la gestión en actividades operativas y logísticas en el centro de reserva de la Entidad.</t>
  </si>
  <si>
    <t>0401003 Prestar servicios a la entidad, como apoyo a la gestión en actividades operativas y logísticas en el centro de reserva de la Entidad.</t>
  </si>
  <si>
    <t>0401004 004 Prestar servicios a la entidad, como apoyo a la gestión en actividades operativas y logísticas en el centro de reserva de la Entidad.</t>
  </si>
  <si>
    <t>0401005 Prestar servicios a la entidad, como apoyo a la gestión en actividades operativas y logísticas en el centro de reserva de la Entidad.</t>
  </si>
  <si>
    <t>0401006 Prestar servicios a la entidad, como apoyo a la gestión en actividades operativas y logísticas en el centro de reserva de la Entidad.</t>
  </si>
  <si>
    <t>0401007 Prestar servicios al FOPAE, como apoyo a la gestión en actividades operativas y logísticas en el centro de reserva de la Entidad.</t>
  </si>
  <si>
    <t>0401008 Prestar servicios al FOPAE, como apoyo a la gestión en actividades operativas y logísticas en el centro de reserva de la Entidad.</t>
  </si>
  <si>
    <t>0401009 Prestar servicios al FOPAE, como apoyo a la gestión en actividades operativas y logísticas en el centro de reserva de la Entidad.</t>
  </si>
  <si>
    <t>0401010 Prestar servicios a la entidad, como apoyo a la gestión en actividades operativas y logísticas en el centro de reserva de la Entidad.</t>
  </si>
  <si>
    <t>0401011 Prestar servicios a la entidad, como apoyo a la gestión en actividades operativas y logísticas en el centro de reserva de la Entidad.</t>
  </si>
  <si>
    <t>0401012 Prestar servicios de mantenimiento preventivo y correctivo de los equipos del Centro de Reserva del FOPAE, incluida la mano de obra, repuestos y traslado de los los mismos.</t>
  </si>
  <si>
    <t>0401013 Suministro de  materiales de ferretería, agregados petreos y  materiales orgánicos para atender las obras de mitigación; obras menores; emergencias; recuperación de áreas en riesgo; reparación y/o reconstrucción de viviendas en riesgo; y demás que requiera la entidad.</t>
  </si>
  <si>
    <t>0401014 Adquisición de estantería y estibas que garanticen  la redundancia del Centro estratégico de Reserva del FOPAE.</t>
  </si>
  <si>
    <t>0401015 Alquiler de baños portátiles para el bienestar del personal que participa en las actidades de Gestión de Riesgos y atención de emergencias.</t>
  </si>
  <si>
    <t xml:space="preserve">0401016 Suministro de Refrigerios, comidas y/o agua, para las actividades de gestión del riesgo que desarrolla el FOPAE a nivel distrital </t>
  </si>
  <si>
    <t xml:space="preserve">0401017 Suministro de raciones de campaña para el apoyo al personal operativo que participa en la atención de eventos o situaciones de emergencias. </t>
  </si>
  <si>
    <t>0401018 Suministro de  colchonetas, frazadas, almohadas de acuerdo a las especificaciones y cantidades requeridas por la Entidad. - kit noche.</t>
  </si>
  <si>
    <t xml:space="preserve">0401019 Suministro de Estufas Portátiles,  como parte del Kit cocina, para  atención de las familias afectadas por evenstos o situaciones de emergencias.  </t>
  </si>
  <si>
    <t>0401020 Adquisición de equipos para situacion de emergencias</t>
  </si>
  <si>
    <t>0401021 Adquisición de elementos de protección para manejo  de emergencias</t>
  </si>
  <si>
    <t xml:space="preserve">0401022 Adquisición de equipo neumático para demolición de estructuras en los sitios de riesgo en el Distrito Capital. </t>
  </si>
  <si>
    <t>0401023 Adición contrato PS-285-13 Obj "Prestar sus servicios profesionales en el apoyo para el desarrollo de acciones, soporte, seguimiento, coordinación  y control sobre procedimientos logísticos y manejo de Centro de Reservas"</t>
  </si>
  <si>
    <t>0401024 Adicion al contrato de Prestacion de servicios n. 280 de 2013 cuyo objeto es Prestar servicios al FOPAE, como apoyo a la gestión en actividades operativas y logísticas en el centro de reserva de la Entidad.</t>
  </si>
  <si>
    <t>Prestar servicios profesionales como responsable de los procesos de gestion del talento humano y del estudio de ajuste institucional del FOPAE en transformación a IDIGER.</t>
  </si>
  <si>
    <t xml:space="preserve">Prestar servicios profesionales para la elaboración y revisión de conceptos técnicos de riesgos para la planificación territorial y programas de Gestión de Riesgos que adelanta la entidad
</t>
  </si>
  <si>
    <t>Prestar servicios profesionales a la Entidad para el diseño y la elaboración de productos de información pública de acuerdo con la estrategia de comunicación.</t>
  </si>
  <si>
    <t>Prestar servicios profesionales a la entidad para  la formulación y seguimiento de las actividades admnistrativas, contables y financieras de las iniciativas con participación comunitaria.</t>
  </si>
  <si>
    <t>Aunar esfuerzos para el cubrimiento, registro audiovisual y transmisión STREAMING – HANGOUT  de las actividades realizadas en el mes de la gestión del riesgo.</t>
  </si>
  <si>
    <t>Prestar los servicios profesionales para el apoyo al Sistema de Alertas Tempranas-SAT del área de preparativos y respuesta de la Subdirección de Coordinación de Emergencias de la Entidad.</t>
  </si>
  <si>
    <t>373. Recursos del balance 0,5% Tributarios 08</t>
  </si>
  <si>
    <t>Unidad de medida</t>
  </si>
  <si>
    <t>Cantidad (meses)</t>
  </si>
  <si>
    <t>Costo unitario</t>
  </si>
  <si>
    <t>Valor apropiado</t>
  </si>
  <si>
    <t>Valor anterior</t>
  </si>
  <si>
    <t xml:space="preserve">Fecha radicación estudios previos </t>
  </si>
  <si>
    <t xml:space="preserve">Fecha aprobación estudios previos </t>
  </si>
  <si>
    <t>Valor acumulado CDP</t>
  </si>
  <si>
    <t>Valor acumulado CRP</t>
  </si>
  <si>
    <t>Plazo de ejecución (meses)</t>
  </si>
  <si>
    <t>SOLICITUD
CDP
PLANEACION</t>
  </si>
  <si>
    <t>g</t>
  </si>
  <si>
    <t>0101001 Adición al contrato No. 290 Cuyo objeto es: prestar servicios de apoyo a la gestion al fopae, para desarrollar actividades asistenciales relacionadas con el mantenimiento y servicios generales de la entidad</t>
  </si>
  <si>
    <t>0101002 Adición al contrato No. 268 Cuyo objeto es: prestar servicios de apoyo para garantizar la oportuna y correcta atencion al ciudadano en el fopae</t>
  </si>
  <si>
    <t>0101003 Adición al contrato No. 267 Cuyo objeto es: prestar servicios profesionales para desarrollar actividades de seguimiento y control a la gestion administrativa del fopae</t>
  </si>
  <si>
    <t>0101004 Adición al contrato No. 262 Cuyo objeto es: prestar servicios profesionales para coordinar los procesos de gestion administrativa del fopae</t>
  </si>
  <si>
    <t>0101005 Adición al contrato No. 274 Cuyo objeto es: prestar servicios de apoyo a la gestion para adelantar actividades administrativas en el fondo de prevencion y atencion de emergencias de bogota</t>
  </si>
  <si>
    <t>0101006 Adición al contrato No. 292 Cuyo objeto es: prestar servicios operativos y asistenciales, para adelantar actividades administrativas y de servicios generales del fondo de prevencion y atencion de emergencias de bogota d.c.</t>
  </si>
  <si>
    <t>0101007 Adición al contrato No. 411 Cuyo objeto es: prestar servicios profesionales al fopae, para desarrollar actividades relacionadas con el manejo y control de bienes de la entidad</t>
  </si>
  <si>
    <t>0101008 Adición al contrato No. 412 Cuyo objeto es: prestar servicios al fopae, para desarrollar actividades relacionadas con el manejo y control de bienes de la entidad</t>
  </si>
  <si>
    <t>0101009 Adición al contrato No. 377 Cuyo objeto es: prestar servicios de apoyo operativo en la conducción del vehículo que se le asigne para el cumplimiento de la misión del fopae.</t>
  </si>
  <si>
    <t>0101010 Adición al contrato No. 399 Cuyo objeto es: prestar servicios de apoyo operativo en la conduccion del vehiculo que se le asigne para el cumplimiento de la mision del fopae</t>
  </si>
  <si>
    <t>0101011 Adición al contrato No. 277 Cuyo objeto es: prestar servicios de apoyo operativo en la conduccion del vehiculo que se le asigne para el cumplimiento de la mision del fopae</t>
  </si>
  <si>
    <t>0101012 Adición al contrato No. 434 de 2013 cuyo objeto es:  prestar servicios de apoyo operativo en la conducción del vehículo que se le asigne para el cumplimiento de la misión del fopae.</t>
  </si>
  <si>
    <t>HERALDO PARRA</t>
  </si>
  <si>
    <t>0101013 Adición al contrato No. 288 Cuyo objeto es: prestar servicios de apoyo operativo en la conduccion del vehiculo que se le asigne para el cumplimiento de la mision del fopae</t>
  </si>
  <si>
    <t>0101014 Adición al contrato No. 396 Cuyo objeto es: prestar servicios de apoyo operativo en la conduccion del vehiculo que se le asigne para el cumplimiento de la mision del fopae</t>
  </si>
  <si>
    <t>0101015 Adición al contrato No. 395 Cuyo objeto es: prestar servicios de apoyo operativo en la conduccion del vehiculo que se le asigne para el cumplimiento de la mision del fopae</t>
  </si>
  <si>
    <t>0101016 Adición al contrato No. 400 de 2013 cuyo objeto es:  prestar servicios de apoyo operativo en la conducción del vehículo que se le asigne para el cumplimiento de la misión del fopae.</t>
  </si>
  <si>
    <t>JULIO RAMON BELTRAN</t>
  </si>
  <si>
    <t>0101017 Adición al contrato No. 398 Cuyo objeto es: prestar servicios de apoyo operativo en la conduccion del vehiculo que se le asigne para el cumplimiento de la mision del fopae</t>
  </si>
  <si>
    <t>0101018 Adición al contrato No. 375 Cuyo objeto es: prestar servicios de apoyo operativo en la conducción del vehículo que se le asigne para el cumplimiento de la misión del fopae.</t>
  </si>
  <si>
    <t>0101019 Prestar servicios de apoyo operativo en la conducción del vehículo que se le asigne para el cumplimiento de la misión del Fopae.</t>
  </si>
  <si>
    <t>0101020 Adición al contrato No. 431 Cuyo objeto es: prestar servicios profesionales al fopae como abogado para el desarrollo de las actividades relacionadas con la  asesoría legal de la entidad.</t>
  </si>
  <si>
    <t>0101021 Adición al contrato No. 349 Cuyo objeto es: prestar servicios para desarrollar actividades operativas relacionadas con la asesoría legal del fopae.</t>
  </si>
  <si>
    <t>0101022 Adición al contrato No. 394 de 2013 cuyo objeto es:  prestar servicios profesionales al fopae,  como abogado para el desarrollo de las actividades relacionadas con la asesoría legal de la entidad.</t>
  </si>
  <si>
    <t>JOSE JAIME ROYZ</t>
  </si>
  <si>
    <t>0101023 Adición al contrato No. 386 Cuyo objeto es: prestar servicios profesionales al fopae como abogado para el desarrollo de las actividades relacionadas con la asesoria legal de la entidad</t>
  </si>
  <si>
    <t>0101024 Adición al contrato No. xxx cuyo objeto es: "prestar servicios profesionales al fopae como abogado para el desarrollo de las actividades relacionadas con la asesoria legal de la entidad"</t>
  </si>
  <si>
    <t>0101025</t>
  </si>
  <si>
    <t>0101025 Adición al contrato No. 348 Cuyo objeto es: prestar servicios operativos y asistenciales, para adelantar actividades en la oficina de atencion al usuario del fopae</t>
  </si>
  <si>
    <t>0101026</t>
  </si>
  <si>
    <t>0101026 Adición al contrato No. xxx Cuyo objeto es: prestar servicios operativos y asistenciales, para adelantar actividades  en la oficina de atencion al usuario del fopae</t>
  </si>
  <si>
    <t>0101027</t>
  </si>
  <si>
    <t>0101027 Prestar servicios profesionales al FOPAE en transformación a IDIGER como abogado para el desarrollo de las actividades relacionadas con la Representación judicial, asesoría legal y gestión contractual.</t>
  </si>
  <si>
    <t>CARLOS ALBERTO GUTIERREZ</t>
  </si>
  <si>
    <t>0101028</t>
  </si>
  <si>
    <t>0101028 Prestar servicios de apoyo para adelantar actividades de asistencia administrativa en las dependencias del Fopae en transformación a IDIGER.</t>
  </si>
  <si>
    <t>CLAUDIA ZIMENA  JIMENEZ</t>
  </si>
  <si>
    <t>0101029</t>
  </si>
  <si>
    <t>0101029 prestar servicios profesionales para desarrollar actividades de seguimiento y control a la gestion administrativa del fopae</t>
  </si>
  <si>
    <t>0101030</t>
  </si>
  <si>
    <t>0101030 Prestar servicios profesionales al FOPAE en transformación a IDIGER como abogado para el desarrollo de las actividades relacionadas con la Representación judicial, asesoría legal y gestión contractual.</t>
  </si>
  <si>
    <t>0101031</t>
  </si>
  <si>
    <t>0101031 prestar servicios profesionales al fopae,  como abogado para el desarrollo de las actividades relacionadas con la gestión contractual de la entidad.</t>
  </si>
  <si>
    <t>0101032</t>
  </si>
  <si>
    <t>0101032 prestar servicios profesionales para desarrollar actividades de seguimiento y control a la gestion administrativa del fopae</t>
  </si>
  <si>
    <t>0101033</t>
  </si>
  <si>
    <t>0101033 Prestar servicios de apoyo técnico para adelantar actividades relacionadas con con la representación judicial, asesoría legal y gestión contractual del FOPAE en transformación a IDIGER.</t>
  </si>
  <si>
    <t>SANDRA YISELY RAMIREZ</t>
  </si>
  <si>
    <t>0101034</t>
  </si>
  <si>
    <t>0101034 Prestar servicios de apoyo técnico para adelantar actividades relacionadas con la Gestión administrativa del FOPAE en transformación a IDIGER.</t>
  </si>
  <si>
    <t>WILFREDO LEÒN</t>
  </si>
  <si>
    <t>0101035</t>
  </si>
  <si>
    <t>0101035 Prestar servicios de apoyo para adelantar actividades de asistencia administrativa en las dependencias del FOPAE en transformación a IDIGER.</t>
  </si>
  <si>
    <t>RUBIELA LETRADO</t>
  </si>
  <si>
    <t>0101036</t>
  </si>
  <si>
    <t>0101036 Prestar servicios profesionales para realizar el acompañamiento a los procesos que se adelantan en la direccion general del FOPAE en transformación a IDIGER.</t>
  </si>
  <si>
    <t>LORENA RAMIREZ</t>
  </si>
  <si>
    <t>0101037</t>
  </si>
  <si>
    <t xml:space="preserve">0101037 Prestar servicios profesionales al FOPAE en tránsito a IDIGER en asesoría jurídica especializada para liderar las actividades relacionadas con la gestión contractual.
</t>
  </si>
  <si>
    <t>ROSALBA ONOFRE</t>
  </si>
  <si>
    <t>0101038</t>
  </si>
  <si>
    <t>0101038 Prestar servicios profesionales para desarrollar actividades relacionadas con el proceso de gestión contable del Fopae en transformación a IDIGER.</t>
  </si>
  <si>
    <t>CINDY OJEDA FIGUEROA</t>
  </si>
  <si>
    <t>0101039</t>
  </si>
  <si>
    <t>0101039 Prestar servicios de apoyo tecnico en el proceso de gestion de pagos del FOPAE en transformación a IDIGER.</t>
  </si>
  <si>
    <t>JUAN CARLOS CORAL</t>
  </si>
  <si>
    <t>0101040</t>
  </si>
  <si>
    <t>0101040 Prestar servicios de apoyo tecnico en el proceso de gestion contable del FOPAE en transformación a IDIGER.</t>
  </si>
  <si>
    <t>LUIS MIGUEL GIRALDO</t>
  </si>
  <si>
    <t>0101041</t>
  </si>
  <si>
    <t>0101041 Prestar servicios profesionales para desarrollar actividades del proceso de gestion de pagos del FOPAE en transformación a IDIGER.</t>
  </si>
  <si>
    <t>ADY CECILIA VALERO</t>
  </si>
  <si>
    <t>0101042</t>
  </si>
  <si>
    <t>0101042 Prestar servicios profesionales para coordinar los procesos de gestion de pagos del FOPAE en transformación a IDIGER.</t>
  </si>
  <si>
    <t>CLAUDIA SUNA</t>
  </si>
  <si>
    <t>0101043</t>
  </si>
  <si>
    <t>0101043 Prestar servicios profesionales al proceso de gestión presupuestal y del PAC del FOPAE en transformación a IDIGER.</t>
  </si>
  <si>
    <t>0101044</t>
  </si>
  <si>
    <t>0101044 Prestar servicios de apoyo técnico al proceso de gestión presupuestal y del pac del Fopae en transformación a IDIGER.</t>
  </si>
  <si>
    <t>MARIA ISABEL PERALTA</t>
  </si>
  <si>
    <t>0101045</t>
  </si>
  <si>
    <t>0101045 Prestar servicios de apoyo para adelantar actividades de asistencia administrativa en las dependencias del FOPAE en transformación a IDIGER.</t>
  </si>
  <si>
    <t>TATIANA MARCELA RODRIGUEZ</t>
  </si>
  <si>
    <t>0101046</t>
  </si>
  <si>
    <t>0101046 Prestar servicios de apoyo operativo para adelantar actividades relacionadas con la gestión documental, archivo y centros de documentación del Fopae en transformación a IDIGER.</t>
  </si>
  <si>
    <t>ALIX JOHANNA POVEDA</t>
  </si>
  <si>
    <t>0101047</t>
  </si>
  <si>
    <t>0101047 Prestar servicios de apoyo operativo para adelantar actividades asistenciales de radicacion, distribucion y seguimiento de la correspondencia interna y externa en la recepcion del FOPAE en transformación a IDIGER.</t>
  </si>
  <si>
    <t>CLAUDIA ANDREA FERNANDEZ</t>
  </si>
  <si>
    <t>0101048</t>
  </si>
  <si>
    <t>0101048 Prestar servicios de apoyo técnico al proceso de gestión presupuestal y del PAC del FOPAE en transformación a IDIGER.</t>
  </si>
  <si>
    <t>SINDY CASTILLA</t>
  </si>
  <si>
    <t>0101049</t>
  </si>
  <si>
    <t>0101049 Prestar servicios profesionales para apoyar las actividades relacionadas con la gestion documental del FOPAE en transformación a IDIGER.</t>
  </si>
  <si>
    <t>ERIKA NATALIA ARDILA</t>
  </si>
  <si>
    <t>0101050</t>
  </si>
  <si>
    <t>0101050 Prestar servicios de apoyo operativo para adelantar actividades asistenciales de radicacion, distribucion y seguimiento de la correspondencia interna y externa en la recepcion del FOPAE en transformación a IDIGER.</t>
  </si>
  <si>
    <t>GERMAN ENRIQUE ROMERO</t>
  </si>
  <si>
    <t>0101051</t>
  </si>
  <si>
    <t>0101051 Prestar servicios de apoyo operativo para adelantar actividades relacionadas con la gestión documental, archivo y centros de documentación del FOPAE en transformación a IDIGER.</t>
  </si>
  <si>
    <t>JHON FREDY BUITRAGO</t>
  </si>
  <si>
    <t>0101052</t>
  </si>
  <si>
    <t>0101052 Prestar servicios profesionales para coordinar el desarrollo y gestion de las actividades relacionadas con la oficina de atencion ciudadano y gestion documental del FOPAE en transformación a IDIGER.</t>
  </si>
  <si>
    <t>0101053</t>
  </si>
  <si>
    <t>0101053 Adición al contrato No. 260 de 2013 cuyo objeto es:  prestar servicios profesionales para desarrollar actividades del proceso de gestion de pagos en el fopae</t>
  </si>
  <si>
    <t>0101054</t>
  </si>
  <si>
    <t>0101054 Prestar servicios de apoyo operativo para adelantar actividades relacionadas con la gestión documental, archivo y centros de documentación del FOPAE en transformación a IDIGER.</t>
  </si>
  <si>
    <t>NICOLAS GORDILLO</t>
  </si>
  <si>
    <t>0101055</t>
  </si>
  <si>
    <t>0101055 Prestar servicios profesionales para coordinar los procesos de gestion administrativa del FOPAE en transformación a IDIGER.</t>
  </si>
  <si>
    <t>COORDINADOR ADMINISTRATIVO</t>
  </si>
  <si>
    <t>0101056</t>
  </si>
  <si>
    <t>0101056 Prestar servicios de apoyo técnico para adelantar actividades relacionadas con la Gestión Documental del Fopae en transformación a IDIGER y sus centros de documentación.</t>
  </si>
  <si>
    <t>YUSET ALEXIS BELLO</t>
  </si>
  <si>
    <t>0101057</t>
  </si>
  <si>
    <t>0101057 prestar sus servicios profesionales para realizar  actividades relacionadas con el manejo,  organización, conservación y divulgación de la memoria institucional  del fondo de prevención y atención de emergencias de bogotá.</t>
  </si>
  <si>
    <t>0101058</t>
  </si>
  <si>
    <t>0101058 Adición al contrato No. 507 de 2013 cuyo objeto es:  prestar servicios de apoyo a la gestión para desarrollar las actividades de organización archivística del fopae.</t>
  </si>
  <si>
    <t>ANA MARÍA GALVIS</t>
  </si>
  <si>
    <t>0101059</t>
  </si>
  <si>
    <t>0101059 Prestar servicios de apoyo operativo para adelantar actividades relacionadas con la gestión documental, archivo y centros de documentación del FOPAE en transformación a IDIGER.</t>
  </si>
  <si>
    <t>CONSUELO CALDERÓN</t>
  </si>
  <si>
    <t>0101060</t>
  </si>
  <si>
    <t>0101060 Prestar servicios de apoyo operativo para adelantar actividades relacionadas con la gestión documental, archivo y centros de documentación del Fopae en transformación a IDIGER.</t>
  </si>
  <si>
    <t>MARIA NATALIE MANRIQUE</t>
  </si>
  <si>
    <t>0101061</t>
  </si>
  <si>
    <t>0101061 Prestar servicios profesionales para desarrollar actividades relacionadas con los procesos de gestión del Talento Humano del Fopae en transformación a IDIGER</t>
  </si>
  <si>
    <t>ALEJANDRA SABINO</t>
  </si>
  <si>
    <t>0101062</t>
  </si>
  <si>
    <t>0101062 Prestar servicios profesionales para desarrollar actividades relacionadas con los procesos de Gestión del Talento Humano del FOPAE en transformación a IDIGER</t>
  </si>
  <si>
    <t>PROFESIONAL NOMINA</t>
  </si>
  <si>
    <t>0101063</t>
  </si>
  <si>
    <t>0101063 Montaje y dotación de oficinas para Atención al Usuario.</t>
  </si>
  <si>
    <t>0101064</t>
  </si>
  <si>
    <t>0101064 Prestar servicios de apoyo a la gestión para desarrollar las actividades de Atención al Ciudadano del Fopae.
(11 auxiliares de Atención al Ciudadano x 11 meses c/u)</t>
  </si>
  <si>
    <t>0101065</t>
  </si>
  <si>
    <t>0101065 prestar servicios de apoyo a la gestión para apoyar las actividades  en la oficina de atención al usuario del fopae.</t>
  </si>
  <si>
    <t>FEDERMAN RODRÍGUEZ</t>
  </si>
  <si>
    <t>0101066</t>
  </si>
  <si>
    <t>0101066 prestar servicios profesionales, para apoyar las actividades relacionadas con la oficina de atención al ciudadano del fopae.</t>
  </si>
  <si>
    <t>NARDA NATAGAIMA</t>
  </si>
  <si>
    <t>0101067</t>
  </si>
  <si>
    <t>0101067 prestar servicios operativos y asistenciales, para adelantar actividades  en la oficina de atención al usuario del fopae</t>
  </si>
  <si>
    <t>JAIRO MOJICA</t>
  </si>
  <si>
    <t>0101068</t>
  </si>
  <si>
    <t>0101068 prestar servicios de apoyo a la gestión para desarrollar las actividades de organización archivística del fopae.</t>
  </si>
  <si>
    <t>LAURA SANDOVÁL</t>
  </si>
  <si>
    <t>0101069</t>
  </si>
  <si>
    <t>0101069 Prestar servicios de apoyo técnico para adelantar actividades relacionadas con la Gestión Documental del Fopae en transformación a IDIGER y sus centros de documentación.</t>
  </si>
  <si>
    <t>ANA MARIA GALVIS</t>
  </si>
  <si>
    <t>0101070</t>
  </si>
  <si>
    <t>0101070 prestar servicios profesionales al fopae como abogado para el desarrollo de las actividades relacionadas con la  gestión contractual de la entidad.</t>
  </si>
  <si>
    <t>OLGA SERRANO</t>
  </si>
  <si>
    <t>0101071</t>
  </si>
  <si>
    <t>0101071 prestar servicios profesionales al fopae como abogado para el desarrollo de las actividades relacionadas con la  gestión contractual de la entidad.</t>
  </si>
  <si>
    <t>NUEVO</t>
  </si>
  <si>
    <t>0101072</t>
  </si>
  <si>
    <t>0101072 prestar servicios profesionales al fopae,  como abogado para el desarrollo de las actividades relacionadas con la asesoría legal de la entidad.</t>
  </si>
  <si>
    <t>0101073</t>
  </si>
  <si>
    <t>0101073 Adición al contrato No. 262 de 2013 cuyo objeto es:  prestar servicios profesionales para coordinar los procesos de gestion administrativa del fopae</t>
  </si>
  <si>
    <t>MARIELA VEGA</t>
  </si>
  <si>
    <t>0101074</t>
  </si>
  <si>
    <t>0101074 Adición al contrato No. 267 de 2013 cuyo objeto es:  prestar servicios profesionales para desarrollar actividades de seguimiento y control a la gestion administrativa del fopae</t>
  </si>
  <si>
    <t>CRISTIAN NUÑEZ</t>
  </si>
  <si>
    <t>0101075</t>
  </si>
  <si>
    <t>0101075 Adición al contrato No. 292 de 2013 cuyo objeto es:  prestar servicios operativos y asistenciales, para adelantar actividades administrativas y de servicios generales del fondo de prevencion y atencion de emergencias de bogota d.c.</t>
  </si>
  <si>
    <t>0101076</t>
  </si>
  <si>
    <t>0101076 Adición al contrato No. 666 de 2013 cuyo objeto es:  prestar servicios profesionales para desarrollar actividades de seguimiento y control a la gestión administrativa del fopae.</t>
  </si>
  <si>
    <t>ANDRES PIERNAGORDA</t>
  </si>
  <si>
    <t>0101077</t>
  </si>
  <si>
    <t>0101077 Adición al contrato No. 615 de 2013 cuyo objeto es:  prestar servicios de apoyo a la gestión al  fopae, para desarrollar actividades  asistenciales relacionadas con el mantenimiento  y servicios generales de la entidad</t>
  </si>
  <si>
    <t>MAICOL VERGARA</t>
  </si>
  <si>
    <t>0101078</t>
  </si>
  <si>
    <t>0101078 Adición al contrato No. 277 de 2013 cuyo objeto es:  prestar servicios de apoyo operativo en la conduccion del vehiculo que se le asigne para el cumplimiento de la mision del fopae</t>
  </si>
  <si>
    <t>GERMAN DELGADO</t>
  </si>
  <si>
    <t>0101079</t>
  </si>
  <si>
    <t>0101079 Adición al contrato No. 375 de 2013 cuyo objeto es:  prestar servicios de apoyo operativo en la conducción del vehículo que se le asigne para el cumplimiento de la misión del fopae.</t>
  </si>
  <si>
    <t>MARLON DUARTE</t>
  </si>
  <si>
    <t>0101080</t>
  </si>
  <si>
    <t>0101080 Adición al contrato No. 377 de 2013 cuyo objeto es:  prestar servicios de apoyo operativo en la conducción del vehículo que se le asigne para el cumplimiento de la misión del fopae.</t>
  </si>
  <si>
    <t>ARNULFO CUAN</t>
  </si>
  <si>
    <t>0101081</t>
  </si>
  <si>
    <t>0101081 Adición al contrato No. 395 de 2013 cuyo objeto es:  prestar servicios de apoyo operativo en la conducción del vehículo que se le asigne para el cumplimiento de la misión del fopae.</t>
  </si>
  <si>
    <t>JUAN MESA</t>
  </si>
  <si>
    <t>0101082</t>
  </si>
  <si>
    <t>0101082 Adición al contrato No. 396 de 2013 cuyo objeto es:  prestar servicios de apoyo operativo en la conducción del vehículo que se le asigne para el cumplimiento de la misión del fopae.</t>
  </si>
  <si>
    <t>JOSE AMAYA</t>
  </si>
  <si>
    <t>0101083</t>
  </si>
  <si>
    <t>0101083 Adición al contrato No. 398 de 2013 cuyo objeto es:  prestar servicios de apoyo operativo en la conducción del vehículo que se le asigne para el cumplimiento de la misión del fopae.</t>
  </si>
  <si>
    <t>MANUEL AYA</t>
  </si>
  <si>
    <t>0101084</t>
  </si>
  <si>
    <t>0101084 Adición al contrato No. 399 de 2013 cuyo objeto es:  prestar servicios de apoyo operativo en la conducción del vehículo que se le asigne para el cumplimiento de la misión del fopae.</t>
  </si>
  <si>
    <t>CARLOS HERNÀNDEZ</t>
  </si>
  <si>
    <t>0101085</t>
  </si>
  <si>
    <t>0101085 Adición al contrato No. 288 de 2013 cuyo objeto es:  prestar servicios de apoyo operativo en la conduccion del vehiculo que se le asigne para el cumplimiento de la mision del fopae</t>
  </si>
  <si>
    <t>JAIRO NARANJO</t>
  </si>
  <si>
    <t>0101086</t>
  </si>
  <si>
    <t>0101086 Adición al contrato No. 412 de 2013 cuyo objeto es:  prestar servicios al fopae, para desarrollar actividades relacionadas con el manejo y control de bienes de la entidad.</t>
  </si>
  <si>
    <t>MANUEL MARTINEZ</t>
  </si>
  <si>
    <t>0101087</t>
  </si>
  <si>
    <t>0101087 Adición al contrato No. 411 de 2013 cuyo objeto es:  prestar servicios profesionales al fopae, para desarrollar actividades relacionadas con el manejo y control de bienes de la entidad.</t>
  </si>
  <si>
    <t>JAMIE ORTEGÒN</t>
  </si>
  <si>
    <t>0101088</t>
  </si>
  <si>
    <t>0101088 Adición al contrato No. 664 de 2013 cuyo objeto es:  prestar servicios de apoyo a la gestión para adelantar actividades administrativas en el fondo de prevención y atención de emergencias de bogotá.</t>
  </si>
  <si>
    <t>LADY PLATA</t>
  </si>
  <si>
    <t>0101089</t>
  </si>
  <si>
    <t>0101089 Adición al contrato No. 348 de 2013 cuyo objeto es:  prestar servicios operativos y asistenciales, para adelantar actividades en la oficina de atencion al usuario del fopae</t>
  </si>
  <si>
    <t>GABRIEL ALVAREZ</t>
  </si>
  <si>
    <t>0101090</t>
  </si>
  <si>
    <t>0101090 Adición al contrato No. 268 de 2013 cuyo objeto es:  prestar servicios de apoyo para garantizar la oportuna y correcta atencion al ciudadano en el fopae</t>
  </si>
  <si>
    <t>CECILIA PINILLA</t>
  </si>
  <si>
    <t>0101091</t>
  </si>
  <si>
    <t>0101091 Adición al contrato No. 642 de 2013 cuyo objeto es:  prestar servicios profesionales, para apoyar las actividades relacionadas con la oficina de atención al ciudadano del fopae.</t>
  </si>
  <si>
    <t>LEIDY SALDAÑA</t>
  </si>
  <si>
    <t>0101092</t>
  </si>
  <si>
    <t>0101092 Adición al contrato No. 274 de 2013 cuyo objeto es:  prestar servicios de apoyo a la gestion para adelantar actividades administrativas en el fondo de prevencion y atencion de emergencias de bogota</t>
  </si>
  <si>
    <t>NELLY AVILA</t>
  </si>
  <si>
    <t>0101093</t>
  </si>
  <si>
    <t>0101093 Adición al contrato No. 310 de 2013 cuyo objeto es:  prestar servicios de apoyo a la gestion para adelantar actividades administrativas en el fondo de prevencion y atencion de emergencias de bogota</t>
  </si>
  <si>
    <t>RUBY LETRADO</t>
  </si>
  <si>
    <t>0101094</t>
  </si>
  <si>
    <t>0101094 Adición al contrato No. 559 de 2013 cuyo objeto es:  prestar servicios al fopae para apoyar a la subdirección de gestión corporativa y asuntos disciplinarios en las actividades relacionadas con el control disciplinario en primera instancia.</t>
  </si>
  <si>
    <t>DANIELA HERNANDEZ</t>
  </si>
  <si>
    <t>0101095</t>
  </si>
  <si>
    <t>0101095 Adición al contrato No. 303 de 2013 cuyo objeto es:  prestar sus servicios profesionales de apoyo para realizar el acompañamiento a los procesos que se adelantan en la direccion general del fondo de prevencion y atencion de emergencias de bogota d.c.</t>
  </si>
  <si>
    <t>0101096</t>
  </si>
  <si>
    <t>0101096 Adición al contrato No. 428 de 2013 cuyo objeto es:  prestar servicios profesionales en el proceso de gestion contable del fondo de prevencion y atencion de emergencias de bogota</t>
  </si>
  <si>
    <t>CINDY OJEDA</t>
  </si>
  <si>
    <t>0101097</t>
  </si>
  <si>
    <t>0101097 Adición al contrato No. 259 de 2013 cuyo objeto es:  prestar servicios de apoyo tecnico en el proceso de gestion contable del fondo de prevencion y atencion de emergencias de bogota</t>
  </si>
  <si>
    <t>0101098</t>
  </si>
  <si>
    <t>0101098 Adición al contrato No. 264 de 2013 cuyo objeto es:  prestar servicios de apoyo tecnico al proceso de gestion de pagos en el fondo de prevencion y atencion de emergencias de bogota</t>
  </si>
  <si>
    <t>0101099</t>
  </si>
  <si>
    <t>0101099 Adición al contrato No. 278 de 2013 cuyo objeto es:  prestar servicios profesionales para coordinar los procesos de gestion de pagos del fopae</t>
  </si>
  <si>
    <t>0101100</t>
  </si>
  <si>
    <t>0101100 Adición al contrato No. 323 de 2013 cuyo objeto es:  prestar servicios de apoyo técnico al proceso de gestión presupuestal y del pac en el fondo de prevención y atención de emergencias de bogotá.</t>
  </si>
  <si>
    <t>MARÍA ISABEL PERALTA</t>
  </si>
  <si>
    <t>0101101</t>
  </si>
  <si>
    <t>0101101 Adición al contrato No. 261 de 2013 cuyo objeto es:  prestar servicios de apoyo a la gestion para apoyar las actividades operativas del proceso de gestion presupuestal del fondo de prevencion y atencion de emergencias de bogota</t>
  </si>
  <si>
    <t>0101102</t>
  </si>
  <si>
    <t xml:space="preserve">0101102 Adición al contrato No. 572 de 2013 cuyo objeto es:  prestar servicios de apoyo operativo al proceso de gestión presupuestal en el fondo de prevención y atención de emergencias de bogotá. </t>
  </si>
  <si>
    <t>0101103</t>
  </si>
  <si>
    <t>0101103 Adición al contrato No. 667 de 2013 cuyo objeto es:  prestar servicios profesionales al fopae, para desarrollar actividades del proceso de gestión presupuestal del fondo de prevención y atención de emergencias de bogotá.</t>
  </si>
  <si>
    <t>CLAUDIA FRANCO</t>
  </si>
  <si>
    <t>0101104</t>
  </si>
  <si>
    <t>0101104 Adición al contrato No. 638 de 2013 cuyo objeto es:  prestar servicios de apoyo a la gestión para adelantar actividades administrativas en el fondo de prevención y atención de emergencias de bogotá.</t>
  </si>
  <si>
    <t>YANETH PERALTA</t>
  </si>
  <si>
    <t>0101105</t>
  </si>
  <si>
    <t>0101105 Adición al contrato No. 311 de 2013 cuyo objeto es:  prestar servicios de apoyo a la gestion como auxiliar administrativo, para desarrollar actividades en el centro de documentacion de informacion - cdi del fondo de prevencion y atencion de emergencias de bogota</t>
  </si>
  <si>
    <t>ALIX POVEDA</t>
  </si>
  <si>
    <t>0101106</t>
  </si>
  <si>
    <t>0101106 Adición al contrato No. 448 de 2013 cuyo objeto es:  prestar servicios de apoyo a la gestión para desarrollar las actividades de organización archivística del fopae.</t>
  </si>
  <si>
    <t>DARLY SOTELO</t>
  </si>
  <si>
    <t>0101107</t>
  </si>
  <si>
    <t>0101107 Adición al contrato No. 453 de 2013 cuyo objeto es:  prestar servicios de apoyo a la gestión para desarrollar las actividades de organización archivística del fopae.</t>
  </si>
  <si>
    <t>MARÌA NATALIE MANRIQUE</t>
  </si>
  <si>
    <t>0101108</t>
  </si>
  <si>
    <t>0101108 Adición al contrato No. 345 de 2013 cuyo objeto es:  prestar sus servicios profesionales para realizar  actividades relacionadas con el manejo,  organización, conservación y divulgación de la memoria institucional  del fondo de prevención y atención de emergencias de bogotá.</t>
  </si>
  <si>
    <t>ZULY ARIAS</t>
  </si>
  <si>
    <t>0101109</t>
  </si>
  <si>
    <t>0101109 Adición al contrato No. 350 de 2013 cuyo objeto es:  prestar servicios operativos y asistenciales, para adelantar actividades  relacionadas con  la gestión documental del fondo de prevencion y atencion de emergencias de bogota</t>
  </si>
  <si>
    <t>0101110</t>
  </si>
  <si>
    <t>0101110 Adición al contrato No. 265 de 2013 cuyo objeto es:  prestar servicios para adelantar actividades asistenciales en la recepcion, radicacion, distribucion y seguimiento de la correspondencia interna y externa del fopae</t>
  </si>
  <si>
    <t>CLAUDIA FERNÁNDEZ</t>
  </si>
  <si>
    <t>0101111</t>
  </si>
  <si>
    <t>0101111 Adición al contrato No. 266 de 2013 cuyo objeto es:  prestar servicios para adelantar actividades asistenciales en la recepcion, radicacion, distribucion y seguimiento de la correspondencia interna y externa del fopae</t>
  </si>
  <si>
    <t>GERMAN ROMERO</t>
  </si>
  <si>
    <t>0101112</t>
  </si>
  <si>
    <t>0101112 Adición al contrato No. 368 de 2013 cuyo objeto es:  prestar servicios profesionales para apoyar las actividades relacionadas con la gestion documental del fopae</t>
  </si>
  <si>
    <t>NATALIA ARDILA</t>
  </si>
  <si>
    <t>0101113</t>
  </si>
  <si>
    <t>0101113 Adición al contrato No. 374 de 2013 cuyo objeto es:  prestar servicios profesionales al fopae para coordinar el desarrollo y gestion de las actividades relacionadas con la oficina de atencion ciudadano y gestion documental del fopae</t>
  </si>
  <si>
    <t>0101114</t>
  </si>
  <si>
    <t>0101114 Adición al contrato No. 390 de 2013 cuyo objeto es:  prestar servicios de apoyo a la gestion para desarrollar las actividades de organizacion de archivo y correspondencia del fopae</t>
  </si>
  <si>
    <t>0101115</t>
  </si>
  <si>
    <t>0101115 Adición al contrato No. 296 de 2013 cuyo objeto es:  prestar servicios de apoyo a la gestion para desarrollar las actividades de organizacion archivistica del fopae.</t>
  </si>
  <si>
    <t>0101116</t>
  </si>
  <si>
    <t>0101116 Adición al contrato No. 546 de 2013 cuyo objeto es:  prestar servicios de apoyo a la gestión para desarrollar las actividades de organización archivística del fopae.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</si>
  <si>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</si>
  <si>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</si>
  <si>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</si>
  <si>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</si>
  <si>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</si>
  <si>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</si>
  <si>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</si>
  <si>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</si>
  <si>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</si>
  <si>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</si>
  <si>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</si>
  <si>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</si>
  <si>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</si>
  <si>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</si>
  <si>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</si>
  <si>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</si>
  <si>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</si>
  <si>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</si>
  <si>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</si>
  <si>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</si>
  <si>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</si>
  <si>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</si>
  <si>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</si>
  <si>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</si>
  <si>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</si>
  <si>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</si>
  <si>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</si>
  <si>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</si>
  <si>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</si>
  <si>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</si>
  <si>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</si>
  <si>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</si>
  <si>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</si>
  <si>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</si>
  <si>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</si>
  <si>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</si>
  <si>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</si>
  <si>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</si>
  <si>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</si>
  <si>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</si>
  <si>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</si>
  <si>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</si>
  <si>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</si>
  <si>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</si>
  <si>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</si>
  <si>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</si>
  <si>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</si>
  <si>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</si>
  <si>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</si>
  <si>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</si>
  <si>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</si>
  <si>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</si>
  <si>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</si>
  <si>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</si>
  <si>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</si>
  <si>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</si>
  <si>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</si>
  <si>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</si>
  <si>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</si>
  <si>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</si>
  <si>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</si>
  <si>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</si>
  <si>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</si>
  <si>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</si>
  <si>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</si>
  <si>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</si>
  <si>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</si>
  <si>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</si>
  <si>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</si>
  <si>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</si>
  <si>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</si>
  <si>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</si>
  <si>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</si>
  <si>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</si>
  <si>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</si>
  <si>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</si>
  <si>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</si>
  <si>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</si>
  <si>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</si>
  <si>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</si>
  <si>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</si>
  <si>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</si>
  <si>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</si>
  <si>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</si>
  <si>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</si>
  <si>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</si>
  <si>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</si>
  <si>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</si>
  <si>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</si>
  <si>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</si>
  <si>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</si>
  <si>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</si>
  <si>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</si>
  <si>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</si>
  <si>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</si>
  <si>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</si>
  <si>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</si>
  <si>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</si>
  <si>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</si>
  <si>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</si>
  <si>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</si>
  <si>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</si>
  <si>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</si>
  <si>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</si>
  <si>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</si>
  <si>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</si>
  <si>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</si>
  <si>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</si>
  <si>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</si>
  <si>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</si>
  <si>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</si>
  <si>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</si>
  <si>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</si>
  <si>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</si>
  <si>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316</t>
  </si>
  <si>
    <t>317</t>
  </si>
  <si>
    <t>318</t>
  </si>
  <si>
    <t>319</t>
  </si>
  <si>
    <t>320</t>
  </si>
  <si>
    <t>Contratar el avalúo de bienes muebles, toma física del inventario de la entidad y su incorporación al software asignado por la misma.</t>
  </si>
  <si>
    <t>Prestar servicios de apoyo operativo en la conduccion del vehiculo que se le asigne para el cumplimiento de la mision del Idiger</t>
  </si>
  <si>
    <t>Prestar servicios profesionales a la entidad, como abogado para el desarrollo de las actividades relacionadas con la asesoría legal de la entidad.</t>
  </si>
  <si>
    <t>Adición al contrato No. 231 cuyo objeto es: Prestar servicios profesionales al FOPAE en transformación a IDIGER como abogado para el desarrollo de las actividades relacionadas con la representación judicial, asesoría legal y gestión contractual.</t>
  </si>
  <si>
    <t>Adicion al contrato No. 291 de 2014 cuyo objeto es: Asesorar a la entidad en la estructuración de la documentación y estudios requeridos para dar inicio a la fase precontractual de los proyectos de inversión.</t>
  </si>
  <si>
    <t>Prestar servicios de apoyo operativo para adelantar actividades relacionadas con la gestión documental, archivo y centros de documentación del Idiger.</t>
  </si>
  <si>
    <t>Prestar servicios profesionales para desarrollar actividades relacionadas con los procesos de gestión del talento humano del Idiger</t>
  </si>
  <si>
    <t>Adicion al contrato No. 294 de 2014 cuyo objeto es: Prestar servicios profesionales para  la formulación, ejecución y seguimiento de acciones para la recuperación en zonas afectadas por riesgo y suelos de protección por riesgo en el Distrito Capital.</t>
  </si>
  <si>
    <t>Prestar servicios profesionales para apoyar la elaboración de estudios técnicos administrativos y financieros de la etapa precontractual de los proyectos de inversión de la entidad.</t>
  </si>
  <si>
    <t>Adicion al contrato No. 327 de 2014 cuyo objeto es: Prestar servicios profesionales para apoyar la elaboración de estudios técnicos administrativos y financieros de la etapa precontractual de los proyectos de inversión de la entidad.</t>
  </si>
  <si>
    <t xml:space="preserve">Prestar los servicios profesionales a la entidad para el apoyo técnico en la formulación y seguimiento de procesos contractuales </t>
  </si>
  <si>
    <t>Adición al contrato No. 255 cuyo objeto es: Prestar servicios de apoyo para adelantar actividades de asistencia administrativa en las dependencias del FOPAE en transformación a IDIGER.</t>
  </si>
  <si>
    <t>Adición al contrato No. 69 cuyo objeto es: Prestar servicios de apoyo para adelantar actividades de asistencia administrativa en las dependencias del FOPAE en transformación a IDIGER.</t>
  </si>
  <si>
    <t>Prestar servicios profesionales para desarrollar actividades relacionadas con el proceso de gestión contable de la entidad.</t>
  </si>
  <si>
    <t>Prestar servicios profesionales, para desarrollar actividades del proceso de gestión presupuestal de la entidad.</t>
  </si>
  <si>
    <t>Adición al contrato No. 250 cuyo objeto es: Prestar servicios de apoyo operativo para adelantar actividades relacionadas con la gestión documental, archivo y centros de documentación del FOPAE en transformación a IDIGER.</t>
  </si>
  <si>
    <t>Prestar servicios de apoyo operativo en la conduccion del vehiculo que se le asigne para el cumplimiento de la mision de la entidad.</t>
  </si>
  <si>
    <t>prestar servicios de apoyo operativo en la conduccion del vehiculo que se le asigne para el cumplimiento de la mision de la entidad</t>
  </si>
  <si>
    <t>Prestar servicios profesionales para desarrollar actividades de seguimiento y control a la gestión administrativa del Idiger.</t>
  </si>
  <si>
    <t>Adición al contrato No. 160 cuyo objeto es: Prestar servicios de apoyo técnico para adelantar actividades en la oficina de atencion al usuario del FOPAE en transformación a IDIGER</t>
  </si>
  <si>
    <t>Prestar servicios profesionales a la entidad como abogado para el desarrollo de las actividades relacionadas con la Representación judicial, asesoría legal y gestión contractual.</t>
  </si>
  <si>
    <t>Prestar servicios profesionales a la entidad para asesorar a la direccion en el manejo de las relaciones interinstitucionales y lineamientos de politica en materia de gestion de riesgos y cambio climatico.</t>
  </si>
  <si>
    <t>Prestar servicios profesionales al idiger para realizar las actividades relacionadas con la planeacion institucional y la administracion del banco de proyecto del fondiger</t>
  </si>
  <si>
    <t>Renovacion de cuentas de correo electrónico y herramientas  de colaboración con ampliación de capacidad de almacenamiento</t>
  </si>
  <si>
    <t>Alquiler de equipos de computo, perifericos de impresión, escáneres, video beam y switches a precios unitarios fijos de acuerdo a las cantidades y especificaciones requeridas por la entidad</t>
  </si>
  <si>
    <t>Mantenimiento preventivo y correctivo de equipos de computo, perifericos de impresión, scanner y video beam, incluida bolsa de repuestos</t>
  </si>
  <si>
    <t>Renovación de switches de borde y elementos de red del centro de computo para aumentar velocidad de transmisión y afinamiento de los segmentos de la red; junto con la configuración de administración centralizada de servidores</t>
  </si>
  <si>
    <t>Contratar la prestación del servicio de Mantenimiento para las UPS y bancos de baterias de propiedad de la entidad, con suministro de repuestos y mano de obra.</t>
  </si>
  <si>
    <t>Contratar a título de arrendamiento inmueble(s) para garantizar el almacenamiento de elementos y/o la instalación de puestos de trabajo para los contratistas y/o funcionarios de la entidad.</t>
  </si>
  <si>
    <t>Contratar el Servicio de rastreo vehicular y monitoreo para los vehiculos de la Entidad</t>
  </si>
  <si>
    <t>Contratar el servicio de recolección, transporte, almacenamiento, tratamiento y disposición final de los residuos peligrosos generados por la Entidad</t>
  </si>
  <si>
    <t>Prestación del servicio público terrestre automotor especial para apoyar las actividades a desarrollar en los diferentes proyectos a cargo de la Entidad</t>
  </si>
  <si>
    <t>Adquisición de elementos para implementacion de la imagen corporativa con ocasión de la transformación del FOPAE en el IDIGER (Incluye Chaquetas y Chalecos)</t>
  </si>
  <si>
    <t>Contratar el suministro de combustibles y lubricantes para el parque automotor y los equipos especializados para la atención de emergencias, de propiedad de la Entidad y para apoyo a los grupos operativos de respuesta del Sistema Distrital de Gestión del Riesgo</t>
  </si>
  <si>
    <t>Arrendamiento de oficinas para Atención al Usuario en localidades</t>
  </si>
  <si>
    <t>Contratación de servicio de transporte, custodia, almacenamiento y administración de los documentos físicos y digitales de la entidad.</t>
  </si>
  <si>
    <t>Contratar los servicios y materiales necesarios para la promoción, divulgación y ejecución de la Política de Atención al Ciudadano</t>
  </si>
  <si>
    <t>Prestar servicios profesionales para desarrollar actividades relacionadas con la Evaluación a la Gestión de la entidad</t>
  </si>
  <si>
    <t>Adición al contrato No. 337 cuyo objeto es: Prestar servicios profesionales al FOPAE en transformación a IDIGER, para apoyar las actividades de auditoria, evaluación, asesoría y fortalecimiento del sistema de control interno de la entidad.</t>
  </si>
  <si>
    <t>Prestar servicios profesionales para desarrollar y promover lineamientos para la gestión de riesgos en la prestación de servicios públicos con énfasis en el sector de movilidad</t>
  </si>
  <si>
    <t xml:space="preserve">Prestar servicios profesionales al Idiger para la administracion y analisis de la infromacion del observatorio de gestion de riesgos </t>
  </si>
  <si>
    <t>Administrar el 100 % de los proyectos de inversión financiados por el fondiger, ejecutados por el sistema distrital de gestión de riesgos y cambio climatico y el idiger</t>
  </si>
  <si>
    <t>33114022007930901</t>
  </si>
  <si>
    <t>Contratar una Sociedad Fiduciaria para manejar mediante Fiducia Pública de Administración, pagos e inversión, los recursos asignados al Fondo Distrital para la Gestión de Riesgos y Cambio Climático de Bogotá D.C. FONDIGER. Este cdp reemplaza el cdp de vigencia anterior No. 1340 con fecha de registro en el sistema predis de diciembre 18 de 2014</t>
  </si>
  <si>
    <t>Diseñar  1 modelos de evaluación de daños para  bogotá y la región.</t>
  </si>
  <si>
    <t>21/017/2015</t>
  </si>
  <si>
    <t>Emitir  500 conceptos técnicos de riesgo para la planificación sectorial y territorial</t>
  </si>
  <si>
    <t>Elaborar  2 diseños de obras menores de emergencia para el restablecimiento temporal de las condiciones del sector afectado.</t>
  </si>
  <si>
    <t>33114022007800201</t>
  </si>
  <si>
    <t>0201 Apoyo técnico a  situaciones de emergencia que requieran la implementación de medidas de intervención</t>
  </si>
  <si>
    <t>Coordinar para 15 sitios críticos de ladera la gestión interinstitucional para la intervención integral como estrategia de mitigación de riesgos</t>
  </si>
  <si>
    <t>Prestar servicios profesionales al Idiger  para la identificacion, supervisión y/o seguimiento a acciones institucionales en el marco de la implementacion del Sistema de Drenaje Pluvial Sostenible</t>
  </si>
  <si>
    <t>Asesorar a 10 entidades distritales en la formulación e implementación de los pire, y/o plan integral de gestión del riesgo.</t>
  </si>
  <si>
    <t>Prestar los servicios profesionales para dar cumplimiento  a los procedimientos de Preparativos</t>
  </si>
  <si>
    <t>Evaluar  951 planes de emergencia y contingencia para aglomeraciones de público en el distrito capital</t>
  </si>
  <si>
    <t>Prestar los servicios profesionales  al  IDIGER para para la realizacion de  acciones misionales e institucionales en la gestión de riesgos por aglomeraciones de público y la revisión de protocolos de actuación</t>
  </si>
  <si>
    <t>Generar  4 guías y planes tipo para la elaboración e implementación de planes de emergencia y contingencia de agremiaciones, entidades y comunidad en el distrito capital.</t>
  </si>
  <si>
    <t xml:space="preserve">Prestar servicios profesionales al IDIGER relacionados con asesoría jurídica especializada para liderar las actividades de gestión contractual y jurídica de la entidad.
</t>
  </si>
  <si>
    <t>Implementar las  fases de la reestructuración del fopae, para la laborización acorde con la normatividad vigente, presupuesto y el nuevo modelo del sdgr</t>
  </si>
  <si>
    <t>JAIRO ANTOBIO NARANJO / CPS 4</t>
  </si>
  <si>
    <t xml:space="preserve"> Prestar servicios profesionales como abogado para el desarrollo de las actividades relacionadas con la representación judicial, asesoría legal y gestión contractual de la entidad.</t>
  </si>
  <si>
    <t>Prestar servicios de apoyo técnico para adelantar actividades relacionadas con la representación judicial, asesoría legal y gestión contractual del  IDIGER.</t>
  </si>
  <si>
    <t>Prestar servicios de apoyo para adelantar actividades de asistencia administrativa en las dependencias de la entidad.</t>
  </si>
  <si>
    <t>Prestar servicios profesionales para realizar el acompañamiento a los procesos que se adelantan en la direccion general del  IDIGER.</t>
  </si>
  <si>
    <t>Prestar servicios profesionales para desarrollar actividades relacionadas con el proceso de gestión contable del IDIGER.</t>
  </si>
  <si>
    <t>Prestar servicios de apoyo técnico en el proceso de gestión de pagos de la entidad.</t>
  </si>
  <si>
    <t>Prestar servicios de apoyo tecnico en el proceso de gestion contable del IDIGER.</t>
  </si>
  <si>
    <t>Prestar servicios profesionales para desarrollar actividades del proceso de gestion de pagos del  IDIGER.</t>
  </si>
  <si>
    <t>Prestar servicios de apoyo técnico al proceso de gestión presupuestal y del pac del IDIGER.</t>
  </si>
  <si>
    <t>Prestar servicios de apoyo operativo para adelantar actividades asistenciales de radicacion, distribucion y seguimiento de la correspondencia interna y externa del Idiger.</t>
  </si>
  <si>
    <t xml:space="preserve">Prestar servicios de apoyo operativo para adelantar actividades asistenciales de radicacion, distribucion y seguimiento de la correspondencia interna y externa del Idiger. </t>
  </si>
  <si>
    <t>Prestar servicios profesionales para coordinar el desarrollo y gestion de las actividades relacionadas con la oficina de atencion ciudadano y gestion documental del  IDIGER.</t>
  </si>
  <si>
    <t>Prestar servicios técnicos  en los procesos de gestion administrativa de la entidad.</t>
  </si>
  <si>
    <t>Prestar servicios de apoyo operativo para adelantar actividades relacionadas con la gestión documental, archivo y centros de documentación del IDIGER.</t>
  </si>
  <si>
    <t>ALEJANDRA SABINO / CPS 1</t>
  </si>
  <si>
    <t>Prestar servicios de apoyo operativo para adelantar actividades relacionadas con la gestiòn documental, archivo y centros de documentación de la entidad.</t>
  </si>
  <si>
    <t>Prestar servicios profesionales como abogado para el desarrollo de las actividades relacionadas con la representación judicial, asesoría legal y gestión contractual de la entidad.</t>
  </si>
  <si>
    <t>Prestar servicios profesionales al IDIGER como abogado para el desarrollo de las actividades relacionadas con la representación judicial, asesoría legal y gestión contractual.</t>
  </si>
  <si>
    <t>Prestar servicios profesionales para desarrollar actividades de seguimiento y control a la gestion administrativa del IDIGER.</t>
  </si>
  <si>
    <t>Prestar servicios de apoyo operativo al Area de Almacen y Centro de Reserva de la entidad</t>
  </si>
  <si>
    <t>Prestar servicios como responsable de los procesos de los sistemas de información (alfanuméricos y geográficos) , y de la infraestructura tecnológica de la entidad.</t>
  </si>
  <si>
    <t>MANUEL JOSE AYA / CPS 8</t>
  </si>
  <si>
    <t>JULIO RAMON BELTRAN / CPS 5</t>
  </si>
  <si>
    <t>JUAN DE JESUS MESA / CPS 7</t>
  </si>
  <si>
    <t>ARNULFO CUAN PAREJA / CPS 6</t>
  </si>
  <si>
    <t>GERMAN DELGADO / CPS 3</t>
  </si>
  <si>
    <t xml:space="preserve"> Prestar servicios de apoyo técnico para adelantar actividades relacionadas con la gestión documental del Idiger y sus centros de documentación.</t>
  </si>
  <si>
    <t>Prestar servicios profesionales para apoyar las actividades relacionadas con la oficina de atención al ciudadano del IDIGER.</t>
  </si>
  <si>
    <t>Prestar servicios de apoyo en las actividades relacionadas con la oficina de atención al ciudadano del IDIGER.</t>
  </si>
  <si>
    <t xml:space="preserve"> Prestar servicios de apoyo técnico para adelantar actividades relacionadas con la gestión documental de la entidad y sus centros de documentaciòn</t>
  </si>
  <si>
    <t>ROSALBA ONOFRE / CPS 2</t>
  </si>
  <si>
    <t>Prestar servicios Profesionales en el Area de Almacen y Centro de Reserva de la entidad</t>
  </si>
  <si>
    <t>Prestar servicios de apoyo operativo para adelantar actividades relacionadas con la representación judicial, asesoría legal y gestión contractual.</t>
  </si>
  <si>
    <t>Prestar servicios técnicos para desarrollar actividades relacionadas con los procesos de nómina y gestión contable de la entidad</t>
  </si>
  <si>
    <t>Prestar servicios profesionales para liderar la actualización, mantenimiento y mejoramiento  continuo del sistema integrado de gestión - SIG , incluyendo el desarrollo de los requeridos para la administración del FONDIGER</t>
  </si>
  <si>
    <t>Prestar sus servicios profesionales para actualizar, mantener y mejorar  el sistema integrado de gestión  SIG y responder por el cumplimiento y seguimiento del PIGA institucional</t>
  </si>
  <si>
    <t>Prestar servicios profesionales para la actualización, mantenimiento y mejoramiento  continuo del sistema integrado de gestión - SIG y apoyar los procesos  de planeación de la entidad, incluyendo el desarrollo de lo requerido para la administración del FONDIGER</t>
  </si>
  <si>
    <t>EFECTUAR LOS PAGOS SISTEMA GENERAL SEGURIDAD SOCIAL EN RIESGOS LABORALES / RESL 7</t>
  </si>
  <si>
    <t>Prestar servicios profesionales como responsable de los procesos de gestion del talento humano y del estudio de ajuste institucional del IDIGER.</t>
  </si>
  <si>
    <t>Prestar servicios profesionales para desarrollar actividades relacionadas con los procesos disciplinarios de la entidad</t>
  </si>
  <si>
    <t>Prestar servicios profesionales para apoyar las actividades relacionadas con la gestion documental de la entidad y el  centro de documentación.</t>
  </si>
  <si>
    <t>Prestar servicios de apoyo técnico para adelantar actividades relacionadas con la gestión documental del Idiger y el  centro de documentación.</t>
  </si>
  <si>
    <t>0501 Implementación de las acciones de gestión de riesgos establecidas en la Modificación excepcional del POT, Decreto 364 de 2013.</t>
  </si>
  <si>
    <t>Prestar servicios profesionales al IDIGER para la coordinación de los procesos de gestión de riesgos territorial y articulación interinstitucional distrital</t>
  </si>
  <si>
    <t>Prestar servicios profesionales al Idiger para el desarrollo de acciones de cooperacion que complementen estrategias de gestion de riesgos y adaptación al cambio climático</t>
  </si>
  <si>
    <t>Elaborar  1 lineamientos de gestion sectorial de riesgos para fortalecer la corresponsabilidad pública, privada y ciudadana frente a la gestión de riesgos</t>
  </si>
  <si>
    <t>33114022007930601</t>
  </si>
  <si>
    <t xml:space="preserve">0601 3 instrumentos sectoriales para la orientación de intervenciones en zonas de amenaza y riesgo </t>
  </si>
  <si>
    <t>Prestar servicios profesionales al Idiger para la coordinación  de los procesos asociados al cambio climático y articulación interinstitucional distrital</t>
  </si>
  <si>
    <t>0901 Implementación y estructuración del observatorio Distrital de  Gestión del Riesgo.</t>
  </si>
  <si>
    <t>Coordinar   sistema distrital de gestion de riesgos bajo los principios de la participación, desconcentración y descentralización</t>
  </si>
  <si>
    <t>11</t>
  </si>
  <si>
    <t>33114022007931101</t>
  </si>
  <si>
    <t>1101 Coordinar el sistema Distrital de Gestion de Riesgos, bajo los principios de la participación, desconcentración y descentralización</t>
  </si>
  <si>
    <t>Contratar una Sociedad Fiduciaria para manejar mediante Fiducia Pública de Administración, pagos e inversión, los recursos asignados al Fondo Distrital para la Gestión de Riesgos y Cambio Climático de Bogotá D.C. FONDIGER</t>
  </si>
  <si>
    <t>12</t>
  </si>
  <si>
    <t>33114022007931201</t>
  </si>
  <si>
    <t>1201 Planear y organizar la formulación, reformulacion, seguimieto y control de los Programas y proyectos de inversión.</t>
  </si>
  <si>
    <t>Prestar servicios profesionales al Idiger para el seguimiento y evaluación de  proyectos de la entidad.</t>
  </si>
  <si>
    <t xml:space="preserve">Prestar servicios profesionales al Idiger para el seguimiento y evaluación de  proyectos de la entidad y de apoyo al seguimiento del Banco de Proyectos del FONDIGER </t>
  </si>
  <si>
    <t xml:space="preserve">Prestar servicios profesionales al Idiger para consolidar los informes de seguimiento y evaluación al Programa de gestión Integral del riesgos del Plan de Desarrollo y del FONDIGER, </t>
  </si>
  <si>
    <t>Prestar servicios de apoyo técnico al IDIGER  en actividades operativas requeridas en la ejecución de los proyectos de inversión de la entidad y del FONDIGER</t>
  </si>
  <si>
    <t>Prestar servicios profesionales de asesoría al IDIGER en la estructuración de los proyectos y etapa precontractual requeridos para la ejecución de los recursos del FONDIGER.</t>
  </si>
  <si>
    <t>Adquisición y puesta en correcto funcionamiento de una solución de protección antivirus para los equipos de computo y servidores de la entidad</t>
  </si>
  <si>
    <t>Contratar la renovacion de las suscripciones para el sistema operativo REDHAT, servidor de aplicaciones JBOSS  y servicios de soporte y actualizacion para los servidores de la entidad</t>
  </si>
  <si>
    <t>Renovación del soporte de software helpdesk y administracion de equipos</t>
  </si>
  <si>
    <t>Contratar la adquisición e instalación de equipos de impresión y software para generación de códigos de barras acorde a especificaciones técnicas</t>
  </si>
  <si>
    <t>Contratar la consultoría de certificación ISO27001 para mejora de los procesos de seguridad informática</t>
  </si>
  <si>
    <t>Adquisición de software para seguimiento y monitoreo de la red LAN</t>
  </si>
  <si>
    <t>Contratar la ampliación del sistema de almacenamiento para los archivos de la entidad</t>
  </si>
  <si>
    <t>Adquisición e instalación de los aires acondicionados del centro de cómputo de la entidad, incluidos los requerimientos necesarios de obra civil</t>
  </si>
  <si>
    <t>Contratar los servicios de Mantenimientos preventivos y correctivos, con suministro de repuestos para la planta telefónica de Ia entidad</t>
  </si>
  <si>
    <t>Contratar el  Diagnóstico del centro de computo, que incluya revision de cargas electricas,seguridad física y  mejores prácticas acorde a las normas y estandares datacenter</t>
  </si>
  <si>
    <t>Adición al contrato 057 de 2014 cuyo objeto es: Prestar el servicio de conexión de Internet de entrada-salida y de enlaces punto a punto para asegurar la conectividad entre FOPAE, Secretaría de Hacienda y Secretaría de Gobierno, incluyendo, enrutador, instalación, última milla, servicio de soporte técnico y monitoreo de uso</t>
  </si>
  <si>
    <t>Adquisición de Solución informatica para manejo, control de inventarios y contabilidad (Incluye parametrización, cargue de saldos iniciales y acompañamiento en el registro de operaciones)</t>
  </si>
  <si>
    <t>Contratar la actualización y mantenimiento de (SOFTWARE) de las licencias AUTOCAD con que cuenta la entidad y créditos adicionales para arcgis online</t>
  </si>
  <si>
    <t>Contratar la renovación y compra de software de diseño y programación web, para el grupo de comunicaciones, acorde a las cantidades requeridas por la entidad.</t>
  </si>
  <si>
    <t>Contratar el soporte, mantenimiento y servicios adicionales del SOFTWARE MOTOR-SYSTEM del IDIGER</t>
  </si>
  <si>
    <t>Contratar el servicio de Internet móvil para las necesidades de comunicación de actividades de gestión de riesgos en trabajo de campo y de la entidad</t>
  </si>
  <si>
    <t>Contratar la renovación del soporte y actualizaciones del software de la solución actual de backup</t>
  </si>
  <si>
    <t>Prestar servicios profesionales a la entidad, para la puesta en operación del software Si Capital  en especila los modulos de LIMAY, OPGET Y PAC para IDIGER y FONDIGER</t>
  </si>
  <si>
    <t>Prestar servicios profesionales a la entidad, para la puesta en operación del software Si Capital. En especial los modulos de PERNO y PREDIS para IDIGER y FONDIGER</t>
  </si>
  <si>
    <t>Prestar servicios profesionales a la entidad, para la puesta en operación del software Si Capital. En especial los modulos de CORDIS, SISCO Y SAI/SAE para IDIGER y FONDIGER</t>
  </si>
  <si>
    <t>Prestar servicios profesionales como responsable de los procesos de la oficina TIC - SiRE</t>
  </si>
  <si>
    <t>Prestar servicios técnicos para medir y proyectar el estudio de cargas laborales que justifica la creación de empleos del IDIGER.</t>
  </si>
  <si>
    <t>Prestar servicios profesionales a la entidad para asesorar a la dirección en el manejo de las relaciones interinstitucionales y lineamientos de política en materia de gestión de riesgos y cambio climático.</t>
  </si>
  <si>
    <t>Promover  5 iniciativas  con participación social y comunitaria para la gestión de riesgos a nivel local</t>
  </si>
  <si>
    <t>Prestar servicios profesionales al IDIGER para promover la ejecución de iniciativas con participación comunitaria de reducción de riesgos mediante el mantenimiento y limpieza de quebradas y canales pluviales en el Distrito Capital</t>
  </si>
  <si>
    <t xml:space="preserve">Prestar servicios profesionales  para ejecutar acciones de  educación y capacitación comunitaria en Gestión de Riesgos, en los territorios priorizados por la entidad.  </t>
  </si>
  <si>
    <t>Capacitar a 2362 personas de procesos sectoriales, sociales y comunitarios en gestión de riesgos</t>
  </si>
  <si>
    <t>Capacitar a 2000 personas del sector educativo e institucional del distrito en gestión de riesgos.</t>
  </si>
  <si>
    <t>Prestar servicios profesionales  para apoyar la implementación de  la estrategia de educación y capacitación en Gestión de Riesgos, en el marco de las políticas d ela entidad.</t>
  </si>
  <si>
    <t>Prestar servicios a la entidad  para adelantar y desarrollar piezas divulgativas en materia de gestion de riesgos y cambio climatico</t>
  </si>
  <si>
    <t>Prestar servicios profesionales como administrador del centro de computo y de la red de la entidad que soporta los sistemas de informacion y de la seguridad de la informacion del IDIGER.</t>
  </si>
  <si>
    <t>Prestar servicios profesionales para desarrollar actividades relacionadas con el soporte informático a usuarios del  IDIGER</t>
  </si>
  <si>
    <t>Prestar servicios profesionales como responsable del funcionamiento del sistema de información si-capital y establecer los nuevos requerimientos del sistema de acuerdo a las necesidades de la entidad, además de ofrecer el apoyo necesario en los sistemas misionales del  IDIGER.</t>
  </si>
  <si>
    <t>Desarrollar e implementar los 1 módulos del sire para garantizar el fortalecimiento del sistema de información de riesgos y emergencias sire como fuente única y oficial para la toma de decisiones del sdgr.</t>
  </si>
  <si>
    <t>Adicion al contrato No.189 de 2014 cuyo objeto es: Prestar servicios profesionales para coordinar el desarrollo de los nuevos módulos del SIRE y reingeniería de los módulos existentes garantizando la interoperabilidad del SIRE, con las instituciones que conforman el sistema Distrital de Gestión del Riesgo</t>
  </si>
  <si>
    <t>Adicion al contrato No 183 de 2014 cuyo objeto es: Prestar servicios para administrar el SIRE que garantice su funcionalidad y operabilidad brindando soporte y capacitación a los usuarios en el manejo del sistema</t>
  </si>
  <si>
    <t>Adicion al contrato No.140 de 2014 cuyo objeto es: Prestar servicios como responsable de los procesos de los sistemas de información (alfanuméricos y geográficos), y de la infraestructura tecnológica de la entidad”</t>
  </si>
  <si>
    <t>Adicion al contrato No. 70 de 2014 cuyo objeto es: Prestar servicios de apoyo a la gestión de la entidad, para garantizar y apoyar el sistema de información para la gestión  de riesgos y atención de emergencias - SIRE en aspectos relacionados con su funcionalidad, nuevos desarrollos e interoperatibilidad con las entidades del Sistema Distrital para la Gestión del Riesgo.</t>
  </si>
  <si>
    <t>Adicion al contrato No. 176 de 2014 cuyo objeto es: Prestar servicios profesionales para el manejo de sistemas de información geográfica SIG en las actividades de sistematización, organización, clasificación y edición de la información cartográfica de la entida</t>
  </si>
  <si>
    <t>Adicion al contrato No 325 de 2014 cuyo objeto es: Prestar Servicios profesionales para el manejo de Sistemas de Información geográfica SIG en las actividades de Sistematización, organización, clasificación y edición de la información cartográfica de la entidad.</t>
  </si>
  <si>
    <t>Adicion al contrato No. 299 de 2014 cuyo objeto es: Prestar servicios profesionales para el manejo de sistemas de información geográfica SIG en las actividades de sistematización, organización, clasificación y edición de la información cartográfica de la entidad</t>
  </si>
  <si>
    <t>Adicion al contrato No 94 de 2014 cuyo objeto es:Prestar servicios a la entidad para garantizar y apoyar el sistema de información para la gestión de riesgos y atención de emergencias SIRE en aspectos relacionados con su funcionalidad, análisis de  requerimientos y la articulación con el NUSE.</t>
  </si>
  <si>
    <t>Adicion al contrato No 328 de 2014  cuyo objeto es: Prestar servicios profesionales al FOPAE, para garantizar y apoyar el sistema de información para la gestión de riesgos y atención de emergencias –SIRE- en aspectos relacionados con su funcionalidad y nuevos desarrollos</t>
  </si>
  <si>
    <t>Adicion al contrato No. 167 de 2014 cuyo objeto es: Prestar servicios profesionales al FOPAE para garantizar y apoyar el sistema de información para la gestión del riesgos y atención de emergencias SIRE- en aspectos relacionados con su funcionalidad y desarrollos de software</t>
  </si>
  <si>
    <t>0104 Consolidacion del Sistema de control y monitoreo</t>
  </si>
  <si>
    <t>Adicion al contrato No. 110 de 2014 cuyo objeto es: Prestar servicios profesionales para el soporte, mantenimiento y ampliación  de las redes de monitoreo  y comunicaciones.</t>
  </si>
  <si>
    <t>Adicion al contrato No. 111 de 2014 cuyo objeto es: Prestar servicios profesionales para el soporte, mantenimiento y ampliación  de las redes de monitoreo  y comunicaciones.</t>
  </si>
  <si>
    <t xml:space="preserve">Contrato Prestación de Servicios </t>
  </si>
  <si>
    <t>Actualización de licencias del Software para la operación de los sistemas de información de la entidad</t>
  </si>
  <si>
    <t>Contrato Prestación de Servicios</t>
  </si>
  <si>
    <t>Arrendamiento</t>
  </si>
  <si>
    <t xml:space="preserve">Adicion al contrato No 224 de 2014 cuyo objeto es: Prestar servicios profesionales  para desarrollar actividades de soporte, mantenimiento y apoyo para la  integración de la red de telecomunicaciones de la entidad y las redes de monitoreo. </t>
  </si>
  <si>
    <t>Prestar servicios de apoyo técnico para adelantar actividades en la oficina de atencion al usuario del IDIGER</t>
  </si>
  <si>
    <t>Prestar servicios profesionales para la ejecución de actividaes de gestión humanitaria en desarrollo de las funciones  de la entidad en el marco de la atención de emergencias y de población en alto riesgo</t>
  </si>
  <si>
    <t>Adicion al contrato 222 de 2014 cuyo objeto es "Prestar servicios profesionales para la ejecución de actividades de Gestión Humanitaria y las acciones relacionadas con la gestión social para la adquisición de predios por parte de la entidad de conformidad a la misionalidad de la entidad"</t>
  </si>
  <si>
    <t>Adicion al contrato 518 de 2014 cuyo objeto es "Prestar servicios profesionales para la ejecución de actividades de Gestión Humanitaria y las acciones relacionadas con la gestión social para la adquisición de predios por parte de la entidad de conformidad a la misionalidad de la entidad."</t>
  </si>
  <si>
    <t>Adicion al contrato 350 de 2014 cuyo objeto es "Prestar servicios profesionales a la entidad para la ejecución de actividades de Gestión Humanitaria y las acciones relacionadas con el Programa de Reasentamiento"</t>
  </si>
  <si>
    <t>Adicion al contrato 348 de 2014 cuyo objeto es "Prestar servicios profesionales para la ejecución de actividades de Gestión Humanitaria y las acciones relacionadas con la gestión social para la adquisición de predios por parte de la entidad de conformidad a la misionalidad de la entidad."</t>
  </si>
  <si>
    <t>Prestar los servicios de apoyo técnico para adelantar la ejecución de actividades del proceso de gestión catastral de los predios objeto de adquisición por parte de la entidad acorde con su misionalidad.</t>
  </si>
  <si>
    <t>Prestar los servicios profesionales para apoyar las acciones y actividades jurídicas de adquisición predial por parte de la entidad en el Distrito Capital.</t>
  </si>
  <si>
    <t xml:space="preserve">Adicion al contrato 363 de 2014 cuyo objeto es "Prestar los servicios de apoyo técnico para adelantar las actividades jurídicas relacionadas con los procesos de adquisión predial."
</t>
  </si>
  <si>
    <t>Adicion al contrato 374 de 2014 cuyo objeto es "Prestar los servicios profesionales para apoyar las acciones y actividades jurídicas de adquisición predial por parte de la entidad en el Distrito Capital"</t>
  </si>
  <si>
    <t>Prestar los servicios profesionales para realizar el estudio de títulos y otras actividades relacionadas con la adquisión predial por parte de la entidad en el Distrito Capital.</t>
  </si>
  <si>
    <t>Adicion al contrato 341 de 2014 cuyo objeto es "Prestar servicios profesionales a la entidad para liderar el desarrollo de actividades de Gestión Humanitaria y los procesos que se requieran para la relocalización transitoria y reubicación de familias localizadas en zonas de riesgo"</t>
  </si>
  <si>
    <t>Adicion al contrato 393 de 2014, cuyo objeto es "Prestar servicios profesionales para la ejecución de actividades de Gestión Humanitaria y las acciones relacionadas con la gestión social a cargo de la entidad de conformidad a la misionalidad"</t>
  </si>
  <si>
    <t>Adicion al contrato 402 de 2014, cuyo objeto "Prestar servicios profesionales a la entidad para la ejecución de actividades de Gestión Humanitaria y las acciones relacionadas con el Programa de Reasentamiento"</t>
  </si>
  <si>
    <t>Adicion al contrato 370 de 2014, cuyo objeto es "Prestar servicios operativos y asistenciales para atender a los ciudadanos en las Oficinas de Atención al Usuario de la entidad, en los temas relacionados con el Programa de Reasentamiento y en gestión de riesgos"</t>
  </si>
  <si>
    <t>Segunda Adición al contrato de prestación de servicios N°223 cuyo objeto contractual esPrestar servicios profesionales a la entidad para promover la ejecución de la modalidad        de reparación o reconstrucción de viviendas en el marco del decreto  255 de 2013.</t>
  </si>
  <si>
    <t>Segunda Adición al contrato de prestación de servicios N°73 cuyo objeto contractual es "Prestar servicios operativos y asistenciales para atender a los ciudadanos en las oficinas de atención al ciudadano de la entidad, en los temas relacionados con el programa de reasentamiento y en la gestión de riesgos".</t>
  </si>
  <si>
    <t>Segunda adición al contrato de prestación de servicios N°154 cuyo objeto contractual es "Prestar servicios operativos y asistenciales, para atender  a los ciudadanos de las oficinas de Atención al Usuario de la entidad, en los temas relacionados  con el programa de reasentamiento y en Gestión de Riesgos".</t>
  </si>
  <si>
    <t>Segunda adición al contrato de prestación de servicios N°157 cuyo objeto contractual es "Prestar servicios operativos y asistenciales, para atender  a los ciudadanos de las oficinas de Atención al Usuario de la entidad, en los temas relacionados  con el programa de reasentamiento y en Gestión de Riesgos".</t>
  </si>
  <si>
    <t>Segunda adición al contrato de prestación de servicios N°181 cuyo objeto contractual es "Prestar servicios operativos y asistenciales, para atender  a los ciudadanos de las oficinas de Atención al Usuario de la entidad, en los temas relacionados  con el programa de reasentamiento y en Gestión de Riesgos".</t>
  </si>
  <si>
    <t>Segunda adición al contrato de prestación de servicios N°74 cuyo objeto contractual es "Prestar servicios operativos y asistenciales para atender a los ciudadanos en las oficinas de atención al ciudadano de la entidad, en los temas relacionados con el programa de reasentamiento y en la gestión de riesgos".</t>
  </si>
  <si>
    <t>Adicion al contrato 347 de 2014, cuyo objeto es "Prestar servicios operativos y asistenciales para atender a los ciudadanos en las Oficinas de Atención al Usuario de la entidad, en los temas relacionados con el Programa de Reasentamiento y en gestión de riesgos."</t>
  </si>
  <si>
    <t>Segunda adición al contrato de prestación de servicios N°193 cuyo objeto contractual es "Prestar servicios profesionales a la entidad  para ejecución de actividades del proceso que determina las condiciones de amenaza, vulnerabilidad y riesgo para población afectada por fenómenos de remoción en masa en inundación con posibilidad de inclusión al programa de reasentamiento".</t>
  </si>
  <si>
    <t xml:space="preserve">Prestar servicios profesionales para realizar el seguimiento al inventario de familias recomendados al programa de reasentamiento  y mantener actualizado la base de datos correspondiente </t>
  </si>
  <si>
    <t>Prestar servicios profesionales para realizar visitas a predios y familias recomendadas para actualizar la base de datos.</t>
  </si>
  <si>
    <t>Prestar los servicios profesionales al IDIGER para el desarrollo de aplicativos del SIRE, programando con JAVA y con base de datos ORACLE</t>
  </si>
  <si>
    <t>Adición al contrato de prestación de servicios N°144 de 2014 cuyo objeto contractual es "Prestación de servicios de apoyo a la gestión en actividades operativas  para el número único de Seguridad y Emergencias - NUSE 123 y la red de comunicaciones Distrital".</t>
  </si>
  <si>
    <t>Adición al contrato de prestación de servicios N°323 de 2014 cuyo objeto contractual es "Prestar los servicios profesionales para desarrollar las acciones requeridas en la elaboración de un sistema logístico para Bogotá, de acuerdo a lo establecido en la estrategia distrital de respuesta".</t>
  </si>
  <si>
    <t>Adición al contrato de prestación de servicios N°244 de 2014 cuyo objeto contractual es "Prestar servicios de apoyo técnico para la gestión de la Subdirección de Emergencias de la entidad, en la respuesta integral a Emergencias y Desastres".</t>
  </si>
  <si>
    <t>Adición al contrato de prestación de servicios N°344 de 2014 cuyo objeto contractual es "Prestar servicios profesionales para la gestión de la Subdirección de  Emergencias de la entidad, en la respuesta integral a Emergencias y Desastres".</t>
  </si>
  <si>
    <t>Adición al contrato de prestación de servicios N°245 de 2014 cuyo objeto contractual es "Prestar servicios profesionales para la gestión de la Subdirección de Emergencias de la entidad,  en la respuesta integral a Emergencias y Desastres".</t>
  </si>
  <si>
    <t>Adición al contrato de prestación de servicios N°188 de 2014 cuyo objeto contractual es "Prestar servicios de apoyo Profesional  especializado a la gestión en el desarrollo de acciones de soporte, seguimiento y control sobre procedimientos en respuesta a emergencias".</t>
  </si>
  <si>
    <t>Adición al contrato de prestación de servicios N°420 de 2014 cuyo objeto contractual es "Prestar sus servicios profesionales de asesoría y coordinación para la ejecución de acciones operativas de fortalecimiento de la capacidad de resiliencia y medidas de adaptación al cambio climático".</t>
  </si>
  <si>
    <t>Prestar los servicios profesionales a la entidad mediante el apoyo técnico en hidrología e hidráulica con el fin garantizar el funcionamiento de quebradas y canales para el drenaje de aguas lluvias y la reducción de riesgos por inundación.</t>
  </si>
  <si>
    <t>Adición al contrato de prestación de servicios N°333 de 2014 cuyo objeto contractual es “Prestar servicios profesionales a la entidad para el fortalecimiento de procesos organizativos e iniciativas de gestión de riesgos con comunidades, sectores sociales e institucionales.”</t>
  </si>
  <si>
    <t>Adición al contrato de prestación de servicios N°358 de 2014 cuyo objeto contractual es “Prestar los servicios profesionales a la entidad mediante el apoyo técnico ambiental para el manejo de drenaje de aguas lluvias y la reducción de riesgos por inundación"</t>
  </si>
  <si>
    <t>Adición al contrato de prestación de servicios N°440 de 2014 cuyo objeto contractual es "PRESTAR SERVICIOS DE APOYO ADMINISTRATIVO AL IDIGER PARA EL DESARROLLO DE LAS ACTIVIDADES RELACIONADAS CON LAS INTERVENCIONES DE QUEBRADAS Y CANALES PARA LA REDUCCION DEL RIESGO DE INUNDACIONES".</t>
  </si>
  <si>
    <t>33114022007850502</t>
  </si>
  <si>
    <t>0502 Brindar apoyo administrativo a los procesos de gestión de la Subdirección de emergencias</t>
  </si>
  <si>
    <t>Prestar los servicios profesionales  al  IDIGER para la realizacion de  acciones misionales e institucionales en la gestión de riesgos por aglomeraciones de público y la revisión de protocolos de actuación</t>
  </si>
  <si>
    <t>Adición al contrato de prestación de servicios N°306 de 2014 cuyo objeto contractual es "Prestar los servicios profesionales a la entidad para revisar y evaluar los planes de contingencia de aglomeraciones de público de tipo permanente y en la habilitación de escenarios para aglomeraciones de público".</t>
  </si>
  <si>
    <t>Adición al contrato de prestación de servicios N°82 de 2014 cuyo objeto contractual es "Prestar los servicios profesionales a la entidad para revisar y evaluar los planes de contingencia de aglomeraciones de público de tipo permanente y en la habilitación de escenarios para aglomeraciones de público".</t>
  </si>
  <si>
    <t>Adición al contrato de prestación de servicios N°318 de 2014 cuyo objeto contractual es "Prestar los servicios profesionales a la entidad para revisar y evaluar los planes de contingencia de aglomeraciones de público de tipo permanente y en la habilitación de escenarios para aglomeraciones de público".</t>
  </si>
  <si>
    <t>Adición al contrato de prestación de servicios N°301 de 2014 cuyo objeto contractual es "Prestación de servicios de apoyo a la gestión en actividades operativas  para el número único de Seguridad y Emergencias - NUSE 123 y la red de comunicaciones Distrital".</t>
  </si>
  <si>
    <t xml:space="preserve">Adición al contrato de prestación de servicios N°333 de 2014 cuyo objeto contractual es "Prestar servicios profesionales a la entidad para el fortalecimiento de procesos organizativos e iniciativas de gestión de riesgos con comunidades, sectores sociales e institucionales". </t>
  </si>
  <si>
    <t>Adición al contrato de prestación de servicios N°458 de 2014 cuyo objeto contractual es "Prestar servicios profesionales a la entidad para  la formulación y seguimiento de las actividades admnistrativas, contables y financieras de las iniciativas con participación comunitaria".</t>
  </si>
  <si>
    <t>Adición al contrato de prestación de servicios N°459 de 2014 cuyo objeto contractual es "Prestar servicios profesionales al IDIGER para coordinar el fortalecimiento de procesos organizativos para la formulación y ejecución de iniciativas sociales y  comunitarias en gestion de riesgos y adaptación al cambio climatico en el Distrito Capital".</t>
  </si>
  <si>
    <t>Adición al contrato de prestación de servicios N°321 de 2014 cuyo objeto contractual es "Prestar servicios  profesionales a la entidad para liderar y coordinar las actividades de la gestión local de riesgos".</t>
  </si>
  <si>
    <t xml:space="preserve">Prestar servicios como apoyo a la gestión para adelantar actividades administrativas en la entidad </t>
  </si>
  <si>
    <t>Prestar servicios profesionales para implementar la estrategia de educación y capacitación en Gestión de Riesgos para las organizaciones sociales y comunitarias, en el marco de las políticas de la entidad.</t>
  </si>
  <si>
    <t>Adición al contrato de prestación de servicios N°281 de 2014 cuyo objeto contractual es "Prestar servicios de apoyo técnico para implementar la estrategia de educación y capacitación en gestión de riesgos con organizaciones sectoriales e institucionales en el marco de las políticas de la entidad".</t>
  </si>
  <si>
    <t>Prestar servicios técnicos a la entidad  para la realización  las actividades de diseño de piezas publicitarias, pedagógicas e informativas que se requieran en la entidad.</t>
  </si>
  <si>
    <t>Prestar servicios a la entidad para el registro fotográfico y de video así como la preproducción, producción y posproducción de videos para la difusión y/o sensibilización en gestión de riesgos</t>
  </si>
  <si>
    <t>Adición al contrato de prestación de servicios N°302 de 2014 cuyo objeto contractual es "Prestar servicios profesionales a la entidad en el desarrollo de actividades de  información interna y la implementación de la estrategia de comunicación externa para la sensibilización en gestión de riesgos a los habitantes de Bogotá".</t>
  </si>
  <si>
    <t xml:space="preserve">Adición al contrato de prestación de servicios N°287 de 2014 cuyo objeto contractual es "Prestar servicios a la entidad  para adelantar y desarrollar las acciones de información y divulgación de la entidad a través de los medios de comunicación masiva". </t>
  </si>
  <si>
    <t>Adición al contrato de prestación de servicios N°285 de 2014 cuyo objeto contractual es "Prestar servicios profesionales a la entidad para coordinar el área de educación y comunicación  en el marco del Programa de Gestión Integral del Riesgo y las políticas de la Entidad".</t>
  </si>
  <si>
    <t>Prestar servicios profesionales a la entidad en la incorporación de elementos técnicos y metodológicos de gestión de riesgos para la formulación del plan distrital de gestión de riesgo, la política pública de reasentamiento, la estratégia de intervención integral  en las zonas de riesgo y los procesos de participación social y comunitaria en el Distrito Capital.</t>
  </si>
  <si>
    <t>Adicion al contrato 280 de 2014, cuyo objeto es "Prestar servicios profesionales a la Entidad,  para la emisión de diagnósticos técnicos de riesgo en desarrollo del procedimiento de asistencia técnica"</t>
  </si>
  <si>
    <t>Adicion al contrato 357 de 2014, cuyo objeto es"Prestar servicios profesionales a la Entidad,  para la emisión de diagnósticos técnicos de riesgo en desarrollo del procedimiento de asistencia técnica "</t>
  </si>
  <si>
    <t>Adicion al contrato 367 de 2014, cuyo objeto es "Prestar servicios profesionales a la Entidad,  para la emisión de diagnósticos técnicos de riesgo en desarrollo del procedimiento de asistencia técnica"</t>
  </si>
  <si>
    <t>Adicion al contrato 378 de 2014, cuyo objeto es "Prestar servicios profesionales a la Entidad,  para la emisión de diagnósticos técnicos de riesgo en desarrollo del procedimiento de asistencia técnica"</t>
  </si>
  <si>
    <t>Adicion al contrato 380 de 2014, cuyo objeto es "Prestar servicios profesionales a la Entidad,  para la emisión de diagnósticos técnicos de riesgo en desarrollo del procedimiento de asistencia técnica"</t>
  </si>
  <si>
    <t xml:space="preserve">Prestar servicios profesionales a la Entidad,  para la realizacion de analisis estructurales y la  emisión de diagnósticos técnicos de riesgo en desarrollo del procedimiento de asistencia técnica </t>
  </si>
  <si>
    <t xml:space="preserve">Prestar servicios profesionales a la Entidad,  para la realizacion de analisis de geotecnia y la  emisión de diagnósticos técnicos de riesgo en desarrollo del procedimiento de asistencia técnica </t>
  </si>
  <si>
    <t>Prestar servicios a la entidad como apoyo a la gestion  para adelantar actividades administrativas .</t>
  </si>
  <si>
    <t>Prestar servicios profesionales a la entidad como asesor en geotecnia para el análisis de riesgo por remoción en masa y la definición de medidas para la mitigación y la recuperación.</t>
  </si>
  <si>
    <t>Prestar servicios profesionales a la Entidad para la reducción del riesgo mediante el apoyo en geotecnia  para el análisis de riesgo por remoción en masa y la definición de medidas para la mitigación y la recuperación.</t>
  </si>
  <si>
    <t>Prestar servicios profesionales a la Entidad para la reducción de riesgos mediante el acompañamiento técnico y la supervisión de estudios,  diseños y obras de mitigacion</t>
  </si>
  <si>
    <t>Adición al contrato 469 de 2014, cuyo objeto es "Prestar servicios profesionales a la entidad para la reducción de riesgo mediante el acompañamiento técnico y apoyo a la supervisión en la ejecucion de  obras de mitigación"</t>
  </si>
  <si>
    <t>Prestar servicios profesionales a la Entidad para la reducción de riesgos mediante el acompañamiento técnico y la supervisión en actividades pre-contractuales y  contractuales de estudios,  diseños y obras de mitigacion</t>
  </si>
  <si>
    <t xml:space="preserve">Adicion al contrato 456 de 2014, cuyo objeto es "Prestar servicios profesionales a la Entidad para la reducción de riesgos mediante el apoyo a la caracterización y  priorización de polígonos de intervención por procesos de remoción en masa"
</t>
  </si>
  <si>
    <t>Adicion al contrato 294 de 2014, cuyo objeto es "Prestar servicios profesionales para la formulación, ejecución y seguimiento de acciones de recuperacion en zonas afectadas por riesgo y suelo de protección por riesgo en el Distrito Capital"</t>
  </si>
  <si>
    <t>Prestar los servicios profesionales a la entidad para revisar y evaluar los planes de contingencia de aglomeraciones de público de tipo ocasional.</t>
  </si>
  <si>
    <t>Prestar los servicios profesionales a la entidad para revisar y evaluar los planes de contingencia de aglomeraciones de público de tipo permanente y en la habilitación de escenarios para aglomeraciones de público</t>
  </si>
  <si>
    <t>Prestar servicios profesionales para apoyar la elaboración de estudios técnicos, administrativos y  financieros de la etapa precontractual de los proyectos de inversión de la entidad.</t>
  </si>
  <si>
    <t>Adición al contrato de prestación de servicios N°68 de 2014 cuyo objeto contractual es "Prestar los servicios profesionales para dar cumplimiento  a los procedimientos del área de Preparativos y  Respuesta de la Subdirección de Coordinación de  Emergencias de la entidad".</t>
  </si>
  <si>
    <t>Adición al contrato de prestación de servicios N°295 de 2014 cuyo objeto contractual es "Prestar los servicios profesionales para dar cumplimiento  a los procedimientos del área de Preparativos y  Respuesta de la Subdirección de Coordinación de  Emergencias de la entidad".</t>
  </si>
  <si>
    <t>Adición al contrato de prestación de servicios N°67  de 2014 cuyo objeto contractual es "Prestar los servicios profesionales especializados para dar cumplimiento a los procedimientos del  revisión y asesoramiento de los diferentes planes e instrumentos del área de Preparativos y Respuesta de la entidad".</t>
  </si>
  <si>
    <t>Adición al contrato de prestación de servicios N°399 de 2014 cuyo objeto contractual es "Prestar los servicios profesionales para el apoyo al Sistema de Alertas Tempranas-SAT del área de preparativos y respuesta de la Subdirección de Coordinación de Emergencias de la Entidad".</t>
  </si>
  <si>
    <t>Adición al contrato de prestación de servicios N°194 de 2014 cuyo objeto contractual es "Prestar sus servicios profesionales en el apoyo para el desarrollo de acciones, soporte, seguimiento, coordinación  y control sobre procedimientos logísticos y manejo de Centro de Reservas".</t>
  </si>
  <si>
    <t>Adición al contrato de prestación de servicios N°139 de 2014 cuyo objeto contractual es "Prestar servicios a la entidad, como apoyo a la gestión en actividades operativas y logísticas en el centro de reserva de la Entidad".</t>
  </si>
  <si>
    <t>Adición al contrato de prestación de servicios N°145 de 2014 cuyo objeto contractual es "Prestar servicios a la entidad, como apoyo a la gestión en actividades operativas y logísticas en el centro de reserva de la Entidad".</t>
  </si>
  <si>
    <t>Adición al contrato de prestación de servicios N°142 de 2014 cuyo objeto contractual es "Prestar servicios a la entidad, como apoyo a la gestión en actividades operativas y logísticas en el centro de reserva de la Entidad".</t>
  </si>
  <si>
    <t>Adición al contrato de prestación de servicios N°138 de 2014 cuyo objeto contractual es Prestar servicios a la entidad, como apoyo a la gestión en actividades operativas y logísticas en el centro de reserva de la Entidad.</t>
  </si>
  <si>
    <t>Adición al contrato de prestación de servicios N°155 de 2014 cuyo objeto contractual es "Prestar servicios a la entidad, como apoyo a la gestión en actividades operativas y logísticas en el centro de reserva de la Entidad".</t>
  </si>
  <si>
    <t>Adición al contrato de prestación de servicios N°239 de 2014 cuyo objeto contractual es "Prestar servicios a la entidad, como apoyo a la gestión en actividades operativas y logísticas en el centro de reserva de la Entidad".</t>
  </si>
  <si>
    <t>Adición al contrato de prestación de servicios N°240 de 2014cuyo objeto contractual es "Prestar servicios a la entidad, como apoyo a la gestión en actividades operativas y logísticas en el centro de reserva de la Entidad".</t>
  </si>
  <si>
    <t>Adición al contrato de prestación de servicios N°269 de 2014 cuyo objeto contractual es "Prestar servicios a la entidad, como apoyo a la gestión en actividades operativas y logísticas en el centro de reserva de la Entidad".</t>
  </si>
  <si>
    <t>Adición al contrato de prestación de servicios N°247 de 2014 cuyo objeto contractual es "Prestar servicios a la entidad, como apoyo a la gestión en actividades operativas y logísticas en el centro de reserva de la Entidad".</t>
  </si>
  <si>
    <t>Adición al contrato de prestación de servicios N°184 de 2014 cuyo objeto contractual es "Prestar servicios al FOPAE, como apoyo a la gestión en actividades operativas y logísticas en el centro de reserva de la Entidad".</t>
  </si>
  <si>
    <t>Adición al contrato de prestación de servicios N°185 de 2014 cuyo objeto contractual es "Prestar servicios a la entidad, como apoyo a la gestión en actividades operativas y logísticas en el centro de reserva de la Entidad".</t>
  </si>
  <si>
    <t>Adición al contrato de prestación de servicios N°143 de 2014 cuyo objeto contractual es "Prestación de servicios de apoyo a la gestión en actividades operativas  para el número único de Seguridad y Emergencias - NUSE 123 y la red de comunicaciones Distrital".</t>
  </si>
  <si>
    <t>Adición al contrato de prestación de servicios N°156 de 2014 cuyo objeto contractual es"Prestación de servicios de apoyo a la gestión en actividades operativas  para el número único de Seguridad y Emergencias - NUSE 123 y la red de comunicaciones Distrital".</t>
  </si>
  <si>
    <t>Adición al contrato de prestación de servicios N°102 de 2014 cuyo objeto contractual es "Prestación de servicios de apoyo a la gestión en actividades operativas  para el número único de Seguridad y Emergencias - NUSE 123 y la red de comunicaciones Distrital".</t>
  </si>
  <si>
    <t>Adición al contrato de prestación de servicios N°103 de 2014 cuyo objeto contractual es "Prestación de servicios de apoyo a la gestión en actividades operativas  para el número único de Seguridad y Emergencias - NUSE 123 y la red de comunicaciones Distrital".</t>
  </si>
  <si>
    <t>Adición al contrato de prestación de servicios N°101 de 2014 cuyo objeto contractual es "Prestación de servicios de apoyo a la gestión en actividades operativas  para el número único de Seguridad y Emergencias - NUSE 123 y la red de comunicaciones Distrital".</t>
  </si>
  <si>
    <t>Adición al contrato de prestación de servicios N°262 de 2014 cuyo objeto contractual es "Prestación de servicios de apoyo a la gestión en actividades operativas  para el número único de Seguridad y Emergencias - NUSE 123 y la red de comunicaciones Distrital".</t>
  </si>
  <si>
    <t>Adición al contrato de prestación de servicios N°136 de 2014 cuyo objeto contractual es "Prestación de servicios de apoyo a la gestión en actividades operativas  para el número único de Seguridad y Emergencias - NUSE 123 y la red de comunicaciones Distrital".</t>
  </si>
  <si>
    <t>Adición al contrato de prestación de servicios N°137  de 2014 cuyo objeto contractual es "Prestación de servicios de apoyo a la gestión en actividades operativas  para el número único de Seguridad y Emergencias - NUSE 123 y la red de comunicaciones Distrital".</t>
  </si>
  <si>
    <t>Adición al contrato de prestación de servicios N°149  de 2014 cuyo objeto contractual es "Prestación de servicios de apoyo a la gestión en actividades operativas  para el número único de Seguridad y Emergencias - NUSE 123 y la red de comunicaciones Distrital".</t>
  </si>
  <si>
    <t>Adición al contrato de prestación de servicios N°147  de 2014 cuyo objeto contractual Es "Prestación de servicios de apoyo a la gestión en actividades operativas  para el número único de Seguridad y Emergencias - NUSE 123 y la red de comunicaciones Distrital".</t>
  </si>
  <si>
    <t xml:space="preserve">Gestionar  la recuperación  de 1 sector afectado por procesos de remoción en masa e inundación. </t>
  </si>
  <si>
    <t>0401 Promover acciones de intervención articuladas de las entidades públicas para la recuperación y adaptación al cambio climático en los territorios vulnerables</t>
  </si>
  <si>
    <t>Adicion al contrato 346 de 2014, cuyo objeto es "Prestar servicios profesionales para la formulación, ejecución y seguimiento de acciones de recuperacion en zonas afectadas por riesgo y suelo de protección por riesgo en el Distrito Capital"</t>
  </si>
  <si>
    <t>Adicion al contrato 097 de 2014, cuyo objeto es "Prestar servicios profesionales para la formulación, ejecución y seguimiento de acciones de recuperacion en zonas afectadas por riesgo y suelo de protección por riesgo en el Distrito Capital"</t>
  </si>
  <si>
    <t>Adicion al contrato 313 de 2014, cuyo objeto es "Prestar servicios profesionales para la formulación, ejecución y seguimiento de acciones de recuperacion en zonas afectadas por riesgo y suelo de protección por riesgo en el Distrito Capital"</t>
  </si>
  <si>
    <t>Desarrollar las labores de  exploracion Directa y  ensayos de laboratorio de suelos que se requieran en los sitios priorizados por elIDIGER, en las diferentes localidades del Distrito Capital, mediante la modalidad de monto agotable sin reajuste"</t>
  </si>
  <si>
    <t>Adicion al contrato 368 de 2014, cuyo objeto es "Prestar servicios profesionales para la formulación, ejecución y seguimiento de acciones de recuperacion en zonas afectadas por riesgo y suelo de protección por riesgo en el Distrito Capital"</t>
  </si>
  <si>
    <t>Adicion al contrato 383 de 2014, cuyo objeto es "Prestar servicios profesionales para la formulación, ejecución y seguimiento de acciones de recuperacion en zonas afectadas por riesgo y suelo de protección por riesgo en el Distrito Capital"</t>
  </si>
  <si>
    <t xml:space="preserve">Articular   3 acciones  de recuperación en zonas afectadas por riesgo a traves de la formuación y ejecución de planes de acción
</t>
  </si>
  <si>
    <t>33114022009700501</t>
  </si>
  <si>
    <t>0501 Generación de la linea base de los SPPR. (Inventario y conocimiento predial).</t>
  </si>
  <si>
    <t>Adicion al contrato 272 de 2014, cuyo objeto es "Prestar servicios profesionales para  la reducción de riesgos mediante la implementación y seguimiento de acciones para la recuperación de zonas afectadas por riesgo en el Distrito Capital"</t>
  </si>
  <si>
    <t xml:space="preserve">Prestar servicio profesionales  para la identificacion y seguimiento a la ejecucion de obras de mitigacion y recuperacion </t>
  </si>
  <si>
    <t>Adicion al contrado 271 de 2014, cuyo objeto es "Prestar servicios profesionales para  apoyar la implementación y el seguimiento de acciones, para la recuperación en zonas afectadas por riesgo en el Distrito Capital."</t>
  </si>
  <si>
    <t>Prestación de servicios profesionales para coordinación de acciones y la consolidación de documentos que fortalezcan la participación del IDIGER en espacios internacionales de negociación e intercambio de experiencias en el marco de la gestión de riesgos  y adaptación al cambio climático.</t>
  </si>
  <si>
    <t>Adición al contrato No. 361 de 2014 cuyo objeto es: Prestar servicios de apoyo operativo en la conducción del vehículo que se le asigne para el cumplimiento de la misión de la entidad.</t>
  </si>
  <si>
    <t xml:space="preserve">Prestar servicios profesionales para sustanciar los procesos disciplinarios de la entidad, la defensa del ciudadano y apoyar los requerimientos relacionados con los procesos de gestión del Talento Humano del IDIGER
</t>
  </si>
  <si>
    <t>Adicion al contrato 161 de 2014, cuyo objeto es "Prestar servicios profesionales para brindar el apoyo a la entidad en la identificación, formulación y seguimiento del desarrollo de estudios de riesgos y monitoreo de las amenazas"</t>
  </si>
  <si>
    <t>Adicion al contrato 122 de 2014, cuyo objeto es "Prestar servicios profesionales para brindar el apoyo a la entidad en la identificación, formulación y seguimiento del desarrollo de estudios de riesgos y monitoreo de las amenazas"</t>
  </si>
  <si>
    <t>Adicion al contrato 331 de 2014, cuyo objeto es "Prestar servicios profesionales para brindar el apoyo a la entidad en la identificación, formulación y seguimiento del desarrollo de estudios de riesgos y monitoreo de las amenazas"</t>
  </si>
  <si>
    <t>Adicion al contrato 360 de 2014, cuyo objeto es "Prestar servicios profesionales para brindar el apoyo a la entidad en la identificación, formulación y seguimiento del desarrollo de estudios de riesgos y monitoreo de las amenazas"</t>
  </si>
  <si>
    <t xml:space="preserve">Adicion al contrato 364 de 2014, cuyo objeto es "Prestar servicios profesionales para la elaboración y revisión de conceptos técnicos de riesgos para la planificación territorial y programas de Gestión de Riesgos que adelanta la entidad"
</t>
  </si>
  <si>
    <t>Adicion al contrato 365 de 2014, cuyo objeto es "Prestar servicios profesionales para la elaboración y revisión de conceptos técnicos de riesgos para la planificación territorial y programas de Gestión de Riesgos que adelanta la entidad"</t>
  </si>
  <si>
    <t>Contratar la interventoría  al estudio y diseño de obras para la estabilización de márgenes, control de erosión, socavación, y renaturalización del curso del río Fucha en el tramo comprendido desde la carrera 19 este hasta la carrera 1 este, de la localidad de san Cristóbal de la ciudad de Bogotá, D.C.”, de acuerdo con la descripción, especificaciones y demás condiciones establecidas en el pliego de condiciones y en especial con las establecidas en el anexo técnico.</t>
  </si>
  <si>
    <t xml:space="preserve">Liderar y coordinar las actividades de análisis y conocimiento de amenaza y riesgo por procesos de inundación y avenidas torrenciales, mediante la revisión y elaboración de conceptos técnicos y pronunciamientos de la entidad.
</t>
  </si>
  <si>
    <t xml:space="preserve">Adicion al contrato 178 de 2014, cuyo objeto es "Prestar servicios profesionales para la elaboración y revisión de conceptos técnicos de riesgos para la planificación territorial y programas de Gestión de Riesgos que adelanta la entidad"
</t>
  </si>
  <si>
    <t>Prestar servicios profesionales para la elaboración y revisión de conceptos técnicos de riesgos para la planificación territorial y programas de Gestión de Riesgos que adelanta la entidad</t>
  </si>
  <si>
    <t>Prestar servicios como apoyo a la gestion  para adelantar actividades administrativas</t>
  </si>
  <si>
    <t>Adicion al contrato 274 de 2014, cuyo objeto es "Prestar servicios profesionales para la elaboración y revisión de conceptos técnicos de riesgos para la planificación territorial y programas de Gestión de Riesgos que adelanta la entidad"</t>
  </si>
  <si>
    <t>Adicion al contrato 498 de 2014, cuyo objeto es "Prestar servicios de apoyo técnico para adelantar actividades relacionadas con la preparación de información para la emisión de conceptos técnicos, diagnósticos y certificados de riesgo"</t>
  </si>
  <si>
    <t xml:space="preserve">Adicion al contrato 303 de 2014, cuyo objeto es "Prestar servicios profesionales para la elaboración y revisión de conceptos técnicos de riesgos para la planificación territorial y programas de Gestión de Riesgos que adelanta la entidad"
</t>
  </si>
  <si>
    <t>Adicion al contrato 311 de 2014, cuyo objeto es "Prestar servicios profesionales para la elaboración y revisión de conceptos técnicos de riesgos para la planificación territorial y programas de Gestión de Riesgos que adelanta la entidad"</t>
  </si>
  <si>
    <t xml:space="preserve">Adicion al contrato 351 de 2014, cuyo objeto es "Prestar servicios profesionales para la elaboración y revisión de conceptos técnicos de riesgos para la planificación territorial y programas de Gestión de Riesgos que adelanta la entidad"
</t>
  </si>
  <si>
    <t>Adicion al contrato 379 de 2014, cuyo objeto es "Prestar servicios profesionales para la elaboración y revisión de conceptos técnicos de riesgos para la planificación territorial y programas de Gestión de Riesgos que adelanta la entidad"</t>
  </si>
  <si>
    <t xml:space="preserve">Adicion al contrato 390 de 2014, cuyo objeto es "Prestar servicios profesionales para la elaboración y revisión de conceptos técnicos de riesgos para la planificación territorial y programas de Gestión de Riesgos que adelanta la entidad"
</t>
  </si>
  <si>
    <t>Adicion al contrato  327 de 2014, cuyo objeto es "Prestar servicios profesionales para apoyar en la elaboración de estudios técnicos, administrativos y  financieros de la etapa precontractual de los proyectos de inversión de la entidad"</t>
  </si>
  <si>
    <t>Adicion al contrato del contrato 342 de 2014 cuyo objeto es "Prestar servicios profesionales para la ejecución de actividades de Gestión Humanitaria y las acciones relacionadas con la gestión social para la adquisición de predios por parte de la entidad de conformidad a la misionalidad de la entidad"</t>
  </si>
  <si>
    <t>Adicion al contrato 284 de 2014 cuyo objeto es"Prestar servicios de apoyo para brindar información y orientación a familias del programa de reasentamiento."</t>
  </si>
  <si>
    <t xml:space="preserve">Prestar servicios profesionales para el apoyo al fortalecimiento de la participación y la organización social de las comunidades en el sector de Altos de la Estancia en el marco de la Estrategia de Gestión Comunitaria del Riesgo. </t>
  </si>
  <si>
    <t>Adición al contrato de prestación de servicios N°276 de 2014 cuyo objeto contractual es "Prestar servicios profesionales para apoyar la elaboración de estudios técnicos administrativos y financieros de la etapa precontractual de los proyectos de inversión de la entidad".</t>
  </si>
  <si>
    <t>CONTRATAR UNA SOCIEDAD FIDUCIARIA</t>
  </si>
  <si>
    <t>Prestar servicios de apoyo para adelantar actividades de asistencia administrativas relacionadas con el proyecto de Consolidación del Sistema de Gestión de Riesgos del IDIGER.</t>
  </si>
  <si>
    <t>Adicion al contrato No 209 de 2014 cuyo objeto es:Prestar servicios de apoyo operativo para adelantar actividades relacionadas con el mantenimiento y servicios generales del FOPAE en transformación a IDIGER.</t>
  </si>
  <si>
    <t>Prestar los servicios profesionales para el desarrollo de  políticas para los preparativos para la Atención de Emergencias, enfocados al  entrenamiento de las entidades del SDGR.</t>
  </si>
  <si>
    <t>Adición al contrato de prestación de servicios N°322  de 2014 cuyo objeto contractual Es "Prestar los servicios profesionales a la entidad para revisar y evaluar los planes de contingencia de aglomeraciones de público de tipo permanente y en la habilitación de escenarios para aglomeraciones de público".</t>
  </si>
  <si>
    <t>Prestar los servicios profesionales a la entidad  para revisar y evaluar los planes de contingencia de aglomeraciones de público de tipo permanente y en la habilitación de escenarios para aglomeraciones de público</t>
  </si>
  <si>
    <t>7018</t>
  </si>
  <si>
    <t>Transferencias de carácter general entre diferentes niveles de gobierno</t>
  </si>
  <si>
    <t>Adición al contrato de prestación de servicios N°359 de 2014  cuyo objeto contractual Es "Prestar los servicios profesionales al FOPAE en transición a IDIGER para coordinar las acciones misionales e institucionales en la gestión de riesgos por aglomeraciones de público, la revisión de protocolos de actuación y la planeación de la estrategia a implementar".</t>
  </si>
  <si>
    <t>Contratar la Asesoria para la implementación de Normas Internacionales de Información Financiera NIIF</t>
  </si>
  <si>
    <t>PREPRESTAR SERVICIOS PROFESIONALES COMO ABOGADO PARA EL DESARROLLO DE LAS ACTIVIDADES RELACIONADAS CON LA REPRESENTACIÓN JUDICIAL, ASESORÍA LEGAL Y GESTIÓN CONTRACTUAL DE LA ENTIDAD.STAR SERVICIOS DE APOYO TÉCNICO PARA ADELANTAR ACTIVIDADES EN LA OFICINA DE ATENCION AL USUARIO DEL IDIGER</t>
  </si>
  <si>
    <t>SANDRA YISELI RAMIREZ/ CPS 9</t>
  </si>
  <si>
    <t>CLAUDIA JIMENEZ / CPS 10</t>
  </si>
  <si>
    <t>LORENA RAMIREZ / CPS 45</t>
  </si>
  <si>
    <t>CINDY OJEDA / CPS 29</t>
  </si>
  <si>
    <t>JUAN CARLOS CORAL / CPS 28</t>
  </si>
  <si>
    <t>YURI ADRIANA VARGAS / CPS 49</t>
  </si>
  <si>
    <t>ADY CECILIA VALERO / CPS 26</t>
  </si>
  <si>
    <t>FEDERMAN FELIPE RODRIGUEZ / CPS 79</t>
  </si>
  <si>
    <t>LAURA SANDOVAL / CPS 50</t>
  </si>
  <si>
    <t>CLAUDIA ANDRES FERNANDEZ / CPS 13</t>
  </si>
  <si>
    <t>EIKA ARDILA / CPS 31</t>
  </si>
  <si>
    <t>MARIA MERCEDES DURANGO / CPS 18</t>
  </si>
  <si>
    <t>MARIA CONSTANZA ARDILA / CPS 45</t>
  </si>
  <si>
    <t>GERMAN ROMERO / CPS 44</t>
  </si>
  <si>
    <t>ANA MARIA GALVIS / CPS 15</t>
  </si>
  <si>
    <t>MARIA NATALI MANRIQUE / CPS 39</t>
  </si>
  <si>
    <t>JHON FREDY BUITRAGO / CPS 27</t>
  </si>
  <si>
    <t>CARLOS ALBERTO GUTIERREZ / CPS 16</t>
  </si>
  <si>
    <t>JOHANA CAROLINA MENDOZA / CPS 47</t>
  </si>
  <si>
    <t>CRISTHIAN NUÑEZ / CPS 40</t>
  </si>
  <si>
    <t>MANUEL MARIO MARTINEZ / CPS 38</t>
  </si>
  <si>
    <t>LINA ADELAIDA JIMENEZ / CPS 92</t>
  </si>
  <si>
    <t>NICOLAS GORDILLO / CPS 64</t>
  </si>
  <si>
    <t>RUBIELA LETRADO OCHOA / CPS 42</t>
  </si>
  <si>
    <t>NARDA CRISTINA NATAGAIMA / CPS 52</t>
  </si>
  <si>
    <t>ANDRES PIERNA GORDA / CPS 30</t>
  </si>
  <si>
    <t>LAYDI CAROLINA SALDAÑA / CPS 19</t>
  </si>
  <si>
    <t>CARLOS MANCHOLA / CPS 17</t>
  </si>
  <si>
    <t>TANIA BARRIOS / CPS 47</t>
  </si>
  <si>
    <t>ADICIÓN AL CONTRATO NO. 361 DE 2014 CUYO OBJETO ES: PRESTAR SERVICIOS DE APOYO OPERATIVO EN LA CONDUCCIÓN DEL VEHÍCULO QUE SE LE ASIGNE PARA EL CUMPLIMIENTO DE LA MISIÓN DE LA ENTIDAD.</t>
  </si>
  <si>
    <t>LAURA RICO / CPS 21</t>
  </si>
  <si>
    <t>JAIRO EFRAIN MOJICA / CPS 46</t>
  </si>
  <si>
    <t>LUIS MAURICIO GARCIA / CPS 33</t>
  </si>
  <si>
    <t>JAIRO ALIRIO ORTEGON / CPS 35</t>
  </si>
  <si>
    <t>EDWIN MORENO /  CPS 43</t>
  </si>
  <si>
    <t>SINDY CASTILLA / CPS 32</t>
  </si>
  <si>
    <t>GABRIEL ALVAREZ /CPS 74</t>
  </si>
  <si>
    <t>PRESTAR SERVICIOS PROFESIONALES PARA SUSTANCIAR LOS PROCESOS DISCIPLINARIOS DE LA ENTIDAD, LA DEFENSA DEL CIUDADANO Y APOYAR LOS REQUERIMIENTOS RELACIONADOS CON LOS PROCESOS DE GESTIÓN DEL TALENTO HUMANO DEL IDIGER</t>
  </si>
  <si>
    <t>ADICION AL CONTRATO NO 209 DE 2014 CUYO OBJETO ES: PRESTAR SERVICIOS DE APOYO OPERATIVO PARA ADELANTAR ACTIVIDADES RELACIONADAS CON EL MANTENIMIENTO Y SERVICIOS GENERALES DEL FOPAE EN TRANSFORMACIÓN A IDIGER.</t>
  </si>
  <si>
    <t>Adicion al contrato No 304 de 2014 cuyo objeto es: Prestar servicios de apoyo operativo en la conducción del vehículo que se le asigne para el cumplimiento de la misión del FOPAE en transformación de IDIGER</t>
  </si>
  <si>
    <t xml:space="preserve">Prestar servicios de Apoyo operativo para adelantar actividades relacionadas con la gestión documental, archivo y centros de documentación del IDIGER </t>
  </si>
  <si>
    <t>SANDRA CAYCEDO / CPS 25</t>
  </si>
  <si>
    <t>JHONATHAN ANDRES LARA / CPS 87</t>
  </si>
  <si>
    <t>JOSE LEONARDO MILLAN / CPS 22</t>
  </si>
  <si>
    <t>JOHN KENNEDY LEON / CPS 73</t>
  </si>
  <si>
    <t>NANCY GOMEZ / CPS 52</t>
  </si>
  <si>
    <t>DANIEL MONTOYA / CPS 55</t>
  </si>
  <si>
    <t>NUBIA MARLEN RODRIGUEZ / CPS 53</t>
  </si>
  <si>
    <t>SANDRA MILENA MORA / CPS 56</t>
  </si>
  <si>
    <t>LUZ MARY PERALTA / CPS 57</t>
  </si>
  <si>
    <t>MANUEL ARMANDO ARTEAGA / CPS 37</t>
  </si>
  <si>
    <t>NASLY CAROLINA SALAMANCA / CPS 48</t>
  </si>
  <si>
    <t>Prestar servicios profesionales para la articulacion de actividades de gestion humanitaria y las acciones relacionadas con la gestion social a cargo de la entidad de conformidad a la misionalidad.</t>
  </si>
  <si>
    <t>Pago de arriendo de oficinas en las localidades para atender las familias del Programa de Reasentamiento.</t>
  </si>
  <si>
    <t xml:space="preserve">Adición al contrato de prestación de servicios N°343 de 2014 cuyo objeto contractual es "Prestar servicios profesionales al FOPAE para promover la ejecución de iniciativas con participación comunitaria de reducción de riesgos, mediante el mantenimiento y limpieza de quebradas y canales pluviales en el distrito capital".
</t>
  </si>
  <si>
    <t>ADICIÓN AL CONTRATO DE PRESTACIÓN DE SERVICIOS N°333 DE 2014 CUYO OBJETO CONTRACTUAL ES "PRESTAR SERVICIOS PROFESIONALES A LA ENTIDAD PARA EL FORTALECIMIENTO DE PROCESOS ORGANIZATIVOS E INICIATIVAS DE GESTIÓN DE RIESGOS CON COMUNIDADES, SECTORES SOCIALES E INSTITUCIONALES".</t>
  </si>
  <si>
    <t>Adición al contrato de prestación de servicios N°338 de 2014 cuyo objeto contractual es "Prestar servicios profesionales al FOPAE para promover la ejecución de iniciativas con participación comunitaria de reducción de riesgos, mediante el mantenimiento y limpieza de quebradas y canales pluviales en el distrito capital".</t>
  </si>
  <si>
    <t>ADICIÓN AL CONTRATO DE PRESTACIÓN DE SERVICIOS N°458 DE 2014 CUYO OBJETO CONTRACTUAL ES "PRESTAR SERVICIOS PROFESIONALES A LA ENTIDAD PARA  LA FORMULACIÓN Y SEGUIMIENTO DE LAS ACTIVIDADES ADMNISTRATIVAS, CONTABLES Y FINANCIERAS DE LAS INICIATIVAS CON PARTICIPACIÓN COMUNITARIA".</t>
  </si>
  <si>
    <t>ADICIÓN AL CONTRATO DE PRESTACIÓN DE SERVICIOS N°459 DE 2014 CUYO OBJETO CONTRACTUAL ES "PRESTAR SERVICIOS PROFESIONALES AL IDIGER PARA COORDINAR EL FORTALECIMIENTO DE PROCESOS ORGANIZATIVOS PARA LA FORMULACIÓN Y EJECUCIÓN DE INICIATIVAS SOCIALES Y  COMUNITARIAS EN GESTION DE RIESGOS Y ADAPTACIÓN AL CAMBIO CLIMATICO EN EL DISTRITO CAPITAL".</t>
  </si>
  <si>
    <t>ADICIÓN AL CONTRATO DE PRESTACIÓN DE SERVICIOS N°321 DE 2014 CUYO OBJETO CONTRACTUAL ES "PRESTAR SERVICIOS  PROFESIONALES A LA ENTIDAD PARA LIDERAR Y COORDINAR LAS ACTIVIDADES DE LA GESTIÓN LOCAL DE RIESGOS".</t>
  </si>
  <si>
    <t>YANETH PERALTA / CPS67</t>
  </si>
  <si>
    <t>ADRAIANA MARCELA RODRIGUEZ / CPS 81</t>
  </si>
  <si>
    <t>ADICIÓN AL CONTRATO DE PRESTACIÓN DE SERVICIOS N°281 DE 2014 CUYO OBJETO CONTRACTUAL ES "PRESTAR SERVICIOS DE APOYO TÉCNICO PARA IMPLEMENTAR LA ESTRATEGIA DE EDUCACIÓN Y CAPACITACIÓN EN GESTIÓN DE RIESGOS CON ORGANIZACIONES SECTORIALES E INSTITUCIONALES EN EL MARCO DE LAS POLÍTICAS DE LA ENTIDAD".</t>
  </si>
  <si>
    <t>SANDRA LILIANA GONZALEZ / CPS 63</t>
  </si>
  <si>
    <t>CAMILO NIEVES / CPS 70</t>
  </si>
  <si>
    <t>ADICIÓN AL CONTRATO DE PRESTACIÓN DE SERVICIOS N°302 DE 2014 CUYO OBJETO CONTRACTUAL ES "PRESTAR SERVICIOS PROFESIONALES A LA ENTIDAD EN EL DESARROLLO DE ACTIVIDADES DE  INFORMACIÓN INTERNA Y LA IMPLEMENTACIÓN DE LA ESTRATEGIA DE COMUNICACIÓN EXTERNA PARA LA SENSIBILIZACIÓN EN GESTIÓN DE RIESGOS A LOS HABITANTES DE BOGOTÁ".</t>
  </si>
  <si>
    <t>ADICIÓN AL CONTRATO DE PRESTACIÓN DE SERVICIOS N°287 DE 2014 CUYO OBJETO CONTRACTUAL ES "PRESTAR SERVICIOS A LA ENTIDAD  PARA ADELANTAR Y DESARROLLAR LAS ACCIONES DE INFORMACIÓN Y DIVULGACIÓN DE LA ENTIDAD A TRAVÉS DE LOS MEDIOS DE COMUNICACIÓN MASIVA".</t>
  </si>
  <si>
    <t>ADICIÓN AL CONTRATO DE PRESTACIÓN DE SERVICIOS N°285 DE 2014 CUYO OBJETO CONTRACTUAL ES "PRESTAR SERVICIOS PROFESIONALES A LA ENTIDAD PARA COORDINAR EL ÁREA DE EDUCACIÓN Y COMUNICACIÓN  EN EL MARCO DEL PROGRAMA DE GESTIÓN INTEGRAL DEL RIESGO Y LAS POLÍTICAS DE LA ENTIDAD".</t>
  </si>
  <si>
    <t>JUAN DAVID OJEDA / CPS 83</t>
  </si>
  <si>
    <t>CLAUDIA PINILLA / CPS 65</t>
  </si>
  <si>
    <t>HAROLH GOMEZ / CPS 82</t>
  </si>
  <si>
    <t>YENNY RIOS / CPS 78</t>
  </si>
  <si>
    <t>PRESTAR SERVICIOS PROFESIONALES A LA ENTIDAD EN LA INCORPORACIÓN DE ELEMENTOS TÉCNICOS Y METODOLÓGICOS DE GESTIÓN DE RIESGOS PARA LA FORMULACIÓN DEL PLAN DISTRITAL DE GESTIÓN DE RIESGO, LA POLÍTICA PÚBLICA DE REASENTAMIENTO, LA ESTRATÉGIA DE INTERVENCIÓN INTEGRAL  EN LAS ZONAS DE RIESGO Y LOS PROCESOS DE PARTICIPACIÓN SOCIAL Y COMUNITARIA EN EL DISTRITO CAPITAL.</t>
  </si>
  <si>
    <t>JULIAN ESTEBAN PIRAGUATA / CPS 90</t>
  </si>
  <si>
    <t>ADICIÓN AL CONTRATO DE PRESTACIÓN DE SERVICIOS N°276 DE 2014 CUYO OBJETO CONTRACTUAL ES "PRESTAR SERVICIOS PROFESIONALES PARA APOYAR LA ELABORACIÓN DE ESTUDIOS TÉCNICOS ADMINISTRATIVOS Y FINANCIEROS DE LA ETAPA PRECONTRACTUAL DE LOS PROYECTOS DE INVERSIÓN DE LA ENTIDAD".</t>
  </si>
  <si>
    <t>0101 Garantizar el  funcionamiento del sistema de información de IDIGER</t>
  </si>
  <si>
    <t>0401 Administración de la red de telecomunicaciones de IDIGER</t>
  </si>
  <si>
    <t>Prestar servicios profesionales para el desarrollo de una plataforma informática para el montaje de la escuela virtual de Gestión de Riesgos y Cambio Climático del IDIGER.</t>
  </si>
  <si>
    <t>Prestar servicios técnicos a la entidad para la elaboración de diseños gráficos, edición y diagramación de publicaciones que requiera la estrategia de educación y comunicaciones de gestión de riesgos y cambio climático.</t>
  </si>
  <si>
    <t>MANUEL LEONARDO CHACON URIBE /  CPS 94</t>
  </si>
  <si>
    <t>DEISY LILY FORIGUA GARCIA / CPS97</t>
  </si>
  <si>
    <t>Prestar los servicios de apoyo operativo en la conducción del vehículo que se le asigne para el cumplimiento de la misión de la entidad.</t>
  </si>
  <si>
    <t>Adicion al contrato No 014 de 2014 cuyo objeto es: Prestar servicios profesionales al FOPAE,  como abogado para el desarrollo de las actividades relacionadas con la Gestión Contractual de la Entidad.</t>
  </si>
  <si>
    <t>JAIRO MAURICIO DIAZ / CPS 59</t>
  </si>
  <si>
    <t>JESYCA ROSY ORJUELA / CPS 60</t>
  </si>
  <si>
    <t>FREDY QUIROGA / CPS 62</t>
  </si>
  <si>
    <t>MARIA ANGELICA QUINTERO / CPS 280</t>
  </si>
  <si>
    <t>ADICION AL CONTRATO 357 DE 2014, CUYO OBJETO ES"PRESTAR SERVICIOS PROFESIONALES A LA ENTIDAD,  PARA LA EMISIÓN DE DIAGNÓSTICOS TÉCNICOS DE RIESGO EN DESARROLLO DEL PROCEDIMIENTO DE ASISTENCIA TÉCNICA "</t>
  </si>
  <si>
    <t>ADICION AL CONTRATO 367 DE 2014, CUYO OBJETO ES "PRESTAR SERVICIOS PROFESIONALES A LA ENTIDAD,  PARA LA EMISIÓN DE DIAGNÓSTICOS TÉCNICOS DE RIESGO EN DESARROLLO DEL PROCEDIMIENTO DE ASISTENCIA TÉCNICA"</t>
  </si>
  <si>
    <t>ADICION AL CONTRATO 378 DE 2014, CUYO OBJETO ES "PRESTAR SERVICIOS PROFESIONALES A LA ENTIDAD,  PARA LA EMISIÓN DE DIAGNÓSTICOS TÉCNICOS DE RIESGO EN DESARROLLO DEL PROCEDIMIENTO DE ASISTENCIA TÉCNICA"</t>
  </si>
  <si>
    <t>ADICION AL CONTRATO 380 DE 2014, CUYO OBJETO ES "PRESTAR SERVICIOS PROFESIONALES A LA ENTIDAD,  PARA LA EMISIÓN DE DIAGNÓSTICOS TÉCNICOS DE RIESGO EN DESARROLLO DEL PROCEDIMIENTO DE ASISTENCIA TÉCNICA"</t>
  </si>
  <si>
    <t>PRESTAR SERVICIOS PROFESIONALES A LA ENTIDAD, PARA LA EMISIÓN DE DIAGNÓSTICOS TÉCNICOS DE RIESGO EN DESARROLLO DEL PROCEDIMIENTO DE ASISTENCIA TÉCNICA</t>
  </si>
  <si>
    <t>PRESTAR SERVICIOS PROFESIONALES A LA ENTIDAD, PARA LA REALIZACION DE ANALISIS ESTRUCTURALES Y LA EMISIÓN DE DIAGNÓSTICOS TÉCNICOS DE RIESGO EN DESARROLLO DEL PROCEDIMIENTO DE ASISTENCIA TÉCNICA</t>
  </si>
  <si>
    <t>PRESTAR SERVICIOS PROFESIONALES A LA ENTIDAD,  PARA LA REALIZACION DE ANALISIS DE GEOTECNIA Y LA  EMISIÓN DE DIAGNÓSTICOS TÉCNICOS DE RIESGO EN DESARROLLO DEL PROCEDIMIENTO DE ASISTENCIA TÉCNICA</t>
  </si>
  <si>
    <t>PRESTAR SERVICIOS A LA ENTIDAD COMO APOYO A LA GESTION PARA ADELANTAR ACTIVIDADES ADMINISTRATIVAS.</t>
  </si>
  <si>
    <t>PRESTAR SERVICIOS PROFESIONALES A LA ENTIDAD COMO ASESOR EN GEOTECNIA PARA EL ANÁLISIS DE RIESGO POR REMOCIÓN EN MASA Y LA DEFINICIÓN DE MEDIDAS PARA LA MITIGACIÓN Y LA RECUPERACIÓN.</t>
  </si>
  <si>
    <t>MARCO ANTONIO AMAYA / CPS 77</t>
  </si>
  <si>
    <t>33114022007800601</t>
  </si>
  <si>
    <t>0601 Ejecución de las obras</t>
  </si>
  <si>
    <t>Aunar recursos técnicos, físicos, administrativos, y financieros entre el Fondo de Desarrollo Local de San Cristóbal y el Instituto Distrital de Gestión de Riesgos y Cambio Climático – IDIGER – para efectuar acciones de reducción de riesgos, recuperación temprana, estudios, diseños, obras y la adquisición y saneamiento predial e intervención de zonas afectadas por riesgo, priorizadas en la Localidad de San Cristóbal</t>
  </si>
  <si>
    <t>ADICIÓN AL CONTRATO 469 DE 2014, CUYO OBJETO ES "PRESTAR SERVICIOS PROFESIONALES A LA ENTIDAD PARA LA REDUCCIÓN DE RIESGO MEDIANTE EL ACOMPAÑAMIENTO TÉCNICO Y APOYO A LA SUPERVISIÓN EN LA EJECUCION DE  OBRAS DE MITIGACIÓN"</t>
  </si>
  <si>
    <t>PRESTAR SERVICIOS PROFESIONALES A LA ENTIDAD PARA LA REDUCCIÓN DE RIESGOS MEDIANTE EL ACOMPAÑAMIENTO TÉCNICO Y LA SUPERVISIÓN EN ACTIVIDADES PRE-CONTRACTUALES Y CONTRACTUALES DE ESTUDIOS, DISEÑOS Y OBRAS DE MITIGACION</t>
  </si>
  <si>
    <t>ADICION AL CONTRATO 456 DE 2014, CUYO OBJETO ES "PRESTAR SERVICIOS PROFESIONALES A LA ENTIDAD PARA LA REDUCCIÓN DE RIESGOS MEDIANTE EL APOYO A LA CARACTERIZACIÓN Y PRIORIZACIÓN DE POLÍGONOS DE INTERVENCIÓN POR PROCESOS DE REMOCIÓN EN MASA"</t>
  </si>
  <si>
    <t>ADICION AL CONTRATO 294 DE 2014, CUYO OBJETO ES "PRESTAR SERVICIOS PROFESIONALES PARA LA FORMULACIÓN, EJECUCIÓN Y SEGUIMIENTO DE ACCIONES DE RECUPERACION EN ZONAS AFECTADAS POR RIESGO Y SUELO DE PROTECCIÓN POR RIESGO EN EL DISTRITO CAPITAL"</t>
  </si>
  <si>
    <t>NANCY CONSTANZA PEÑA SANCHEZ / CPS 96</t>
  </si>
  <si>
    <t>33114022007801203</t>
  </si>
  <si>
    <t>1203 Implementación del Sistema de Drenaje Pluvial Sostenible</t>
  </si>
  <si>
    <t>Aunar esfuerzos técnicos, administrativos, legales y financieros para la contratación de la adecuación Hidrogeomorfológica y la Restauración Ecológica del brazo del humedal Juan Amarillo o Tibabuyes, e intervención integral en las zonas aledañas a los cuerpos de agua de la Localidad de Suba.</t>
  </si>
  <si>
    <t xml:space="preserve">Intervenir   predios a través de acciones o medidas de demolición,  adecuación, cerramiento, control de la ocupación, estabilización o manejo de las condiciones de riesgo </t>
  </si>
  <si>
    <t>33114022009700202</t>
  </si>
  <si>
    <t>0202 Realizar intervenciones para  el manejo y recuperación de zonas afectadas por riesgo.</t>
  </si>
  <si>
    <t xml:space="preserve">Aunar esfuerzos técnicos, físicos, jurídicos, administrativos y financieros entre EL FONDO DE DESARROLLO LOCAL DE RAFAEL URIBE URIBE Y EL INSTITUTO DISTRITAL DE GESTIÓN DE RIESGOS – IDIGER, para ejecutar acciones de recuperación temprana, estudios, diseños, obras y de ser necesario la adquisición y saneamiento predial, para la recuperación integral de las zonas de riesgo como espacio público de la localidad de Rafael Uribe Uribe, </t>
  </si>
  <si>
    <t>ADICION AL CONTRATO 346 DE 2014, CUYO OBJETO ES "PRESTAR SERVICIOS PROFESIONALES PARA LA FORMULACIÓN, EJECUCIÓN Y SEGUIMIENTO DE ACCIONES DE RECUPERACION EN ZONAS AFECTADAS POR RIESGO Y SUELO DE PROTECCIÓN POR RIESGO EN EL DISTRITO CAPITAL"</t>
  </si>
  <si>
    <t>ADICION AL CONTRATO 097 DE 2014, CUYO OBJETO ES "PRESTAR SERVICIOS PROFESIONALES PARA LA FORMULACIÓN, EJECUCIÓN Y SEGUIMIENTO DE ACCIONES DE RECUPERACION EN ZONAS AFECTADAS POR RIESGO Y SUELO DE PROTECCIÓN POR RIESGO EN EL DISTRITO CAPITAL"</t>
  </si>
  <si>
    <t>ADICION AL CONTRATO 313 DE 2014, CUYO OBJETO ES "PRESTAR SERVICIOS PROFESIONALES PARA LA FORMULACIÓN, EJECUCIÓN Y SEGUIMIENTO DE ACCIONES DE RECUPERACION EN ZONAS AFECTADAS POR RIESGO Y SUELO DE PROTECCIÓN POR RIESGO EN EL DISTRITO CAPITAL"</t>
  </si>
  <si>
    <t>ADICION AL CONTRATO 368 DE 2014, CUYO OBJETO ES "PRESTAR SERVICIOS PROFESIONALES PARA LA FORMULACIÓN, EJECUCIÓN Y SEGUIMIENTO DE ACCIONES DE RECUPERACION EN ZONAS AFECTADAS POR RIESGO Y SUELO DE PROTECCIÓN POR RIESGO EN EL DISTRITO CAPITAL"</t>
  </si>
  <si>
    <t>ADICION AL CONTRATO 383 DE 2014, CUYO OBJETO ES "PRESTAR SERVICIOS PROFESIONALES PARA LA FORMULACIÓN, EJECUCIÓN Y SEGUIMIENTO DE ACCIONES DE RECUPERACION EN ZONAS AFECTADAS POR RIESGO Y SUELO DE PROTECCIÓN POR RIESGO EN EL DISTRITO CAPITAL"</t>
  </si>
  <si>
    <t>PRESTAR SERVICIOS EN LA ENTIDAD COMO APOYO A LA GESTIÓN PARA ADELANTAR ACTIVIDADES ADMINISTRATIVAS.</t>
  </si>
  <si>
    <t>ADICION AL CONTRATO 272 DE 2014, CUYO OBJETO ES "PRESTAR SERVICIOS PROFESIONALES PARA  LA REDUCCIÓN DE RIESGOS MEDIANTE LA IMPLEMENTACIÓN Y SEGUIMIENTO DE ACCIONES PARA LA RECUPERACIÓN DE ZONAS AFECTADAS POR RIESGO EN EL DISTRITO CAPITAL"</t>
  </si>
  <si>
    <t>ADICION AL CONTRADO 271 DE 2014, CUYO OBJETO ES "PRESTAR SERVICIOS PROFESIONALES PARA  APOYAR LA IMPLEMENTACIÓN Y EL SEGUIMIENTO DE ACCIONES, PARA LA RECUPERACIÓN EN ZONAS AFECTADAS POR RIESGO EN EL DISTRITO CAPITAL."</t>
  </si>
  <si>
    <t>MARGARITA ROSA PACHECO / CPS 93</t>
  </si>
  <si>
    <t>ADICION AL CONTRATO  327 DE 2014, CUYO OBJETO ES "PRESTAR SERVICIOS PROFESIONALES PARA APOYAR EN LA ELABORACIÓN DE ESTUDIOS TÉCNICOS, ADMINISTRATIVOS Y  FINANCIEROS DE LA ETAPA PRECONTRACTUAL DE LOS PROYECTOS DE INVERSIÓN DE LA ENTIDAD"</t>
  </si>
  <si>
    <t>Desarrollar para el IDIGER lineamientos y directrices técnicas de gestión de riesgos  para los proyectos estratégicos Distritales del Sector de Movilidad: Metro y cable Aereo</t>
  </si>
  <si>
    <t>Generar  1 instrumentos para garantizar el reasentamiento efectivo y oportuno de familias en alto riesgo.</t>
  </si>
  <si>
    <t>33114022007880101</t>
  </si>
  <si>
    <t>0101 Gestionar un proyecto de modificación de la normatividad y mejoramiento de los procesos distritales aplicables para el reasentamiento de familias en zonas de riesgo no mitigable.</t>
  </si>
  <si>
    <t>Prestar servicios de apoyo logístico, de digitación y de gestión documental en el proceso de inventario de familias localizadas en zonas de riesgo de la ciudad.</t>
  </si>
  <si>
    <t>Promover que 1000 familias ubicadas en zonas de riesgo sean reasentadas en forma definitiva</t>
  </si>
  <si>
    <t>DIANA PATRICIA RUBIANO / CPS 80</t>
  </si>
  <si>
    <t>ADICION AL CONTRATO 222 DE 2014 CUYO OBJETO ES "PRESTAR SERVICIOS PROFESIONALES PARA LA EJECUCIÓN DE ACTIVIDADES DE GESTIÓN HUMANITARIA Y LAS ACCIONES RELACIONADAS CON LA GESTIÓN SOCIAL PARA LA ADQUISICIÓN DE PREDIOS POR PARTE DE LA ENTIDAD DE CONFORMIDAD A LA MISIONALIDAD DE LA ENTIDAD"</t>
  </si>
  <si>
    <t>ADICION AL CONTRATO 518 DE 2014 CUYO OBJETO ES "PRESTAR SERVICIOS PROFESIONALES PARA LA EJECUCIÓN DE ACTIVIDADES DE GESTIÓN HUMANITARIA Y LAS ACCIONES RELACIONADAS CON LA GESTIÓN SOCIAL PARA LA ADQUISICIÓN DE PREDIOS POR PARTE DE LA ENTIDAD DE CONFORMIDAD A LA MISIONALIDAD DE LA ENTIDAD."</t>
  </si>
  <si>
    <t>ADICION AL CONTRATO 350 DE 2014 CUYO OBJETO ES "PRESTAR SERVICIOS PROFESIONALES A LA ENTIDAD PARA LA EJECUCIÓN DE ACTIVIDADES DE GESTIÓN HUMANITARIA Y LAS ACCIONES RELACIONADAS CON EL PROGRAMA DE REASENTAMIENTO"</t>
  </si>
  <si>
    <t>ADICION AL CONTRATO DEL CONTRATO 342 DE 2014 CUYO OBJETO ES "PRESTAR SERVICIOS PROFESIONALES PARA LA EJECUCIÓN DE ACTIVIDADES DE GESTIÓN HUMANITARIA Y LAS ACCIONES RELACIONADAS CON LA GESTIÓN SOCIAL PARA LA ADQUISICIÓN DE PREDIOS POR PARTE DE LA ENTIDAD DE CONFORMIDAD A LA MISIONALIDAD DE LA ENTIDAD"</t>
  </si>
  <si>
    <t>JENNY LAITON / CPS 75</t>
  </si>
  <si>
    <t>PRESTAR LOS SERVICIOS PROFESIONALES PARA APOYAR LAS ACCIONES Y ACTIVIDADES JURÍDICAS DE ADQUISICIÓN PREDIAL POR PARTE DE LA ENTIDAD EN EL DISTRITO CAPITAL.</t>
  </si>
  <si>
    <t>ADICION AL CONTRATO 363 DE 2014 CUYO OBJETO ES "PRESTAR LOS SERVICIOS DE APOYO TÉCNICO PARA ADELANTAR LAS ACTIVIDADES JURÍDICAS RELACIONADAS CON LOS PROCESOS DE ADQUISIÓN PREDIAL."</t>
  </si>
  <si>
    <t>ADICION AL CONTRATO 374 DE 2014 CUYO OBJETO ES "PRESTAR LOS SERVICIOS PROFESIONALES PARA APOYAR LAS ACCIONES Y ACTIVIDADES JURÍDICAS DE ADQUISICIÓN PREDIAL POR PARTE DE LA ENTIDAD EN EL DISTRITO CAPITAL"</t>
  </si>
  <si>
    <t>MARIA HELENA GOMEZ / CPS 91</t>
  </si>
  <si>
    <t>ADICION AL CONTRATO 393 DE 2014, CUYO OBJETO ES "PRESTAR SERVICIOS PROFESIONALES PARA LA EJECUCIÓN DE ACTIVIDADES DE GESTIÓN HUMANITARIA Y LAS ACCIONES RELACIONADAS CON LA GESTIÓN SOCIAL A CARGO DE LA ENTIDAD DE CONFORMIDAD A LA MISIONALIDAD"</t>
  </si>
  <si>
    <t>ADICION AL CONTRATO 402 DE 2014, CUYO OBJETO "PRESTAR SERVICIOS PROFESIONALES A LA ENTIDAD PARA LA EJECUCIÓN DE ACTIVIDADES DE GESTIÓN HUMANITARIA Y LAS ACCIONES RELACIONADAS CON EL PROGRAMA DE REASENTAMIENTO"</t>
  </si>
  <si>
    <t>ADICION AL CONTRATO 370 DE 2014, CUYO OBJETO ES "PRESTAR SERVICIOS OPERATIVOS Y ASISTENCIALES PARA ATENDER A LOS CIUDADANOS EN LAS OFICINAS DE ATENCIÓN AL USUARIO DE LA ENTIDAD, EN LOS TEMAS RELACIONADOS CON EL PROGRAMA DE REASENTAMIENTO Y EN GESTIÓN DE RIESGOS"</t>
  </si>
  <si>
    <t>ADICION AL CONTRATO 284 DE 2014 CUYO OBJETO ES"PRESTAR SERVICIOS DE APOYO PARA BRINDAR INFORMACIÓN Y ORIENTACIÓN A FAMILIAS DEL PROGRAMA DE REASENTAMIENTO."</t>
  </si>
  <si>
    <t>SEGUNDA ADICIÓN AL CONTRATO DE PRESTACIÓN DE SERVICIOS N°223 CUYO OBJETO CONTRACTUAL ESPRESTAR SERVICIOS PROFESIONALES A LA ENTIDAD PARA PROMOVER LA EJECUCIÓN DE LA MODALIDAD        DE REPARACIÓN O RECONSTRUCCIÓN DE VIVIENDAS EN EL MARCO DEL DECRETO  255 DE 2013.</t>
  </si>
  <si>
    <t>SEGUNDA ADICIÓN AL CONTRATO DE PRESTACIÓN DE SERVICIOS N°154 CUYO OBJETO CONTRACTUAL ES "PRESTAR SERVICIOS OPERATIVOS Y ASISTENCIALES, PARA ATENDER  A LOS CIUDADANOS DE LAS OFICINAS DE ATENCIÓN AL USUARIO DE LA ENTIDAD, EN LOS TEMAS RELACIONADOS  CON EL PROGRAMA DE REASENTAMIENTO Y EN GESTIÓN DE RIESGOS".</t>
  </si>
  <si>
    <t>SEGUNDA ADICIÓN AL CONTRATO DE PRESTACIÓN DE SERVICIOS N°157 CUYO OBJETO CONTRACTUAL ES "PRESTAR SERVICIOS OPERATIVOS Y ASISTENCIALES, PARA ATENDER  A LOS CIUDADANOS DE LAS OFICINAS DE ATENCIÓN AL USUARIO DE LA ENTIDAD, EN LOS TEMAS RELACIONADOS  CON EL PROGRAMA DE REASENTAMIENTO Y EN GESTIÓN DE RIESGOS".</t>
  </si>
  <si>
    <t>SEGUNDA ADICIÓN AL CONTRATO DE PRESTACIÓN DE SERVICIOS N°181 CUYO OBJETO CONTRACTUAL ES "PRESTAR SERVICIOS OPERATIVOS Y ASISTENCIALES, PARA ATENDER  A LOS CIUDADANOS DE LAS OFICINAS DE ATENCIÓN AL USUARIO DE LA ENTIDAD, EN LOS TEMAS RELACIONADOS  CON EL PROGRAMA DE REASENTAMIENTO Y EN GESTIÓN DE RIESGOS".</t>
  </si>
  <si>
    <t>SEGUNDA ADICIÓN AL CONTRATO DE PRESTACIÓN DE SERVICIOS N°74 CUYO OBJETO CONTRACTUAL ES "PRESTAR SERVICIOS OPERATIVOS Y ASISTENCIALES PARA ATENDER A LOS CIUDADANOS EN LAS OFICINAS DE ATENCIÓN AL CIUDADANO DE LA ENTIDAD, EN LOS TEMAS RELACIONADOS CON EL PROGRAMA DE REASENTAMIENTO Y EN LA GESTIÓN DE RIESGOS".</t>
  </si>
  <si>
    <t>ADICION AL CONTRATO 347 DE 2014, CUYO OBJETO ES "PRESTAR SERVICIOS OPERATIVOS Y ASISTENCIALES PARA ATENDER A LOS CIUDADANOS EN LAS OFICINAS DE ATENCIÓN AL USUARIO DE LA ENTIDAD, EN LOS TEMAS RELACIONADOS CON EL PROGRAMA DE REASENTAMIENTO Y EN GESTIÓN DE RIESGOS."</t>
  </si>
  <si>
    <t>ABDRES MAURICIO VASQUEZ / CPS 84</t>
  </si>
  <si>
    <t>AHCP / IE336 / IE343 / IE344 / IE345 / IE347 / IE348 / IE364 / IE228</t>
  </si>
  <si>
    <t>103 AL 112; 113 AL 122; 123 AL 132; 133 AL 142; 143 AL 152; 153 AL 159; 160 AL 169</t>
  </si>
  <si>
    <t>Reubicar  300 familias a través de la adquisición predial</t>
  </si>
  <si>
    <t>33114022007880601</t>
  </si>
  <si>
    <t xml:space="preserve">0601 Gestión socio - predial </t>
  </si>
  <si>
    <t>Prestar servicios profesionales para la ejecución de actividades de Gestión Humanitaria y las acciones relacionadas con la gestión social para la adquisición de predios por parte de la entidad de conformidad a la misionalidad de la entidad.</t>
  </si>
  <si>
    <t>Beneficiar a 25 familias con el reasentamiento en la modalidad de reparación o reconstrucción</t>
  </si>
  <si>
    <t>33114022007880703</t>
  </si>
  <si>
    <t>0703 Apoyar la formulacion de proyectos de reconstruccion y reparación de viviendas</t>
  </si>
  <si>
    <t>Prestar servicios de apoyo para brindar información y orientación a familias del programa de reasentamiento.</t>
  </si>
  <si>
    <t>Adición al contrato de prestación de servicios N°104 de 2014 cuyo objeto contractual es "Prestación de servicios de apoyo a la gestión en actividades operativas  para el número único de Seguridad y Emergencias - NUSE 123 y la red de comunicaciones Distrital".</t>
  </si>
  <si>
    <t>ADICION AL CONTRATO NO.189 DE 2014 CUYO OBJETO ES: PRESTAR SERVICIOS PROFESIONALES PARA COORDINAR EL DESARROLLO DE LOS NUEVOS MÓDULOS DEL SIRE Y REINGENIERÍA DE LOS MÓDULOS EXISTENTES GARANTIZANDO LA INTEROPERABILIDAD DEL SIRE, CON LAS INSTITUCIONES QUE CONFORMAN EL SISTEMA DISTRITAL DE GESTIÓN DEL RIESGO</t>
  </si>
  <si>
    <t>ADICION AL CONTRATO NO 183 DE 2014 CUYO OBJETO ES: PRESTAR SERVICIOS PARA ADMINISTRAR EL SIRE QUE GARANTICE SU FUNCIONALIDAD Y OPERABILIDAD BRINDANDO SOPORTE Y CAPACITACIÓN A LOS USUARIOS EN EL MANEJO DEL SISTEMA</t>
  </si>
  <si>
    <t>ADICION AL CONTRATO NO.140 DE 2014 CUYO OBJETO ES: PRESTAR SERVICIOS COMO RESPONSABLE DE LOS PROCESOS DE LOS SISTEMAS DE INFORMACIÓN (ALFANUMÉRICOS Y GEOGRÁFICOS), Y DE LA INFRAESTRUCTURA TECNOLÓGICA DE LA ENTIDAD¿</t>
  </si>
  <si>
    <t>ADICION AL CONTRATO NO. 176 DE 2014 CUYO OBJETO ES: PRESTAR SERVICIOS PROFESIONALES PARA EL MANEJO DE SISTEMAS DE INFORMACIÓN GEOGRÁFICA SIG EN LAS ACTIVIDADES DE SISTEMATIZACIÓN, ORGANIZACIÓN, CLASIFICACIÓN Y EDICIÓN DE LA INFORMACIÓN CARTOGRÁFICA DE LA ENTIDA</t>
  </si>
  <si>
    <t>WILSON PAEZ CARDENAS / CPS 62</t>
  </si>
  <si>
    <t>NINI JOHANA MARIN / CPS 325</t>
  </si>
  <si>
    <t>ADICION AL CONTRATO NO. 299 DE 2014 CUYO OBJETO ES: PRESTAR SERVICIOS PROFESIONALES PARA EL MANEJO DE SISTEMAS DE INFORMACIÓN GEOGRÁFICA SIG EN LAS ACTIVIDADES DE SISTEMATIZACIÓN, ORGANIZACIÓN, CLASIFICACIÓN Y EDICIÓN DE LA INFORMACIÓN CARTOGRÁFICA DE LA ENTIDAD</t>
  </si>
  <si>
    <t>DAVID NEGRETE / CSP 61</t>
  </si>
  <si>
    <t>ADICION AL CONTRATO NO 94 DE 2014 CUYO OBJETO ES:PRESTAR SERVICIOS A LA ENTIDAD PARA GARANTIZAR Y APOYAR EL SISTEMA DE INFORMACIÓN PARA LA GESTIÓN DE RIESGOS Y ATENCIÓN DE EMERGENCIAS SIRE EN ASPECTOS RELACIONADOS CON SU FUNCIONALIDAD, ANÁLISIS DE  REQUERIMIENTOS Y LA ARTICULACIÓN CON EL NUSE.</t>
  </si>
  <si>
    <t>ADICION AL CONTRATO NO 328 DE 2014  CUYO OBJETO ES: PRESTAR SERVICIOS PROFESIONALES AL FOPAE, PARA GARANTIZAR Y APOYAR EL SISTEMA DE INFORMACIÓN PARA LA GESTIÓN DE RIESGOS Y ATENCIÓN DE EMERGENCIAS ¿SIRE- EN ASPECTOS RELACIONADOS CON SU FUNCIONALIDAD Y NUEVOS DESARROLLOS</t>
  </si>
  <si>
    <t>CARLOS ALBERTO SOSA/ CPS 54</t>
  </si>
  <si>
    <t>ADICION AL CONTRATO NO. 167 DE 2014 CUYO OBJETO ES: PRESTAR SERVICIOS PROFESIONALES AL FOPAE PARA GARANTIZAR Y APOYAR EL SISTEMA DE INFORMACIÓN PARA LA GESTIÓN DEL RIESGOS Y ATENCIÓN DE EMERGENCIAS SIRE- EN ASPECTOS RELACIONADOS CON SU FUNCIONALIDAD Y DESARROLLOS DE SOFTWARE</t>
  </si>
  <si>
    <t>ADICION AL CONTRATO NO. 110 DE 2014 CUYO OBJETO ES: PRESTAR SERVICIOS PROFESIONALES PARA EL SOPORTE, MANTENIMIENTO Y AMPLIACIÓN  DE LAS REDES DE MONITOREO  Y COMUNICACIONES.</t>
  </si>
  <si>
    <t>ADICION AL CONTRATO NO. 111 DE 2014 CUYO OBJETO ES: PRESTAR SERVICIOS PROFESIONALES PARA EL SOPORTE, MANTENIMIENTO Y AMPLIACIÓN DE LAS REDES DE MONITOREO Y COMUNICACIONES.</t>
  </si>
  <si>
    <t>AUSBERTO MORALES / CPS 71</t>
  </si>
  <si>
    <t>DORIAN ALBERTO MEZA / CPS 58</t>
  </si>
  <si>
    <t>ADICION AL CONTRATO NO 224 DE 2014 CUYO OBJETO ES: PRESTAR SERVICIOS PROFESIONALES PARA DESARROLLAR ACTIVIDADES DE SOPORTE, MANTENIMIENTO Y APOYO PARA LA INTEGRACIÓN DE LA RED DE TELECOMUNICACIONES DE LA ENTIDAD Y LAS REDES DE MONITOREO.</t>
  </si>
  <si>
    <t xml:space="preserve">Contratar el servicio de comunicación móvil para Gestión de Riesgos y Adaptación al Cambio Climático
</t>
  </si>
  <si>
    <t>ADICION AL CONTRATO 161 DE 2014, CUYO OBJETO ES "PRESTAR SERVICIOS PROFESIONALES PARA BRINDAR EL APOYO A LA ENTIDAD EN LA IDENTIFICACIÓN, FORMULACIÓN Y SEGUIMIENTO DEL DESARROLLO DE ESTUDIOS DE RIESGOS Y MONITOREO DE LAS AMENAZAS"</t>
  </si>
  <si>
    <t>ADICION AL CONTRATO 331 DE 2014, CUYO OBJETO ES "PRESTAR SERVICIOS PROFESIONALES PARA BRINDAR EL APOYO A LA ENTIDAD EN LA IDENTIFICACIÓN, FORMULACIÓN Y SEGUIMIENTO DEL DESARROLLO DE ESTUDIOS DE RIESGOS Y MONITOREO DE LAS AMENAZAS"</t>
  </si>
  <si>
    <t>ADICION AL CONTRATO 360 DE 2014, CUYO OBJETO ES "PRESTAR SERVICIOS PROFESIONALES PARA BRINDAR EL APOYO A LA ENTIDAD EN LA IDENTIFICACIÓN, FORMULACIÓN Y SEGUIMIENTO DEL DESARROLLO DE ESTUDIOS DE RIESGOS Y MONITOREO DE LAS AMENAZAS"</t>
  </si>
  <si>
    <t>ADICION AL CONTRATO 364 DE 2014, CUYO OBJETO ES "PRESTAR SERVICIOS PROFESIONALES PARA LA ELABORACIÓN Y REVISIÓN DE CONCEPTOS TÉCNICOS DE RIESGOS PARA LA PLANIFICACIÓN TERRITORIAL Y PROGRAMAS DE GESTIÓN DE RIESGOS QUE ADELANTA LA ENTIDAD"</t>
  </si>
  <si>
    <t>ADICION AL CONTRATO 365 DE 2014, CUYO OBJETO ES "PRESTAR SERVICIOS PROFESIONALES PARA LA ELABORACIÓN Y REVISIÓN DE CONCEPTOS TÉCNICOS DE RIESGOS PARA LA PLANIFICACIÓN TERRITORIAL Y PROGRAMAS DE GESTIÓN DE RIESGOS QUE ADELANTA LA ENTIDAD"</t>
  </si>
  <si>
    <t>EDWIN CASTILLO / CPS 85</t>
  </si>
  <si>
    <t>ADICION AL CONTRATO 178 DE 2014, CUYO OBJETO ES "PRESTAR SERVICIOS PROFESIONALES PARA LA ELABORACIÓN Y REVISIÓN DE CONCEPTOS TÉCNICOS DE RIESGOS PARA LA PLANIFICACIÓN TERRITORIAL Y PROGRAMAS DE GESTIÓN DE RIESGOS QUE ADELANTA LA ENTIDAD"</t>
  </si>
  <si>
    <t>GUSTAVO PALOMINO SAAVEDRA / CPS 76</t>
  </si>
  <si>
    <t>NELLY AVILA / CPS 72</t>
  </si>
  <si>
    <t>DIEGO PLAZAS / CPS 88</t>
  </si>
  <si>
    <t>ADICION AL CONTRATO 274 DE 2014, CUYO OBJETO ES "PRESTAR SERVICIOS PROFESIONALES PARA LA ELABORACIÓN Y REVISIÓN DE CONCEPTOS TÉCNICOS DE RIESGOS PARA LA PLANIFICACIÓN TERRITORIAL Y PROGRAMAS DE GESTIÓN DE RIESGOS QUE ADELANTA LA ENTIDAD"</t>
  </si>
  <si>
    <t>ADICION AL CONTRATO 498 DE 2014, CUYO OBJETO ES "PRESTAR SERVICIOS DE APOYO TÉCNICO PARA ADELANTAR ACTIVIDADES RELACIONADAS CON LA PREPARACIÓN DE INFORMACIÓN PARA LA EMISIÓN DE CONCEPTOS TÉCNICOS, DIAGNÓSTICOS Y CERTIFICADOS DE RIESGO"</t>
  </si>
  <si>
    <t>ADICION AL CONTRATO 303 DE 2014, CUYO OBJETO ES "PRESTAR SERVICIOS PROFESIONALES PARA LA ELABORACIÓN Y REVISIÓN DE CONCEPTOS TÉCNICOS DE RIESGOS PARA LA PLANIFICACIÓN TERRITORIAL Y PROGRAMAS DE GESTIÓN DE RIESGOS QUE ADELANTA LA ENTIDAD"</t>
  </si>
  <si>
    <t>ADICION AL CONTRATO 311 DE 2014, CUYO OBJETO ES "PRESTAR SERVICIOS PROFESIONALES PARA LA ELABORACIÓN Y REVISIÓN DE CONCEPTOS TÉCNICOS DE RIESGOS PARA LA PLANIFICACIÓN TERRITORIAL Y PROGRAMAS DE GESTIÓN DE RIESGOS QUE ADELANTA LA ENTIDAD"</t>
  </si>
  <si>
    <t>ADICION AL CONTRATO 379 DE 2014, CUYO OBJETO ES "PRESTAR SERVICIOS PROFESIONALES PARA LA ELABORACIÓN Y REVISIÓN DE CONCEPTOS TÉCNICOS DE RIESGOS PARA LA PLANIFICACIÓN TERRITORIAL Y PROGRAMAS DE GESTIÓN DE RIESGOS QUE ADELANTA LA ENTIDAD"</t>
  </si>
  <si>
    <t>Elaborar   mapas de zonificación de riesgos para la planificación e intervenciones estratégicas del distrito capital</t>
  </si>
  <si>
    <t>33114022007290601</t>
  </si>
  <si>
    <t>0601 Elaborar y actualizar Mapas de Amenaza, Vulnerabilidad y Riesgo POT</t>
  </si>
  <si>
    <t>Prestar servicios profesionales para brindar el apoyo  a la entidad para la identificación, formulación y seguimiento del desarrollo de estudios de riesgo y monitoreo  de las amenazas.</t>
  </si>
  <si>
    <t xml:space="preserve">Recursos para respaldar traslado presupuestal al rubro de pasivos exigibles de inversión, correspondiente al saldo del contrato No. 632 de 2013 con consorcio exproraciones FOPAE 2013
</t>
  </si>
  <si>
    <t xml:space="preserve">Pago de Sentencia Judicial acción controversias contractuales N° 110013331038201100024101, demandante Mayerly López Ramirez
</t>
  </si>
  <si>
    <t>33114022007801202</t>
  </si>
  <si>
    <t>1202 Rehabilitación y renaturalización de quebradas y canales</t>
  </si>
  <si>
    <t>Apoyo a la supervisión del estudio y diseño de obras para la estabilización de márgenes, control de erosión, socavación, y renaturalización del curso del río Fucha en el tramo comprendido desde la carrera 19 este hasta la carrera 1 este, de la localidad de san Cristóbal de la ciudad de Bogotá, D.C.”, de acuerdo con la descripción, especificaciones y demás condiciones establecidas en el pliego de condiciones y en especial con las establecidas en el anexo técnico.</t>
  </si>
  <si>
    <t>transformar el Sistema Distrital para la prevención y atención de emergencias en el Sistema Distrital de gestión del riesgo - SDGR articulado institucional y territorialmente bajo los principios de la participación, desconcentración y descentralización</t>
  </si>
  <si>
    <t>Ajustar el  plan distrital de gestion de riesgos como un instrumento fundamental para garantizar el cumplimineto de los objetivos del sistema distrital de gestión de riesgos</t>
  </si>
  <si>
    <t>33114022007930401</t>
  </si>
  <si>
    <t>0401 Revisión y ajuste del Plan Distrital para la Gestión Integral de Riesgos y estructuración y seguimiento a las agendas del plan</t>
  </si>
  <si>
    <t>Prestar servicios profesionales al IDIGER para la formulación e implementación del Plan Distrirtal de Gestión de Riesgos - PDGR -  y la incorporación de riesgos en instrumentos de ordenamiento territorial.</t>
  </si>
  <si>
    <t>Incorporar en los 1 instrumentos de planificación territorial el componete de gestion de riesgos</t>
  </si>
  <si>
    <t>CLAUDIA SANDOVAL / CPS 20</t>
  </si>
  <si>
    <t>JANE DAYANA GUERRERO / CPS 90</t>
  </si>
  <si>
    <t>DESARROLLAR PARA EL IDIGER LINEAMIENTOS Y DIRECTRICES TÉCNICAS DE GESTIÓN DE RIESGOS  PARA LOS PROYECTOS ESTRATÉGICOS DISTRITALES DEL SECTOR DE MOVILIDAD: METRO Y CABLE AEREO</t>
  </si>
  <si>
    <t>LINA MARIA HERNANDEZ ORTIZ / CPS 95</t>
  </si>
  <si>
    <t>Establecer   mecanismos de cooperación a nivel regional, nacional e internacional para complementar estrategias de gestion de riesgos e intercambio de experiencias y buenas practica</t>
  </si>
  <si>
    <t>33114022007930801</t>
  </si>
  <si>
    <t>0801 Desarrollar, implementar y participar en estrategias  de cooperación y espacios de articulación que contribuyan al fortalecimiento del FOPAE como coordinador del Sistema Distrital de Gestión de Riesgos</t>
  </si>
  <si>
    <t>ANGELICA BERMUDEZ / CPS 86</t>
  </si>
  <si>
    <t>KATHERINE SALGADO / CPS 24</t>
  </si>
  <si>
    <t>RAFAEL ENRIQUE MORENO / CPS 14</t>
  </si>
  <si>
    <t>CLAUDIA GUERRERO / CPS 23</t>
  </si>
  <si>
    <t>MABEL LUCERO RUEDA / CPS 21</t>
  </si>
  <si>
    <t>WILSON MORENO / CPS 89</t>
  </si>
  <si>
    <t>ADRIANA PRIETO MARTINEZ / CPS 98</t>
  </si>
  <si>
    <t>ADICIÓN AL CONTRATO DE PRESTACIÓN DE SERVICIOS N°68 DE 2014 CUYO OBJETO CONTRACTUAL ES "PRESTAR LOS SERVICIOS PROFESIONALES PARA DAR CUMPLIMIENTO  A LOS PROCEDIMIENTOS DEL ÁREA DE PREPARATIVOS Y  RESPUESTA DE LA SUBDIRECCIÓN DE COORDINACIÓN DE  EMERGENCIAS DE LA ENTIDAD".</t>
  </si>
  <si>
    <t>ADICIÓN AL CONTRATO DE PRESTACIÓN DE SERVICIOS N°295 DE 2014 CUYO OBJETO CONTRACTUAL ES "PRESTAR LOS SERVICIOS PROFESIONALES PARA DAR CUMPLIMIENTO  A LOS PROCEDIMIENTOS DEL ÁREA DE PREPARATIVOS Y  RESPUESTA DE LA SUBDIRECCIÓN DE COORDINACIÓN DE  EMERGENCIAS DE LA ENTIDAD".</t>
  </si>
  <si>
    <t>ADICIÓN AL CONTRATO DE PRESTACIÓN DE SERVICIOS N°67 DE 2014 CUYO OBJETO CONTRACTUAL ES "PRESTAR LOS SERVICIOS PROFESIONALES ESPECIALIZADOS PARA DAR CUMPLIMIENTO A LOS PROCEDIMIENTOS DEL REVISIÓN Y ASESORAMIENTO DE LOS DIFERENTES PLANES E INSTRUMENTOS DEL ÁREA DE PREPARATIVOS Y RESPUESTA DE LA ENTIDAD".</t>
  </si>
  <si>
    <t>ADICIÓN AL CONTRATO DE PRESTACIÓN DE SERVICIOS N°399 DE 2014 CUYO OBJETO CONTRACTUAL ES "PRESTAR LOS SERVICIOS PROFESIONALES PARA EL APOYO AL SISTEMA DE ALERTAS TEMPRANAS-SAT DEL ÁREA DE PREPARATIVOS Y RESPUESTA DE LA SUBDIRECCIÓN DE COORDINACIÓN DE EMERGENCIAS DE LA ENTIDAD".</t>
  </si>
  <si>
    <t>Realizar  4 cursos especializados para el fortalecimiento del sdgr en el manejo de emergencias y desastres.</t>
  </si>
  <si>
    <t>33114022007850201</t>
  </si>
  <si>
    <t>0201 Realizar Cursos de entrenamiento especializado para el fortalecimiento del SDGR</t>
  </si>
  <si>
    <t xml:space="preserve"> Prestar los servicios profesionales especializados para dar cumplimiento a los procedimientos de la  revisión y asesoramiento de los diferentes planes e instrumentos del área de Preparativos y Respuesta de la entidad</t>
  </si>
  <si>
    <t>Garantizar el 100 % del suministro de equipos, herramientas, accesorios y ayudas humanitarias no pecuniarias requeridas para la atención oportuna de eventos, incidentes, emergencias y desastres que requieran el soporte logístico</t>
  </si>
  <si>
    <t>33114022007850401</t>
  </si>
  <si>
    <t>0401 Administrar y fortalecer el centro de reserva del IDIGER</t>
  </si>
  <si>
    <t>Prestar los servicios profesionales en el apoyo para el desarrollo de acciones, soporte, seguimiento, coordinación  y control sobre procedimientos logísticos y manejo de Centro de Reservas.</t>
  </si>
  <si>
    <t>Prestar servicios a la entidad, como apoyo a la gestión en actividades operativas y logísticas en el centro de reserva de la Entidad</t>
  </si>
  <si>
    <t xml:space="preserve"> Prestar servicios a la entidad, como apoyo a la gestión en actividades operativas y logísticas en el centro de reserva de la Entidad.</t>
  </si>
  <si>
    <t xml:space="preserve"> Prestar servicios a la entidad, como apoyo a la gestión en actividades operativas y logísticas en el centro de reserva de la Entidad</t>
  </si>
  <si>
    <t>ADICIÓN AL CONTRATO DE PRESTACIÓN DE SERVICIOS N°194 DE 2014 CUYO OBJETO CONTRACTUAL ES "PRESTAR SUS SERVICIOS PROFESIONALES EN EL APOYO PARA EL DESARROLLO DE ACCIONES, SOPORTE, SEGUIMIENTO, COORDINACIÓN  Y CONTROL SOBRE PROCEDIMIENTOS LOGÍSTICOS Y MANEJO DE CENTRO DE RESERVAS".</t>
  </si>
  <si>
    <t>ADICIÓN AL CONTRATO DE PRESTACIÓN DE SERVICIOS N°139 DE 2014 CUYO OBJETO CONTRACTUAL ES "PRESTAR SERVICIOS A LA ENTIDAD, COMO APOYO A LA GESTIÓN EN ACTIVIDADES OPERATIVAS Y LOGÍSTICAS EN EL CENTRO DE RESERVA DE LA ENTIDAD".</t>
  </si>
  <si>
    <t>ADICIÓN AL CONTRATO DE PRESTACIÓN DE SERVICIOS N°145 DE 2014 CUYO OBJETO CONTRACTUAL ES "PRESTAR SERVICIOS A LA ENTIDAD, COMO APOYO A LA GESTIÓN EN ACTIVIDADES OPERATIVAS Y LOGÍSTICAS EN EL CENTRO DE RESERVA DE LA ENTIDAD".</t>
  </si>
  <si>
    <t>ADICIÓN AL CONTRATO DE PRESTACIÓN DE SERVICIOS N°142 DE 2014 CUYO OBJETO CONTRACTUAL ES "PRESTAR SERVICIOS A LA ENTIDAD, COMO APOYO A LA GESTIÓN EN ACTIVIDADES OPERATIVAS Y LOGÍSTICAS EN EL CENTRO DE RESERVA DE LA ENTIDAD".</t>
  </si>
  <si>
    <t>ADICIÓN AL CONTRATO DE PRESTACIÓN DE SERVICIOS N°138 DE 2014 CUYO OBJETO CONTRACTUAL ES PRESTAR SERVICIOS A LA ENTIDAD, COMO APOYO A LA GESTIÓN EN ACTIVIDADES OPERATIVAS Y LOGÍSTICAS EN EL CENTRO DE RESERVA DE LA ENTIDAD.</t>
  </si>
  <si>
    <t>ADICIÓN AL CONTRATO DE PRESTACIÓN DE SERVICIOS N°155 DE 2014 CUYO OBJETO CONTRACTUAL ES "PRESTAR SERVICIOS A LA ENTIDAD, COMO APOYO A LA GESTIÓN EN ACTIVIDADES OPERATIVAS Y LOGÍSTICAS EN EL CENTRO DE RESERVA DE LA ENTIDAD".</t>
  </si>
  <si>
    <t>ADICIÓN AL CONTRATO DE PRESTACIÓN DE SERVICIOS N°239 DE 2014 CUYO OBJETO CONTRACTUAL ES "PRESTAR SERVICIOS A LA ENTIDAD, COMO APOYO A LA GESTIÓN EN ACTIVIDADES OPERATIVAS Y LOGÍSTICAS EN EL CENTRO DE RESERVA DE LA ENTIDAD".</t>
  </si>
  <si>
    <t>ADICIÓN AL CONTRATO DE PRESTACIÓN DE SERVICIOS N°240 DE 2014CUYO OBJETO CONTRACTUAL ES "PRESTAR SERVICIOS A LA ENTIDAD, COMO APOYO A LA GESTIÓN EN ACTIVIDADES OPERATIVAS Y LOGÍSTICAS EN EL CENTRO DE RESERVA DE LA ENTIDAD".</t>
  </si>
  <si>
    <t>ADICIÓN AL CONTRATO DE PRESTACIÓN DE SERVICIOS N°269 DE 2014 CUYO OBJETO CONTRACTUAL ES "PRESTAR SERVICIOS A LA ENTIDAD, COMO APOYO A LA GESTIÓN EN ACTIVIDADES OPERATIVAS Y LOGÍSTICAS EN EL CENTRO DE RESERVA DE LA ENTIDAD".</t>
  </si>
  <si>
    <t>ADICIÓN AL CONTRATO DE PRESTACIÓN DE SERVICIOS N°247 DE 2014 CUYO OBJETO CONTRACTUAL ES "PRESTAR SERVICIOS A LA ENTIDAD, COMO APOYO A LA GESTIÓN EN ACTIVIDADES OPERATIVAS Y LOGÍSTICAS EN EL CENTRO DE RESERVA DE LA ENTIDAD".</t>
  </si>
  <si>
    <t>ADICIÓN AL CONTRATO DE PRESTACIÓN DE SERVICIOS N°184 DE 2014 CUYO OBJETO CONTRACTUAL ES "PRESTAR SERVICIOS AL FOPAE, COMO APOYO A LA GESTIÓN EN ACTIVIDADES OPERATIVAS Y LOGÍSTICAS EN EL CENTRO DE RESERVA DE LA ENTIDAD".</t>
  </si>
  <si>
    <t>ADICIÓN AL CONTRATO DE PRESTACIÓN DE SERVICIOS N°185 DE 2014 CUYO OBJETO CONTRACTUAL ES "PRESTAR SERVICIOS A LA ENTIDAD, COMO APOYO A LA GESTIÓN EN ACTIVIDADES OPERATIVAS Y LOGÍSTICAS EN EL CENTRO DE RESERVA DE LA ENTIDAD".</t>
  </si>
  <si>
    <t>ADICIÓN AL CONTRATO DE PRESTACIÓN DE SERVICIOS N°143 DE 2014 CUYO OBJETO CONTRACTUAL ES "PRESTACIÓN DE SERVICIOS DE APOYO A LA GESTIÓN EN ACTIVIDADES OPERATIVAS PARA EL NÚMERO ÚNICO DE SEGURIDAD Y EMERGENCIAS - NUSE 123 Y LA RED DE COMUNICACIONES DISTRITAL".</t>
  </si>
  <si>
    <t>ADICIÓN AL CONTRATO DE PRESTACIÓN DE SERVICIOS N°156 DE 2014 CUYO OBJETO CONTRACTUAL ES"PRESTACIÓN DE SERVICIOS DE APOYO A LA GESTIÓN EN ACTIVIDADES OPERATIVAS  PARA EL NÚMERO ÚNICO DE SEGURIDAD Y EMERGENCIAS - NUSE 123 Y LA RED DE COMUNICACIONES DISTRITAL".</t>
  </si>
  <si>
    <t>ADICIÓN AL CONTRATO DE PRESTACIÓN DE SERVICIOS N°102 DE 2014 CUYO OBJETO CONTRACTUAL ES "PRESTACIÓN DE SERVICIOS DE APOYO A LA GESTIÓN EN ACTIVIDADES OPERATIVAS  PARA EL NÚMERO ÚNICO DE SEGURIDAD Y EMERGENCIAS - NUSE 123 Y LA RED DE COMUNICACIONES DISTRITAL".</t>
  </si>
  <si>
    <t>ADICIÓN AL CONTRATO DE PRESTACIÓN DE SERVICIOS N°103 DE 2014 CUYO OBJETO CONTRACTUAL ES "PRESTACIÓN DE SERVICIOS DE APOYO A LA GESTIÓN EN ACTIVIDADES OPERATIVAS  PARA EL NÚMERO ÚNICO DE SEGURIDAD Y EMERGENCIAS - NUSE 123 Y LA RED DE COMUNICACIONES DISTRITAL".</t>
  </si>
  <si>
    <t>ADICIÓN AL CONTRATO DE PRESTACIÓN DE SERVICIOS N°101 DE 2014 CUYO OBJETO CONTRACTUAL ES "PRESTACIÓN DE SERVICIOS DE APOYO A LA GESTIÓN EN ACTIVIDADES OPERATIVAS  PARA EL NÚMERO ÚNICO DE SEGURIDAD Y EMERGENCIAS - NUSE 123 Y LA RED DE COMUNICACIONES DISTRITAL".</t>
  </si>
  <si>
    <t>ADICIÓN AL CONTRATO DE PRESTACIÓN DE SERVICIOS N°262 DE 2014 CUYO OBJETO CONTRACTUAL ES "PRESTACIÓN DE SERVICIOS DE APOYO A LA GESTIÓN EN ACTIVIDADES OPERATIVAS  PARA EL NÚMERO ÚNICO DE SEGURIDAD Y EMERGENCIAS - NUSE 123 Y LA RED DE COMUNICACIONES DISTRITAL".</t>
  </si>
  <si>
    <t>ADICIÓN AL CONTRATO DE PRESTACIÓN DE SERVICIOS N°136 DE 2014 CUYO OBJETO CONTRACTUAL ES "PRESTACIÓN DE SERVICIOS DE APOYO A LA GESTIÓN EN ACTIVIDADES OPERATIVAS  PARA EL NÚMERO ÚNICO DE SEGURIDAD Y EMERGENCIAS - NUSE 123 Y LA RED DE COMUNICACIONES DISTRITAL".</t>
  </si>
  <si>
    <t>ADICIÓN AL CONTRATO DE PRESTACIÓN DE SERVICIOS N°137  DE 2014 CUYO OBJETO CONTRACTUAL ES "PRESTACIÓN DE SERVICIOS DE APOYO A LA GESTIÓN EN ACTIVIDADES OPERATIVAS  PARA EL NÚMERO ÚNICO DE SEGURIDAD Y EMERGENCIAS - NUSE 123 Y LA RED DE COMUNICACIONES DISTRITAL".</t>
  </si>
  <si>
    <t>ADICIÓN AL CONTRATO DE PRESTACIÓN DE SERVICIOS N°149  DE 2014 CUYO OBJETO CONTRACTUAL ES "PRESTACIÓN DE SERVICIOS DE APOYO A LA GESTIÓN EN ACTIVIDADES OPERATIVAS  PARA EL NÚMERO ÚNICO DE SEGURIDAD Y EMERGENCIAS - NUSE 123 Y LA RED DE COMUNICACIONES DISTRITAL".</t>
  </si>
  <si>
    <t>ADICIÓN AL CONTRATO DE PRESTACIÓN DE SERVICIOS N°147  DE 2014 CUYO OBJETO CONTRACTUAL ES "PRESTACIÓN DE SERVICIOS DE APOYO A LA GESTIÓN EN ACTIVIDADES OPERATIVAS  PARA EL NÚMERO ÚNICO DE SEGURIDAD Y EMERGENCIAS - NUSE 123 Y LA RED DE COMUNICACIONES DISTRITAL".</t>
  </si>
  <si>
    <t>ADICIÓN AL CONTRATO DE PRESTACIÓN DE SERVICIOS N°144 DE 2014 CUYO OBJETO CONTRACTUAL ES "PRESTACIÓN DE SERVICIOS DE APOYO A LA GESTIÓN EN ACTIVIDADES OPERATIVAS  PARA EL NÚMERO ÚNICO DE SEGURIDAD Y EMERGENCIAS - NUSE 123 Y LA RED DE COMUNICACIONES DISTRITAL".</t>
  </si>
  <si>
    <t>ADICIÓN AL CONTRATO DE PRESTACIÓN DE SERVICIOS N°323 DE 2014 CUYO OBJETO CONTRACTUAL ES "PRESTAR LOS SERVICIOS PROFESIONALES PARA DESARROLLAR LAS ACCIONES REQUERIDAS EN LA ELABORACIÓN DE UN SISTEMA LOGÍSTICO PARA BOGOTÁ, DE ACUERDO A LO ESTABLECIDO EN LA ESTRATEGIA DISTRITAL DE RESPUESTA".</t>
  </si>
  <si>
    <t>ADICIÓN AL CONTRATO DE PRESTACIÓN DE SERVICIOS N°244 DE 2014 CUYO OBJETO CONTRACTUAL ES "PRESTAR SERVICIOS DE APOYO TÉCNICO PARA LA GESTIÓN DE LA SUBDIRECCIÓN DE EMERGENCIAS DE LA ENTIDAD, EN LA RESPUESTA INTEGRAL A EMERGENCIAS Y DESASTRES".</t>
  </si>
  <si>
    <t>ADICIÓN AL CONTRATO DE PRESTACIÓN DE SERVICIOS N°344 DE 2014 CUYO OBJETO CONTRACTUAL ES "PRESTAR SERVICIOS PROFESIONALES PARA LA GESTIÓN DE LA SUBDIRECCIÓN DE  EMERGENCIAS DE LA ENTIDAD, EN LA RESPUESTA INTEGRAL A EMERGENCIAS Y DESASTRES".</t>
  </si>
  <si>
    <t>ADICIÓN AL CONTRATO DE PRESTACIÓN DE SERVICIOS N°245 DE 2014 CUYO OBJETO CONTRACTUAL ES "PRESTAR SERVICIOS PROFESIONALES PARA LA GESTIÓN DE LA SUBDIRECCIÓN DE EMERGENCIAS DE LA ENTIDAD,  EN LA RESPUESTA INTEGRAL A EMERGENCIAS Y DESASTRES".</t>
  </si>
  <si>
    <t>ADICIÓN AL CONTRATO DE PRESTACIÓN DE SERVICIOS N°188 DE 2014 CUYO OBJETO CONTRACTUAL ES "PRESTAR SERVICIOS DE APOYO PROFESIONAL  ESPECIALIZADO A LA GESTIÓN EN EL DESARROLLO DE ACCIONES DE SOPORTE, SEGUIMIENTO Y CONTROL SOBRE PROCEDIMIENTOS EN RESPUESTA A EMERGENCIAS".</t>
  </si>
  <si>
    <t>ADICIÓN AL CONTRATO DE PRESTACIÓN DE SERVICIOS N°420 DE 2014 CUYO OBJETO CONTRACTUAL ES "PRESTAR SUS SERVICIOS PROFESIONALES DE ASESORÍA Y COORDINACIÓN PARA LA EJECUCIÓN DE ACCIONES OPERATIVAS DE FORTALECIMIENTO DE LA CAPACIDAD DE RESILIENCIA Y MEDIDAS DE ADAPTACIÓN AL CAMBIO CLIMÁTICO".</t>
  </si>
  <si>
    <t>CAMILO ESPINOSA / CPS 68</t>
  </si>
  <si>
    <t>ADICIÓN AL CONTRATO DE PRESTACIÓN DE SERVICIOS N°358 DE 2014 CUYO OBJETO CONTRACTUAL ES ¿PRESTAR LOS SERVICIOS PROFESIONALES A LA ENTIDAD MEDIANTE EL APOYO TÉCNICO AMBIENTAL PARA EL MANEJO DE DRENAJE DE AGUAS LLUVIAS Y LA REDUCCIÓN DE RIESGOS POR INUNDACIÓN"</t>
  </si>
  <si>
    <t>ADICIÓN AL CONTRATO DE PRESTACIÓN DE SERVICIOS N°440 DE 2014 CUYO OBJETO CONTRACTUAL ES "PRESTAR SERVICIOS DE APOYO ADMINISTRATIVO AL IDIGER PARA EL DESARROLLO DE LAS ACTIVIDADES RELACIONADAS CON LAS INTERVENCIONES DE QUEBRADAS Y CANALES PARA LA REDUCCION DEL RIESGO DE INUNDACIONES".</t>
  </si>
  <si>
    <t>Prestar servicios de apoyo técnico para la gestión de la Subdirección de Emergencias de la entidad, en la respuesta integral a Emergencias y Desastres</t>
  </si>
  <si>
    <t>Prestar servicios profesionales para la gestión de la Subdirección de  Emergencias de la entidad, en la respuesta integral a Emergencias y Desastres</t>
  </si>
  <si>
    <t>Prestar servicios profesionales para la gestión de la Subdirección de Emergencias de la entidad,  en la respuesta integral a Emergencias y Desastres</t>
  </si>
  <si>
    <t>Prestar servicios de apoyo Profesional  especializado a la gestión en el desarrollo de acciones de soporte, seguimiento y control sobre procedimientos en respuesta a emergencias</t>
  </si>
  <si>
    <t>ADICIÓN AL CONTRATO DE PRESTACIÓN DE SERVICIOS N°322  DE 2014 CUYO OBJETO CONTRACTUAL ES "PRESTAR LOS SERVICIOS PROFESIONALES A LA ENTIDAD PARA REVISAR Y EVALUAR LOS PLANES DE CONTINGENCIA DE AGLOMERACIONES DE PÚBLICO DE TIPO PERMANENTE Y EN LA HABILITACIÓN DE ESCENARIOS PARA AGLOMERACIONES DE PÚBLICO".</t>
  </si>
  <si>
    <t>ADICIÓN AL CONTRATO DE PRESTACIÓN DE SERVICIOS N°359 DE 2014  CUYO OBJETO CONTRACTUAL ES "PRESTAR LOS SERVICIOS PROFESIONALES AL FOPAE EN TRANSICIÓN A IDIGER PARA COORDINAR LAS ACCIONES MISIONALES E INSTITUCIONALES EN LA GESTIÓN DE RIESGOS POR AGLOMERACIONES DE PÚBLICO, LA REVISIÓN DE PROTOCOLOS DE ACTUACIÓN Y LA PLANEACIÓN DE LA ESTRATEGIA A IMPLEMENTAR".</t>
  </si>
  <si>
    <t>ADICIÓN AL CONTRATO DE PRESTACIÓN DE SERVICIOS N°306 DE 2014 CUYO OBJETO CONTRACTUAL ES "PRESTAR LOS SERVICIOS PROFESIONALES A LA ENTIDAD PARA REVISAR Y EVALUAR LOS PLANES DE CONTINGENCIA DE AGLOMERACIONES DE PÚBLICO DE TIPO PERMANENTE Y EN LA HABILITACIÓN DE ESCENARIOS PARA AGLOMERACIONES DE PÚBLICO".</t>
  </si>
  <si>
    <t>ADICIÓN AL CONTRATO DE PRESTACIÓN DE SERVICIOS N°82 DE 2014 CUYO OBJETO CONTRACTUAL ES "PRESTAR LOS SERVICIOS PROFESIONALES A LA ENTIDAD PARA REVISAR Y EVALUAR LOS PLANES DE CONTINGENCIA DE AGLOMERACIONES DE PÚBLICO DE TIPO PERMANENTE Y EN LA HABILITACIÓN DE ESCENARIOS PARA AGLOMERACIONES DE PÚBLICO".</t>
  </si>
  <si>
    <t>NATALIA ORTEGON / CPS 102</t>
  </si>
  <si>
    <t>ADICIÓN AL CONTRATO DE PRESTACIÓN DE SERVICIOS N°318 DE 2014 CUYO OBJETO CONTRACTUAL ES "PRESTAR LOS SERVICIOS PROFESIONALES A LA ENTIDAD PARA REVISAR Y EVALUAR LOS PLANES DE CONTINGENCIA DE AGLOMERACIONES DE PÚBLICO DE TIPO PERMANENTE Y EN LA HABILITACIÓN DE ESCENARIOS PARA AGLOMERACIONES DE PÚBLICO".</t>
  </si>
  <si>
    <t>ADICIÓN AL CONTRATO DE PRESTACIÓN DE SERVICIOS N°301 DE 2014 CUYO OBJETO CONTRACTUAL ES "PRESTACIÓN DE SERVICIOS DE APOYO A LA GESTIÓN EN ACTIVIDADES OPERATIVAS  PARA EL NÚMERO ÚNICO DE SEGURIDAD Y EMERGENCIAS - NUSE 123 Y LA RED DE COMUNICACIONES DISTRITAL".</t>
  </si>
  <si>
    <t>DIANA PEREZ / CPS 69</t>
  </si>
  <si>
    <t>PRESTAR LOS SERVICIOS PROFESIONALES A LA ENTIDAD PARA REVISAR Y EVALUAR LOS PLANES DE CONTINGENCIA DE AGLOMERACIONES DE PÚBLICO DE TIPO OCASIONAL.</t>
  </si>
  <si>
    <t>Diseñar e Implementar  1 sistema distrital de centros de reserva para garantizar el soporte logístico para el manejo de emergencias y desastres</t>
  </si>
  <si>
    <t>33114022007850901</t>
  </si>
  <si>
    <t>0901 Diseñar e implementar el sistema distrital de centros de reserva</t>
  </si>
  <si>
    <t>Prestar los servicios profesionales para desarrollar las acciones requeridas en la elaboración de un sistema logístico para Bogotá, de acuerdo a lo establecido en la estrategia distrital de respuesta</t>
  </si>
  <si>
    <t>Interventoría, administrativa, técnica, financiera, social   y ambiental al  contrato para la adecuación hidrogeomorfológica y la restauración ecológica del brazo del humedal Juan Amarillo o Tibabuyes en la localidad de suba, en cumplimiento de lo establecido en el convenio 411 de 2014, suscrito entre el IDIGER y el FDL de Suba</t>
  </si>
  <si>
    <t xml:space="preserve">Dar cumplimiento a la Conciliación extra judicial adelantada ante el Procurador 83 Judicial I para asuntos administrativos, entre en IDIGER y el Señor JOSÉ EULISES BEJARANO BEJARANO , para el tramite de adquisición del predio con folio de matricula inmobiliaria N° 50S-40028001
</t>
  </si>
  <si>
    <t>Prestar servicios profesionales como abogada especializada para la puesta en funcionamiento del modelo administrativo, financiero y operativo del FONDIGER y la estructuración de su Manual Operativo.</t>
  </si>
  <si>
    <t xml:space="preserve">Prestar servicios profesionales  para la elaboracion de  diseños de obras de mitigacion recuperacion y/o renaturalizacion </t>
  </si>
  <si>
    <t>APOYO A LA SUPERVISIÓN DEL ESTUDIO Y DISEÑO DE OBRAS PARA LA ESTABILIZACIÓN DE MÁRGENES, CONTROL DE EROSIÓN, SOCAVACIÓN, Y RENATURALIZACIÓN DEL CURSO DEL RÍO FUCHA EN EL TRAMO COMPRENDIDO DESDE LA CARRERA 19 ESTE HASTA LA CARRERA 1 ESTE, DE LA LOCALIDAD DE SAN CRISTÓBAL DE LA CIUDAD DE BOGOTÁ, D.C.¿, DE ACUERDO CON LA DESCRIPCIÓN, ESPECIFICACIONES Y DEMÁS CONDICIONES ESTABLECIDAS EN EL PLIEGO DE CONDICIONES Y EN ESPECIAL CON LAS ESTABLECIDAS EN EL ANEXO TÉCNICO.</t>
  </si>
  <si>
    <t>Prestar servicios profesionales a la entidad como asesor en diseños de sistemas de drenaje urbano y de obras hidráulicas para el manejo integral de los canales y quebradas en el distrito capital</t>
  </si>
  <si>
    <t>INTERVENTORÍA, ADMINISTRATIVA, TÉCNICA, FINANCIERA, SOCIAL   Y AMBIENTAL AL  CONTRATO PARA LA ADECUACIÓN HIDROGEOMORFOLÓGICA Y LA RESTAURACIÓN ECOLÓGICA DEL BRAZO DEL HUMEDAL JUAN AMARILLO O TIBABUYES EN LA LOCALIDAD DE SUBA, EN CUMPLIMIENTO DE LO ESTABLECIDO EN EL CONVENIO 411 DE 2014, SUSCRITO ENTRE EL IDIGER Y EL FDL DE SUBA</t>
  </si>
  <si>
    <t>ADICIÓN AL CONTRATO DE PRESTACIÓN DE SERVICIOS N°343 DE 2014 CUYO OBJETO CONTRACTUAL ES "PRESTAR SERVICIOS PROFESIONALES AL FOPAE PARA PROMOVER LA EJECUCIÓN DE INICIATIVAS CON PARTICIPACIÓN COMUNITARIA DE REDUCCIÓN DE RIESGOS, MEDIANTE EL MANTENIMIENTO Y LIMPIEZA DE QUEBRADAS Y CANALES PLUVIALES EN EL DISTRITO CAPITAL".</t>
  </si>
  <si>
    <t>ADICIÓN AL CONTRATO DE PRESTACIÓN DE SERVICIOS N°338 DE 2014 CUYO OBJETO CONTRACTUAL ES "PRESTAR SERVICIOS PROFESIONALES AL FOPAE PARA PROMOVER LA EJECUCIÓN DE INICIATIVAS CON PARTICIPACIÓN COMUNITARIA DE REDUCCIÓN DE RIESGOS, MEDIANTE EL MANTENIMIENTO Y LIMPIEZA DE QUEBRADAS Y CANALES PLUVIALES EN EL DISTRITO CAPITAL".</t>
  </si>
  <si>
    <t>Ajuste menor valor apropiación, de acuerdo a solicitud de modificación de fecha marzo 03-15</t>
  </si>
  <si>
    <t>Prestar servicios profesionales para el apoyo al fortalecimiento de la participación y de la organización social y comunitaria en gestión de riesgos.</t>
  </si>
  <si>
    <t>Se crea nuevo objeto contractual, de acuerdo a solicitud de modificación de fecha marzo 03-15</t>
  </si>
  <si>
    <t>PRESTAR SERVICIOS TÉCNICOS A LA ENTIDAD PARA LA ELABORACIÓN DE DISEÑOS GRÁFICOS, EDICIÓN Y DIAGRAMACIÓN DE PUBLICACIONES QUE REQUIERA LA ESTRATEGIA DE EDUCACIÓN Y COMUNICACIONES DE GESTIÓN DE RIESGOS Y CAMBIO CLIMÁTICO.</t>
  </si>
  <si>
    <t>Menor valor de apropiación de acuerdo a la soclicitud de modificación presentada el 04/03/2015</t>
  </si>
  <si>
    <t>Se elimina objeto contractual de acuerdo a la solicitud de modificación del 04/03/2015</t>
  </si>
  <si>
    <t xml:space="preserve">Arrendamiento de espacios para el alojamiento de una (1) repetidora de radio de propiedad del Instituto Distrital De Gestión De Riesgos Y Cambio Climático - IDIGER, junto con los accesorios necesarios para el funcionamiento de la misma, en la caseta situada en el Cerro El Águila (Alto el Cable)
</t>
  </si>
  <si>
    <t>Cambio de objeto contractual y mayor valor de apropiaicón e acuerdo a la solicitud de modificación del 04/03/2015</t>
  </si>
  <si>
    <t>CONTRATAR EL SERVICIO DE COMUNICACIÓN MÓVIL PARA GESTIÓN DE RIESGOS Y ADAPTACIÓN AL CAMBIO CLIMÁTICO</t>
  </si>
  <si>
    <t xml:space="preserve">Contratar soporte técnico y derecho a actualizaciones denominado (SOFTWARE UPDATE LICENSE &amp; SUPPORT) de las licencias de: Oracle Database Enterprise Edition – Processor Perpetual,  Weblogic Suite – Processor Perpetual, Real Application Clusters – Processor Perpetual, Oracle Advanced Security, Oracle Database Vault,Audit Vault and Database Firewall, Oracle Diagnostics Pack y Oracle Tuning Pack 
</t>
  </si>
  <si>
    <t>Se crea nuevo objeto contractual de acuerdo a la solicitud de modificación presentada el 04/03/2015</t>
  </si>
  <si>
    <t xml:space="preserve">Arrendamiento de espacios para el alojamiento de la Estación Kennedy perteneciente a la Red Hidrometereologica de Bogota, propiedad de la Entidad
</t>
  </si>
  <si>
    <t xml:space="preserve">Arrendamiento de espacios para el alojamiento de la Estación Independencia perteneciente a la Red Hidrometereologica de Bogota, propiedad de la Entidad
</t>
  </si>
  <si>
    <t xml:space="preserve">Arrendamiento de espacios para el alojamiento de la Estación La esperanza perteneciente a la Red Hidrometereologica de Bogota, propiedad de la Entidad
</t>
  </si>
  <si>
    <t xml:space="preserve">Arrendamiento de espacios para el alojamiento de la Estación Gran Bretaña perteneciente a la Red Hidrometereologica de Bogota, propiedad de la Entidad
</t>
  </si>
  <si>
    <t xml:space="preserve">Arrendamiento de espacios para el alojamiento de una (1) repetidora de radio de propiedad del Instituto Distrital De Gestión De Riesgos Y Cambio Climático - IDIGER, junto con los accesorios necesarios para el funcionamiento de las mismas, en la caseta situada en el Cerro Cazadores
</t>
  </si>
  <si>
    <t xml:space="preserve">Arrendamiento de espacios para el alojamiento de una (1) repetidora de radio de propiedad del Instituto Distrital De Gestión De Riesgos Y Cambio Climático - IDIGER, junto con los accesorios necesarios para el funcionamiento de la misma, en la caseta situada en el Cerro Mochuelo
</t>
  </si>
  <si>
    <t xml:space="preserve">Arrendamiento de espacios para el alojamiento de una (1) repetidora de radio de propiedad del Instituto Distrital De Gestión De Riesgos Y Cambio Climático - IDIGER, junto con los accesorios necesarios para el funcionamiento de la misma, en la caseta situada en el Cerro Mirador
</t>
  </si>
  <si>
    <t xml:space="preserve">Arrendamiento de espacios para el alojamiento de tres (3) repetidoras de radio de propiedad del  Instituto Distrital De Gestión De Riesgos Y Cambio Climático - IDIGER, junto con los accesorios necesarios para el funcionamiento de las mismas, en las casetas situadas en los Cerros Mochuelo y Suba
</t>
  </si>
  <si>
    <t>Ampliar y mejorar  1 red distrital de telecomunicaciones de  emergencia que permita la interoperabilidad de las entidades conectadas  y su interconexión con el nuse.</t>
  </si>
  <si>
    <t>33114022007890502</t>
  </si>
  <si>
    <t>0502 Adquisicion de equipos y servicios para fortalecer la red de telecomunicaciones de emergencia del IDIGER</t>
  </si>
  <si>
    <t>AMIRA RODRIGUEZ / CPS 105</t>
  </si>
  <si>
    <t>ADICION AL CONTRATO NO 304 DE 2014 CUYO OBJETO ES: PRESTAR SERVICIOS DE APOYO OPERATIVO EN LA CONDUCCIÓN DEL VEHÍCULO QUE SE LE ASIGNE PARA EL CUMPLIMIENTO DE LA MISIÓN DEL FOPAE EN TRANSFORMACIÓN DE IDIGER</t>
  </si>
  <si>
    <t>LADY BLANOLY PLATA / CPS103</t>
  </si>
  <si>
    <t>CARLOS HERNANDEZ / CPS 100</t>
  </si>
  <si>
    <t>ADICION AL CONTRATO NO 014 DE 2014 CUYO OBJETO ES: PRESTAR SERVICIOS PROFESIONALES AL FOPAE, COMO ABOGADO PARA EL DESARROLLO DE LAS ACTIVIDADES RELACIONADAS CON LA GESTIÓN CONTRACTUAL DE LA ENTIDAD.</t>
  </si>
  <si>
    <t xml:space="preserve">Adquisición de equipos de computo y periféricos de impresión para garantizar el funcionamiento de la entidad
</t>
  </si>
  <si>
    <t>ALQUILER DE EQUIPOS DE COMPUTO, PERIFERICOS DE IMPRESIÓN, ESCÁNERES, VIDEO BEAM Y SWITCHES A PRECIOS UNITARIOS FIJOS DE ACUERDO A LAS CANTIDADES Y ESPECIFICACIONES REQUERIDAS POR LA ENTIDAD</t>
  </si>
  <si>
    <t>MANTENIMIENTO PREVENTIVO Y CORRECTIVO DE EQUIPOS DE COMPUTO, PERIFERICOS DE IMPRESIÓN, SCANNER Y VIDEO BEAM, INCLUIDA BOLSA DE REPUESTOS</t>
  </si>
  <si>
    <t>CONTRATAR EL SERVICIO DE INTERNET MÓVIL PARA LAS NECESIDADES DE COMUNICACIÓN DE ACTIVIDADES DE GESTIÓN DE RIESGOS EN TRABAJO DE CAMPO Y DE LA ENTIDAD</t>
  </si>
  <si>
    <t>FERNANDO BERNAL/ CPS99</t>
  </si>
  <si>
    <t xml:space="preserve">Prestar servicios profesionales a la entidad, para la puesta en operación del software Si Capital CONTABILIDAD OPGET
</t>
  </si>
  <si>
    <t xml:space="preserve">Prestar servicios profesionales a la entidad, para la puesta en operación del software Si Capital. PERNO PREDIS
</t>
  </si>
  <si>
    <t xml:space="preserve">Prestar servicios profesionales a la entidad, para la puesta en operación del software Si Capital. CORDIS CISCO
</t>
  </si>
  <si>
    <t>0401001 Prestar servicios profesionales al IDIGER para la formulación e implementación del Plan Distrirtal de Gestión de Riesgos - PDGR -  y la incorporación de riesgos en instrumentos de ordenamiento territorial.</t>
  </si>
  <si>
    <t>R</t>
  </si>
  <si>
    <t>claudia sandoval</t>
  </si>
  <si>
    <t>0501001 Prestar servicios profesionales al IDIGER para la coordinación de los procesos de gestión de riesgos territorial y articulación interinstitucional distrital</t>
  </si>
  <si>
    <t>0501002 Prestar servicios profesionales al Idiger para el desarrollo de acciones de cooperacion que complementen estrategias de gestion de riesgos y adaptación al cambio climático</t>
  </si>
  <si>
    <t>0601001 Desarrollar para el IDIGER lineamientos y directrices técnicas de gestión de riesgos  para los proyectos estratégicos Distritales del Sector de Movilidad: Metro y cable Aereo</t>
  </si>
  <si>
    <t>0601002 Prestar servicios profesionales para desarrollar y promover lineamientos para la gestión de riesgos en la prestación de servicios públicos con énfasis en el sector de movilidad</t>
  </si>
  <si>
    <t>0601003 Prestar servicios profesionales al Idiger para la coordinación  de los procesos asociados al cambio climático y articulación interinstitucional distrital</t>
  </si>
  <si>
    <t>LINA HERNANDEZ</t>
  </si>
  <si>
    <t>0601004 Desarrollar para el IDIGER lineamientos y directrices técnicas de gestión de riesgos  para los proyectos estratégicos Distritales del Sector de Movilidad: Metro y cable Aereo</t>
  </si>
  <si>
    <t>lina sotelo</t>
  </si>
  <si>
    <t>0801001 Prestar servicios profesionales al Idiger para el desarrollo de acciones de cooperacion que complementen estrategias de gestion de riesgos y adaptación al cambio climático</t>
  </si>
  <si>
    <t>jane guerero</t>
  </si>
  <si>
    <t>0901001</t>
  </si>
  <si>
    <t xml:space="preserve">0901001 Prestar servicios profesionales al Idiger para la administracion y analisis de la infromacion del observatorio de gestion de riesgos </t>
  </si>
  <si>
    <t>ANGELICA BERMUDEZ</t>
  </si>
  <si>
    <t>0901002</t>
  </si>
  <si>
    <t xml:space="preserve">0901002 Prestar servicios profesionales al Idiger para la administracion y analisis de la infromacion del observatorio de gestion de riesgos </t>
  </si>
  <si>
    <t>angelica bermudez</t>
  </si>
  <si>
    <t>1101001 Contratar una Sociedad Fiduciaria para manejar mediante Fiducia Pública de Administración, pagos e inversión, los recursos asignados al Fondo Distrital para la Gestión de Riesgos y Cambio Climático de Bogotá D.C. FONDIGER</t>
  </si>
  <si>
    <t>N</t>
  </si>
  <si>
    <t>1101002</t>
  </si>
  <si>
    <t>1101002 Contratar una Sociedad Fiduciaria para manejar mediante Fiducia Pública de Administración, pagos e inversión, los recursos asignados al Fondo Distrital para la Gestión de Riesgos y Cambio Climático de Bogotá D.C. FONDIGER. Este cdp reemplaza el cdp de vigencia anterior No. 1340 con fecha de registro en el sistema predis de diciembre 18 de 2014</t>
  </si>
  <si>
    <t>1101003</t>
  </si>
  <si>
    <t>1101003 Prestar servicios profesionales al Idiger para la coordinación  de los procesos asociados al cambio climático y articulación interinstitucional distrital</t>
  </si>
  <si>
    <t>lina hernandez</t>
  </si>
  <si>
    <t>PRESTAR SERVICIOS PROFESIONALES COMO ABOGADA ESPECIALIZADA PARA LA PUESTA EN FUNCIONAMIENTO DEL MODELO ADMINISTRATIVO, FINANCIERO Y OPERATIVO DEL FONDIGER Y LA ESTRUCTURACIÓN DE SU MANUAL OPERATIVO.</t>
  </si>
  <si>
    <t>1101004</t>
  </si>
  <si>
    <t>1101004 Prestar servicios profesionales como abogada especializada para la puesta en funcionamiento del modelo administrativo, financiero y operativo del FONDIGER y la estructuración de su Manual Operativo.</t>
  </si>
  <si>
    <t>Prestar servicios profesionales especializados para la puesta en funcionamiento del modelo administrativo, financiero y operativo del FONDIGER y la estructuración del Manual Operativo en su componente financiero que incluye, entre otros, los aspectos presupuestales, contables, de inversiones y operaciones de pago.</t>
  </si>
  <si>
    <t>Se crea nuevo objeto contractaul de acuerdo a la solicitud de modificación presentada el 05/03/2015</t>
  </si>
  <si>
    <t>1101005</t>
  </si>
  <si>
    <t>1101005 Prestar servicios profesionales especializados para la puesta en funcionamiento del modelo administrativo, financiero y operativo del FONDIGER y la estructuración del Manual Operativo en su componente financiero que incluye, entre otros, los aspectos presupuestales, contables, de inversiones y operaciones de pago.</t>
  </si>
  <si>
    <t>1201001</t>
  </si>
  <si>
    <t>1201001 Prestar servicios profesionales al Idiger para el seguimiento y evaluación de  proyectos de la entidad.</t>
  </si>
  <si>
    <t>1201002</t>
  </si>
  <si>
    <t xml:space="preserve">1201002 Prestar servicios profesionales al Idiger para el seguimiento y evaluación de  proyectos de la entidad y de apoyo al seguimiento del Banco de Proyectos del FONDIGER </t>
  </si>
  <si>
    <t>1201003</t>
  </si>
  <si>
    <t xml:space="preserve">1201003 Prestar servicios profesionales al Idiger para consolidar los informes de seguimiento y evaluación al Programa de gestión Integral del riesgos del Plan de Desarrollo y del FONDIGER, </t>
  </si>
  <si>
    <t>1201004</t>
  </si>
  <si>
    <t>1201004 Prestar servicios de apoyo técnico al IDIGER  en actividades operativas requeridas en la ejecución de los proyectos de inversión de la entidad y del FONDIGER</t>
  </si>
  <si>
    <t>Ajuste menor valor de apropiación de acuerdo a la solicitud de modificación presentada el 05/03/2015</t>
  </si>
  <si>
    <t>1201005</t>
  </si>
  <si>
    <t>1201005 Prestar servicios profesionales de asesoría al IDIGER en la estructuración de los proyectos y etapa precontractual requeridos para la ejecución de los recursos del FONDIGER.</t>
  </si>
  <si>
    <t>1201006</t>
  </si>
  <si>
    <t>1201006 Prestar servicios de apoyo para adelantar actividades de asistencia administrativas relacionadas con el proyecto de Consolidación del Sistema de Gestión de Riesgos del IDIGER.</t>
  </si>
  <si>
    <t>1201007</t>
  </si>
  <si>
    <t>1201007 Prestar servicios profesionales al Idiger para el seguimiento y evaluación de  proyectos de la entidad.</t>
  </si>
  <si>
    <t>katherine salgado</t>
  </si>
  <si>
    <t>1201008</t>
  </si>
  <si>
    <t xml:space="preserve">1201008 Prestar servicios profesionales al Idiger para el seguimiento y evaluación de  proyectos de la entidad y de apoyo al seguimiento del Banco de Proyectos del FONDIGER </t>
  </si>
  <si>
    <t>rafel moreno</t>
  </si>
  <si>
    <t>1201009</t>
  </si>
  <si>
    <t xml:space="preserve">1201009 Prestar servicios profesionales al Idiger para consolidar los informes de seguimiento y evaluación al Programa de gestión Integral del riesgos del Plan de Desarrollo y del FONDIGER, </t>
  </si>
  <si>
    <t>claudia guerrero</t>
  </si>
  <si>
    <t>1201010</t>
  </si>
  <si>
    <t>1201010 Prestar servicios de apoyo técnico al IDIGER  en actividades operativas requeridas en la ejecución de los proyectos de inversión de la entidad y del FONDIGER</t>
  </si>
  <si>
    <t>mabel rueda</t>
  </si>
  <si>
    <t>1201011</t>
  </si>
  <si>
    <t>1201011 Prestar servicios de apoyo para adelantar actividades de asistencia administrativas relacionadas con el proyecto de Consolidación del Sistema de Gestión de Riesgos del IDIGER.</t>
  </si>
  <si>
    <t>adriana prieto</t>
  </si>
  <si>
    <t>Prestar servicios profesionales a la entidad para la reducción de riesgo mediante el acompañamiento técnico, apoyo a la supervisión en la ejecución de estudios, diseños y obras de mitigación.</t>
  </si>
  <si>
    <t>ADICION AL CONTRATO 390 DE 2014, CUYO OBJETO ES "PRESTAR SERVICIOS PROFESIONALES PARA LA ELABORACIÓN Y REVISIÓN DE CONCEPTOS TÉCNICOS DE RIESGOS PARA LA PLANIFICACIÓN TERRITORIAL Y PROGRAMAS DE GESTIÓN DE RIESGOS QUE ADELANTA LA ENTIDAD"</t>
  </si>
  <si>
    <t>Adicion al contrato No 437 de 2014 cuyo objeto es:Prestar servicios profesionales al proceso de gestión presupuestal y del PAC del FOPAE en transformación a IDIGER.</t>
  </si>
  <si>
    <t>12 de marzo de 2015</t>
  </si>
  <si>
    <t>13 de marzo de 2015</t>
  </si>
  <si>
    <t>Se crea nuevo objeto contractual de acuerdo a la solicitud de modificación presentada el 06/03/2015</t>
  </si>
  <si>
    <t>Ajuste menor valor de apropiación de acuerdo a la solicitud de modificación presentada el 06/03/2015</t>
  </si>
  <si>
    <t>Prestar sevicios de apoyo a la gestión para adelantar actividades administrativas en la entidad</t>
  </si>
  <si>
    <t>PRESTAR SEVICIOS DE APOYO A LA GESTIÓN PARA ADELANTAR ACTIVIDADES ADMINISTRATIVAS EN LA ENTIDAD</t>
  </si>
  <si>
    <t>Prestar los servicios profesionales a la entidad, para la emisión de Diagnóstico Técnico de riesgos en desarrollo del procedimiento de Asistencia Técnica.</t>
  </si>
  <si>
    <t>Se crea nuevo objeto contractual, de acuerdo a solicitud de modificación de fecha marzo 10-15</t>
  </si>
  <si>
    <t>PRESTAR SERVICIOS PROFESIONALES A LA ENTIDAD PARA LA REDUCCIÓN DE RIESGO MEDIANTE EL ACOMPAÑAMIENTO TÉCNICO, APOYO A LA SUPERVISIÓN EN LA EJECUCIÓN DE ESTUDIOS, DISEÑOS Y OBRAS DE MITIGACIÓN.</t>
  </si>
  <si>
    <t>Ajuste menor valor apropiación, de acuerdo a solicitud de modificación de fecha marzo 10-15</t>
  </si>
  <si>
    <t>PAGO DE SENTENCIA JUDICIAL ACCIÓN CONTROVERSIAS CONTRACTUALES N° 110013331038201100024101, DEMANDANTE MAYERLY LÓPEZ RAMIREZ / resl 039</t>
  </si>
  <si>
    <t>ADICION AL CONTRATO 351 DE 2014, PABLO JOSE HERNANDEZ
HERNANDEZ / CPS 351</t>
  </si>
  <si>
    <t>Prestar servicios profesionales para la elaboración y revisión de conceptos técnicos de riesgos para la planificación territorial y la realización de modelaciones de lluvia deslizamiento para la Gestión de Riesgos que adelanta la entidad</t>
  </si>
  <si>
    <t>PRESTAR SERVICIOS PROFESIONALES ESPECIALIZADOS PARA LA PUESTA EN FUNCIONAMIENTO DEL MODELO ADMINISTRATIVO, FINANCIERO Y OPERATIVO DEL FONDIGER Y LA ESTRUCTURACIÓN DEL MANUAL OPERATIVO EN SU COMPONENTE FINANCIERO QUE INCLUYE, ENTRE OTROS, LOS ASPECTOS PRESUPUESTALES, CONTABLES, DE INVERSIONES Y OPERACIONES DE PAGO.</t>
  </si>
  <si>
    <t>JORGE SUAREZ / CPS 106</t>
  </si>
  <si>
    <t>ADICIÓN AL CONTRATO DE PRESTACIÓN DE SERVICIOS N°104 DE 2014 CUYO OBJETO CONTRACTUAL ES "PRESTACIÓN DE SERVICIOS DE APOYO A LA GESTIÓN EN ACTIVIDADES OPERATIVAS PARA EL NÚMERO ÚNICO DE SEGURIDAD Y EMERGENCIAS - NUSE 123 Y LA RED DE COMUNICACIONES DISTRITAL".</t>
  </si>
  <si>
    <t>SANDRA PARDO / CPS 104</t>
  </si>
  <si>
    <t>Prestar los servicios profesionales a la entidad para revisar y evaluar los planes de contingencia de aglomeraciones de público de tipo ocasional y permanente y en la habilitación de escenarios para aglomeraciones de público</t>
  </si>
  <si>
    <t>Ajuste objeto contractual y fechas de contratación, de acuerdo a solicitud de modificaión de fecha marzo 10-15</t>
  </si>
  <si>
    <t>DAR CUMPLIMIENTO A LA CONCILIACIÓN EXTRA JUDICIAL ADELANTADA ANTE EL PROCURADOR 83 JUDICIAL I PARA ASUNTOS ADMINISTRATIVOS, ENTRE EN IDIGER Y EL SEÑOR JOSÉ EULISES BEJARANO BEJARANO , PARA EL TRAMITE DE ADQUISICIÓN DEL PREDIO CON FOLIO DE MATRICULA INMOBILIARIA N° 50S-40028001</t>
  </si>
  <si>
    <t>Prestar servicios profesionales para apoyar la ejecución de actividades del proceso de gestión  predial  en el marco de la recuperación integral de territorios</t>
  </si>
  <si>
    <t>Se crera nuevo objeto contractual, de acuerdo a solicitud de modificación de fecha marzo 10-15</t>
  </si>
  <si>
    <t>Prestar los servicios profesionales para apoyar las acciones y actividades jurídicas de gestión predial en el marco de la recuperación integral de territorios.</t>
  </si>
  <si>
    <t>VICTOR BARRANTES / CPS 110</t>
  </si>
  <si>
    <t>JOSE MAURICIO ANDRADE / CPS 114</t>
  </si>
  <si>
    <t>NIXON GUTIERREZ / CPS107</t>
  </si>
  <si>
    <t>ADICION AL CONTRATO 341 DE 2014 CUYO OBJETO ES "PRESTAR SERVICIOS PROFESIONALES A LA ENTIDAD PARA LIDERAR EL DESARROLLO DE ACTIVIDADES DE GESTIÓN HUMANITARIA Y LOS PROCESOS QUE SE REQUIERAN PARA LA RELOCALIZACIÓN TRANSITORIA Y REUBICACIÓN DE FAMILIAS LOCALIZADAS EN ZONAS DE RIESGO"</t>
  </si>
  <si>
    <t>MARTHA ROCHA / CPS 101</t>
  </si>
  <si>
    <t>Ajuste mayor valor apropiación, de acuerdo a solicitud de modificaicón de fecha marzo 10-15</t>
  </si>
  <si>
    <t>Ajuste menor valor apropiación, de acuerdo a solicitud de modificaicón de fecha marzo 10-15</t>
  </si>
  <si>
    <t>PRESTAR SERVICIOS PROFESIONALES PARA LA EJECUCIÓN DE ACTIVIDADES DE GESTIÓN HUMANITARIA Y LAS ACCIONES RELACIONADAS CON LA GESTIÓN SOCIAL PARA LA ADQUISICIÓN DE PREDIOS POR PARTE DE LA ENTIDAD DE CONFORMIDAD A LA MISIONALIDAD DE LA ENTIDAD.</t>
  </si>
  <si>
    <t>Ejecutar  7 obras en sitios críticos de manera integral para la reducción del riesgo.</t>
  </si>
  <si>
    <t xml:space="preserve">Adquisición de predios ubicados en zonas de alto riesgo de la Localidad de San Cristóbal en el marco del convenio No. 136 de 2014, celebrado entre el Fondo de Desarrollo Local de San Cristóbal y el IDIGER
</t>
  </si>
  <si>
    <t>Promover para 4 sitios críticos de quebradas y zonas aluviales para garantizar la intervención  integral como estrategia de mitigación de riesgos.</t>
  </si>
  <si>
    <t>Garantizar el funcionamiento de 315,67 kilometros de quebradas y canales  para  el drenaje de aguas  lluvias y la reducción de riesgos de inundación en el area urbana de bogotá</t>
  </si>
  <si>
    <t>Prestación de Servicios - No Personal</t>
  </si>
  <si>
    <t xml:space="preserve">Contratar la ejecución de labores de exploración del subsuelo y ensayo de laboratorio de suelos en los sitios priorizados por el IDIGER en el Distrito Capital 
</t>
  </si>
  <si>
    <t>Se crea de acuerdo a la justificacion del area</t>
  </si>
  <si>
    <t>Se ajusta de acuerdo a la justificacion del area</t>
  </si>
  <si>
    <t>SUBCUENTA</t>
  </si>
  <si>
    <t>Sistema de gobernanza ambiental para afrontar colectivamente los riesgos y efectos de cambio climático.</t>
  </si>
  <si>
    <t>Transformación cultural para enfrentar los riesgos y los nuevos retos del cambio climático.</t>
  </si>
  <si>
    <t>203 - Instituto Distrital de Gestión de Riesgos y Cambio Climático - IDIGER</t>
  </si>
  <si>
    <t>3-4-100-106-228-19</t>
  </si>
  <si>
    <t xml:space="preserve">228 - Unidad Administrativa Especial de Servicios Públicos </t>
  </si>
  <si>
    <t>3-4-100-104-203-19</t>
  </si>
  <si>
    <t>Evitar nuevos escenarios de riesgo de desastres y mitigar los existentes.</t>
  </si>
  <si>
    <t>01-01-0520-Prevención, protección y contingencia en obras de infraestructura estratégica</t>
  </si>
  <si>
    <t>3-1-100-101-203-16</t>
  </si>
  <si>
    <t>3-1-100-101-203-17</t>
  </si>
  <si>
    <t>3-1-100-101-546-17</t>
  </si>
  <si>
    <t>3-1-100-101-203-18</t>
  </si>
  <si>
    <t>3-1-100-101-203-19</t>
  </si>
  <si>
    <t>3-1-100-103-203-16</t>
  </si>
  <si>
    <t>3-1-100-103-203-17</t>
  </si>
  <si>
    <t>3-1-100-103-203-18</t>
  </si>
  <si>
    <t>3-1-100-103-203-19</t>
  </si>
  <si>
    <t>3-1-200-202-265-16</t>
  </si>
  <si>
    <t>3-1-200-202-261-16</t>
  </si>
  <si>
    <t>3-1-200-204-014-16</t>
  </si>
  <si>
    <t>3-1-200204-203-16</t>
  </si>
  <si>
    <t>3-1-200-204-227-16</t>
  </si>
  <si>
    <t>3-1-200-205-203-16</t>
  </si>
  <si>
    <t>3-1-200-205-546-16</t>
  </si>
  <si>
    <t>3-2-100-101-203-16</t>
  </si>
  <si>
    <t>3-2-100-101-203-17</t>
  </si>
  <si>
    <t>3-2-100-101-203-18</t>
  </si>
  <si>
    <t>3-2-100-101-203-19</t>
  </si>
  <si>
    <t>3-2-200-000-203-16</t>
  </si>
  <si>
    <t>3-2-200-000-203-17</t>
  </si>
  <si>
    <t>3-2-200-000-203-18</t>
  </si>
  <si>
    <t>3-2-200-000-203-19</t>
  </si>
  <si>
    <t>3-3-100-101-203-19</t>
  </si>
  <si>
    <t>3-3-100-104-265-17</t>
  </si>
  <si>
    <t>3-3-100-104-265-18</t>
  </si>
  <si>
    <t>3-3-100-106-265-16</t>
  </si>
  <si>
    <t>3-3-100-106-546-16</t>
  </si>
  <si>
    <t>3-4-100-102-203-17</t>
  </si>
  <si>
    <t>3-4-100-102-218-18</t>
  </si>
  <si>
    <t>3-4-100-102-265-18</t>
  </si>
  <si>
    <t>3-4-100-104-203-17</t>
  </si>
  <si>
    <t>3-4-100-105-203-17</t>
  </si>
  <si>
    <t>3-4-100-105-203-18</t>
  </si>
  <si>
    <t>3-4-100-105-203-19</t>
  </si>
  <si>
    <t>3-4-200-201-112-19</t>
  </si>
  <si>
    <t>3-4-400-401-203-19</t>
  </si>
  <si>
    <t>CODIGO PPTAL</t>
  </si>
  <si>
    <t>LINEA DE INVERSIÓN</t>
  </si>
  <si>
    <t>Fortalecer el conocimiento del riesgo de desastres y del cambio climático y sus efectos.</t>
  </si>
  <si>
    <t>Reducción de la vulnerabilidad territorial de Bogotá frente a riesgos y efectos del cambio climático.</t>
  </si>
  <si>
    <t>Estar preparados para la respuesta a emergencias y desastres.</t>
  </si>
  <si>
    <t>Atención integral, oportuna, eficiente y eficaz de las situación de emergencia, calamidad o desastre a través de la estrategia distrital de respuesta.</t>
  </si>
  <si>
    <t>Reducir la vulnerabilidad territorial frente al cambio climático.</t>
  </si>
  <si>
    <t>Impulsar a Bogotá como una ciudad sostenible, eficiente y baja en carbono.</t>
  </si>
  <si>
    <t>Consolidar el sistema distrital de gestión de riesgos y cambio climático.</t>
  </si>
  <si>
    <t>ENTIDAD</t>
  </si>
  <si>
    <t xml:space="preserve">218 - Jardín Botánico José Celestino Mutis </t>
  </si>
  <si>
    <t>546 - Fondo Distrital para la Gestión de Riesgos y Cambio Climático</t>
  </si>
  <si>
    <t>265 - Empresa de Acuducto, Alcantarillado y Aseo de Bogotá</t>
  </si>
  <si>
    <t>261 - Metrovivienda</t>
  </si>
  <si>
    <t>014 - Fondo de Desarrollo Local de los Martires</t>
  </si>
  <si>
    <t>227 - Unidad Administrativa Especial de Mantenimiento Vial</t>
  </si>
  <si>
    <t>011 - Localidad de Suba</t>
  </si>
  <si>
    <t xml:space="preserve">122 - Secretaría Distrital de Integración Social </t>
  </si>
  <si>
    <t>126 - Secretaría Distrital de Ambiente</t>
  </si>
  <si>
    <t>600 - Aguas Bogotá</t>
  </si>
  <si>
    <t>119 - Secretaría Distrital de Cultura, Recreación y Deporte</t>
  </si>
  <si>
    <t>112 Secretaría Distital de Educación</t>
  </si>
  <si>
    <t xml:space="preserve">3-1 CONOCIMIENTO DEL RIESGO Y DE LOS EFECTOS DEL CAMBIO CLIMÁTICO </t>
  </si>
  <si>
    <t>3-2 MANEJO DE EMERGENCIAS, CALAMIDAD O DESASTRES</t>
  </si>
  <si>
    <t>3-4 REDUCCIÓN DEL RIESGO</t>
  </si>
  <si>
    <t xml:space="preserve">3-5 RECUPERACIÓN </t>
  </si>
  <si>
    <t>3-6 PROTECCIÓN FINANCIERA</t>
  </si>
  <si>
    <t>04-01-0088-Estudios E Investigaciones De Zonificación De Amenazas, Vulnerabilidad Y Riesgos</t>
  </si>
  <si>
    <t>01-02-0013-Gastos de legalización y compra de predios adquiridos por el Fopae</t>
  </si>
  <si>
    <t>03-04-0323-Personal contratado para el fortalecimiento de las Gestión del Riesgo</t>
  </si>
  <si>
    <t>01-01-0518-Infraestructura de defensa contra las inundaciones</t>
  </si>
  <si>
    <t>01-01-0519-Inversiones en infraestructura física para prevención y reforzamiento estructural</t>
  </si>
  <si>
    <t>01-01-0521-Recuperación de áreas desalojadas en procesos de reubicación de asentamientos</t>
  </si>
  <si>
    <t>01-01-0522-Reubicación de asentamientos humanos clasificados en condición de alto riesgo de desastre</t>
  </si>
  <si>
    <t>03-04-0319-Educación para la prevención y atención de desastres con fines de capacitación y preparación</t>
  </si>
  <si>
    <t>04-02-0023-Preinversión en infraestructura</t>
  </si>
  <si>
    <t>02-04-0006-Mantenimiento de Bienes y Equipos del Área Administrativa del FOPAE</t>
  </si>
  <si>
    <t>03-04-0324-Plan para la gestión del riesgo de desastres</t>
  </si>
  <si>
    <t>04-03-0040-Avalúos De Predios</t>
  </si>
  <si>
    <t>02-06-0004-Otros Gastos Operativos</t>
  </si>
  <si>
    <t>03-04-0032-Supervisión e interventorías propias del FOPAE</t>
  </si>
  <si>
    <t>01-03-0038-Mantenimiento de la infraestructura física para mitigar el riesgo</t>
  </si>
  <si>
    <t>01-03-0104-Adecuación de áreas urbanas y rurales en zonas de alto riesgo</t>
  </si>
  <si>
    <t>01-06-0006-Mejoramiento  Y Desarrollo De La Infraestructura Física</t>
  </si>
  <si>
    <t>02-01-0089-Adquisición De Equipos Y Suministros Tecnológicos</t>
  </si>
  <si>
    <t>02-01-0760-Ayuda humanitaria en situaciones declaradas de desastres</t>
  </si>
  <si>
    <t>02-01-0762-Pago de arriendo o a la provisión de albergues temporales</t>
  </si>
  <si>
    <t>02-01-0718-Apoyo Para La Relocalización Transitoria De Familias En Alto Riesgo</t>
  </si>
  <si>
    <t>02-02-0041-Mantenimiento de Equipos de Cómputo y Tecnológicos del FOPAE</t>
  </si>
  <si>
    <t>02-01-0201-Contratación De Servicios Y Suministros Para Sensibilización En Temas De Riesgo</t>
  </si>
  <si>
    <t>02-02-0012-Mantenimiento Preventivo Y Correctivo De Los Equipos Para La Atención De Emergencias</t>
  </si>
  <si>
    <t>02-01-0094-Adquisición de equipos, suministros, materiales y servicios para la atención de emergencias</t>
  </si>
  <si>
    <t>02-01-0764-Materiales, suministros y servicios del FOPAE</t>
  </si>
  <si>
    <t>02-01-0495-Dotación de las instalaciones administrativas del Fopae</t>
  </si>
  <si>
    <t>02-01-0761-Fortalecimiento de los comités de prevención y atención de desastres</t>
  </si>
  <si>
    <t>02-01-0758-Adquisición de bienes e insumos para la atención de la población afectada por desastres</t>
  </si>
  <si>
    <t>02-01-0759-Atención de desastres</t>
  </si>
  <si>
    <t>02-01-0763-Sistemas Integrados de Información para la gestión del riesgo de desastres</t>
  </si>
  <si>
    <t>02-06-0097-Arrendamiento de inmuebles para las Estaciones de Monitoreo y Repetidoras del Fopae</t>
  </si>
  <si>
    <t>3.1</t>
  </si>
  <si>
    <t>3.2</t>
  </si>
  <si>
    <t>3.3</t>
  </si>
  <si>
    <t xml:space="preserve"> 3-1-100-101-203-00</t>
  </si>
  <si>
    <t xml:space="preserve"> 3-1-100-101-218-01</t>
  </si>
  <si>
    <t>3-1-100-101-546-00</t>
  </si>
  <si>
    <t>3-1-100-104-203-00</t>
  </si>
  <si>
    <t>3-1-200-204-203-00</t>
  </si>
  <si>
    <t>3-1-200-204-218-01</t>
  </si>
  <si>
    <t>3-1-200-204-546-00</t>
  </si>
  <si>
    <t>3-1-200-205-203-00</t>
  </si>
  <si>
    <t>3-1-200-205-546-00</t>
  </si>
  <si>
    <t>3-2-100-101-203-00</t>
  </si>
  <si>
    <t>3-2-100-101-228-06</t>
  </si>
  <si>
    <t>3-2-100-101-546-00</t>
  </si>
  <si>
    <t>3-2-200-201-203-00</t>
  </si>
  <si>
    <t>3-2-200-201-546-00</t>
  </si>
  <si>
    <t>3-3-100-101-126-02</t>
  </si>
  <si>
    <t>3-3-100-106-011-05</t>
  </si>
  <si>
    <t>3-3-100-106-122-07</t>
  </si>
  <si>
    <t>3-3-100-106-126-03</t>
  </si>
  <si>
    <t>3-3-100-106-203-00</t>
  </si>
  <si>
    <t>3-3-100-106-218-01</t>
  </si>
  <si>
    <t>3-3-100-106-546-00</t>
  </si>
  <si>
    <t>3-3-100-106-600-08</t>
  </si>
  <si>
    <t>3-3-200-201-203-00</t>
  </si>
  <si>
    <t>3-3-200-201-546-00</t>
  </si>
  <si>
    <t>3-3-300-301-119-04</t>
  </si>
  <si>
    <t>Fortalecer la participación, la educación y la comunicación en el ámbito comunitario y empresarial.</t>
  </si>
  <si>
    <t>3-4-200-201-203-19</t>
  </si>
  <si>
    <t xml:space="preserve">Reducir el Riesgo sísmico y de gran impacto </t>
  </si>
  <si>
    <t>3-2-200-000-203-20</t>
  </si>
  <si>
    <t>114 - Secretaría Distrital de Salud</t>
  </si>
  <si>
    <t xml:space="preserve">3-3 ADAPTACIÓN AL CAMBIO CLIMÁTICO </t>
  </si>
  <si>
    <t>VIGENCIA</t>
  </si>
  <si>
    <t>Julio César Pinzon Reyes</t>
  </si>
  <si>
    <t>Pilar del Rocío García García</t>
  </si>
  <si>
    <t>Jorge Andrés Fierro Sánchez</t>
  </si>
  <si>
    <t>CARGO</t>
  </si>
  <si>
    <t>Jefe Oficina Asesora de Planeación</t>
  </si>
  <si>
    <t>Maria Eugenia Tovar Rojas</t>
  </si>
  <si>
    <t>Guillermo Escobar Castro</t>
  </si>
  <si>
    <t>Ordenador del Gasto Fondiger</t>
  </si>
  <si>
    <t>Subdirector Manejo de Emergencias y Desastres</t>
  </si>
  <si>
    <t>Subdirector para la Reducción del Riesgo y Adaptación al Cambio Climático</t>
  </si>
  <si>
    <t xml:space="preserve">Subdirectora de Análisis de Riesgos y Efectos del Cambio Climático </t>
  </si>
  <si>
    <t>104-Secretaría General</t>
  </si>
  <si>
    <t>208 - Caja de Vivienda Popular</t>
  </si>
  <si>
    <t>2000 - Comando de Ingenieros del Ejército Nal COING</t>
  </si>
  <si>
    <t>TIPO DE INSTRUMENTO</t>
  </si>
  <si>
    <t>META DEL PLAN DE ACCIÓN</t>
  </si>
  <si>
    <t>ID DEL PROYECTO</t>
  </si>
  <si>
    <t>EJECUCIÓN_PLAN_DE_ACCIÓN</t>
  </si>
  <si>
    <t>EJECUCIÓN_DE_PROYECTOS</t>
  </si>
  <si>
    <r>
      <rPr>
        <b/>
        <sz val="10"/>
        <rFont val="Arial"/>
        <family val="2"/>
      </rPr>
      <t>Nota:</t>
    </r>
    <r>
      <rPr>
        <sz val="10"/>
        <rFont val="Arial"/>
        <family val="2"/>
      </rPr>
      <t xml:space="preserve"> Si este documento se encuentra impreso se considera Copia no Controlada. La versión vigente está publicada en el sitio web del Instituto Distrital de la Gestión del Riesgo y Cambio Climático</t>
    </r>
  </si>
  <si>
    <r>
      <t xml:space="preserve">Página: </t>
    </r>
    <r>
      <rPr>
        <sz val="10"/>
        <rFont val="Arial"/>
        <family val="2"/>
      </rPr>
      <t>1 de 2</t>
    </r>
  </si>
  <si>
    <r>
      <t xml:space="preserve">Página: </t>
    </r>
    <r>
      <rPr>
        <sz val="10"/>
        <rFont val="Arial"/>
        <family val="2"/>
      </rPr>
      <t>2 de 2</t>
    </r>
  </si>
  <si>
    <r>
      <rPr>
        <b/>
        <sz val="10"/>
        <rFont val="Arial"/>
        <family val="2"/>
      </rPr>
      <t>Nota:</t>
    </r>
    <r>
      <rPr>
        <sz val="10"/>
        <rFont val="Arial"/>
        <family val="2"/>
      </rPr>
      <t xml:space="preserve"> Si este documento se encuentra impreso se considera Copia no Controlada. La versión vigente está publicada en el sitio web del Instituto Distrital de la Gestión del Riesgo y Cambio Climático</t>
    </r>
  </si>
  <si>
    <r>
      <t xml:space="preserve">Versión: </t>
    </r>
    <r>
      <rPr>
        <sz val="10"/>
        <color theme="1"/>
        <rFont val="Arial"/>
        <family val="2"/>
      </rPr>
      <t>1</t>
    </r>
  </si>
  <si>
    <t>FOTOGRAFÍA SUDS CONSTRUIDO</t>
  </si>
  <si>
    <t>INFORMACIÓN DEL PROYECTO</t>
  </si>
  <si>
    <t>CONTRATO</t>
  </si>
  <si>
    <t xml:space="preserve">
ENLACE VISOR DISTRITAL DE SUDS: 
 https://www.arcgis.com/apps/dashboards/c3bffe521d494e6bbe6215bb0c2f2ce8 </t>
  </si>
  <si>
    <t>DETALLES DE LA TIPOLOGÍA DE SUDS</t>
  </si>
  <si>
    <t>TIPOLOGÍA NS -166</t>
  </si>
  <si>
    <t>Tanques de Almacenamiento</t>
  </si>
  <si>
    <t>Cuentas Verdes</t>
  </si>
  <si>
    <t>Zanjas de Infiltración</t>
  </si>
  <si>
    <t>Techos y Terrazas Verdes</t>
  </si>
  <si>
    <t>Alcorques Inundables</t>
  </si>
  <si>
    <t>Cuenca Seca de Drenaje Extendido</t>
  </si>
  <si>
    <t>Pondajes</t>
  </si>
  <si>
    <t>DATOS TÉCNICOS</t>
  </si>
  <si>
    <t>Tren / Unidad</t>
  </si>
  <si>
    <t>Estructura de Entrega</t>
  </si>
  <si>
    <t>Área Superficial (m2)</t>
  </si>
  <si>
    <t>Volumen de Almacenamiento (m3)</t>
  </si>
  <si>
    <t>UBICACIÓN GEOGRÁFICA</t>
  </si>
  <si>
    <t>RED DE CONOCIMIENTO PARA LA INVESTIGACIÓN, EL FORTALECIMIENTO Y PROMOCIÓN DE SUDS, 
COMO MEDIDA DE ADAPTACIÓN AL CAMBIO CLIMÁTICO</t>
  </si>
  <si>
    <t xml:space="preserve"> ID - SUDS</t>
  </si>
  <si>
    <t xml:space="preserve"> PROYECTO</t>
  </si>
  <si>
    <t>2. INFORMACIÓN DEL PROYECTO</t>
  </si>
  <si>
    <t>1. FOTOGRAFÍA SUDS CONSTRUIDO</t>
  </si>
  <si>
    <t>3. DETALLES DE LA TIPOLOGÍA DE SUDS</t>
  </si>
  <si>
    <t>3.1.  TIPOLOGÍA NS -166</t>
  </si>
  <si>
    <t>3.2.  UBICACIÓN GEOGRÁFICA</t>
  </si>
  <si>
    <t>3.3. DATOS TÉCNICOS</t>
  </si>
  <si>
    <t>4. DESCRIPCIÓN TIPOLOGIA</t>
  </si>
  <si>
    <t xml:space="preserve">Ingrese la información del proyecto:
ID-SUDS: Código de Identificación del SUDS (Numero asignado por IDIGER)
Proyecto: Nombre del Proyecto
Entidad: Nombre de entidad ejecutora
Contrato: No. De Contrato </t>
  </si>
  <si>
    <t xml:space="preserve">Marque con una  equis ( X ) el campo según corresponda, escogiendo la tipología construida. </t>
  </si>
  <si>
    <t>DESCRIPCIÓN TIPOLOGÍA</t>
  </si>
  <si>
    <t xml:space="preserve">DIRECCIÓN: </t>
  </si>
  <si>
    <t>Incorporar la ubicación geográfica: imagen de maps, google earth, etc. De igual manera incorporar la dirección de ubicación del SUDS</t>
  </si>
  <si>
    <t>FICHA INFORMATIVA DE SISTEMAS URBANOS DE DRENAJE SOSTENIBLE - SUDS</t>
  </si>
  <si>
    <t>Incorporar una fotografía o esquema claro y visible del SUDS construido</t>
  </si>
  <si>
    <t xml:space="preserve">Descripción detallada de la tipología de manera breve y concisa que permita a la comunidad conocer en que consiste y el funcionamiento del SUDS construido. </t>
  </si>
  <si>
    <t>Indicar los datos técnicos del SUDS construido: Tren/Unidad, Estructura de Entrega, Área Superficial, Volumen de Almacenamiento, Tipo de Cobertura Vegetal.</t>
  </si>
  <si>
    <t>Tipo de Cobertura Vegetal</t>
  </si>
  <si>
    <t>Zonas de Bio-retención</t>
  </si>
  <si>
    <t>Pavimentos Permeables</t>
  </si>
  <si>
    <t xml:space="preserve">Otros 
Cual: </t>
  </si>
  <si>
    <r>
      <rPr>
        <b/>
        <sz val="10"/>
        <color theme="1"/>
        <rFont val="Arial"/>
        <family val="2"/>
      </rPr>
      <t xml:space="preserve">Código: </t>
    </r>
    <r>
      <rPr>
        <sz val="10"/>
        <color theme="1"/>
        <rFont val="Arial"/>
        <family val="2"/>
      </rPr>
      <t>GF-FT-84</t>
    </r>
  </si>
  <si>
    <r>
      <t xml:space="preserve">Vigente desde: </t>
    </r>
    <r>
      <rPr>
        <sz val="10"/>
        <rFont val="Arial"/>
        <family val="2"/>
      </rPr>
      <t>22/05/2024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</si>
</sst>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 #,##0\ _€_-;\-* #,##0\ _€_-;_-* &quot;-&quot;\ _€_-;_-@_-"/>
    <numFmt numFmtId="168" formatCode="_-* #,##0.00\ _€_-;\-* #,##0.00\ _€_-;_-* &quot;-&quot;??\ _€_-;_-@_-"/>
    <numFmt numFmtId="169" formatCode="000"/>
    <numFmt numFmtId="170" formatCode="_(&quot;$&quot;\ * #,##0_);_(&quot;$&quot;\ * \(#,##0\);_(&quot;$&quot;\ *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Tahoma"/>
      <family val="2"/>
    </font>
    <font>
      <b/>
      <sz val="10"/>
      <name val="Arial Narrow"/>
      <family val="2"/>
    </font>
    <font>
      <b/>
      <sz val="10"/>
      <name val="Tahoma"/>
      <family val="2"/>
    </font>
    <font>
      <b/>
      <sz val="10"/>
      <name val="Arial"/>
      <family val="2"/>
    </font>
    <font>
      <sz val="12"/>
      <name val="Tahoma"/>
      <family val="2"/>
    </font>
    <font>
      <sz val="10"/>
      <name val="Arial"/>
      <family val="2"/>
    </font>
    <font>
      <sz val="8"/>
      <name val="Arial"/>
      <family val="2"/>
    </font>
    <font>
      <sz val="10"/>
      <name val="Arial Narrow"/>
      <family val="2"/>
    </font>
    <font>
      <b/>
      <sz val="8"/>
      <name val="Arial"/>
      <family val="2"/>
    </font>
    <font>
      <sz val="8"/>
      <name val="Arial"/>
      <family val="2"/>
    </font>
    <font>
      <sz val="11"/>
      <color indexed="17"/>
      <name val="Calibri"/>
      <family val="2"/>
    </font>
    <font>
      <sz val="11"/>
      <color indexed="10"/>
      <name val="Calibri"/>
      <family val="2"/>
    </font>
    <font>
      <b/>
      <sz val="11"/>
      <color indexed="8"/>
      <name val="Calibri"/>
      <family val="2"/>
    </font>
    <font>
      <sz val="11"/>
      <name val="Trebuchet MS"/>
      <family val="2"/>
    </font>
    <font>
      <b/>
      <sz val="8"/>
      <color indexed="81"/>
      <name val="Tahoma"/>
      <family val="2"/>
    </font>
    <font>
      <sz val="8"/>
      <color indexed="81"/>
      <name val="Tahoma"/>
      <family val="2"/>
    </font>
    <font>
      <sz val="11"/>
      <color indexed="8"/>
      <name val="Arial Narrow"/>
      <family val="2"/>
    </font>
    <font>
      <sz val="16"/>
      <name val="Tahoma"/>
      <family val="2"/>
    </font>
    <font>
      <sz val="11"/>
      <name val="Tahoma"/>
      <family val="2"/>
    </font>
    <font>
      <sz val="11"/>
      <name val="Arial"/>
      <family val="2"/>
    </font>
    <font>
      <sz val="11"/>
      <color theme="1"/>
      <name val="Calibri"/>
      <family val="2"/>
      <scheme val="minor"/>
    </font>
    <font>
      <b/>
      <sz val="10"/>
      <color indexed="10"/>
      <name val="Arial"/>
      <family val="2"/>
    </font>
    <font>
      <sz val="10"/>
      <name val="Arial"/>
      <family val="2"/>
    </font>
    <font>
      <sz val="9"/>
      <color indexed="10"/>
      <name val="Calibri"/>
      <family val="2"/>
    </font>
    <font>
      <sz val="9"/>
      <color indexed="17"/>
      <name val="Calibri"/>
      <family val="2"/>
    </font>
    <font>
      <sz val="9"/>
      <name val="Calibri"/>
      <family val="2"/>
    </font>
    <font>
      <sz val="9"/>
      <color indexed="8"/>
      <name val="Calibri"/>
      <family val="2"/>
    </font>
    <font>
      <sz val="16"/>
      <color theme="0" tint="-0.499984740745262"/>
      <name val="Arial"/>
      <family val="2"/>
    </font>
    <font>
      <sz val="12"/>
      <color theme="1"/>
      <name val="Calibri"/>
      <family val="2"/>
      <scheme val="minor"/>
    </font>
    <font>
      <sz val="12"/>
      <name val="Calibri"/>
      <family val="2"/>
      <scheme val="minor"/>
    </font>
    <font>
      <b/>
      <sz val="11"/>
      <name val="Tahoma"/>
      <family val="2"/>
    </font>
    <font>
      <sz val="10"/>
      <color rgb="FFFF0000"/>
      <name val="Tahoma"/>
      <family val="2"/>
    </font>
    <font>
      <sz val="10"/>
      <color theme="1"/>
      <name val="Arial"/>
      <family val="2"/>
    </font>
    <font>
      <b/>
      <sz val="10"/>
      <color theme="1"/>
      <name val="Arial"/>
      <family val="2"/>
    </font>
    <font>
      <b/>
      <sz val="11"/>
      <name val="Arial"/>
      <family val="2"/>
    </font>
  </fonts>
  <fills count="1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30"/>
        <bgColor indexed="64"/>
      </patternFill>
    </fill>
    <fill>
      <patternFill patternType="solid">
        <fgColor indexed="5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9999"/>
        <bgColor indexed="64"/>
      </patternFill>
    </fill>
    <fill>
      <patternFill patternType="solid">
        <fgColor theme="6"/>
        <bgColor indexed="64"/>
      </patternFill>
    </fill>
  </fills>
  <borders count="28">
    <border>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top style="thin">
        <color indexed="62"/>
      </top>
      <bottom style="thin">
        <color indexed="62"/>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2"/>
      </left>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2"/>
      </left>
      <right style="thin">
        <color indexed="62"/>
      </right>
      <top/>
      <bottom style="thin">
        <color indexed="62"/>
      </bottom>
      <diagonal/>
    </border>
    <border>
      <left style="double">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9">
    <xf numFmtId="0" fontId="0" fillId="0" borderId="0"/>
    <xf numFmtId="164" fontId="3" fillId="0" borderId="0" applyFont="0" applyFill="0" applyBorder="0" applyAlignment="0" applyProtection="0"/>
    <xf numFmtId="166" fontId="3"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4" fillId="0" borderId="0"/>
    <xf numFmtId="0" fontId="9" fillId="0" borderId="0"/>
    <xf numFmtId="0" fontId="3" fillId="0" borderId="0"/>
    <xf numFmtId="0" fontId="20"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165" fontId="26" fillId="0" borderId="0" applyFont="0" applyFill="0" applyBorder="0" applyAlignment="0" applyProtection="0"/>
    <xf numFmtId="0" fontId="3" fillId="0" borderId="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 fillId="0" borderId="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 fillId="0" borderId="0"/>
    <xf numFmtId="168"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cellStyleXfs>
  <cellXfs count="218">
    <xf numFmtId="0" fontId="0" fillId="0" borderId="0" xfId="0"/>
    <xf numFmtId="49" fontId="0" fillId="0" borderId="0" xfId="0" applyNumberFormat="1"/>
    <xf numFmtId="49" fontId="9" fillId="0" borderId="0" xfId="0" applyNumberFormat="1" applyFont="1"/>
    <xf numFmtId="0" fontId="9" fillId="0" borderId="0" xfId="0" applyFont="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1" fontId="0" fillId="8" borderId="0" xfId="0" applyNumberFormat="1" applyFill="1"/>
    <xf numFmtId="0" fontId="0" fillId="0" borderId="0" xfId="0" applyAlignment="1">
      <alignment horizontal="center"/>
    </xf>
    <xf numFmtId="1" fontId="0" fillId="0" borderId="0" xfId="0" applyNumberFormat="1"/>
    <xf numFmtId="0" fontId="0" fillId="3" borderId="0" xfId="0" applyFill="1" applyAlignment="1" applyProtection="1">
      <alignment vertical="center"/>
      <protection hidden="1"/>
    </xf>
    <xf numFmtId="0" fontId="0" fillId="0" borderId="0" xfId="0" applyAlignment="1" applyProtection="1">
      <alignment vertical="center"/>
      <protection hidden="1"/>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0" fontId="0" fillId="0" borderId="0" xfId="0" applyAlignment="1">
      <alignment horizontal="center" vertical="center" wrapText="1"/>
    </xf>
    <xf numFmtId="0" fontId="5" fillId="9" borderId="3" xfId="15" applyFont="1" applyFill="1" applyBorder="1" applyAlignment="1">
      <alignment horizontal="center" vertical="center" wrapText="1"/>
    </xf>
    <xf numFmtId="49" fontId="11" fillId="0" borderId="3" xfId="15" applyNumberFormat="1" applyFont="1" applyBorder="1" applyAlignment="1">
      <alignment horizontal="center" vertical="center" wrapText="1"/>
    </xf>
    <xf numFmtId="49" fontId="11" fillId="10" borderId="3" xfId="15" applyNumberFormat="1" applyFont="1" applyFill="1" applyBorder="1" applyAlignment="1">
      <alignment horizontal="center" vertical="center" wrapText="1"/>
    </xf>
    <xf numFmtId="49" fontId="11" fillId="7" borderId="3" xfId="15" applyNumberFormat="1" applyFont="1" applyFill="1" applyBorder="1" applyAlignment="1">
      <alignment horizontal="center" vertical="center" wrapText="1"/>
    </xf>
    <xf numFmtId="0" fontId="0" fillId="0" borderId="0" xfId="0" applyAlignment="1">
      <alignment horizontal="justify"/>
    </xf>
    <xf numFmtId="0" fontId="16" fillId="4" borderId="3" xfId="0" applyFont="1" applyFill="1" applyBorder="1" applyAlignment="1">
      <alignment horizontal="center" vertical="center" wrapText="1"/>
    </xf>
    <xf numFmtId="0" fontId="0" fillId="0" borderId="9" xfId="0" applyBorder="1" applyAlignment="1">
      <alignment horizontal="center" vertical="center" wrapText="1"/>
    </xf>
    <xf numFmtId="0" fontId="17" fillId="0" borderId="3" xfId="0" applyFont="1" applyBorder="1" applyAlignment="1">
      <alignment horizontal="center" vertical="center" wrapText="1"/>
    </xf>
    <xf numFmtId="38" fontId="17" fillId="0" borderId="3" xfId="0" applyNumberFormat="1" applyFont="1" applyBorder="1" applyAlignment="1">
      <alignment horizontal="center" vertical="center" wrapText="1"/>
    </xf>
    <xf numFmtId="0" fontId="0" fillId="0" borderId="3" xfId="0" applyBorder="1" applyAlignment="1">
      <alignment horizontal="center" vertical="center"/>
    </xf>
    <xf numFmtId="49" fontId="11" fillId="0" borderId="0" xfId="15" applyNumberFormat="1" applyFont="1" applyAlignment="1">
      <alignment horizontal="center" vertical="center" wrapText="1"/>
    </xf>
    <xf numFmtId="0" fontId="0" fillId="0" borderId="0" xfId="0" applyAlignment="1">
      <alignment horizontal="center" vertical="center"/>
    </xf>
    <xf numFmtId="0" fontId="15" fillId="0" borderId="9" xfId="0" applyFont="1" applyBorder="1" applyAlignment="1">
      <alignment horizontal="center" vertical="center" wrapText="1"/>
    </xf>
    <xf numFmtId="0" fontId="0" fillId="0" borderId="3" xfId="0" applyBorder="1" applyAlignment="1">
      <alignment horizontal="center" vertical="center" wrapText="1"/>
    </xf>
    <xf numFmtId="0" fontId="14" fillId="0" borderId="9" xfId="0" applyFont="1" applyBorder="1" applyAlignment="1">
      <alignment horizontal="center" vertical="center" wrapText="1"/>
    </xf>
    <xf numFmtId="0" fontId="13" fillId="11" borderId="0" xfId="0" applyFont="1" applyFill="1" applyAlignment="1">
      <alignment vertical="center"/>
    </xf>
    <xf numFmtId="0" fontId="10" fillId="0" borderId="0" xfId="0" applyFont="1" applyAlignment="1">
      <alignment vertical="center"/>
    </xf>
    <xf numFmtId="0" fontId="13" fillId="0" borderId="0" xfId="0" applyFont="1" applyAlignment="1">
      <alignment horizontal="left" vertical="center"/>
    </xf>
    <xf numFmtId="0" fontId="0" fillId="0" borderId="0" xfId="0" applyAlignment="1">
      <alignment wrapText="1"/>
    </xf>
    <xf numFmtId="0" fontId="3" fillId="0" borderId="0" xfId="0" applyFont="1" applyAlignment="1" applyProtection="1">
      <alignment vertical="center"/>
      <protection hidden="1"/>
    </xf>
    <xf numFmtId="0" fontId="3" fillId="0" borderId="0" xfId="0" applyFont="1"/>
    <xf numFmtId="0" fontId="0" fillId="0" borderId="0" xfId="0" applyAlignment="1">
      <alignment horizontal="left"/>
    </xf>
    <xf numFmtId="3" fontId="0" fillId="0" borderId="0" xfId="0" applyNumberFormat="1"/>
    <xf numFmtId="15" fontId="0" fillId="0" borderId="0" xfId="0" applyNumberFormat="1"/>
    <xf numFmtId="0" fontId="0" fillId="12" borderId="0" xfId="0" applyFill="1"/>
    <xf numFmtId="15" fontId="0" fillId="0" borderId="0" xfId="0" applyNumberFormat="1" applyAlignment="1">
      <alignment wrapText="1"/>
    </xf>
    <xf numFmtId="49" fontId="3" fillId="0" borderId="0" xfId="0" applyNumberFormat="1" applyFont="1"/>
    <xf numFmtId="0" fontId="7" fillId="2" borderId="11"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7" fillId="2" borderId="10" xfId="0" applyFont="1" applyFill="1" applyBorder="1" applyAlignment="1" applyProtection="1">
      <alignment horizontal="center" vertical="center" wrapText="1"/>
      <protection hidden="1"/>
    </xf>
    <xf numFmtId="169" fontId="7" fillId="2" borderId="10" xfId="0" applyNumberFormat="1" applyFont="1" applyFill="1" applyBorder="1" applyAlignment="1" applyProtection="1">
      <alignment horizontal="center" vertical="center" textRotation="90" wrapText="1"/>
      <protection hidden="1"/>
    </xf>
    <xf numFmtId="0" fontId="7" fillId="12" borderId="10" xfId="0" applyFont="1" applyFill="1" applyBorder="1" applyAlignment="1" applyProtection="1">
      <alignment horizontal="center" vertical="center" wrapText="1"/>
      <protection hidden="1"/>
    </xf>
    <xf numFmtId="3" fontId="7" fillId="5" borderId="10" xfId="0" applyNumberFormat="1" applyFont="1" applyFill="1" applyBorder="1" applyAlignment="1" applyProtection="1">
      <alignment horizontal="center" vertical="center" wrapText="1"/>
      <protection hidden="1"/>
    </xf>
    <xf numFmtId="3" fontId="7" fillId="6" borderId="10" xfId="0" applyNumberFormat="1" applyFont="1" applyFill="1" applyBorder="1" applyAlignment="1" applyProtection="1">
      <alignment horizontal="center" vertical="center" wrapText="1"/>
      <protection hidden="1"/>
    </xf>
    <xf numFmtId="3" fontId="7" fillId="0" borderId="0" xfId="0" applyNumberFormat="1" applyFont="1" applyAlignment="1" applyProtection="1">
      <alignment horizontal="center" vertical="center" wrapText="1"/>
      <protection hidden="1"/>
    </xf>
    <xf numFmtId="0" fontId="25" fillId="0" borderId="0" xfId="0" applyFont="1" applyAlignment="1" applyProtection="1">
      <alignment vertical="center" wrapText="1"/>
      <protection hidden="1"/>
    </xf>
    <xf numFmtId="0" fontId="7" fillId="0" borderId="0" xfId="0" applyFont="1" applyAlignment="1" applyProtection="1">
      <alignment vertical="center" wrapText="1"/>
      <protection hidden="1"/>
    </xf>
    <xf numFmtId="0" fontId="3" fillId="0" borderId="0" xfId="0" applyFont="1" applyAlignment="1">
      <alignment wrapText="1"/>
    </xf>
    <xf numFmtId="0" fontId="3" fillId="2" borderId="11" xfId="0" applyFont="1" applyFill="1" applyBorder="1" applyAlignment="1" applyProtection="1">
      <alignment horizontal="center" vertical="center" wrapText="1"/>
      <protection hidden="1"/>
    </xf>
    <xf numFmtId="0" fontId="3" fillId="12" borderId="0" xfId="0" applyFont="1" applyFill="1"/>
    <xf numFmtId="1" fontId="3" fillId="0" borderId="0" xfId="0" applyNumberFormat="1" applyFont="1" applyAlignment="1">
      <alignment horizontal="left"/>
    </xf>
    <xf numFmtId="0" fontId="29" fillId="0" borderId="9" xfId="0" applyFont="1" applyBorder="1" applyAlignment="1">
      <alignment horizontal="center" vertical="center"/>
    </xf>
    <xf numFmtId="0" fontId="29" fillId="0" borderId="3" xfId="0" applyFont="1" applyBorder="1" applyAlignment="1">
      <alignment horizontal="center" vertical="center"/>
    </xf>
    <xf numFmtId="38" fontId="29" fillId="0" borderId="3" xfId="0" applyNumberFormat="1" applyFont="1" applyBorder="1" applyAlignment="1">
      <alignment horizontal="center" vertical="center"/>
    </xf>
    <xf numFmtId="0" fontId="30" fillId="4" borderId="3" xfId="0" applyFont="1" applyFill="1" applyBorder="1" applyAlignment="1">
      <alignment horizontal="center" vertical="center"/>
    </xf>
    <xf numFmtId="0" fontId="29" fillId="0" borderId="9" xfId="0" applyFont="1" applyBorder="1" applyAlignment="1">
      <alignment vertical="center"/>
    </xf>
    <xf numFmtId="0" fontId="27" fillId="0" borderId="9" xfId="0" applyFont="1" applyBorder="1" applyAlignment="1">
      <alignment vertical="center"/>
    </xf>
    <xf numFmtId="0" fontId="28" fillId="0" borderId="9" xfId="0" applyFont="1" applyBorder="1" applyAlignment="1">
      <alignment vertical="center"/>
    </xf>
    <xf numFmtId="0" fontId="0" fillId="13" borderId="0" xfId="0" applyFill="1" applyAlignment="1" applyProtection="1">
      <alignment vertical="center"/>
      <protection hidden="1"/>
    </xf>
    <xf numFmtId="0" fontId="6" fillId="13" borderId="0" xfId="0" applyFont="1" applyFill="1" applyAlignment="1" applyProtection="1">
      <alignment horizontal="left" vertical="center"/>
      <protection hidden="1"/>
    </xf>
    <xf numFmtId="0" fontId="0" fillId="0" borderId="25" xfId="0" applyBorder="1"/>
    <xf numFmtId="0" fontId="23" fillId="13" borderId="0" xfId="0" applyFont="1" applyFill="1" applyAlignment="1" applyProtection="1">
      <alignment vertical="center"/>
      <protection hidden="1"/>
    </xf>
    <xf numFmtId="0" fontId="32" fillId="0" borderId="0" xfId="0" applyFont="1" applyAlignment="1">
      <alignment vertical="center"/>
    </xf>
    <xf numFmtId="0" fontId="22" fillId="0" borderId="0" xfId="0" applyFont="1" applyAlignment="1" applyProtection="1">
      <alignment vertical="center" wrapText="1"/>
      <protection hidden="1"/>
    </xf>
    <xf numFmtId="0" fontId="34" fillId="0" borderId="0" xfId="0" applyFont="1" applyAlignment="1" applyProtection="1">
      <alignment vertical="center" wrapText="1"/>
      <protection hidden="1"/>
    </xf>
    <xf numFmtId="0" fontId="32" fillId="0" borderId="0" xfId="0" applyFont="1" applyAlignment="1">
      <alignment vertical="center" wrapText="1"/>
    </xf>
    <xf numFmtId="0" fontId="32" fillId="13" borderId="0" xfId="0" applyFont="1" applyFill="1" applyAlignment="1">
      <alignment vertical="center"/>
    </xf>
    <xf numFmtId="0" fontId="33" fillId="0" borderId="0" xfId="0" applyFont="1" applyAlignment="1">
      <alignment vertical="center"/>
    </xf>
    <xf numFmtId="0" fontId="3" fillId="0" borderId="1" xfId="0" applyFont="1" applyBorder="1"/>
    <xf numFmtId="0" fontId="3" fillId="0" borderId="2" xfId="0" applyFont="1" applyBorder="1" applyAlignment="1">
      <alignment horizontal="center"/>
    </xf>
    <xf numFmtId="0" fontId="22" fillId="0" borderId="0" xfId="0" applyFont="1" applyAlignment="1" applyProtection="1">
      <alignment vertical="top" wrapText="1"/>
      <protection hidden="1"/>
    </xf>
    <xf numFmtId="0" fontId="22" fillId="0" borderId="0" xfId="0" applyFont="1" applyAlignment="1" applyProtection="1">
      <alignment wrapText="1"/>
      <protection hidden="1"/>
    </xf>
    <xf numFmtId="0" fontId="35" fillId="3" borderId="0" xfId="0" applyFont="1" applyFill="1" applyAlignment="1" applyProtection="1">
      <alignment horizontal="center" vertical="center" wrapText="1"/>
      <protection hidden="1"/>
    </xf>
    <xf numFmtId="0" fontId="21" fillId="0" borderId="0" xfId="0"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22" fillId="13" borderId="3" xfId="0" applyFont="1" applyFill="1" applyBorder="1" applyAlignment="1" applyProtection="1">
      <alignment vertical="center" wrapText="1"/>
      <protection hidden="1"/>
    </xf>
    <xf numFmtId="0" fontId="22" fillId="13" borderId="18" xfId="0" applyFont="1" applyFill="1" applyBorder="1" applyAlignment="1" applyProtection="1">
      <alignment vertical="center" wrapText="1"/>
      <protection hidden="1"/>
    </xf>
    <xf numFmtId="170" fontId="8" fillId="14" borderId="18" xfId="24" applyNumberFormat="1" applyFont="1" applyFill="1" applyBorder="1" applyAlignment="1" applyProtection="1">
      <alignment horizontal="center" vertical="center" wrapText="1"/>
      <protection locked="0"/>
    </xf>
    <xf numFmtId="170" fontId="8" fillId="14" borderId="0" xfId="24" applyNumberFormat="1" applyFont="1" applyFill="1" applyBorder="1" applyAlignment="1" applyProtection="1">
      <alignment horizontal="center" vertical="center" wrapText="1"/>
      <protection locked="0"/>
    </xf>
    <xf numFmtId="170" fontId="8" fillId="14" borderId="12" xfId="24" applyNumberFormat="1" applyFont="1" applyFill="1" applyBorder="1" applyAlignment="1" applyProtection="1">
      <alignment horizontal="center" vertical="center" wrapText="1"/>
      <protection locked="0"/>
    </xf>
    <xf numFmtId="0" fontId="22" fillId="13" borderId="26" xfId="0" applyFont="1" applyFill="1" applyBorder="1" applyAlignment="1" applyProtection="1">
      <alignment horizontal="center" vertical="center" wrapText="1"/>
      <protection hidden="1"/>
    </xf>
    <xf numFmtId="0" fontId="22" fillId="13" borderId="27" xfId="0" applyFont="1" applyFill="1" applyBorder="1" applyAlignment="1" applyProtection="1">
      <alignment horizontal="center" vertical="center" wrapText="1"/>
      <protection hidden="1"/>
    </xf>
    <xf numFmtId="170" fontId="6" fillId="14" borderId="3" xfId="24" applyNumberFormat="1" applyFont="1" applyFill="1" applyBorder="1" applyAlignment="1" applyProtection="1">
      <alignment horizontal="left" vertical="center" wrapText="1"/>
      <protection locked="0"/>
    </xf>
    <xf numFmtId="0" fontId="22" fillId="13" borderId="3" xfId="0" applyFont="1" applyFill="1" applyBorder="1" applyAlignment="1" applyProtection="1">
      <alignment horizontal="center" vertical="center" wrapText="1"/>
      <protection hidden="1"/>
    </xf>
    <xf numFmtId="0" fontId="23" fillId="13" borderId="3" xfId="0" applyFont="1" applyFill="1" applyBorder="1" applyAlignment="1" applyProtection="1">
      <alignment horizontal="center" vertical="center"/>
      <protection hidden="1"/>
    </xf>
    <xf numFmtId="0" fontId="22" fillId="13" borderId="13" xfId="0" applyFont="1" applyFill="1" applyBorder="1" applyAlignment="1" applyProtection="1">
      <alignment vertical="center" wrapText="1"/>
      <protection hidden="1"/>
    </xf>
    <xf numFmtId="0" fontId="22" fillId="13" borderId="8" xfId="0" applyFont="1" applyFill="1" applyBorder="1" applyAlignment="1" applyProtection="1">
      <alignment vertical="center" wrapText="1"/>
      <protection hidden="1"/>
    </xf>
    <xf numFmtId="0" fontId="22" fillId="13" borderId="9" xfId="0" applyFont="1" applyFill="1" applyBorder="1" applyAlignment="1" applyProtection="1">
      <alignment vertical="center" wrapText="1"/>
      <protection hidden="1"/>
    </xf>
    <xf numFmtId="0" fontId="34" fillId="15" borderId="14" xfId="0" applyFont="1" applyFill="1" applyBorder="1" applyAlignment="1" applyProtection="1">
      <alignment horizontal="center" vertical="center" wrapText="1"/>
      <protection hidden="1"/>
    </xf>
    <xf numFmtId="0" fontId="34" fillId="15" borderId="15" xfId="0" applyFont="1" applyFill="1" applyBorder="1" applyAlignment="1" applyProtection="1">
      <alignment horizontal="center" vertical="center" wrapText="1"/>
      <protection hidden="1"/>
    </xf>
    <xf numFmtId="0" fontId="34" fillId="15" borderId="17" xfId="0" applyFont="1" applyFill="1" applyBorder="1" applyAlignment="1" applyProtection="1">
      <alignment horizontal="center" vertical="center" wrapText="1"/>
      <protection hidden="1"/>
    </xf>
    <xf numFmtId="0" fontId="34" fillId="15" borderId="18" xfId="0" applyFont="1" applyFill="1" applyBorder="1" applyAlignment="1" applyProtection="1">
      <alignment horizontal="center" vertical="center" wrapText="1"/>
      <protection hidden="1"/>
    </xf>
    <xf numFmtId="0" fontId="34" fillId="15" borderId="0" xfId="0" applyFont="1" applyFill="1" applyAlignment="1" applyProtection="1">
      <alignment horizontal="center" vertical="center" wrapText="1"/>
      <protection hidden="1"/>
    </xf>
    <xf numFmtId="0" fontId="34" fillId="15" borderId="12" xfId="0" applyFont="1" applyFill="1" applyBorder="1" applyAlignment="1" applyProtection="1">
      <alignment horizontal="center" vertical="center" wrapText="1"/>
      <protection hidden="1"/>
    </xf>
    <xf numFmtId="0" fontId="34" fillId="15" borderId="19" xfId="0" applyFont="1" applyFill="1" applyBorder="1" applyAlignment="1" applyProtection="1">
      <alignment horizontal="center" vertical="center" wrapText="1"/>
      <protection hidden="1"/>
    </xf>
    <xf numFmtId="0" fontId="34" fillId="15" borderId="16" xfId="0" applyFont="1" applyFill="1" applyBorder="1" applyAlignment="1" applyProtection="1">
      <alignment horizontal="center" vertical="center" wrapText="1"/>
      <protection hidden="1"/>
    </xf>
    <xf numFmtId="0" fontId="34" fillId="15" borderId="20" xfId="0" applyFont="1" applyFill="1" applyBorder="1" applyAlignment="1" applyProtection="1">
      <alignment horizontal="center" vertical="center" wrapText="1"/>
      <protection hidden="1"/>
    </xf>
    <xf numFmtId="0" fontId="6" fillId="15" borderId="13" xfId="0" applyFont="1" applyFill="1" applyBorder="1" applyAlignment="1" applyProtection="1">
      <alignment horizontal="center" vertical="center" wrapText="1"/>
      <protection hidden="1"/>
    </xf>
    <xf numFmtId="0" fontId="6" fillId="15" borderId="8" xfId="0" applyFont="1" applyFill="1" applyBorder="1" applyAlignment="1" applyProtection="1">
      <alignment horizontal="center" vertical="center" wrapText="1"/>
      <protection hidden="1"/>
    </xf>
    <xf numFmtId="0" fontId="6" fillId="15" borderId="9" xfId="0" applyFont="1" applyFill="1" applyBorder="1" applyAlignment="1" applyProtection="1">
      <alignment horizontal="center" vertical="center" wrapText="1"/>
      <protection hidden="1"/>
    </xf>
    <xf numFmtId="0" fontId="22" fillId="13" borderId="8" xfId="0" applyFont="1" applyFill="1" applyBorder="1" applyAlignment="1" applyProtection="1">
      <alignment horizontal="center" vertical="center" wrapText="1"/>
      <protection hidden="1"/>
    </xf>
    <xf numFmtId="0" fontId="22" fillId="13" borderId="9" xfId="0" applyFont="1" applyFill="1" applyBorder="1" applyAlignment="1" applyProtection="1">
      <alignment horizontal="center" vertical="center" wrapText="1"/>
      <protection hidden="1"/>
    </xf>
    <xf numFmtId="0" fontId="22" fillId="13" borderId="14" xfId="0" applyFont="1" applyFill="1" applyBorder="1" applyAlignment="1" applyProtection="1">
      <alignment horizontal="left" vertical="center" wrapText="1"/>
      <protection hidden="1"/>
    </xf>
    <xf numFmtId="0" fontId="22" fillId="13" borderId="15" xfId="0" applyFont="1" applyFill="1" applyBorder="1" applyAlignment="1" applyProtection="1">
      <alignment horizontal="left" vertical="center" wrapText="1"/>
      <protection hidden="1"/>
    </xf>
    <xf numFmtId="0" fontId="22" fillId="13" borderId="17" xfId="0" applyFont="1" applyFill="1" applyBorder="1" applyAlignment="1" applyProtection="1">
      <alignment horizontal="left" vertical="center" wrapText="1"/>
      <protection hidden="1"/>
    </xf>
    <xf numFmtId="0" fontId="22" fillId="13" borderId="19" xfId="0" applyFont="1" applyFill="1" applyBorder="1" applyAlignment="1" applyProtection="1">
      <alignment horizontal="left" vertical="center" wrapText="1"/>
      <protection hidden="1"/>
    </xf>
    <xf numFmtId="0" fontId="22" fillId="13" borderId="16" xfId="0" applyFont="1" applyFill="1" applyBorder="1" applyAlignment="1" applyProtection="1">
      <alignment horizontal="left" vertical="center" wrapText="1"/>
      <protection hidden="1"/>
    </xf>
    <xf numFmtId="0" fontId="22" fillId="13" borderId="20" xfId="0" applyFont="1" applyFill="1" applyBorder="1" applyAlignment="1" applyProtection="1">
      <alignment horizontal="left" vertical="center" wrapText="1"/>
      <protection hidden="1"/>
    </xf>
    <xf numFmtId="0" fontId="6" fillId="16" borderId="13"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wrapText="1"/>
      <protection hidden="1"/>
    </xf>
    <xf numFmtId="0" fontId="6" fillId="16" borderId="9" xfId="0" applyFont="1" applyFill="1" applyBorder="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6" fillId="3" borderId="17" xfId="0" applyFont="1" applyFill="1" applyBorder="1" applyAlignment="1" applyProtection="1">
      <alignment horizontal="center" vertical="center" wrapText="1"/>
      <protection hidden="1"/>
    </xf>
    <xf numFmtId="0" fontId="6" fillId="3" borderId="18"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6" fillId="3" borderId="19" xfId="0" applyFont="1" applyFill="1" applyBorder="1" applyAlignment="1" applyProtection="1">
      <alignment horizontal="center" vertical="center" wrapText="1"/>
      <protection hidden="1"/>
    </xf>
    <xf numFmtId="0" fontId="6" fillId="3" borderId="16" xfId="0" applyFont="1" applyFill="1" applyBorder="1" applyAlignment="1" applyProtection="1">
      <alignment horizontal="center" vertical="center" wrapText="1"/>
      <protection hidden="1"/>
    </xf>
    <xf numFmtId="0" fontId="6" fillId="3" borderId="20" xfId="0" applyFont="1" applyFill="1" applyBorder="1" applyAlignment="1" applyProtection="1">
      <alignment horizontal="center" vertical="center" wrapText="1"/>
      <protection hidden="1"/>
    </xf>
    <xf numFmtId="0" fontId="6" fillId="14" borderId="14" xfId="0" applyFont="1" applyFill="1" applyBorder="1" applyAlignment="1" applyProtection="1">
      <alignment horizontal="center" vertical="center"/>
      <protection hidden="1"/>
    </xf>
    <xf numFmtId="0" fontId="6" fillId="14" borderId="15" xfId="0" applyFont="1" applyFill="1" applyBorder="1" applyAlignment="1" applyProtection="1">
      <alignment horizontal="center" vertical="center"/>
      <protection hidden="1"/>
    </xf>
    <xf numFmtId="0" fontId="6" fillId="14" borderId="17" xfId="0" applyFont="1" applyFill="1" applyBorder="1" applyAlignment="1" applyProtection="1">
      <alignment horizontal="center" vertical="center"/>
      <protection hidden="1"/>
    </xf>
    <xf numFmtId="0" fontId="6" fillId="14" borderId="18" xfId="0" applyFont="1" applyFill="1" applyBorder="1" applyAlignment="1" applyProtection="1">
      <alignment horizontal="center" vertical="center"/>
      <protection hidden="1"/>
    </xf>
    <xf numFmtId="0" fontId="6" fillId="14" borderId="0" xfId="0" applyFont="1" applyFill="1" applyAlignment="1" applyProtection="1">
      <alignment horizontal="center" vertical="center"/>
      <protection hidden="1"/>
    </xf>
    <xf numFmtId="0" fontId="6" fillId="14" borderId="12" xfId="0" applyFont="1" applyFill="1" applyBorder="1" applyAlignment="1" applyProtection="1">
      <alignment horizontal="center" vertical="center"/>
      <protection hidden="1"/>
    </xf>
    <xf numFmtId="0" fontId="6" fillId="14" borderId="19" xfId="0" applyFont="1" applyFill="1" applyBorder="1" applyAlignment="1" applyProtection="1">
      <alignment horizontal="center" vertical="center"/>
      <protection hidden="1"/>
    </xf>
    <xf numFmtId="0" fontId="6" fillId="14" borderId="16"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3" borderId="14" xfId="0" applyFont="1" applyFill="1" applyBorder="1" applyAlignment="1" applyProtection="1">
      <alignment horizontal="center" vertical="top"/>
      <protection hidden="1"/>
    </xf>
    <xf numFmtId="0" fontId="6" fillId="3" borderId="15" xfId="0" applyFont="1" applyFill="1" applyBorder="1" applyAlignment="1" applyProtection="1">
      <alignment horizontal="center" vertical="top"/>
      <protection hidden="1"/>
    </xf>
    <xf numFmtId="0" fontId="6" fillId="3" borderId="17" xfId="0" applyFont="1" applyFill="1" applyBorder="1" applyAlignment="1" applyProtection="1">
      <alignment horizontal="center" vertical="top"/>
      <protection hidden="1"/>
    </xf>
    <xf numFmtId="0" fontId="6" fillId="3" borderId="19" xfId="0" applyFont="1" applyFill="1" applyBorder="1" applyAlignment="1" applyProtection="1">
      <alignment horizontal="center" vertical="top"/>
      <protection hidden="1"/>
    </xf>
    <xf numFmtId="0" fontId="6" fillId="3" borderId="16" xfId="0" applyFont="1" applyFill="1" applyBorder="1" applyAlignment="1" applyProtection="1">
      <alignment horizontal="center" vertical="top"/>
      <protection hidden="1"/>
    </xf>
    <xf numFmtId="0" fontId="6" fillId="3" borderId="20" xfId="0" applyFont="1" applyFill="1" applyBorder="1" applyAlignment="1" applyProtection="1">
      <alignment horizontal="center" vertical="top"/>
      <protection hidden="1"/>
    </xf>
    <xf numFmtId="0" fontId="6" fillId="16" borderId="14" xfId="0" applyFont="1" applyFill="1" applyBorder="1" applyAlignment="1" applyProtection="1">
      <alignment horizontal="center" vertical="center"/>
      <protection hidden="1"/>
    </xf>
    <xf numFmtId="0" fontId="6" fillId="16" borderId="15" xfId="0" applyFont="1" applyFill="1" applyBorder="1" applyAlignment="1" applyProtection="1">
      <alignment horizontal="center" vertical="center"/>
      <protection hidden="1"/>
    </xf>
    <xf numFmtId="0" fontId="6" fillId="16" borderId="19" xfId="0" applyFont="1" applyFill="1" applyBorder="1" applyAlignment="1" applyProtection="1">
      <alignment horizontal="center" vertical="center"/>
      <protection hidden="1"/>
    </xf>
    <xf numFmtId="0" fontId="6" fillId="16" borderId="16" xfId="0" applyFont="1" applyFill="1" applyBorder="1" applyAlignment="1" applyProtection="1">
      <alignment horizontal="center" vertical="center"/>
      <protection hidden="1"/>
    </xf>
    <xf numFmtId="170" fontId="8" fillId="14" borderId="14" xfId="24" applyNumberFormat="1" applyFont="1" applyFill="1" applyBorder="1" applyAlignment="1" applyProtection="1">
      <alignment horizontal="center" vertical="center" wrapText="1"/>
      <protection locked="0"/>
    </xf>
    <xf numFmtId="170" fontId="8" fillId="14" borderId="15" xfId="24" applyNumberFormat="1" applyFont="1" applyFill="1" applyBorder="1" applyAlignment="1" applyProtection="1">
      <alignment horizontal="center" vertical="center" wrapText="1"/>
      <protection locked="0"/>
    </xf>
    <xf numFmtId="170" fontId="8" fillId="14" borderId="17" xfId="24" applyNumberFormat="1" applyFont="1" applyFill="1" applyBorder="1" applyAlignment="1" applyProtection="1">
      <alignment horizontal="center" vertical="center" wrapText="1"/>
      <protection locked="0"/>
    </xf>
    <xf numFmtId="170" fontId="8" fillId="14" borderId="18" xfId="24" applyNumberFormat="1" applyFont="1" applyFill="1" applyBorder="1" applyAlignment="1" applyProtection="1">
      <alignment horizontal="center" vertical="center" wrapText="1"/>
      <protection locked="0"/>
    </xf>
    <xf numFmtId="170" fontId="8" fillId="14" borderId="0" xfId="24" applyNumberFormat="1" applyFont="1" applyFill="1" applyBorder="1" applyAlignment="1" applyProtection="1">
      <alignment horizontal="center" vertical="center" wrapText="1"/>
      <protection locked="0"/>
    </xf>
    <xf numFmtId="170" fontId="8" fillId="14" borderId="12" xfId="24" applyNumberFormat="1" applyFont="1" applyFill="1" applyBorder="1" applyAlignment="1" applyProtection="1">
      <alignment horizontal="center" vertical="center" wrapText="1"/>
      <protection locked="0"/>
    </xf>
    <xf numFmtId="0" fontId="22" fillId="13" borderId="14" xfId="0" applyFont="1" applyFill="1" applyBorder="1" applyAlignment="1" applyProtection="1">
      <alignment vertical="center" wrapText="1"/>
      <protection hidden="1"/>
    </xf>
    <xf numFmtId="0" fontId="22" fillId="13" borderId="15" xfId="0" applyFont="1" applyFill="1" applyBorder="1" applyAlignment="1" applyProtection="1">
      <alignment vertical="center" wrapText="1"/>
      <protection hidden="1"/>
    </xf>
    <xf numFmtId="0" fontId="22" fillId="13" borderId="17" xfId="0" applyFont="1" applyFill="1" applyBorder="1" applyAlignment="1" applyProtection="1">
      <alignment vertical="center" wrapText="1"/>
      <protection hidden="1"/>
    </xf>
    <xf numFmtId="0" fontId="22" fillId="13" borderId="19" xfId="0" applyFont="1" applyFill="1" applyBorder="1" applyAlignment="1" applyProtection="1">
      <alignment vertical="center" wrapText="1"/>
      <protection hidden="1"/>
    </xf>
    <xf numFmtId="0" fontId="22" fillId="13" borderId="16" xfId="0" applyFont="1" applyFill="1" applyBorder="1" applyAlignment="1" applyProtection="1">
      <alignment vertical="center" wrapText="1"/>
      <protection hidden="1"/>
    </xf>
    <xf numFmtId="0" fontId="22" fillId="13" borderId="20" xfId="0" applyFont="1" applyFill="1" applyBorder="1" applyAlignment="1" applyProtection="1">
      <alignment vertical="center" wrapText="1"/>
      <protection hidden="1"/>
    </xf>
    <xf numFmtId="0" fontId="31" fillId="0" borderId="0" xfId="0" applyFont="1" applyAlignment="1" applyProtection="1">
      <alignment horizontal="center" vertical="center" textRotation="90"/>
      <protection hidden="1"/>
    </xf>
    <xf numFmtId="0" fontId="6" fillId="15" borderId="3" xfId="0" applyFont="1" applyFill="1" applyBorder="1" applyAlignment="1" applyProtection="1">
      <alignment horizontal="center" vertical="center"/>
      <protection hidden="1"/>
    </xf>
    <xf numFmtId="0" fontId="6" fillId="3" borderId="14" xfId="0" applyFont="1" applyFill="1" applyBorder="1" applyAlignment="1" applyProtection="1">
      <alignment horizontal="left" vertical="center"/>
      <protection hidden="1"/>
    </xf>
    <xf numFmtId="0" fontId="6" fillId="3" borderId="15" xfId="0" applyFont="1" applyFill="1" applyBorder="1" applyAlignment="1" applyProtection="1">
      <alignment horizontal="left" vertical="center"/>
      <protection hidden="1"/>
    </xf>
    <xf numFmtId="0" fontId="6" fillId="3" borderId="17" xfId="0" applyFont="1" applyFill="1" applyBorder="1" applyAlignment="1" applyProtection="1">
      <alignment horizontal="left" vertical="center"/>
      <protection hidden="1"/>
    </xf>
    <xf numFmtId="0" fontId="6" fillId="15" borderId="13" xfId="0" applyFont="1" applyFill="1" applyBorder="1" applyAlignment="1" applyProtection="1">
      <alignment horizontal="center" vertical="center"/>
      <protection hidden="1"/>
    </xf>
    <xf numFmtId="0" fontId="6" fillId="15" borderId="8" xfId="0" applyFont="1" applyFill="1" applyBorder="1" applyAlignment="1" applyProtection="1">
      <alignment horizontal="center" vertical="center"/>
      <protection hidden="1"/>
    </xf>
    <xf numFmtId="0" fontId="6" fillId="15" borderId="9" xfId="0" applyFont="1" applyFill="1" applyBorder="1" applyAlignment="1" applyProtection="1">
      <alignment horizontal="center" vertical="center"/>
      <protection hidden="1"/>
    </xf>
    <xf numFmtId="0" fontId="6" fillId="16" borderId="17" xfId="0" applyFont="1" applyFill="1" applyBorder="1" applyAlignment="1" applyProtection="1">
      <alignment horizontal="center" vertical="center"/>
      <protection hidden="1"/>
    </xf>
    <xf numFmtId="0" fontId="6" fillId="16" borderId="20" xfId="0" applyFont="1" applyFill="1" applyBorder="1" applyAlignment="1" applyProtection="1">
      <alignment horizontal="center" vertical="center"/>
      <protection hidden="1"/>
    </xf>
    <xf numFmtId="0" fontId="35" fillId="3" borderId="3" xfId="0" applyFont="1" applyFill="1" applyBorder="1" applyAlignment="1" applyProtection="1">
      <alignment horizontal="center" vertical="center" wrapText="1"/>
      <protection hidden="1"/>
    </xf>
    <xf numFmtId="0" fontId="22" fillId="13" borderId="13" xfId="0" applyFont="1" applyFill="1" applyBorder="1" applyAlignment="1" applyProtection="1">
      <alignment horizontal="left" vertical="center" wrapText="1"/>
      <protection hidden="1"/>
    </xf>
    <xf numFmtId="0" fontId="22" fillId="13" borderId="8" xfId="0" applyFont="1" applyFill="1" applyBorder="1" applyAlignment="1" applyProtection="1">
      <alignment horizontal="left" vertical="center" wrapText="1"/>
      <protection hidden="1"/>
    </xf>
    <xf numFmtId="0" fontId="22" fillId="13" borderId="9" xfId="0" applyFont="1" applyFill="1" applyBorder="1" applyAlignment="1" applyProtection="1">
      <alignment horizontal="left" vertical="center" wrapText="1"/>
      <protection hidden="1"/>
    </xf>
    <xf numFmtId="0" fontId="23" fillId="13" borderId="3" xfId="0" applyFont="1" applyFill="1" applyBorder="1" applyAlignment="1" applyProtection="1">
      <alignment horizontal="center" vertical="center" wrapText="1"/>
      <protection hidden="1"/>
    </xf>
    <xf numFmtId="0" fontId="23" fillId="13" borderId="14"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23" fillId="13" borderId="18" xfId="0" applyFont="1" applyFill="1" applyBorder="1" applyAlignment="1" applyProtection="1">
      <alignment horizontal="center" vertical="center"/>
      <protection hidden="1"/>
    </xf>
    <xf numFmtId="0" fontId="23" fillId="13" borderId="12" xfId="0" applyFont="1" applyFill="1" applyBorder="1" applyAlignment="1" applyProtection="1">
      <alignment horizontal="center" vertical="center"/>
      <protection hidden="1"/>
    </xf>
    <xf numFmtId="0" fontId="23" fillId="13" borderId="19" xfId="0" applyFont="1" applyFill="1" applyBorder="1" applyAlignment="1" applyProtection="1">
      <alignment horizontal="center" vertical="center"/>
      <protection hidden="1"/>
    </xf>
    <xf numFmtId="0" fontId="23" fillId="13" borderId="20" xfId="0" applyFont="1" applyFill="1" applyBorder="1" applyAlignment="1" applyProtection="1">
      <alignment horizontal="center" vertical="center"/>
      <protection hidden="1"/>
    </xf>
    <xf numFmtId="0" fontId="23" fillId="13" borderId="15" xfId="0" applyFont="1" applyFill="1" applyBorder="1" applyAlignment="1" applyProtection="1">
      <alignment horizontal="center" vertical="center"/>
      <protection hidden="1"/>
    </xf>
    <xf numFmtId="0" fontId="23" fillId="13" borderId="0" xfId="0" applyFont="1" applyFill="1" applyBorder="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3" fillId="0" borderId="3" xfId="0" applyFont="1" applyBorder="1" applyAlignment="1">
      <alignment horizontal="left" vertical="center" wrapText="1"/>
    </xf>
    <xf numFmtId="0" fontId="3" fillId="0" borderId="3" xfId="0" applyFont="1" applyBorder="1" applyAlignment="1">
      <alignment horizontal="center"/>
    </xf>
    <xf numFmtId="0" fontId="38" fillId="0" borderId="3" xfId="0" applyFont="1" applyBorder="1" applyAlignment="1">
      <alignment horizontal="center" vertical="center" wrapText="1"/>
    </xf>
    <xf numFmtId="0" fontId="7" fillId="2" borderId="23" xfId="0" applyFont="1" applyFill="1" applyBorder="1" applyAlignment="1" applyProtection="1">
      <alignment horizontal="center" vertical="center" wrapText="1"/>
      <protection hidden="1"/>
    </xf>
    <xf numFmtId="0" fontId="7" fillId="2" borderId="24"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21" xfId="0" applyFont="1" applyFill="1" applyBorder="1" applyAlignment="1" applyProtection="1">
      <alignment horizontal="center" vertical="center"/>
      <protection hidden="1"/>
    </xf>
    <xf numFmtId="0" fontId="7" fillId="2" borderId="11" xfId="0" applyFont="1" applyFill="1" applyBorder="1" applyAlignment="1" applyProtection="1">
      <alignment horizontal="center" vertical="center"/>
      <protection hidden="1"/>
    </xf>
    <xf numFmtId="0" fontId="7" fillId="6" borderId="2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7" fillId="6" borderId="22" xfId="0" applyFont="1" applyFill="1" applyBorder="1" applyAlignment="1" applyProtection="1">
      <alignment horizontal="center" vertical="center"/>
      <protection hidden="1"/>
    </xf>
    <xf numFmtId="0" fontId="7" fillId="2" borderId="21" xfId="0" applyFont="1" applyFill="1" applyBorder="1" applyAlignment="1" applyProtection="1">
      <alignment horizontal="center" vertical="center" wrapText="1"/>
      <protection hidden="1"/>
    </xf>
    <xf numFmtId="0" fontId="7" fillId="2" borderId="22" xfId="0" applyFont="1" applyFill="1" applyBorder="1" applyAlignment="1" applyProtection="1">
      <alignment horizontal="center" vertical="center" wrapText="1"/>
      <protection hidden="1"/>
    </xf>
    <xf numFmtId="0" fontId="3" fillId="0" borderId="14" xfId="0" applyFont="1" applyBorder="1" applyAlignment="1" applyProtection="1">
      <alignment horizontal="justify" vertical="center" wrapText="1"/>
      <protection hidden="1"/>
    </xf>
    <xf numFmtId="0" fontId="3" fillId="0" borderId="15" xfId="0" applyFont="1" applyBorder="1" applyAlignment="1" applyProtection="1">
      <alignment horizontal="justify" vertical="center" wrapText="1"/>
      <protection hidden="1"/>
    </xf>
    <xf numFmtId="0" fontId="3" fillId="0" borderId="17" xfId="0" applyFont="1" applyBorder="1" applyAlignment="1" applyProtection="1">
      <alignment horizontal="justify" vertical="center" wrapText="1"/>
      <protection hidden="1"/>
    </xf>
    <xf numFmtId="0" fontId="3" fillId="0" borderId="19" xfId="0" applyFont="1" applyBorder="1" applyAlignment="1" applyProtection="1">
      <alignment horizontal="justify" vertical="center" wrapText="1"/>
      <protection hidden="1"/>
    </xf>
    <xf numFmtId="0" fontId="3" fillId="0" borderId="16" xfId="0" applyFont="1" applyBorder="1" applyAlignment="1" applyProtection="1">
      <alignment horizontal="justify" vertical="center" wrapText="1"/>
      <protection hidden="1"/>
    </xf>
    <xf numFmtId="0" fontId="3" fillId="0" borderId="20" xfId="0" applyFont="1" applyBorder="1" applyAlignment="1" applyProtection="1">
      <alignment horizontal="justify" vertical="center" wrapText="1"/>
      <protection hidden="1"/>
    </xf>
    <xf numFmtId="0" fontId="36" fillId="0" borderId="3" xfId="0" applyFont="1" applyFill="1" applyBorder="1" applyAlignment="1" applyProtection="1">
      <alignment horizontal="left" vertical="center"/>
      <protection hidden="1"/>
    </xf>
    <xf numFmtId="0" fontId="37" fillId="0" borderId="3" xfId="0" applyFont="1" applyFill="1" applyBorder="1" applyAlignment="1" applyProtection="1">
      <alignment horizontal="left" vertical="center"/>
      <protection hidden="1"/>
    </xf>
    <xf numFmtId="0" fontId="7" fillId="0" borderId="3" xfId="0" applyFont="1" applyFill="1" applyBorder="1" applyAlignment="1" applyProtection="1">
      <alignment horizontal="left" vertical="center"/>
      <protection hidden="1"/>
    </xf>
    <xf numFmtId="3" fontId="7" fillId="0" borderId="3" xfId="0" applyNumberFormat="1" applyFont="1" applyFill="1" applyBorder="1" applyAlignment="1" applyProtection="1">
      <alignment horizontal="left" vertical="center" wrapText="1"/>
      <protection locked="0"/>
    </xf>
    <xf numFmtId="0" fontId="38" fillId="3" borderId="3" xfId="0" applyFont="1" applyFill="1" applyBorder="1" applyAlignment="1" applyProtection="1">
      <alignment horizontal="center" vertical="center" wrapText="1"/>
      <protection hidden="1"/>
    </xf>
    <xf numFmtId="0" fontId="7" fillId="14"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3" xfId="0" applyFont="1" applyFill="1" applyBorder="1" applyAlignment="1">
      <alignment horizontal="left" vertical="center" wrapText="1"/>
    </xf>
    <xf numFmtId="0" fontId="7" fillId="14" borderId="3" xfId="0" applyFont="1" applyFill="1" applyBorder="1" applyAlignment="1">
      <alignment horizontal="center" vertical="center" wrapText="1"/>
    </xf>
    <xf numFmtId="0" fontId="3" fillId="0" borderId="3" xfId="0" applyFont="1" applyBorder="1" applyAlignment="1">
      <alignment horizontal="justify" vertical="center" wrapText="1"/>
    </xf>
    <xf numFmtId="0" fontId="7" fillId="14" borderId="3" xfId="0" applyFont="1" applyFill="1" applyBorder="1" applyAlignment="1">
      <alignment horizontal="center" vertical="center" wrapText="1"/>
    </xf>
  </cellXfs>
  <cellStyles count="69">
    <cellStyle name="Millares [0] 2" xfId="1"/>
    <cellStyle name="Millares [0] 2 2" xfId="39"/>
    <cellStyle name="Millares [0] 2 3" xfId="26"/>
    <cellStyle name="Millares [0] 2 4" xfId="52"/>
    <cellStyle name="Millares 10" xfId="2"/>
    <cellStyle name="Millares 10 2" xfId="40"/>
    <cellStyle name="Millares 10 3" xfId="27"/>
    <cellStyle name="Millares 10 4" xfId="53"/>
    <cellStyle name="Millares 11" xfId="22"/>
    <cellStyle name="Millares 11 2" xfId="51"/>
    <cellStyle name="Millares 11 3" xfId="38"/>
    <cellStyle name="Millares 11 4" xfId="64"/>
    <cellStyle name="Millares 12" xfId="67"/>
    <cellStyle name="Millares 13" xfId="68"/>
    <cellStyle name="Millares 2" xfId="3"/>
    <cellStyle name="Millares 2 2" xfId="4"/>
    <cellStyle name="Millares 2 2 2" xfId="42"/>
    <cellStyle name="Millares 2 2 3" xfId="29"/>
    <cellStyle name="Millares 2 2 4" xfId="55"/>
    <cellStyle name="Millares 2 3" xfId="41"/>
    <cellStyle name="Millares 2 4" xfId="28"/>
    <cellStyle name="Millares 2 5" xfId="54"/>
    <cellStyle name="Millares 3" xfId="5"/>
    <cellStyle name="Millares 3 2" xfId="43"/>
    <cellStyle name="Millares 3 3" xfId="30"/>
    <cellStyle name="Millares 3 4" xfId="56"/>
    <cellStyle name="Millares 4" xfId="6"/>
    <cellStyle name="Millares 4 2" xfId="44"/>
    <cellStyle name="Millares 4 3" xfId="31"/>
    <cellStyle name="Millares 4 4" xfId="57"/>
    <cellStyle name="Millares 5" xfId="7"/>
    <cellStyle name="Millares 5 2" xfId="45"/>
    <cellStyle name="Millares 5 3" xfId="32"/>
    <cellStyle name="Millares 5 4" xfId="58"/>
    <cellStyle name="Millares 6" xfId="8"/>
    <cellStyle name="Millares 6 2" xfId="46"/>
    <cellStyle name="Millares 6 3" xfId="33"/>
    <cellStyle name="Millares 6 4" xfId="59"/>
    <cellStyle name="Millares 7" xfId="9"/>
    <cellStyle name="Millares 7 2" xfId="47"/>
    <cellStyle name="Millares 7 3" xfId="34"/>
    <cellStyle name="Millares 7 4" xfId="60"/>
    <cellStyle name="Millares 8" xfId="10"/>
    <cellStyle name="Millares 8 2" xfId="48"/>
    <cellStyle name="Millares 8 3" xfId="35"/>
    <cellStyle name="Millares 8 4" xfId="61"/>
    <cellStyle name="Millares 9" xfId="11"/>
    <cellStyle name="Millares 9 2" xfId="49"/>
    <cellStyle name="Millares 9 3" xfId="36"/>
    <cellStyle name="Millares 9 4" xfId="62"/>
    <cellStyle name="Moneda" xfId="24" builtinId="4"/>
    <cellStyle name="Moneda 2" xfId="12"/>
    <cellStyle name="Moneda 2 2" xfId="23"/>
    <cellStyle name="Moneda 3" xfId="13"/>
    <cellStyle name="Normal" xfId="0" builtinId="0"/>
    <cellStyle name="Normal 10" xfId="25"/>
    <cellStyle name="Normal 2" xfId="14"/>
    <cellStyle name="Normal 2 2" xfId="15"/>
    <cellStyle name="Normal 2 2 2" xfId="16"/>
    <cellStyle name="Normal 2 3" xfId="17"/>
    <cellStyle name="Normal 2 4" xfId="18"/>
    <cellStyle name="Normal 2 5" xfId="50"/>
    <cellStyle name="Normal 2 5 2" xfId="66"/>
    <cellStyle name="Normal 2 6" xfId="37"/>
    <cellStyle name="Normal 2 6 2" xfId="65"/>
    <cellStyle name="Normal 2 7" xfId="63"/>
    <cellStyle name="Normal 3" xfId="19"/>
    <cellStyle name="Normal 4" xfId="20"/>
    <cellStyle name="Normal 5" xfId="2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382905</xdr:colOff>
      <xdr:row>0</xdr:row>
      <xdr:rowOff>60959</xdr:rowOff>
    </xdr:from>
    <xdr:to>
      <xdr:col>2</xdr:col>
      <xdr:colOff>216353</xdr:colOff>
      <xdr:row>3</xdr:row>
      <xdr:rowOff>133350</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 y="60959"/>
          <a:ext cx="490673" cy="586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288925</xdr:colOff>
      <xdr:row>0</xdr:row>
      <xdr:rowOff>34925</xdr:rowOff>
    </xdr:from>
    <xdr:to>
      <xdr:col>1</xdr:col>
      <xdr:colOff>514350</xdr:colOff>
      <xdr:row>3</xdr:row>
      <xdr:rowOff>173783</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925" y="34925"/>
          <a:ext cx="635000" cy="796083"/>
        </a:xfrm>
        <a:prstGeom prst="rect">
          <a:avLst/>
        </a:prstGeom>
      </xdr:spPr>
    </xdr:pic>
    <xdr:clientData/>
  </xdr:twoCellAnchor>
</xdr:wsDr>
</file>

<file path=xl/tables/table1.xml><?xml version="1.0" encoding="utf-8"?>
<table xmlns="http://schemas.openxmlformats.org/spreadsheetml/2006/main" id="1" name="Tabla11" displayName="Tabla11" ref="F2:F7" totalsRowShown="0">
  <autoFilter ref="F2:F7"/>
  <tableColumns count="1">
    <tableColumn id="1" name="VIGENCIA"/>
  </tableColumns>
  <tableStyleInfo name="TableStyleMedium2" showFirstColumn="0" showLastColumn="0" showRowStripes="1" showColumnStripes="0"/>
</table>
</file>

<file path=xl/tables/table2.xml><?xml version="1.0" encoding="utf-8"?>
<table xmlns="http://schemas.openxmlformats.org/spreadsheetml/2006/main" id="2" name="Tabla12" displayName="Tabla12" ref="G2:G4" totalsRowShown="0">
  <autoFilter ref="G2:G4"/>
  <tableColumns count="1">
    <tableColumn id="1" name="EJECUCIÓN_PLAN_DE_ACCIÓN"/>
  </tableColumns>
  <tableStyleInfo name="TableStyleMedium2" showFirstColumn="0" showLastColumn="0" showRowStripes="1" showColumnStripes="0"/>
</table>
</file>

<file path=xl/tables/table3.xml><?xml version="1.0" encoding="utf-8"?>
<table xmlns="http://schemas.openxmlformats.org/spreadsheetml/2006/main" id="3" name="Tabla13" displayName="Tabla13" ref="H2:H4" totalsRowShown="0">
  <autoFilter ref="H2:H4"/>
  <tableColumns count="1">
    <tableColumn id="1" name="EJECUCIÓN_DE_PROYECTO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I98"/>
  <sheetViews>
    <sheetView showGridLines="0" tabSelected="1" zoomScale="90" zoomScaleNormal="90" zoomScaleSheetLayoutView="80" workbookViewId="0">
      <selection activeCell="D1" sqref="D1:O4"/>
    </sheetView>
  </sheetViews>
  <sheetFormatPr baseColWidth="10" defaultColWidth="0" defaultRowHeight="12.75" zeroHeight="1" x14ac:dyDescent="0.2"/>
  <cols>
    <col min="1" max="1" width="2" style="12" customWidth="1"/>
    <col min="2" max="2" width="9.85546875" style="12" customWidth="1"/>
    <col min="3" max="3" width="9.140625" style="12" customWidth="1"/>
    <col min="4" max="4" width="5.85546875" style="12" customWidth="1"/>
    <col min="5" max="6" width="7.28515625" style="12" customWidth="1"/>
    <col min="7" max="7" width="7.7109375" style="12" customWidth="1"/>
    <col min="8" max="8" width="10.7109375" style="12" customWidth="1"/>
    <col min="9" max="9" width="7" style="12" customWidth="1"/>
    <col min="10" max="11" width="7.28515625" style="12" customWidth="1"/>
    <col min="12" max="12" width="12.28515625" style="12" customWidth="1"/>
    <col min="13" max="13" width="7.28515625" style="12" customWidth="1"/>
    <col min="14" max="14" width="11.85546875" style="12" customWidth="1"/>
    <col min="15" max="15" width="13" style="12" customWidth="1"/>
    <col min="16" max="16" width="17" style="12" customWidth="1"/>
    <col min="17" max="17" width="11.140625" style="12" customWidth="1"/>
    <col min="18" max="18" width="5" style="12" customWidth="1"/>
    <col min="19" max="19" width="1.7109375" style="11" customWidth="1"/>
    <col min="20" max="24" width="9.85546875" style="11" hidden="1" customWidth="1"/>
    <col min="25" max="35" width="0" style="12" hidden="1" customWidth="1"/>
    <col min="36" max="16384" width="11.42578125" style="12" hidden="1"/>
  </cols>
  <sheetData>
    <row r="1" spans="1:34" s="11" customFormat="1" ht="13.5" customHeight="1" x14ac:dyDescent="0.2">
      <c r="B1" s="173"/>
      <c r="C1" s="173"/>
      <c r="D1" s="210" t="s">
        <v>2544</v>
      </c>
      <c r="E1" s="210"/>
      <c r="F1" s="210"/>
      <c r="G1" s="210"/>
      <c r="H1" s="210"/>
      <c r="I1" s="210"/>
      <c r="J1" s="210"/>
      <c r="K1" s="210"/>
      <c r="L1" s="210"/>
      <c r="M1" s="210"/>
      <c r="N1" s="210"/>
      <c r="O1" s="210"/>
      <c r="P1" s="206" t="s">
        <v>2552</v>
      </c>
      <c r="Q1" s="206"/>
      <c r="R1" s="206"/>
      <c r="T1" s="12"/>
      <c r="U1" s="12"/>
      <c r="V1" s="12"/>
      <c r="W1" s="12"/>
      <c r="X1" s="12"/>
      <c r="Y1" s="12"/>
      <c r="Z1" s="12"/>
      <c r="AA1" s="12"/>
      <c r="AB1" s="12"/>
      <c r="AC1" s="12"/>
      <c r="AD1" s="12"/>
      <c r="AE1" s="12"/>
      <c r="AF1" s="12"/>
      <c r="AG1" s="12"/>
      <c r="AH1" s="12"/>
    </row>
    <row r="2" spans="1:34" s="11" customFormat="1" ht="13.5" customHeight="1" x14ac:dyDescent="0.2">
      <c r="B2" s="173"/>
      <c r="C2" s="173"/>
      <c r="D2" s="210"/>
      <c r="E2" s="210"/>
      <c r="F2" s="210"/>
      <c r="G2" s="210"/>
      <c r="H2" s="210"/>
      <c r="I2" s="210"/>
      <c r="J2" s="210"/>
      <c r="K2" s="210"/>
      <c r="L2" s="210"/>
      <c r="M2" s="210"/>
      <c r="N2" s="210"/>
      <c r="O2" s="210"/>
      <c r="P2" s="207" t="s">
        <v>2509</v>
      </c>
      <c r="Q2" s="207"/>
      <c r="R2" s="207"/>
      <c r="T2" s="12"/>
      <c r="U2" s="12"/>
      <c r="V2" s="12"/>
      <c r="W2" s="12"/>
      <c r="X2" s="12"/>
      <c r="Y2" s="12"/>
      <c r="Z2" s="12"/>
      <c r="AA2" s="12"/>
      <c r="AB2" s="12"/>
      <c r="AC2" s="12"/>
      <c r="AD2" s="12"/>
      <c r="AE2" s="12"/>
      <c r="AF2" s="12"/>
      <c r="AG2" s="12"/>
      <c r="AH2" s="12"/>
    </row>
    <row r="3" spans="1:34" ht="13.5" customHeight="1" x14ac:dyDescent="0.2">
      <c r="B3" s="173"/>
      <c r="C3" s="173"/>
      <c r="D3" s="210"/>
      <c r="E3" s="210"/>
      <c r="F3" s="210"/>
      <c r="G3" s="210"/>
      <c r="H3" s="210"/>
      <c r="I3" s="210"/>
      <c r="J3" s="210"/>
      <c r="K3" s="210"/>
      <c r="L3" s="210"/>
      <c r="M3" s="210"/>
      <c r="N3" s="210"/>
      <c r="O3" s="210"/>
      <c r="P3" s="208" t="s">
        <v>2506</v>
      </c>
      <c r="Q3" s="208"/>
      <c r="R3" s="208"/>
      <c r="T3" s="12"/>
      <c r="U3" s="12"/>
      <c r="V3" s="12"/>
      <c r="W3" s="12"/>
      <c r="X3" s="12"/>
    </row>
    <row r="4" spans="1:34" ht="13.5" customHeight="1" x14ac:dyDescent="0.2">
      <c r="B4" s="173"/>
      <c r="C4" s="173"/>
      <c r="D4" s="210"/>
      <c r="E4" s="210"/>
      <c r="F4" s="210"/>
      <c r="G4" s="210"/>
      <c r="H4" s="210"/>
      <c r="I4" s="210"/>
      <c r="J4" s="210"/>
      <c r="K4" s="210"/>
      <c r="L4" s="210"/>
      <c r="M4" s="210"/>
      <c r="N4" s="210"/>
      <c r="O4" s="210"/>
      <c r="P4" s="209" t="s">
        <v>2553</v>
      </c>
      <c r="Q4" s="209"/>
      <c r="R4" s="209"/>
      <c r="T4" s="12"/>
      <c r="U4" s="12"/>
      <c r="V4" s="38" t="s">
        <v>534</v>
      </c>
      <c r="W4" s="12"/>
      <c r="X4" s="12"/>
    </row>
    <row r="5" spans="1:34" ht="7.5" customHeight="1" x14ac:dyDescent="0.2">
      <c r="B5" s="83"/>
      <c r="C5" s="83"/>
      <c r="D5" s="83"/>
      <c r="E5" s="84"/>
      <c r="F5" s="84"/>
      <c r="G5" s="84"/>
      <c r="H5" s="84"/>
      <c r="I5" s="84"/>
      <c r="J5" s="84"/>
      <c r="K5" s="85"/>
      <c r="L5" s="86"/>
      <c r="M5" s="86"/>
      <c r="N5" s="86"/>
      <c r="O5" s="85"/>
      <c r="P5" s="86"/>
      <c r="Q5" s="86"/>
      <c r="R5" s="86"/>
      <c r="T5" s="12"/>
      <c r="U5" s="12"/>
      <c r="V5" s="12"/>
      <c r="W5" s="12"/>
      <c r="X5" s="12"/>
    </row>
    <row r="6" spans="1:34" ht="8.25" customHeight="1" x14ac:dyDescent="0.2">
      <c r="A6" s="163"/>
      <c r="B6" s="165"/>
      <c r="C6" s="166"/>
      <c r="D6" s="166"/>
      <c r="E6" s="166"/>
      <c r="F6" s="166"/>
      <c r="G6" s="166"/>
      <c r="H6" s="166"/>
      <c r="I6" s="166"/>
      <c r="J6" s="166"/>
      <c r="K6" s="166"/>
      <c r="L6" s="166"/>
      <c r="M6" s="166"/>
      <c r="N6" s="166"/>
      <c r="O6" s="166"/>
      <c r="P6" s="166"/>
      <c r="Q6" s="166"/>
      <c r="R6" s="167"/>
      <c r="T6" s="12"/>
      <c r="U6" s="12"/>
      <c r="V6" s="12"/>
      <c r="W6" s="12"/>
      <c r="X6" s="12"/>
    </row>
    <row r="7" spans="1:34" ht="15.75" customHeight="1" x14ac:dyDescent="0.2">
      <c r="A7" s="163"/>
      <c r="B7" s="168" t="s">
        <v>2533</v>
      </c>
      <c r="C7" s="169"/>
      <c r="D7" s="169"/>
      <c r="E7" s="169"/>
      <c r="F7" s="169"/>
      <c r="G7" s="169"/>
      <c r="H7" s="169"/>
      <c r="I7" s="169"/>
      <c r="J7" s="169"/>
      <c r="K7" s="169"/>
      <c r="L7" s="169"/>
      <c r="M7" s="169"/>
      <c r="N7" s="168" t="s">
        <v>2532</v>
      </c>
      <c r="O7" s="169"/>
      <c r="P7" s="169"/>
      <c r="Q7" s="169"/>
      <c r="R7" s="170"/>
      <c r="T7" s="12"/>
      <c r="U7" s="12"/>
      <c r="V7" s="12"/>
      <c r="W7" s="12"/>
      <c r="X7" s="12"/>
    </row>
    <row r="8" spans="1:34" ht="15.75" customHeight="1" x14ac:dyDescent="0.2">
      <c r="A8" s="163"/>
      <c r="B8" s="132"/>
      <c r="C8" s="133"/>
      <c r="D8" s="133"/>
      <c r="E8" s="133"/>
      <c r="F8" s="133"/>
      <c r="G8" s="133"/>
      <c r="H8" s="133"/>
      <c r="I8" s="133"/>
      <c r="J8" s="133"/>
      <c r="K8" s="133"/>
      <c r="L8" s="133"/>
      <c r="M8" s="134"/>
      <c r="N8" s="123" t="s">
        <v>2513</v>
      </c>
      <c r="O8" s="124"/>
      <c r="P8" s="124"/>
      <c r="Q8" s="124"/>
      <c r="R8" s="125"/>
      <c r="T8" s="12"/>
      <c r="U8" s="12"/>
      <c r="V8" s="12"/>
      <c r="W8" s="12"/>
      <c r="X8" s="12"/>
    </row>
    <row r="9" spans="1:34" ht="15.75" customHeight="1" x14ac:dyDescent="0.2">
      <c r="A9" s="163"/>
      <c r="B9" s="135"/>
      <c r="C9" s="136"/>
      <c r="D9" s="136"/>
      <c r="E9" s="136"/>
      <c r="F9" s="136"/>
      <c r="G9" s="136"/>
      <c r="H9" s="136"/>
      <c r="I9" s="136"/>
      <c r="J9" s="136"/>
      <c r="K9" s="136"/>
      <c r="L9" s="136"/>
      <c r="M9" s="137"/>
      <c r="N9" s="126"/>
      <c r="O9" s="127"/>
      <c r="P9" s="127"/>
      <c r="Q9" s="127"/>
      <c r="R9" s="128"/>
      <c r="T9" s="12"/>
      <c r="U9" s="12"/>
      <c r="V9" s="12"/>
      <c r="W9" s="12"/>
      <c r="X9" s="12"/>
    </row>
    <row r="10" spans="1:34" ht="9" customHeight="1" x14ac:dyDescent="0.2">
      <c r="A10" s="163"/>
      <c r="B10" s="135"/>
      <c r="C10" s="136"/>
      <c r="D10" s="136"/>
      <c r="E10" s="136"/>
      <c r="F10" s="136"/>
      <c r="G10" s="136"/>
      <c r="H10" s="136"/>
      <c r="I10" s="136"/>
      <c r="J10" s="136"/>
      <c r="K10" s="136"/>
      <c r="L10" s="136"/>
      <c r="M10" s="137"/>
      <c r="N10" s="126"/>
      <c r="O10" s="127"/>
      <c r="P10" s="127"/>
      <c r="Q10" s="127"/>
      <c r="R10" s="128"/>
      <c r="T10" s="12"/>
      <c r="U10" s="12"/>
      <c r="V10" s="12"/>
      <c r="W10" s="12"/>
      <c r="X10" s="12"/>
    </row>
    <row r="11" spans="1:34" ht="6" customHeight="1" x14ac:dyDescent="0.2">
      <c r="A11" s="163"/>
      <c r="B11" s="135"/>
      <c r="C11" s="136"/>
      <c r="D11" s="136"/>
      <c r="E11" s="136"/>
      <c r="F11" s="136"/>
      <c r="G11" s="136"/>
      <c r="H11" s="136"/>
      <c r="I11" s="136"/>
      <c r="J11" s="136"/>
      <c r="K11" s="136"/>
      <c r="L11" s="136"/>
      <c r="M11" s="137"/>
      <c r="N11" s="126"/>
      <c r="O11" s="127"/>
      <c r="P11" s="127"/>
      <c r="Q11" s="127"/>
      <c r="R11" s="128"/>
      <c r="T11" s="12"/>
      <c r="U11" s="12"/>
      <c r="V11" s="12"/>
      <c r="W11" s="12"/>
      <c r="X11" s="12"/>
    </row>
    <row r="12" spans="1:34" x14ac:dyDescent="0.2">
      <c r="A12" s="163"/>
      <c r="B12" s="135"/>
      <c r="C12" s="136"/>
      <c r="D12" s="136"/>
      <c r="E12" s="136"/>
      <c r="F12" s="136"/>
      <c r="G12" s="136"/>
      <c r="H12" s="136"/>
      <c r="I12" s="136"/>
      <c r="J12" s="136"/>
      <c r="K12" s="136"/>
      <c r="L12" s="136"/>
      <c r="M12" s="137"/>
      <c r="N12" s="126"/>
      <c r="O12" s="127"/>
      <c r="P12" s="127"/>
      <c r="Q12" s="127"/>
      <c r="R12" s="128"/>
      <c r="T12" s="12"/>
      <c r="U12" s="12"/>
      <c r="V12" s="12"/>
      <c r="W12" s="12"/>
      <c r="X12" s="12"/>
    </row>
    <row r="13" spans="1:34" ht="5.25" customHeight="1" x14ac:dyDescent="0.2">
      <c r="A13" s="163"/>
      <c r="B13" s="135"/>
      <c r="C13" s="136"/>
      <c r="D13" s="136"/>
      <c r="E13" s="136"/>
      <c r="F13" s="136"/>
      <c r="G13" s="136"/>
      <c r="H13" s="136"/>
      <c r="I13" s="136"/>
      <c r="J13" s="136"/>
      <c r="K13" s="136"/>
      <c r="L13" s="136"/>
      <c r="M13" s="137"/>
      <c r="N13" s="126"/>
      <c r="O13" s="127"/>
      <c r="P13" s="127"/>
      <c r="Q13" s="127"/>
      <c r="R13" s="128"/>
      <c r="T13" s="12"/>
      <c r="U13" s="12"/>
      <c r="V13" s="12"/>
      <c r="W13" s="12"/>
      <c r="X13" s="12"/>
    </row>
    <row r="14" spans="1:34" ht="15.75" customHeight="1" x14ac:dyDescent="0.2">
      <c r="A14" s="163"/>
      <c r="B14" s="135"/>
      <c r="C14" s="136"/>
      <c r="D14" s="136"/>
      <c r="E14" s="136"/>
      <c r="F14" s="136"/>
      <c r="G14" s="136"/>
      <c r="H14" s="136"/>
      <c r="I14" s="136"/>
      <c r="J14" s="136"/>
      <c r="K14" s="136"/>
      <c r="L14" s="136"/>
      <c r="M14" s="137"/>
      <c r="N14" s="126"/>
      <c r="O14" s="127"/>
      <c r="P14" s="127"/>
      <c r="Q14" s="127"/>
      <c r="R14" s="128"/>
      <c r="T14" s="12"/>
      <c r="U14" s="12"/>
      <c r="V14" s="12"/>
      <c r="W14" s="12"/>
      <c r="X14" s="12"/>
    </row>
    <row r="15" spans="1:34" ht="30" customHeight="1" x14ac:dyDescent="0.2">
      <c r="A15" s="163"/>
      <c r="B15" s="135"/>
      <c r="C15" s="136"/>
      <c r="D15" s="136"/>
      <c r="E15" s="136"/>
      <c r="F15" s="136"/>
      <c r="G15" s="136"/>
      <c r="H15" s="136"/>
      <c r="I15" s="136"/>
      <c r="J15" s="136"/>
      <c r="K15" s="136"/>
      <c r="L15" s="136"/>
      <c r="M15" s="137"/>
      <c r="N15" s="126"/>
      <c r="O15" s="127"/>
      <c r="P15" s="127"/>
      <c r="Q15" s="127"/>
      <c r="R15" s="128"/>
      <c r="T15" s="12"/>
      <c r="U15" s="12"/>
      <c r="V15" s="12"/>
      <c r="W15" s="12"/>
      <c r="X15" s="12"/>
    </row>
    <row r="16" spans="1:34" ht="21" customHeight="1" x14ac:dyDescent="0.2">
      <c r="A16" s="163"/>
      <c r="B16" s="135"/>
      <c r="C16" s="136"/>
      <c r="D16" s="136"/>
      <c r="E16" s="136"/>
      <c r="F16" s="136"/>
      <c r="G16" s="136"/>
      <c r="H16" s="136"/>
      <c r="I16" s="136"/>
      <c r="J16" s="136"/>
      <c r="K16" s="136"/>
      <c r="L16" s="136"/>
      <c r="M16" s="137"/>
      <c r="N16" s="126"/>
      <c r="O16" s="127"/>
      <c r="P16" s="127"/>
      <c r="Q16" s="127"/>
      <c r="R16" s="128"/>
      <c r="T16" s="12"/>
      <c r="U16" s="12"/>
      <c r="V16" s="12"/>
      <c r="W16" s="12"/>
      <c r="X16" s="12"/>
    </row>
    <row r="17" spans="1:34" s="69" customFormat="1" ht="21" customHeight="1" x14ac:dyDescent="0.2">
      <c r="A17" s="163"/>
      <c r="B17" s="135"/>
      <c r="C17" s="136"/>
      <c r="D17" s="136"/>
      <c r="E17" s="136"/>
      <c r="F17" s="136"/>
      <c r="G17" s="136"/>
      <c r="H17" s="136"/>
      <c r="I17" s="136"/>
      <c r="J17" s="136"/>
      <c r="K17" s="136"/>
      <c r="L17" s="136"/>
      <c r="M17" s="137"/>
      <c r="N17" s="126"/>
      <c r="O17" s="127"/>
      <c r="P17" s="127"/>
      <c r="Q17" s="127"/>
      <c r="R17" s="128"/>
    </row>
    <row r="18" spans="1:34" s="69" customFormat="1" ht="21" customHeight="1" x14ac:dyDescent="0.2">
      <c r="A18" s="163"/>
      <c r="B18" s="135"/>
      <c r="C18" s="136"/>
      <c r="D18" s="136"/>
      <c r="E18" s="136"/>
      <c r="F18" s="136"/>
      <c r="G18" s="136"/>
      <c r="H18" s="136"/>
      <c r="I18" s="136"/>
      <c r="J18" s="136"/>
      <c r="K18" s="136"/>
      <c r="L18" s="136"/>
      <c r="M18" s="137"/>
      <c r="N18" s="126"/>
      <c r="O18" s="127"/>
      <c r="P18" s="127"/>
      <c r="Q18" s="127"/>
      <c r="R18" s="128"/>
    </row>
    <row r="19" spans="1:34" s="69" customFormat="1" ht="21" customHeight="1" x14ac:dyDescent="0.2">
      <c r="A19" s="163"/>
      <c r="B19" s="135"/>
      <c r="C19" s="136"/>
      <c r="D19" s="136"/>
      <c r="E19" s="136"/>
      <c r="F19" s="136"/>
      <c r="G19" s="136"/>
      <c r="H19" s="136"/>
      <c r="I19" s="136"/>
      <c r="J19" s="136"/>
      <c r="K19" s="136"/>
      <c r="L19" s="136"/>
      <c r="M19" s="137"/>
      <c r="N19" s="129"/>
      <c r="O19" s="130"/>
      <c r="P19" s="130"/>
      <c r="Q19" s="130"/>
      <c r="R19" s="131"/>
    </row>
    <row r="20" spans="1:34" s="69" customFormat="1" ht="21" customHeight="1" x14ac:dyDescent="0.2">
      <c r="A20" s="163"/>
      <c r="B20" s="135"/>
      <c r="C20" s="136"/>
      <c r="D20" s="136"/>
      <c r="E20" s="136"/>
      <c r="F20" s="136"/>
      <c r="G20" s="136"/>
      <c r="H20" s="136"/>
      <c r="I20" s="136"/>
      <c r="J20" s="136"/>
      <c r="K20" s="136"/>
      <c r="L20" s="136"/>
      <c r="M20" s="137"/>
      <c r="N20" s="147" t="s">
        <v>2530</v>
      </c>
      <c r="O20" s="171"/>
      <c r="P20" s="141"/>
      <c r="Q20" s="142"/>
      <c r="R20" s="143"/>
    </row>
    <row r="21" spans="1:34" s="69" customFormat="1" ht="21" customHeight="1" x14ac:dyDescent="0.2">
      <c r="A21" s="163"/>
      <c r="B21" s="135"/>
      <c r="C21" s="136"/>
      <c r="D21" s="136"/>
      <c r="E21" s="136"/>
      <c r="F21" s="136"/>
      <c r="G21" s="136"/>
      <c r="H21" s="136"/>
      <c r="I21" s="136"/>
      <c r="J21" s="136"/>
      <c r="K21" s="136"/>
      <c r="L21" s="136"/>
      <c r="M21" s="137"/>
      <c r="N21" s="149"/>
      <c r="O21" s="172"/>
      <c r="P21" s="144"/>
      <c r="Q21" s="145"/>
      <c r="R21" s="146"/>
    </row>
    <row r="22" spans="1:34" s="69" customFormat="1" ht="21" customHeight="1" x14ac:dyDescent="0.2">
      <c r="A22" s="163"/>
      <c r="B22" s="135"/>
      <c r="C22" s="136"/>
      <c r="D22" s="136"/>
      <c r="E22" s="136"/>
      <c r="F22" s="136"/>
      <c r="G22" s="136"/>
      <c r="H22" s="136"/>
      <c r="I22" s="136"/>
      <c r="J22" s="136"/>
      <c r="K22" s="136"/>
      <c r="L22" s="136"/>
      <c r="M22" s="137"/>
      <c r="N22" s="147" t="s">
        <v>2531</v>
      </c>
      <c r="O22" s="171"/>
      <c r="P22" s="141"/>
      <c r="Q22" s="142"/>
      <c r="R22" s="143"/>
    </row>
    <row r="23" spans="1:34" s="11" customFormat="1" ht="21" customHeight="1" x14ac:dyDescent="0.2">
      <c r="A23" s="163"/>
      <c r="B23" s="135"/>
      <c r="C23" s="136"/>
      <c r="D23" s="136"/>
      <c r="E23" s="136"/>
      <c r="F23" s="136"/>
      <c r="G23" s="136"/>
      <c r="H23" s="136"/>
      <c r="I23" s="136"/>
      <c r="J23" s="136"/>
      <c r="K23" s="136"/>
      <c r="L23" s="136"/>
      <c r="M23" s="137"/>
      <c r="N23" s="149"/>
      <c r="O23" s="172"/>
      <c r="P23" s="144"/>
      <c r="Q23" s="145"/>
      <c r="R23" s="146"/>
      <c r="T23" s="12"/>
      <c r="U23" s="12"/>
      <c r="V23" s="12"/>
      <c r="W23" s="12"/>
      <c r="X23" s="12"/>
      <c r="Y23" s="12"/>
      <c r="Z23" s="12"/>
      <c r="AA23" s="12"/>
      <c r="AB23" s="12"/>
      <c r="AC23" s="12"/>
      <c r="AD23" s="12"/>
      <c r="AE23" s="12"/>
      <c r="AF23" s="12"/>
      <c r="AG23" s="12"/>
      <c r="AH23" s="12"/>
    </row>
    <row r="24" spans="1:34" ht="21" customHeight="1" x14ac:dyDescent="0.2">
      <c r="A24" s="163"/>
      <c r="B24" s="135"/>
      <c r="C24" s="136"/>
      <c r="D24" s="136"/>
      <c r="E24" s="136"/>
      <c r="F24" s="136"/>
      <c r="G24" s="136"/>
      <c r="H24" s="136"/>
      <c r="I24" s="136"/>
      <c r="J24" s="136"/>
      <c r="K24" s="136"/>
      <c r="L24" s="136"/>
      <c r="M24" s="137"/>
      <c r="N24" s="147" t="s">
        <v>2401</v>
      </c>
      <c r="O24" s="148"/>
      <c r="P24" s="141"/>
      <c r="Q24" s="142"/>
      <c r="R24" s="143"/>
      <c r="T24" s="12"/>
      <c r="U24" s="12"/>
      <c r="V24" s="12"/>
      <c r="W24" s="12"/>
      <c r="X24" s="12"/>
    </row>
    <row r="25" spans="1:34" ht="21" customHeight="1" x14ac:dyDescent="0.2">
      <c r="A25" s="163"/>
      <c r="B25" s="135"/>
      <c r="C25" s="136"/>
      <c r="D25" s="136"/>
      <c r="E25" s="136"/>
      <c r="F25" s="136"/>
      <c r="G25" s="136"/>
      <c r="H25" s="136"/>
      <c r="I25" s="136"/>
      <c r="J25" s="136"/>
      <c r="K25" s="136"/>
      <c r="L25" s="136"/>
      <c r="M25" s="137"/>
      <c r="N25" s="149"/>
      <c r="O25" s="150"/>
      <c r="P25" s="144"/>
      <c r="Q25" s="145"/>
      <c r="R25" s="146"/>
      <c r="T25" s="12"/>
      <c r="U25" s="12"/>
      <c r="V25" s="12"/>
      <c r="W25" s="12"/>
      <c r="X25" s="12"/>
    </row>
    <row r="26" spans="1:34" ht="21" customHeight="1" x14ac:dyDescent="0.2">
      <c r="A26" s="163"/>
      <c r="B26" s="135"/>
      <c r="C26" s="136"/>
      <c r="D26" s="136"/>
      <c r="E26" s="136"/>
      <c r="F26" s="136"/>
      <c r="G26" s="136"/>
      <c r="H26" s="136"/>
      <c r="I26" s="136"/>
      <c r="J26" s="136"/>
      <c r="K26" s="136"/>
      <c r="L26" s="136"/>
      <c r="M26" s="137"/>
      <c r="N26" s="147" t="s">
        <v>2512</v>
      </c>
      <c r="O26" s="148"/>
      <c r="P26" s="141"/>
      <c r="Q26" s="142"/>
      <c r="R26" s="143"/>
      <c r="T26" s="12"/>
      <c r="U26" s="12"/>
      <c r="V26" s="12"/>
      <c r="W26" s="12"/>
      <c r="X26" s="12"/>
    </row>
    <row r="27" spans="1:34" ht="20.25" customHeight="1" x14ac:dyDescent="0.2">
      <c r="A27" s="163"/>
      <c r="B27" s="138"/>
      <c r="C27" s="139"/>
      <c r="D27" s="139"/>
      <c r="E27" s="139"/>
      <c r="F27" s="139"/>
      <c r="G27" s="139"/>
      <c r="H27" s="139"/>
      <c r="I27" s="139"/>
      <c r="J27" s="139"/>
      <c r="K27" s="139"/>
      <c r="L27" s="139"/>
      <c r="M27" s="140"/>
      <c r="N27" s="149"/>
      <c r="O27" s="150"/>
      <c r="P27" s="144"/>
      <c r="Q27" s="145"/>
      <c r="R27" s="146"/>
      <c r="T27" s="12"/>
      <c r="U27" s="12"/>
      <c r="V27" s="12"/>
      <c r="W27" s="12"/>
      <c r="X27" s="12"/>
    </row>
    <row r="28" spans="1:34" ht="17.100000000000001" customHeight="1" x14ac:dyDescent="0.2">
      <c r="A28" s="163"/>
      <c r="B28" s="70"/>
      <c r="C28" s="70"/>
      <c r="D28" s="70"/>
      <c r="E28" s="70"/>
      <c r="F28" s="70"/>
      <c r="G28" s="70"/>
      <c r="H28" s="70"/>
      <c r="I28" s="70"/>
      <c r="J28" s="70"/>
      <c r="K28" s="70"/>
      <c r="L28" s="70"/>
      <c r="M28" s="70"/>
      <c r="N28" s="70"/>
      <c r="O28" s="70"/>
      <c r="P28" s="70"/>
      <c r="Q28" s="70"/>
      <c r="R28" s="70"/>
      <c r="T28" s="12"/>
      <c r="U28" s="12"/>
      <c r="V28" s="12"/>
      <c r="W28" s="12"/>
      <c r="X28" s="12"/>
    </row>
    <row r="29" spans="1:34" ht="15.75" customHeight="1" x14ac:dyDescent="0.2">
      <c r="A29" s="163"/>
      <c r="B29" s="164" t="s">
        <v>2534</v>
      </c>
      <c r="C29" s="164"/>
      <c r="D29" s="164"/>
      <c r="E29" s="164"/>
      <c r="F29" s="164"/>
      <c r="G29" s="164"/>
      <c r="H29" s="164"/>
      <c r="I29" s="164"/>
      <c r="J29" s="164"/>
      <c r="K29" s="164"/>
      <c r="L29" s="164"/>
      <c r="M29" s="164"/>
      <c r="N29" s="164"/>
      <c r="O29" s="164"/>
      <c r="P29" s="164"/>
      <c r="Q29" s="164"/>
      <c r="R29" s="164"/>
      <c r="T29" s="12"/>
      <c r="U29" s="12"/>
      <c r="V29" s="12"/>
      <c r="W29" s="12"/>
      <c r="X29" s="12"/>
    </row>
    <row r="30" spans="1:34" ht="5.0999999999999996" customHeight="1" x14ac:dyDescent="0.2">
      <c r="A30" s="163"/>
      <c r="B30" s="70"/>
      <c r="C30" s="70"/>
      <c r="D30" s="70"/>
      <c r="E30" s="70"/>
      <c r="F30" s="70"/>
      <c r="G30" s="70"/>
      <c r="H30" s="70"/>
      <c r="I30" s="70"/>
      <c r="J30" s="70"/>
      <c r="K30" s="70"/>
      <c r="L30" s="70"/>
      <c r="M30" s="70"/>
      <c r="N30" s="70"/>
      <c r="O30" s="70"/>
      <c r="P30" s="70"/>
      <c r="Q30" s="70"/>
      <c r="R30" s="70"/>
      <c r="T30" s="12"/>
      <c r="U30" s="12"/>
      <c r="V30" s="12"/>
      <c r="W30" s="12"/>
      <c r="X30" s="12"/>
    </row>
    <row r="31" spans="1:34" s="69" customFormat="1" ht="15.75" customHeight="1" x14ac:dyDescent="0.2">
      <c r="A31" s="163"/>
      <c r="B31" s="120" t="s">
        <v>2535</v>
      </c>
      <c r="C31" s="121"/>
      <c r="D31" s="121"/>
      <c r="E31" s="122"/>
      <c r="F31" s="120" t="s">
        <v>2536</v>
      </c>
      <c r="G31" s="121"/>
      <c r="H31" s="121"/>
      <c r="I31" s="121"/>
      <c r="J31" s="121"/>
      <c r="K31" s="121"/>
      <c r="L31" s="121"/>
      <c r="M31" s="122"/>
      <c r="N31" s="120" t="s">
        <v>2537</v>
      </c>
      <c r="O31" s="121"/>
      <c r="P31" s="121"/>
      <c r="Q31" s="121"/>
      <c r="R31" s="122"/>
    </row>
    <row r="32" spans="1:34" s="72" customFormat="1" ht="17.25" customHeight="1" x14ac:dyDescent="0.2">
      <c r="A32" s="163"/>
      <c r="B32" s="157" t="s">
        <v>2516</v>
      </c>
      <c r="C32" s="158"/>
      <c r="D32" s="159"/>
      <c r="E32" s="92"/>
      <c r="F32" s="151"/>
      <c r="G32" s="152"/>
      <c r="H32" s="152"/>
      <c r="I32" s="152"/>
      <c r="J32" s="152"/>
      <c r="K32" s="152"/>
      <c r="L32" s="152"/>
      <c r="M32" s="153"/>
      <c r="N32" s="96" t="s">
        <v>2524</v>
      </c>
      <c r="O32" s="96"/>
      <c r="P32" s="96"/>
      <c r="Q32" s="96"/>
      <c r="R32" s="96"/>
    </row>
    <row r="33" spans="1:18" s="72" customFormat="1" ht="17.25" customHeight="1" x14ac:dyDescent="0.2">
      <c r="A33" s="163"/>
      <c r="B33" s="160"/>
      <c r="C33" s="161"/>
      <c r="D33" s="162"/>
      <c r="E33" s="93"/>
      <c r="F33" s="154"/>
      <c r="G33" s="155"/>
      <c r="H33" s="155"/>
      <c r="I33" s="155"/>
      <c r="J33" s="155"/>
      <c r="K33" s="155"/>
      <c r="L33" s="155"/>
      <c r="M33" s="156"/>
      <c r="N33" s="96"/>
      <c r="O33" s="96"/>
      <c r="P33" s="96"/>
      <c r="Q33" s="96"/>
      <c r="R33" s="96"/>
    </row>
    <row r="34" spans="1:18" s="72" customFormat="1" ht="27" customHeight="1" x14ac:dyDescent="0.2">
      <c r="A34" s="163"/>
      <c r="B34" s="97" t="s">
        <v>2517</v>
      </c>
      <c r="C34" s="98"/>
      <c r="D34" s="99"/>
      <c r="E34" s="87"/>
      <c r="F34" s="154"/>
      <c r="G34" s="155"/>
      <c r="H34" s="155"/>
      <c r="I34" s="155"/>
      <c r="J34" s="155"/>
      <c r="K34" s="155"/>
      <c r="L34" s="155"/>
      <c r="M34" s="156"/>
      <c r="N34" s="95" t="s">
        <v>2525</v>
      </c>
      <c r="O34" s="95"/>
      <c r="P34" s="96"/>
      <c r="Q34" s="96"/>
      <c r="R34" s="96"/>
    </row>
    <row r="35" spans="1:18" s="72" customFormat="1" ht="27" customHeight="1" x14ac:dyDescent="0.2">
      <c r="A35" s="163"/>
      <c r="B35" s="97" t="s">
        <v>2518</v>
      </c>
      <c r="C35" s="98"/>
      <c r="D35" s="99"/>
      <c r="E35" s="87"/>
      <c r="F35" s="154"/>
      <c r="G35" s="155"/>
      <c r="H35" s="155"/>
      <c r="I35" s="155"/>
      <c r="J35" s="155"/>
      <c r="K35" s="155"/>
      <c r="L35" s="155"/>
      <c r="M35" s="156"/>
      <c r="N35" s="95"/>
      <c r="O35" s="95"/>
      <c r="P35" s="96"/>
      <c r="Q35" s="96"/>
      <c r="R35" s="96"/>
    </row>
    <row r="36" spans="1:18" s="72" customFormat="1" ht="27" customHeight="1" x14ac:dyDescent="0.2">
      <c r="A36" s="163"/>
      <c r="B36" s="97" t="s">
        <v>2519</v>
      </c>
      <c r="C36" s="98"/>
      <c r="D36" s="99"/>
      <c r="E36" s="87"/>
      <c r="F36" s="154"/>
      <c r="G36" s="155"/>
      <c r="H36" s="155"/>
      <c r="I36" s="155"/>
      <c r="J36" s="155"/>
      <c r="K36" s="155"/>
      <c r="L36" s="155"/>
      <c r="M36" s="156"/>
      <c r="N36" s="95" t="s">
        <v>2526</v>
      </c>
      <c r="O36" s="95"/>
      <c r="P36" s="96"/>
      <c r="Q36" s="96"/>
      <c r="R36" s="96"/>
    </row>
    <row r="37" spans="1:18" s="72" customFormat="1" ht="27" customHeight="1" x14ac:dyDescent="0.2">
      <c r="A37" s="163"/>
      <c r="B37" s="97" t="s">
        <v>2520</v>
      </c>
      <c r="C37" s="98"/>
      <c r="D37" s="99"/>
      <c r="E37" s="87"/>
      <c r="F37" s="154"/>
      <c r="G37" s="155"/>
      <c r="H37" s="155"/>
      <c r="I37" s="155"/>
      <c r="J37" s="155"/>
      <c r="K37" s="155"/>
      <c r="L37" s="155"/>
      <c r="M37" s="156"/>
      <c r="N37" s="95"/>
      <c r="O37" s="95"/>
      <c r="P37" s="96"/>
      <c r="Q37" s="96"/>
      <c r="R37" s="96"/>
    </row>
    <row r="38" spans="1:18" s="72" customFormat="1" ht="18" customHeight="1" x14ac:dyDescent="0.2">
      <c r="A38" s="163"/>
      <c r="B38" s="114" t="s">
        <v>2521</v>
      </c>
      <c r="C38" s="115"/>
      <c r="D38" s="116"/>
      <c r="E38" s="92"/>
      <c r="F38" s="154"/>
      <c r="G38" s="155"/>
      <c r="H38" s="155"/>
      <c r="I38" s="155"/>
      <c r="J38" s="155"/>
      <c r="K38" s="155"/>
      <c r="L38" s="155"/>
      <c r="M38" s="156"/>
      <c r="N38" s="177" t="s">
        <v>2527</v>
      </c>
      <c r="O38" s="177"/>
      <c r="P38" s="96"/>
      <c r="Q38" s="96"/>
      <c r="R38" s="96"/>
    </row>
    <row r="39" spans="1:18" s="72" customFormat="1" ht="18" customHeight="1" x14ac:dyDescent="0.2">
      <c r="A39" s="163"/>
      <c r="B39" s="117"/>
      <c r="C39" s="118"/>
      <c r="D39" s="119"/>
      <c r="E39" s="93"/>
      <c r="F39" s="154"/>
      <c r="G39" s="155"/>
      <c r="H39" s="155"/>
      <c r="I39" s="155"/>
      <c r="J39" s="155"/>
      <c r="K39" s="155"/>
      <c r="L39" s="155"/>
      <c r="M39" s="156"/>
      <c r="N39" s="177"/>
      <c r="O39" s="177"/>
      <c r="P39" s="96"/>
      <c r="Q39" s="96"/>
      <c r="R39" s="96"/>
    </row>
    <row r="40" spans="1:18" s="72" customFormat="1" ht="27" customHeight="1" x14ac:dyDescent="0.2">
      <c r="A40" s="163"/>
      <c r="B40" s="97" t="s">
        <v>2522</v>
      </c>
      <c r="C40" s="98"/>
      <c r="D40" s="99"/>
      <c r="E40" s="87"/>
      <c r="F40" s="154"/>
      <c r="G40" s="155"/>
      <c r="H40" s="155"/>
      <c r="I40" s="155"/>
      <c r="J40" s="155"/>
      <c r="K40" s="155"/>
      <c r="L40" s="155"/>
      <c r="M40" s="156"/>
      <c r="N40" s="177"/>
      <c r="O40" s="177"/>
      <c r="P40" s="96"/>
      <c r="Q40" s="96"/>
      <c r="R40" s="96"/>
    </row>
    <row r="41" spans="1:18" s="72" customFormat="1" ht="27" customHeight="1" x14ac:dyDescent="0.2">
      <c r="A41" s="163"/>
      <c r="B41" s="174" t="s">
        <v>2550</v>
      </c>
      <c r="C41" s="175"/>
      <c r="D41" s="176"/>
      <c r="E41" s="87"/>
      <c r="F41" s="89"/>
      <c r="G41" s="90"/>
      <c r="H41" s="90"/>
      <c r="I41" s="90"/>
      <c r="J41" s="90"/>
      <c r="K41" s="90"/>
      <c r="L41" s="90"/>
      <c r="M41" s="91"/>
      <c r="N41" s="178" t="s">
        <v>2548</v>
      </c>
      <c r="O41" s="179"/>
      <c r="P41" s="178"/>
      <c r="Q41" s="184"/>
      <c r="R41" s="179"/>
    </row>
    <row r="42" spans="1:18" s="72" customFormat="1" ht="27" customHeight="1" x14ac:dyDescent="0.2">
      <c r="A42" s="163"/>
      <c r="B42" s="174" t="s">
        <v>2549</v>
      </c>
      <c r="C42" s="175"/>
      <c r="D42" s="176"/>
      <c r="E42" s="87"/>
      <c r="F42" s="89"/>
      <c r="G42" s="90"/>
      <c r="H42" s="90"/>
      <c r="I42" s="90"/>
      <c r="J42" s="90"/>
      <c r="K42" s="90"/>
      <c r="L42" s="90"/>
      <c r="M42" s="91"/>
      <c r="N42" s="180"/>
      <c r="O42" s="181"/>
      <c r="P42" s="180"/>
      <c r="Q42" s="185"/>
      <c r="R42" s="181"/>
    </row>
    <row r="43" spans="1:18" s="72" customFormat="1" ht="27" customHeight="1" x14ac:dyDescent="0.2">
      <c r="A43" s="163"/>
      <c r="B43" s="97" t="s">
        <v>2551</v>
      </c>
      <c r="C43" s="98"/>
      <c r="D43" s="99"/>
      <c r="E43" s="87"/>
      <c r="F43" s="94" t="s">
        <v>2542</v>
      </c>
      <c r="G43" s="94"/>
      <c r="H43" s="94"/>
      <c r="I43" s="94"/>
      <c r="J43" s="94"/>
      <c r="K43" s="94"/>
      <c r="L43" s="94"/>
      <c r="M43" s="94"/>
      <c r="N43" s="182"/>
      <c r="O43" s="183"/>
      <c r="P43" s="182"/>
      <c r="Q43" s="186"/>
      <c r="R43" s="183"/>
    </row>
    <row r="44" spans="1:18" s="72" customFormat="1" ht="27" customHeight="1" x14ac:dyDescent="0.2">
      <c r="A44" s="163"/>
      <c r="B44" s="109" t="s">
        <v>2538</v>
      </c>
      <c r="C44" s="110"/>
      <c r="D44" s="110"/>
      <c r="E44" s="110"/>
      <c r="F44" s="110"/>
      <c r="G44" s="110"/>
      <c r="H44" s="110"/>
      <c r="I44" s="110"/>
      <c r="J44" s="110"/>
      <c r="K44" s="110"/>
      <c r="L44" s="110"/>
      <c r="M44" s="110"/>
      <c r="N44" s="110"/>
      <c r="O44" s="110"/>
      <c r="P44" s="110"/>
      <c r="Q44" s="110"/>
      <c r="R44" s="111"/>
    </row>
    <row r="45" spans="1:18" s="72" customFormat="1" ht="113.25" customHeight="1" x14ac:dyDescent="0.2">
      <c r="A45" s="163"/>
      <c r="B45" s="88"/>
      <c r="C45" s="112"/>
      <c r="D45" s="112"/>
      <c r="E45" s="112"/>
      <c r="F45" s="112"/>
      <c r="G45" s="112"/>
      <c r="H45" s="112"/>
      <c r="I45" s="112"/>
      <c r="J45" s="112"/>
      <c r="K45" s="112"/>
      <c r="L45" s="112"/>
      <c r="M45" s="112"/>
      <c r="N45" s="112"/>
      <c r="O45" s="112"/>
      <c r="P45" s="112"/>
      <c r="Q45" s="112"/>
      <c r="R45" s="113"/>
    </row>
    <row r="46" spans="1:18" s="72" customFormat="1" ht="17.25" customHeight="1" x14ac:dyDescent="0.2">
      <c r="A46" s="163"/>
      <c r="B46" s="100" t="s">
        <v>2529</v>
      </c>
      <c r="C46" s="101"/>
      <c r="D46" s="101"/>
      <c r="E46" s="101"/>
      <c r="F46" s="101"/>
      <c r="G46" s="101"/>
      <c r="H46" s="101"/>
      <c r="I46" s="101"/>
      <c r="J46" s="101"/>
      <c r="K46" s="101"/>
      <c r="L46" s="101"/>
      <c r="M46" s="101"/>
      <c r="N46" s="101"/>
      <c r="O46" s="101"/>
      <c r="P46" s="101"/>
      <c r="Q46" s="101"/>
      <c r="R46" s="102"/>
    </row>
    <row r="47" spans="1:18" s="72" customFormat="1" ht="17.25" customHeight="1" x14ac:dyDescent="0.2">
      <c r="A47" s="163"/>
      <c r="B47" s="103"/>
      <c r="C47" s="104"/>
      <c r="D47" s="104"/>
      <c r="E47" s="104"/>
      <c r="F47" s="104"/>
      <c r="G47" s="104"/>
      <c r="H47" s="104"/>
      <c r="I47" s="104"/>
      <c r="J47" s="104"/>
      <c r="K47" s="104"/>
      <c r="L47" s="104"/>
      <c r="M47" s="104"/>
      <c r="N47" s="104"/>
      <c r="O47" s="104"/>
      <c r="P47" s="104"/>
      <c r="Q47" s="104"/>
      <c r="R47" s="105"/>
    </row>
    <row r="48" spans="1:18" s="72" customFormat="1" ht="17.25" customHeight="1" x14ac:dyDescent="0.2">
      <c r="A48" s="163"/>
      <c r="B48" s="106"/>
      <c r="C48" s="107"/>
      <c r="D48" s="107"/>
      <c r="E48" s="107"/>
      <c r="F48" s="107"/>
      <c r="G48" s="107"/>
      <c r="H48" s="107"/>
      <c r="I48" s="107"/>
      <c r="J48" s="107"/>
      <c r="K48" s="107"/>
      <c r="L48" s="107"/>
      <c r="M48" s="107"/>
      <c r="N48" s="107"/>
      <c r="O48" s="107"/>
      <c r="P48" s="107"/>
      <c r="Q48" s="107"/>
      <c r="R48" s="108"/>
    </row>
    <row r="49" spans="2:18" ht="12.75" customHeight="1" x14ac:dyDescent="0.2">
      <c r="B49" s="200" t="s">
        <v>2505</v>
      </c>
      <c r="C49" s="201"/>
      <c r="D49" s="201"/>
      <c r="E49" s="201"/>
      <c r="F49" s="201"/>
      <c r="G49" s="201"/>
      <c r="H49" s="201"/>
      <c r="I49" s="201"/>
      <c r="J49" s="201"/>
      <c r="K49" s="201"/>
      <c r="L49" s="201"/>
      <c r="M49" s="201"/>
      <c r="N49" s="201"/>
      <c r="O49" s="201"/>
      <c r="P49" s="201"/>
      <c r="Q49" s="201"/>
      <c r="R49" s="202"/>
    </row>
    <row r="50" spans="2:18" x14ac:dyDescent="0.2">
      <c r="B50" s="203"/>
      <c r="C50" s="204"/>
      <c r="D50" s="204"/>
      <c r="E50" s="204"/>
      <c r="F50" s="204"/>
      <c r="G50" s="204"/>
      <c r="H50" s="204"/>
      <c r="I50" s="204"/>
      <c r="J50" s="204"/>
      <c r="K50" s="204"/>
      <c r="L50" s="204"/>
      <c r="M50" s="204"/>
      <c r="N50" s="204"/>
      <c r="O50" s="204"/>
      <c r="P50" s="204"/>
      <c r="Q50" s="204"/>
      <c r="R50" s="205"/>
    </row>
    <row r="51" spans="2:18" x14ac:dyDescent="0.2"/>
    <row r="52" spans="2:18" x14ac:dyDescent="0.2"/>
    <row r="53" spans="2:18" x14ac:dyDescent="0.2"/>
    <row r="54" spans="2:18" x14ac:dyDescent="0.2"/>
    <row r="55" spans="2:18" x14ac:dyDescent="0.2"/>
    <row r="56" spans="2:18" x14ac:dyDescent="0.2"/>
    <row r="57" spans="2:18" x14ac:dyDescent="0.2"/>
    <row r="58" spans="2:18" x14ac:dyDescent="0.2"/>
    <row r="59" spans="2:18" x14ac:dyDescent="0.2"/>
    <row r="60" spans="2:18" x14ac:dyDescent="0.2"/>
    <row r="61" spans="2:18" x14ac:dyDescent="0.2"/>
    <row r="62" spans="2:18" x14ac:dyDescent="0.2"/>
    <row r="63" spans="2:18" x14ac:dyDescent="0.2"/>
    <row r="64" spans="2:18"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sheetProtection formatRows="0" selectLockedCells="1"/>
  <mergeCells count="52">
    <mergeCell ref="D1:O4"/>
    <mergeCell ref="B1:C4"/>
    <mergeCell ref="P1:R1"/>
    <mergeCell ref="P2:R2"/>
    <mergeCell ref="P3:R3"/>
    <mergeCell ref="P4:R4"/>
    <mergeCell ref="B49:R50"/>
    <mergeCell ref="A6:A48"/>
    <mergeCell ref="B29:R29"/>
    <mergeCell ref="B40:D40"/>
    <mergeCell ref="B6:R6"/>
    <mergeCell ref="B7:M7"/>
    <mergeCell ref="N7:R7"/>
    <mergeCell ref="N20:O21"/>
    <mergeCell ref="N22:O23"/>
    <mergeCell ref="F31:M31"/>
    <mergeCell ref="N8:R19"/>
    <mergeCell ref="B8:M27"/>
    <mergeCell ref="P20:R21"/>
    <mergeCell ref="P22:R23"/>
    <mergeCell ref="P26:R27"/>
    <mergeCell ref="N24:O25"/>
    <mergeCell ref="P24:R25"/>
    <mergeCell ref="N26:O27"/>
    <mergeCell ref="B31:E31"/>
    <mergeCell ref="N31:R31"/>
    <mergeCell ref="B34:D34"/>
    <mergeCell ref="B35:D35"/>
    <mergeCell ref="B46:R48"/>
    <mergeCell ref="B44:R44"/>
    <mergeCell ref="C45:R45"/>
    <mergeCell ref="B43:D43"/>
    <mergeCell ref="B38:D39"/>
    <mergeCell ref="F32:M40"/>
    <mergeCell ref="B36:D36"/>
    <mergeCell ref="B37:D37"/>
    <mergeCell ref="B32:D33"/>
    <mergeCell ref="B41:D41"/>
    <mergeCell ref="B42:D42"/>
    <mergeCell ref="N38:O40"/>
    <mergeCell ref="P38:R40"/>
    <mergeCell ref="N41:O43"/>
    <mergeCell ref="E32:E33"/>
    <mergeCell ref="F43:M43"/>
    <mergeCell ref="N34:O35"/>
    <mergeCell ref="N36:O37"/>
    <mergeCell ref="P32:R33"/>
    <mergeCell ref="P34:R35"/>
    <mergeCell ref="P36:R37"/>
    <mergeCell ref="N32:O33"/>
    <mergeCell ref="P41:R43"/>
    <mergeCell ref="E38:E39"/>
  </mergeCells>
  <phoneticPr fontId="10" type="noConversion"/>
  <dataValidations xWindow="1201" yWindow="736" count="1">
    <dataValidation type="list" allowBlank="1" showInputMessage="1" showErrorMessage="1" sqref="J28">
      <formula1>"+INDIRECTO($B$34"</formula1>
    </dataValidation>
  </dataValidations>
  <printOptions horizontalCentered="1" verticalCentered="1"/>
  <pageMargins left="0.25" right="0.25" top="0.75" bottom="0.75" header="0.3" footer="0.3"/>
  <pageSetup scale="65" orientation="portrait" r:id="rId1"/>
  <headerFooter alignWithMargins="0">
    <oddFooter>&amp;C&amp;"Arial,Negrita"Nota:&amp;"Arial,Normal" Si este documento se encuentra impreso se considera Copia no Controlada. La versión vigente está publicada en el
sitio web del Instituto Distrital de Gestión de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J19"/>
  <sheetViews>
    <sheetView workbookViewId="0">
      <selection activeCell="A17" sqref="A17"/>
    </sheetView>
  </sheetViews>
  <sheetFormatPr baseColWidth="10" defaultColWidth="11.42578125" defaultRowHeight="12.75" x14ac:dyDescent="0.2"/>
  <cols>
    <col min="9" max="9" width="12.28515625" bestFit="1" customWidth="1"/>
  </cols>
  <sheetData>
    <row r="2" spans="1:10" ht="13.5" thickBot="1" x14ac:dyDescent="0.25"/>
    <row r="3" spans="1:10" ht="14.25" thickTop="1" thickBot="1" x14ac:dyDescent="0.25">
      <c r="A3" s="4" t="e">
        <f>IF((A4-1)&lt;0,0,(A4-1))</f>
        <v>#REF!</v>
      </c>
      <c r="B3" s="4" t="e">
        <v>#REF!</v>
      </c>
      <c r="C3" s="4" t="e">
        <f>IF(AND(VALUE($B$5)=0,VALUE($B$4)=0,VALUE($B$3)=1),"CIEN ",IF(VALUE($B$3)=1,"CIENTO ",IF(VALUE($B$3)=2,"DOSCIENTOS ",IF(VALUE($B$3)=3,"TRESCIENTOS ",IF(VALUE($B$3)=4,"CUATROCIENTOS ",IF(VALUE($B$3)=5,"QUINIENTOS ",""))))))</f>
        <v>#REF!</v>
      </c>
      <c r="D3" s="4" t="e">
        <f>IF(VALUE($B$3)=6,"SEISCIENTOS ",IF(VALUE($B$3)=7,"SETECIENTOS ",IF(VALUE($B$3)=8,"OCHOCIENTOS ",IF(VALUE($B$3)=9,"NOVECIENTOS ",""))))</f>
        <v>#REF!</v>
      </c>
      <c r="E3" s="4" t="e">
        <f>IF(AND(VALUE($B$5)=0,VALUE($B$4)=0,VALUE($B$3)=1),"CIEN ","")</f>
        <v>#REF!</v>
      </c>
      <c r="F3" s="4"/>
      <c r="G3" s="4"/>
      <c r="H3" s="4"/>
      <c r="I3" s="5" t="e">
        <f t="shared" ref="I3:I17" si="0">CONCATENATE(C3,D3,E3,F3,G3,H3)</f>
        <v>#REF!</v>
      </c>
    </row>
    <row r="4" spans="1:10" ht="14.25" thickTop="1" thickBot="1" x14ac:dyDescent="0.25">
      <c r="A4" s="6" t="e">
        <f>IF((A5-1)&lt;0,0,(A5-1))</f>
        <v>#REF!</v>
      </c>
      <c r="B4" s="6" t="e">
        <v>#REF!</v>
      </c>
      <c r="C4" s="6" t="e">
        <f>IF(VALUE($B$5)=0,IF(VALUE($B$4)=1,"DIEZ ",IF(VALUE($B$4)=2,"VEINTE ",IF(VALUE($B$4)=3,"TREINTA ",IF(VALUE($B$4)=4,"CUARENTA ",IF(VALUE($B$4)=5,"CINCUENTA ",""))))),"")</f>
        <v>#REF!</v>
      </c>
      <c r="D4" s="6" t="e">
        <f>IF(VALUE($B$5)=0,IF(VALUE($B$4)=6,"SESENTA ",IF(VALUE($B$4)=7,"SETENTA ",IF(VALUE($B$4)=8,"OCHENTA ",IF(VALUE($B$4)=9,"NOVENTA ","")))),"")</f>
        <v>#REF!</v>
      </c>
      <c r="E4" s="6" t="e">
        <f>IF(VALUE($B$5)&lt;&gt;0,IF(VALUE($B$4)=2,"VEINTI",IF(VALUE($B$4)=3,"TREINTA Y ",IF(VALUE($B$4)=4,"CUARENTA Y ",IF(VALUE($B$4)=5,"CINCUENTA Y ","")))),"")</f>
        <v>#REF!</v>
      </c>
      <c r="F4" s="6" t="e">
        <f>IF(VALUE($B$5)&lt;&gt;0,IF(VALUE($B$4)=6,"SESENTA Y ",IF(VALUE($B$4)=7,"SETENTA Y ",IF(VALUE($B$4)=8,"OCHENTA Y ",IF(VALUE($B$4)=9,"NOVENTA Y ","")))),"")</f>
        <v>#REF!</v>
      </c>
      <c r="G4" s="6" t="e">
        <f>IF(AND(VALUE($B$4)=1,VALUE($B$5)=1),"ONCE ",IF(AND(VALUE($B$4)=1,VALUE($B$5)=2),"DOCE ",IF(AND(VALUE($B$4)=1,VALUE($B$5)=3),"TRECE ",IF(AND(VALUE($B$4)=1,VALUE($B$5)=4),"CATORCE ",""))))</f>
        <v>#REF!</v>
      </c>
      <c r="H4" s="6" t="e">
        <f>IF(AND(VALUE($B$4)=1,VALUE($B$5)=5),"QUINCE ",IF(AND(VALUE($B$4)=1,VALUE($B$5)=6),"DIECISEIS ",IF(AND(VALUE($B$4)=1,VALUE($B$5)=7),"DIESISIETE ",IF(AND(VALUE($B$4)=1,VALUE($B$5)=8),"DIECIOCHO ",IF(AND(VALUE($B$4)=1,VALUE($B$5)=9),"DIECINUEVE ","")))))</f>
        <v>#REF!</v>
      </c>
      <c r="I4" s="5" t="e">
        <f t="shared" si="0"/>
        <v>#REF!</v>
      </c>
    </row>
    <row r="5" spans="1:10" ht="14.25" thickTop="1" thickBot="1" x14ac:dyDescent="0.25">
      <c r="A5" s="6" t="e">
        <f>IF((A7-1)&lt;0,0,(A7-1))</f>
        <v>#REF!</v>
      </c>
      <c r="B5" s="6" t="e">
        <v>#REF!</v>
      </c>
      <c r="C5" s="6" t="e">
        <f>IF(VALUE($B$4)&lt;&gt;1,IF(VALUE($B$5)=1,"UN ",IF(VALUE($B$5)=2,"DOS ",IF(VALUE($B$5)=3,"TRES ",IF(VALUE($B$5)=4,"CUATRO ",IF(VALUE($B$5)=5,"CINCO ",""))))),"")</f>
        <v>#REF!</v>
      </c>
      <c r="D5" s="6" t="e">
        <f>IF(VALUE($B$4)&lt;&gt;1,IF(VALUE($B$5)=6,"SEIS ",IF(VALUE($B$5)=7,"SIETE ",IF(VALUE($B$5)=8,"OCHO ",IF(VALUE($B$5)=9,"NUEVE ","")))),"")</f>
        <v>#REF!</v>
      </c>
      <c r="E5" s="6"/>
      <c r="F5" s="6"/>
      <c r="G5" s="6"/>
      <c r="H5" s="6"/>
      <c r="I5" s="5" t="e">
        <f t="shared" si="0"/>
        <v>#REF!</v>
      </c>
    </row>
    <row r="6" spans="1:10" ht="14.25" thickTop="1" thickBot="1" x14ac:dyDescent="0.25">
      <c r="A6" s="6"/>
      <c r="B6" s="6"/>
      <c r="C6" s="6" t="e">
        <f>IF(AND($B$5="0",$B$4="0",$B$3="0"),"","MIL ")</f>
        <v>#REF!</v>
      </c>
      <c r="D6" s="6"/>
      <c r="E6" s="6"/>
      <c r="F6" s="6"/>
      <c r="G6" s="6"/>
      <c r="H6" s="6"/>
      <c r="I6" s="5" t="e">
        <f t="shared" si="0"/>
        <v>#REF!</v>
      </c>
    </row>
    <row r="7" spans="1:10" ht="14.25" thickTop="1" thickBot="1" x14ac:dyDescent="0.25">
      <c r="A7" s="6" t="e">
        <f>IF((A8-1)&lt;0,0,(A8-1))</f>
        <v>#REF!</v>
      </c>
      <c r="B7" s="6" t="e">
        <v>#REF!</v>
      </c>
      <c r="C7" s="6" t="e">
        <f>IF(AND(VALUE($B$9)=0,VALUE($B$8)=0,VALUE($B$7)=1),"CIEN ",IF(VALUE($B$7)=1,"CIENTO ",IF(VALUE($B$7)=2,"DOSCIENTOS ",IF(VALUE($B$7)=3,"TRESCIENTOS ",IF(VALUE($B$7)=4,"CUATROCIENTOS ",IF(VALUE($B$7)=5,"QUINIENTOS ",""))))))</f>
        <v>#REF!</v>
      </c>
      <c r="D7" s="6" t="e">
        <f>IF(VALUE($B$7)=6,"SEISCIENTOS ",IF(VALUE($B$7)=7,"SETECIENTOS ",IF(VALUE($B$7)=8,"OCHOCIENTOS ",IF(VALUE($B$7)=9,"NOVECIENTOS ",""))))</f>
        <v>#REF!</v>
      </c>
      <c r="E7" s="6"/>
      <c r="F7" s="6"/>
      <c r="G7" s="6"/>
      <c r="H7" s="6"/>
      <c r="I7" s="5" t="e">
        <f t="shared" si="0"/>
        <v>#REF!</v>
      </c>
    </row>
    <row r="8" spans="1:10" ht="14.25" thickTop="1" thickBot="1" x14ac:dyDescent="0.25">
      <c r="A8" s="6" t="e">
        <f>IF((A9-1)&lt;0,0,(A9-1))</f>
        <v>#REF!</v>
      </c>
      <c r="B8" s="6" t="e">
        <v>#REF!</v>
      </c>
      <c r="C8" s="6" t="e">
        <f>IF(VALUE($B$9)=0,IF(VALUE($B$8)=1,"DIEZ ",IF(VALUE($B$8)=2,"VEINTE ",IF(VALUE($B$8)=3,"TREINTA ",IF(VALUE($B$8)=4,"CUARENTA ",IF(VALUE($B$8)=5,"CINCUENTA ",""))))),"")</f>
        <v>#REF!</v>
      </c>
      <c r="D8" s="6" t="e">
        <f>IF(VALUE($B$9)=0,IF(VALUE($B$8)=6,"SESENTA ",IF(VALUE($B$8)=7,"SETENTA ",IF(VALUE($B$8)=8,"OCHENTA ",IF(VALUE($B$8)=9,"NOVENTA ","")))),"")</f>
        <v>#REF!</v>
      </c>
      <c r="E8" s="6" t="e">
        <f>IF(VALUE($B$9)&lt;&gt;0,IF(VALUE($B$8)=2,"VEINTI",IF(VALUE($B$8)=3,"TREINTA Y ",IF(VALUE($B$8)=4,"CUARENTA Y ",IF(VALUE($B$8)=5,"CINCUENTA Y ","")))),"")</f>
        <v>#REF!</v>
      </c>
      <c r="F8" s="6" t="e">
        <f>IF(VALUE($B$9)&lt;&gt;0,IF(VALUE($B$8)=6,"SESENTA Y ",IF(VALUE($B$8)=7,"SETENTA Y ",IF(VALUE($B$8)=8,"OCHENTA Y ",IF(VALUE($B$8)=9,"NOVENTA Y ","")))),"")</f>
        <v>#REF!</v>
      </c>
      <c r="G8" s="6" t="e">
        <f>IF(AND(VALUE($B$8)=1,VALUE($B$9)=1),"ONCE ",IF(AND(VALUE($B$8)=1,VALUE($B$9)=2),"DOCE ",IF(AND(VALUE($B$8)=1,VALUE($B$9)=3),"TRECE ",IF(AND(VALUE($B$8)=1,VALUE($B$9)=4),"CATORCE ",""))))</f>
        <v>#REF!</v>
      </c>
      <c r="H8" s="6" t="e">
        <f>IF(AND(VALUE($B$8)=1,VALUE($B$9)=5),"QUINCE ",IF(AND(VALUE($B$8)=1,VALUE($B$9)=6),"DIECISEIS ",IF(AND(VALUE($B$8)=1,VALUE($B$9)=7),"DIESISIETE ",IF(AND(VALUE($B$8)=1,VALUE($B$9)=8),"DIECIOCHO ",IF(AND(VALUE($B$8)=1,VALUE($B$9)=9),"DIECINUEVE ","")))))</f>
        <v>#REF!</v>
      </c>
      <c r="I8" s="5" t="e">
        <f t="shared" si="0"/>
        <v>#REF!</v>
      </c>
    </row>
    <row r="9" spans="1:10" ht="14.25" thickTop="1" thickBot="1" x14ac:dyDescent="0.25">
      <c r="A9" s="6" t="e">
        <f>IF((A11-1)&lt;0,0,(A11-1))</f>
        <v>#REF!</v>
      </c>
      <c r="B9" s="6" t="e">
        <v>#REF!</v>
      </c>
      <c r="C9" s="6" t="e">
        <f>IF(AND(G8="",H8=""),IF(VALUE($B$8)&lt;&gt;1,IF(VALUE($B$9)=1,"UN ",IF(VALUE($B$9)=2,"DOS ",IF(VALUE($B$9)=3,"TRES ",IF(VALUE($B$9)=4,"CUATRO ",IF(VALUE($B$9)=5,"CINCO ",""))))),""),"")</f>
        <v>#REF!</v>
      </c>
      <c r="D9" s="6" t="e">
        <f>IF(AND(G8="",H8=""),IF(VALUE($B$9)=6,"SEIS ",IF(VALUE($B$9)=7,"SIETE ",IF(VALUE($B$9)=8,"OCHO ",IF(VALUE($B$9)=9,"NUEVE ","")))),"")</f>
        <v>#REF!</v>
      </c>
      <c r="E9" s="6"/>
      <c r="F9" s="6"/>
      <c r="G9" s="6"/>
      <c r="H9" s="6"/>
      <c r="I9" s="5" t="e">
        <f t="shared" si="0"/>
        <v>#REF!</v>
      </c>
    </row>
    <row r="10" spans="1:10" ht="14.25" thickTop="1" thickBot="1" x14ac:dyDescent="0.25">
      <c r="A10" s="6"/>
      <c r="B10" s="6"/>
      <c r="C10" s="6" t="e">
        <f>IF(AND($B$9="0",$B$8="0",$B$7="0",$B$3="0",$B$4="0",$B$5="0"),"",IF(AND($B$9="1",$B$8="0",$B$7="0"),"MILLON ","MILLONES "))</f>
        <v>#REF!</v>
      </c>
      <c r="D10" s="6"/>
      <c r="E10" s="6"/>
      <c r="F10" s="6"/>
      <c r="G10" s="6"/>
      <c r="H10" s="6"/>
      <c r="I10" s="5" t="e">
        <f t="shared" si="0"/>
        <v>#REF!</v>
      </c>
    </row>
    <row r="11" spans="1:10" ht="14.25" thickTop="1" thickBot="1" x14ac:dyDescent="0.25">
      <c r="A11" s="6" t="e">
        <f>IF((A12-1)&lt;0,0,(A12-1))</f>
        <v>#REF!</v>
      </c>
      <c r="B11" s="6" t="e">
        <v>#REF!</v>
      </c>
      <c r="C11" s="6" t="e">
        <f>IF(AND(VALUE($B$13)=0,VALUE($B$12)=0,VALUE($B$11)=1),"CIEN ",IF(VALUE($B$11)=1,"CIENTO ",IF(VALUE($B$11)=2,"DOSCIENTOS ",IF(VALUE($B$11)=3,"TRESCIENTOS ",IF(VALUE($B$11)=4,"CUATROCIENTOS ",IF(VALUE($B$11)=5,"QUINIENTOS ",""))))))</f>
        <v>#REF!</v>
      </c>
      <c r="D11" s="6" t="e">
        <f>IF(VALUE($B$11)=6,"SEISCIENTOS ",IF(VALUE($B$11)=7,"SETECIENTOS ",IF(VALUE($B$11)=8,"OCHOCIENTOS ",IF(VALUE($B$11)=9,"NOVECIENTOS ",""))))</f>
        <v>#REF!</v>
      </c>
      <c r="E11" s="6"/>
      <c r="F11" s="6"/>
      <c r="G11" s="6"/>
      <c r="H11" s="6"/>
      <c r="I11" s="5" t="e">
        <f>CONCATENATE(C11,D11,E11,F11,G11,H11)</f>
        <v>#REF!</v>
      </c>
      <c r="J11" t="e">
        <f>IF(LEN(I11)=0,"DE ","")</f>
        <v>#REF!</v>
      </c>
    </row>
    <row r="12" spans="1:10" ht="14.25" thickTop="1" thickBot="1" x14ac:dyDescent="0.25">
      <c r="A12" s="6" t="e">
        <f>IF((A13-1)&lt;0,0,(A13-1))</f>
        <v>#REF!</v>
      </c>
      <c r="B12" s="6" t="e">
        <v>#REF!</v>
      </c>
      <c r="C12" s="6" t="e">
        <f>IF(VALUE($B$13)=0,IF(VALUE($B$12)=1,"DIEZ ",IF(VALUE($B$12)=2,"VEINTE ",IF(VALUE($B$12)=3,"TREINTA ",IF(VALUE($B$12)=4,"CUARENTA ",IF(VALUE($B$12)=5,"CINCUENTA ",""))))),"")</f>
        <v>#REF!</v>
      </c>
      <c r="D12" s="6" t="e">
        <f>IF(VALUE($B$13)=0,IF(VALUE($B$12)=6,"SESENTA ",IF(VALUE($B$12)=7,"SETENTA ",IF(VALUE($B$12)=8,"OCHENTA ",IF(VALUE($B$12)=9,"NOVENTA ","")))),"")</f>
        <v>#REF!</v>
      </c>
      <c r="E12" s="6" t="e">
        <f>IF(VALUE($B$13)&lt;&gt;0,IF(VALUE($B$12)=2,"VEINTI",IF(VALUE($B$12)=3,"TREINTA Y ",IF(VALUE($B$12)=4,"CUARENTA Y ",IF(VALUE($B$12)=5,"CINCUENTA Y ","")))),"")</f>
        <v>#REF!</v>
      </c>
      <c r="F12" s="6" t="e">
        <f>IF(VALUE($B$13)&lt;&gt;0,IF(VALUE($B$12)=6,"SESENTA Y ",IF(VALUE($B$12)=7,"SETENTA Y ",IF(VALUE($B$12)=8,"OCHENTA Y ",IF(VALUE($B$12)=9,"NOVENTA Y ","")))),"")</f>
        <v>#REF!</v>
      </c>
      <c r="G12" s="6" t="e">
        <f>IF(AND(VALUE($B$12)=1,VALUE($B$13)=1),"ONCE ",IF(AND(VALUE($B$12)=1,VALUE($B$13)=2),"DOCE ",IF(AND(VALUE($B$12)=1,VALUE($B$13)=3),"TRECE ",IF(AND(VALUE($B$12)=1,VALUE($B$13)=4),"CATORCE ",""))))</f>
        <v>#REF!</v>
      </c>
      <c r="H12" s="6" t="e">
        <f>IF(AND(VALUE($B$12)=1,VALUE($B$13)=5),"QUINCE ",IF(AND(VALUE($B$12)=1,VALUE($B$13)=6),"DIECISEIS ",IF(AND(VALUE($B$12)=1,VALUE($B$13)=7),"DIESISIETE ",IF(AND(VALUE($B$12)=1,VALUE($B$13)=8),"DIECIOCHO ",IF(AND(VALUE($B$12)=1,VALUE($B$13)=9),"DIECINUEVE ","")))))</f>
        <v>#REF!</v>
      </c>
      <c r="I12" s="5" t="e">
        <f t="shared" si="0"/>
        <v>#REF!</v>
      </c>
    </row>
    <row r="13" spans="1:10" ht="14.25" thickTop="1" thickBot="1" x14ac:dyDescent="0.25">
      <c r="A13" s="6" t="e">
        <f>IF((A15-1)&lt;0,0,(A15-1))</f>
        <v>#REF!</v>
      </c>
      <c r="B13" s="6" t="e">
        <v>#REF!</v>
      </c>
      <c r="C13" s="6" t="e">
        <f>IF(VALUE($B$12)&lt;&gt;1,IF(VALUE($B$13)=1,"UN ",IF(VALUE($B$13)=2,"DOS ",IF(VALUE($B$13)=3,"TRES ",IF(VALUE($B$13)=4,"CUATRO ",IF(VALUE($B$13)=5,"CINCO ",""))))),"")</f>
        <v>#REF!</v>
      </c>
      <c r="D13" s="6" t="e">
        <f>IF(VALUE($B$12)&lt;&gt;1,IF(VALUE($B$13)=6,"SEIS ",IF(VALUE($B$13)=7,"SIETE ",IF(VALUE($B$13)=8,"OCHO ",IF(VALUE($B$13)=9,"NUEVE ","")))),"")</f>
        <v>#REF!</v>
      </c>
      <c r="E13" s="6"/>
      <c r="F13" s="6"/>
      <c r="G13" s="6"/>
      <c r="H13" s="6"/>
      <c r="I13" s="5" t="e">
        <f t="shared" si="0"/>
        <v>#REF!</v>
      </c>
    </row>
    <row r="14" spans="1:10" ht="14.25" thickTop="1" thickBot="1" x14ac:dyDescent="0.25">
      <c r="A14" s="6"/>
      <c r="B14" s="6"/>
      <c r="C14" s="6" t="e">
        <f>IF(AND($B$13="0",$B$12="0",$B$11="0"),"","MIL ")</f>
        <v>#REF!</v>
      </c>
      <c r="D14" s="6"/>
      <c r="E14" s="6"/>
      <c r="F14" s="6"/>
      <c r="G14" s="6"/>
      <c r="H14" s="6"/>
      <c r="I14" s="5" t="e">
        <f t="shared" si="0"/>
        <v>#REF!</v>
      </c>
    </row>
    <row r="15" spans="1:10" ht="14.25" thickTop="1" thickBot="1" x14ac:dyDescent="0.25">
      <c r="A15" s="6" t="e">
        <f>IF((A16-1)&lt;0,0,(A16-1))</f>
        <v>#REF!</v>
      </c>
      <c r="B15" s="6" t="e">
        <v>#REF!</v>
      </c>
      <c r="C15" s="6" t="e">
        <f>IF(AND(VALUE($B$17)=0,VALUE($B$16)=0,VALUE($B$15)=1),"CIEN ",IF(VALUE($B$15)=1,"CIENTO ",IF(VALUE($B$15)=2,"DOSCIENTOS ",IF(VALUE($B$15)=3,"TRESCIENTOS ",IF(VALUE($B$15)=4,"CUATROCIENTOS ",IF(VALUE($B$15)=5,"QUINIENTOS ",""))))))</f>
        <v>#REF!</v>
      </c>
      <c r="D15" s="6" t="e">
        <f>IF(VALUE($B$15)=6,"SEISCIENTOS ",IF(VALUE($B$15)=7,"SETECIENTOS ",IF(VALUE($B$15)=8,"OCHOCIENTOS ",IF(VALUE($B$15)=9,"NOVECIENTOS ",""))))</f>
        <v>#REF!</v>
      </c>
      <c r="E15" s="6"/>
      <c r="F15" s="6"/>
      <c r="G15" s="6"/>
      <c r="H15" s="6"/>
      <c r="I15" s="5" t="e">
        <f t="shared" si="0"/>
        <v>#REF!</v>
      </c>
    </row>
    <row r="16" spans="1:10" ht="14.25" thickTop="1" thickBot="1" x14ac:dyDescent="0.25">
      <c r="A16" s="6" t="e">
        <f>IF((A17-1)&lt;0,0,(A17-1))</f>
        <v>#REF!</v>
      </c>
      <c r="B16" s="6" t="e">
        <v>#REF!</v>
      </c>
      <c r="C16" s="6" t="e">
        <f>IF(VALUE($B$17)=0,IF(VALUE($B$16)=1,"DIEZ ",IF(VALUE($B$16)=2,"VEINTE ",IF(VALUE($B$16)=3,"TREINTA ",IF(VALUE($B$16)=4,"CUARENTA ",IF(VALUE($B$16)=5,"CINCUENTA ",""))))),"")</f>
        <v>#REF!</v>
      </c>
      <c r="D16" s="6" t="e">
        <f>IF(VALUE($B$17)=0,IF(VALUE($B$16)=6,"SESENTA ",IF(VALUE($B$16)=7,"SETENTA ",IF(VALUE($B$16)=8,"OCHENTA ",IF(VALUE($B$16)=9,"NOVENTA ","")))),"")</f>
        <v>#REF!</v>
      </c>
      <c r="E16" s="6" t="e">
        <f>IF(VALUE($B$17)&lt;&gt;0,IF(VALUE($B$16)=2,"VEINTI",IF(VALUE($B$16)=3,"TREINTA Y ",IF(VALUE($B$16)=4,"CUARENTA Y ",IF(VALUE($B$16)=5,"CINCUENTA Y ","")))),"")</f>
        <v>#REF!</v>
      </c>
      <c r="F16" s="6" t="e">
        <f>IF(VALUE($B$17)&lt;&gt;0,IF(VALUE($B$16)=6,"SESENTA Y ",IF(VALUE($B$16)=7,"SETENTA Y ",IF(VALUE($B$16)=8,"OCHENTA Y ",IF(VALUE($B$16)=9,"NOVENTA Y ","")))),"")</f>
        <v>#REF!</v>
      </c>
      <c r="G16" s="6" t="e">
        <f>IF(AND(VALUE($B$16)=1,VALUE($B$17)=1),"ONCE ",IF(AND(VALUE($B$16)=1,VALUE($B$17)=2),"DOCE ",IF(AND(VALUE($B$16)=1,VALUE($B$17)=3),"TRECE ",IF(AND(VALUE($B$16)=1,VALUE($B$17)=4),"CATORCE ",""))))</f>
        <v>#REF!</v>
      </c>
      <c r="H16" s="6" t="e">
        <f>IF(AND(VALUE($B$16)=1,VALUE($B$17)=5),"QUINCE ",IF(AND(VALUE($B$16)=1,VALUE($B$17)=6),"DIECISEIS ",IF(AND(VALUE($B$16)=1,VALUE($B$17)=7),"DIESISIETE ",IF(AND(VALUE($B$16)=1,VALUE($B$17)=8),"DIECIOCHO ",IF(AND(VALUE($B$16)=1,VALUE($B$17)=9),"DIECINUEVE ","")))))</f>
        <v>#REF!</v>
      </c>
      <c r="I16" s="5" t="e">
        <f t="shared" si="0"/>
        <v>#REF!</v>
      </c>
    </row>
    <row r="17" spans="1:10" ht="14.25" thickTop="1" thickBot="1" x14ac:dyDescent="0.25">
      <c r="A17" s="7" t="e">
        <v>#REF!</v>
      </c>
      <c r="B17" s="7" t="e">
        <v>#REF!</v>
      </c>
      <c r="C17" s="7" t="e">
        <f>IF(VALUE($B$16)&lt;&gt;1,IF(VALUE($B$17)=1,"UNO ",IF(VALUE($B$17)=2,"DOS ",IF(VALUE($B$17)=3,"TRES ",IF(VALUE($B$17)=4,"CUATRO ",IF(VALUE($B$17)=5,"CINCO ",""))))),"")</f>
        <v>#REF!</v>
      </c>
      <c r="D17" s="7" t="e">
        <f>IF(VALUE($B$16)&lt;&gt;1,IF(VALUE($B$17)=6,"SEIS ",IF(VALUE($B$17)=7,"SIETE ",IF(VALUE($B$17)=8,"OCHO ",IF(VALUE($B$17)=9,"NUEVE ","")))),"")</f>
        <v>#REF!</v>
      </c>
      <c r="E17" s="7"/>
      <c r="F17" s="7"/>
      <c r="G17" s="7"/>
      <c r="H17" s="7"/>
      <c r="I17" s="5" t="e">
        <f t="shared" si="0"/>
        <v>#REF!</v>
      </c>
    </row>
    <row r="18" spans="1:10" ht="13.5" thickTop="1" x14ac:dyDescent="0.2">
      <c r="I18" s="71" t="e">
        <f>I3&amp;I4&amp;I5&amp;I6&amp;I7&amp;I8&amp;I9&amp;I10&amp;I11&amp;I12&amp;I13&amp;I14&amp;I15&amp;I16&amp;I17</f>
        <v>#REF!</v>
      </c>
      <c r="J18" t="e">
        <f>IF(LEN(I18)&gt;0,J11&amp;"PESOS M/CTE.","")</f>
        <v>#REF!</v>
      </c>
    </row>
    <row r="19" spans="1:10" x14ac:dyDescent="0.2">
      <c r="I19" s="71" t="e">
        <f>I18&amp;J18</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XEY15"/>
  <sheetViews>
    <sheetView showGridLines="0" zoomScale="90" zoomScaleNormal="90" zoomScaleSheetLayoutView="100" workbookViewId="0">
      <pane ySplit="6" topLeftCell="A7" activePane="bottomLeft" state="frozen"/>
      <selection pane="bottomLeft" activeCell="B11" sqref="B11:D11"/>
    </sheetView>
  </sheetViews>
  <sheetFormatPr baseColWidth="10" defaultColWidth="0" defaultRowHeight="12.75" x14ac:dyDescent="0.2"/>
  <cols>
    <col min="1" max="1" width="6.140625" style="80" customWidth="1"/>
    <col min="2" max="2" width="12.42578125" style="39" customWidth="1"/>
    <col min="3" max="3" width="12.85546875" style="39" customWidth="1"/>
    <col min="4" max="4" width="13" style="39" customWidth="1"/>
    <col min="5" max="5" width="3.85546875" style="39" customWidth="1"/>
    <col min="6" max="6" width="17.85546875" style="39" customWidth="1"/>
    <col min="7" max="7" width="15.42578125" style="39" customWidth="1"/>
    <col min="8" max="8" width="20.42578125" style="39" customWidth="1"/>
    <col min="9" max="9" width="14" style="39" customWidth="1"/>
    <col min="10" max="10" width="23.5703125" style="39" bestFit="1" customWidth="1"/>
    <col min="11" max="15" width="11.42578125" style="39" customWidth="1"/>
    <col min="16" max="16379" width="11.42578125" style="39" hidden="1"/>
    <col min="16380" max="16380" width="2.5703125" style="39" customWidth="1"/>
    <col min="16381" max="16381" width="3" style="39" customWidth="1"/>
    <col min="16382" max="16382" width="3.28515625" style="39" customWidth="1"/>
    <col min="16383" max="16384" width="6.140625" style="39" customWidth="1"/>
  </cols>
  <sheetData>
    <row r="1" spans="1:10" s="79" customFormat="1" ht="17.25" customHeight="1" x14ac:dyDescent="0.2">
      <c r="A1" s="188"/>
      <c r="B1" s="188"/>
      <c r="C1" s="189" t="s">
        <v>2544</v>
      </c>
      <c r="D1" s="189"/>
      <c r="E1" s="189"/>
      <c r="F1" s="189"/>
      <c r="G1" s="189"/>
      <c r="H1" s="189"/>
      <c r="I1" s="206" t="s">
        <v>2552</v>
      </c>
      <c r="J1" s="206"/>
    </row>
    <row r="2" spans="1:10" ht="17.25" customHeight="1" x14ac:dyDescent="0.2">
      <c r="A2" s="188"/>
      <c r="B2" s="188"/>
      <c r="C2" s="189"/>
      <c r="D2" s="189"/>
      <c r="E2" s="189"/>
      <c r="F2" s="189"/>
      <c r="G2" s="189"/>
      <c r="H2" s="189"/>
      <c r="I2" s="207" t="s">
        <v>2509</v>
      </c>
      <c r="J2" s="207"/>
    </row>
    <row r="3" spans="1:10" ht="17.25" customHeight="1" x14ac:dyDescent="0.2">
      <c r="A3" s="188"/>
      <c r="B3" s="188"/>
      <c r="C3" s="189"/>
      <c r="D3" s="189"/>
      <c r="E3" s="189"/>
      <c r="F3" s="189"/>
      <c r="G3" s="189"/>
      <c r="H3" s="189"/>
      <c r="I3" s="208" t="s">
        <v>2507</v>
      </c>
      <c r="J3" s="208"/>
    </row>
    <row r="4" spans="1:10" ht="17.25" customHeight="1" x14ac:dyDescent="0.2">
      <c r="A4" s="188"/>
      <c r="B4" s="188"/>
      <c r="C4" s="189"/>
      <c r="D4" s="189"/>
      <c r="E4" s="189"/>
      <c r="F4" s="189"/>
      <c r="G4" s="189"/>
      <c r="H4" s="189"/>
      <c r="I4" s="209" t="s">
        <v>2553</v>
      </c>
      <c r="J4" s="209"/>
    </row>
    <row r="5" spans="1:10" x14ac:dyDescent="0.2">
      <c r="A5" s="188"/>
      <c r="B5" s="188"/>
      <c r="C5" s="188"/>
      <c r="D5" s="188"/>
      <c r="E5" s="188"/>
      <c r="F5" s="188"/>
      <c r="G5" s="188"/>
      <c r="H5" s="188"/>
      <c r="I5" s="188"/>
      <c r="J5" s="188"/>
    </row>
    <row r="6" spans="1:10" ht="23.25" customHeight="1" x14ac:dyDescent="0.2">
      <c r="A6" s="215" t="s">
        <v>2</v>
      </c>
      <c r="B6" s="217" t="s">
        <v>3</v>
      </c>
      <c r="C6" s="217"/>
      <c r="D6" s="217"/>
      <c r="E6" s="217" t="s">
        <v>19</v>
      </c>
      <c r="F6" s="217"/>
      <c r="G6" s="217"/>
      <c r="H6" s="217"/>
      <c r="I6" s="217"/>
      <c r="J6" s="217"/>
    </row>
    <row r="7" spans="1:10" ht="23.25" customHeight="1" x14ac:dyDescent="0.2">
      <c r="A7" s="215">
        <v>1</v>
      </c>
      <c r="B7" s="214" t="s">
        <v>2510</v>
      </c>
      <c r="C7" s="214"/>
      <c r="D7" s="214"/>
      <c r="E7" s="187" t="s">
        <v>2545</v>
      </c>
      <c r="F7" s="187"/>
      <c r="G7" s="187"/>
      <c r="H7" s="187"/>
      <c r="I7" s="187"/>
      <c r="J7" s="187"/>
    </row>
    <row r="8" spans="1:10" ht="69" customHeight="1" x14ac:dyDescent="0.2">
      <c r="A8" s="215">
        <v>2</v>
      </c>
      <c r="B8" s="214" t="s">
        <v>2511</v>
      </c>
      <c r="C8" s="214"/>
      <c r="D8" s="214"/>
      <c r="E8" s="187" t="s">
        <v>2539</v>
      </c>
      <c r="F8" s="187"/>
      <c r="G8" s="187"/>
      <c r="H8" s="187"/>
      <c r="I8" s="187"/>
      <c r="J8" s="187"/>
    </row>
    <row r="9" spans="1:10" ht="28.5" customHeight="1" x14ac:dyDescent="0.2">
      <c r="A9" s="215">
        <v>3</v>
      </c>
      <c r="B9" s="211" t="s">
        <v>2514</v>
      </c>
      <c r="C9" s="212"/>
      <c r="D9" s="212"/>
      <c r="E9" s="212"/>
      <c r="F9" s="212"/>
      <c r="G9" s="212"/>
      <c r="H9" s="212"/>
      <c r="I9" s="212"/>
      <c r="J9" s="213"/>
    </row>
    <row r="10" spans="1:10" ht="35.25" customHeight="1" x14ac:dyDescent="0.2">
      <c r="A10" s="215" t="s">
        <v>2451</v>
      </c>
      <c r="B10" s="214" t="s">
        <v>2515</v>
      </c>
      <c r="C10" s="214"/>
      <c r="D10" s="214"/>
      <c r="E10" s="187" t="s">
        <v>2540</v>
      </c>
      <c r="F10" s="187"/>
      <c r="G10" s="187"/>
      <c r="H10" s="187"/>
      <c r="I10" s="187"/>
      <c r="J10" s="187"/>
    </row>
    <row r="11" spans="1:10" ht="35.25" customHeight="1" x14ac:dyDescent="0.2">
      <c r="A11" s="215" t="s">
        <v>2452</v>
      </c>
      <c r="B11" s="214" t="s">
        <v>2528</v>
      </c>
      <c r="C11" s="214"/>
      <c r="D11" s="214"/>
      <c r="E11" s="187" t="s">
        <v>2543</v>
      </c>
      <c r="F11" s="187"/>
      <c r="G11" s="187"/>
      <c r="H11" s="187"/>
      <c r="I11" s="187"/>
      <c r="J11" s="187"/>
    </row>
    <row r="12" spans="1:10" ht="35.25" customHeight="1" x14ac:dyDescent="0.2">
      <c r="A12" s="215" t="s">
        <v>2453</v>
      </c>
      <c r="B12" s="214" t="s">
        <v>2523</v>
      </c>
      <c r="C12" s="214"/>
      <c r="D12" s="214"/>
      <c r="E12" s="187" t="s">
        <v>2547</v>
      </c>
      <c r="F12" s="187"/>
      <c r="G12" s="187"/>
      <c r="H12" s="187"/>
      <c r="I12" s="187"/>
      <c r="J12" s="187"/>
    </row>
    <row r="13" spans="1:10" ht="35.25" customHeight="1" x14ac:dyDescent="0.2">
      <c r="A13" s="215">
        <v>4</v>
      </c>
      <c r="B13" s="214" t="s">
        <v>2541</v>
      </c>
      <c r="C13" s="214"/>
      <c r="D13" s="214"/>
      <c r="E13" s="187" t="s">
        <v>2546</v>
      </c>
      <c r="F13" s="187"/>
      <c r="G13" s="187"/>
      <c r="H13" s="187"/>
      <c r="I13" s="187"/>
      <c r="J13" s="187"/>
    </row>
    <row r="14" spans="1:10" x14ac:dyDescent="0.2">
      <c r="A14" s="216" t="s">
        <v>2508</v>
      </c>
      <c r="B14" s="216"/>
      <c r="C14" s="216"/>
      <c r="D14" s="216"/>
      <c r="E14" s="216"/>
      <c r="F14" s="216"/>
      <c r="G14" s="216"/>
      <c r="H14" s="216"/>
      <c r="I14" s="216"/>
      <c r="J14" s="216"/>
    </row>
    <row r="15" spans="1:10" x14ac:dyDescent="0.2">
      <c r="A15" s="216"/>
      <c r="B15" s="216"/>
      <c r="C15" s="216"/>
      <c r="D15" s="216"/>
      <c r="E15" s="216"/>
      <c r="F15" s="216"/>
      <c r="G15" s="216"/>
      <c r="H15" s="216"/>
      <c r="I15" s="216"/>
      <c r="J15" s="216"/>
    </row>
  </sheetData>
  <mergeCells count="23">
    <mergeCell ref="I4:J4"/>
    <mergeCell ref="B8:D8"/>
    <mergeCell ref="E8:J8"/>
    <mergeCell ref="A1:B4"/>
    <mergeCell ref="A5:J5"/>
    <mergeCell ref="B6:D6"/>
    <mergeCell ref="E6:J6"/>
    <mergeCell ref="B7:D7"/>
    <mergeCell ref="E7:J7"/>
    <mergeCell ref="C1:H4"/>
    <mergeCell ref="I1:J1"/>
    <mergeCell ref="I2:J2"/>
    <mergeCell ref="I3:J3"/>
    <mergeCell ref="B10:D10"/>
    <mergeCell ref="E10:J10"/>
    <mergeCell ref="B11:D11"/>
    <mergeCell ref="E11:J11"/>
    <mergeCell ref="B9:J9"/>
    <mergeCell ref="A14:J15"/>
    <mergeCell ref="B12:D12"/>
    <mergeCell ref="E12:J12"/>
    <mergeCell ref="B13:D13"/>
    <mergeCell ref="E13:J13"/>
  </mergeCells>
  <phoneticPr fontId="10" type="noConversion"/>
  <pageMargins left="0.78740157480314965" right="0.78740157480314965" top="0.98425196850393704" bottom="0.98425196850393704" header="0" footer="0"/>
  <pageSetup scale="64" orientation="portrait" horizontalDpi="300" verticalDpi="300" r:id="rId1"/>
  <headerFooter alignWithMargins="0">
    <oddFooter>&amp;C&amp;"Arial,Negrita"Nota: &amp;"Arial,Normal"Si este documento se encuentra impreso se considera Copia no Controlada. La versión vigente está publicada en el
sitio web del Instituto Distrital de Gestión de Riesgo y Cambio Climático.</oddFooter>
  </headerFooter>
  <rowBreaks count="1" manualBreakCount="1">
    <brk id="1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O70"/>
  <sheetViews>
    <sheetView topLeftCell="C1" zoomScale="89" zoomScaleNormal="85" workbookViewId="0">
      <selection activeCell="G7" sqref="G7"/>
    </sheetView>
  </sheetViews>
  <sheetFormatPr baseColWidth="10" defaultRowHeight="12.75" x14ac:dyDescent="0.2"/>
  <cols>
    <col min="1" max="1" width="20.140625" bestFit="1" customWidth="1"/>
    <col min="2" max="2" width="37.42578125" customWidth="1"/>
    <col min="3" max="3" width="38.28515625" customWidth="1"/>
    <col min="4" max="4" width="38.42578125" customWidth="1"/>
    <col min="5" max="5" width="31.28515625" bestFit="1" customWidth="1"/>
    <col min="6" max="6" width="12.140625" bestFit="1" customWidth="1"/>
    <col min="7" max="7" width="32.42578125" bestFit="1" customWidth="1"/>
    <col min="8" max="8" width="30.42578125" bestFit="1" customWidth="1"/>
    <col min="9" max="9" width="47.28515625" customWidth="1"/>
    <col min="10" max="10" width="52.28515625" customWidth="1"/>
    <col min="11" max="11" width="52" style="37" customWidth="1"/>
  </cols>
  <sheetData>
    <row r="2" spans="1:15" ht="14.25" customHeight="1" x14ac:dyDescent="0.2">
      <c r="A2" s="75" t="s">
        <v>2392</v>
      </c>
      <c r="B2" s="75" t="s">
        <v>2393</v>
      </c>
      <c r="C2" s="75" t="s">
        <v>2401</v>
      </c>
      <c r="D2" s="75" t="s">
        <v>2345</v>
      </c>
      <c r="E2" t="s">
        <v>2500</v>
      </c>
      <c r="F2" t="s">
        <v>2485</v>
      </c>
      <c r="G2" t="s">
        <v>2503</v>
      </c>
      <c r="H2" t="s">
        <v>2504</v>
      </c>
      <c r="I2" s="75" t="s">
        <v>2489</v>
      </c>
      <c r="J2" s="75" t="s">
        <v>0</v>
      </c>
      <c r="K2" s="75" t="s">
        <v>527</v>
      </c>
      <c r="L2" s="75"/>
      <c r="M2" s="75"/>
      <c r="N2" s="75"/>
      <c r="O2" s="75"/>
    </row>
    <row r="3" spans="1:15" ht="39" customHeight="1" x14ac:dyDescent="0.2">
      <c r="A3" s="73" t="s">
        <v>2454</v>
      </c>
      <c r="B3" s="74" t="s">
        <v>2394</v>
      </c>
      <c r="C3" s="74" t="s">
        <v>2408</v>
      </c>
      <c r="D3" s="58" t="s">
        <v>2414</v>
      </c>
      <c r="E3" t="s">
        <v>2503</v>
      </c>
      <c r="F3">
        <v>2020</v>
      </c>
      <c r="G3" t="s">
        <v>2501</v>
      </c>
      <c r="H3" t="s">
        <v>2502</v>
      </c>
      <c r="I3" s="81" t="s">
        <v>2495</v>
      </c>
      <c r="J3" s="82" t="s">
        <v>2486</v>
      </c>
      <c r="K3" s="37" t="s">
        <v>2419</v>
      </c>
    </row>
    <row r="4" spans="1:15" ht="40.5" customHeight="1" x14ac:dyDescent="0.2">
      <c r="A4" s="73" t="s">
        <v>2455</v>
      </c>
      <c r="B4" s="74" t="s">
        <v>2395</v>
      </c>
      <c r="C4" s="74" t="s">
        <v>2406</v>
      </c>
      <c r="D4" s="58" t="s">
        <v>2415</v>
      </c>
      <c r="E4" t="s">
        <v>2504</v>
      </c>
      <c r="F4">
        <v>2021</v>
      </c>
      <c r="I4" s="81" t="s">
        <v>2496</v>
      </c>
      <c r="J4" s="82" t="s">
        <v>2487</v>
      </c>
      <c r="K4" s="37" t="s">
        <v>2420</v>
      </c>
    </row>
    <row r="5" spans="1:15" ht="28.5" x14ac:dyDescent="0.2">
      <c r="A5" s="73" t="s">
        <v>2456</v>
      </c>
      <c r="B5" s="74" t="s">
        <v>2396</v>
      </c>
      <c r="C5" s="74" t="s">
        <v>2497</v>
      </c>
      <c r="D5" s="39" t="s">
        <v>2484</v>
      </c>
      <c r="F5">
        <v>2022</v>
      </c>
      <c r="I5" s="81" t="s">
        <v>2494</v>
      </c>
      <c r="J5" s="82" t="s">
        <v>2488</v>
      </c>
      <c r="K5" s="37" t="s">
        <v>2420</v>
      </c>
    </row>
    <row r="6" spans="1:15" ht="28.5" customHeight="1" x14ac:dyDescent="0.2">
      <c r="A6" s="73" t="s">
        <v>2354</v>
      </c>
      <c r="B6" s="74" t="s">
        <v>2397</v>
      </c>
      <c r="C6" s="74" t="s">
        <v>2413</v>
      </c>
      <c r="D6" s="39" t="s">
        <v>2416</v>
      </c>
      <c r="F6">
        <v>2023</v>
      </c>
      <c r="I6" s="81" t="s">
        <v>2490</v>
      </c>
      <c r="J6" s="82" t="s">
        <v>2491</v>
      </c>
      <c r="K6" s="37" t="s">
        <v>2421</v>
      </c>
    </row>
    <row r="7" spans="1:15" ht="39" customHeight="1" x14ac:dyDescent="0.2">
      <c r="A7" s="73" t="s">
        <v>2355</v>
      </c>
      <c r="B7" s="74" t="s">
        <v>2398</v>
      </c>
      <c r="C7" s="74" t="s">
        <v>2412</v>
      </c>
      <c r="D7" s="39" t="s">
        <v>2417</v>
      </c>
      <c r="F7">
        <v>2024</v>
      </c>
      <c r="I7" s="81" t="s">
        <v>2493</v>
      </c>
      <c r="J7" s="82" t="s">
        <v>2492</v>
      </c>
      <c r="K7" s="37" t="s">
        <v>2422</v>
      </c>
    </row>
    <row r="8" spans="1:15" ht="42.75" x14ac:dyDescent="0.2">
      <c r="A8" s="73" t="s">
        <v>2356</v>
      </c>
      <c r="B8" s="74" t="s">
        <v>2346</v>
      </c>
      <c r="C8" s="74" t="s">
        <v>2409</v>
      </c>
      <c r="D8" s="39" t="s">
        <v>2418</v>
      </c>
      <c r="E8" s="39"/>
      <c r="F8" s="39"/>
      <c r="G8" s="39"/>
      <c r="H8" s="39"/>
      <c r="K8" s="37" t="s">
        <v>2423</v>
      </c>
    </row>
    <row r="9" spans="1:15" ht="37.5" customHeight="1" x14ac:dyDescent="0.2">
      <c r="A9" s="73" t="s">
        <v>2357</v>
      </c>
      <c r="B9" s="74" t="s">
        <v>2347</v>
      </c>
      <c r="C9" s="74" t="s">
        <v>2483</v>
      </c>
      <c r="K9" s="37" t="s">
        <v>2353</v>
      </c>
    </row>
    <row r="10" spans="1:15" ht="42.75" x14ac:dyDescent="0.2">
      <c r="A10" s="73" t="s">
        <v>2358</v>
      </c>
      <c r="B10" s="74" t="s">
        <v>2399</v>
      </c>
      <c r="C10" s="74" t="s">
        <v>2410</v>
      </c>
      <c r="K10" s="37" t="s">
        <v>2353</v>
      </c>
    </row>
    <row r="11" spans="1:15" ht="28.5" x14ac:dyDescent="0.2">
      <c r="A11" s="73" t="s">
        <v>2359</v>
      </c>
      <c r="B11" s="74" t="s">
        <v>2352</v>
      </c>
      <c r="C11" s="74" t="s">
        <v>2348</v>
      </c>
      <c r="K11" s="37" t="s">
        <v>2424</v>
      </c>
    </row>
    <row r="12" spans="1:15" ht="42.75" x14ac:dyDescent="0.2">
      <c r="A12" s="73" t="s">
        <v>2360</v>
      </c>
      <c r="B12" s="74" t="s">
        <v>2479</v>
      </c>
      <c r="C12" s="74" t="s">
        <v>2498</v>
      </c>
      <c r="K12" s="37" t="s">
        <v>2424</v>
      </c>
    </row>
    <row r="13" spans="1:15" ht="28.5" x14ac:dyDescent="0.2">
      <c r="A13" s="73" t="s">
        <v>2361</v>
      </c>
      <c r="B13" s="74" t="s">
        <v>2400</v>
      </c>
      <c r="C13" s="74" t="s">
        <v>2402</v>
      </c>
      <c r="K13" s="37" t="s">
        <v>2425</v>
      </c>
    </row>
    <row r="14" spans="1:15" ht="28.5" x14ac:dyDescent="0.2">
      <c r="A14" s="73" t="s">
        <v>2362</v>
      </c>
      <c r="B14" s="74" t="s">
        <v>2481</v>
      </c>
      <c r="C14" s="74" t="s">
        <v>2407</v>
      </c>
      <c r="K14" s="37" t="s">
        <v>2425</v>
      </c>
    </row>
    <row r="15" spans="1:15" ht="28.5" x14ac:dyDescent="0.2">
      <c r="A15" s="73" t="s">
        <v>2457</v>
      </c>
      <c r="C15" s="74" t="s">
        <v>2350</v>
      </c>
      <c r="K15" s="37" t="s">
        <v>2426</v>
      </c>
    </row>
    <row r="16" spans="1:15" ht="15.75" x14ac:dyDescent="0.2">
      <c r="A16" s="73" t="s">
        <v>2363</v>
      </c>
      <c r="C16" s="74" t="s">
        <v>2405</v>
      </c>
      <c r="K16" s="37" t="s">
        <v>2427</v>
      </c>
    </row>
    <row r="17" spans="1:11" ht="28.5" x14ac:dyDescent="0.2">
      <c r="A17" s="73" t="s">
        <v>2364</v>
      </c>
      <c r="C17" s="74" t="s">
        <v>2404</v>
      </c>
    </row>
    <row r="18" spans="1:11" ht="28.5" x14ac:dyDescent="0.2">
      <c r="A18" s="73" t="s">
        <v>2458</v>
      </c>
      <c r="C18" s="74" t="s">
        <v>2403</v>
      </c>
      <c r="K18" s="37" t="s">
        <v>2428</v>
      </c>
    </row>
    <row r="19" spans="1:11" ht="15.75" x14ac:dyDescent="0.2">
      <c r="A19" s="73" t="s">
        <v>2459</v>
      </c>
      <c r="C19" s="74" t="s">
        <v>2411</v>
      </c>
      <c r="K19" s="37" t="s">
        <v>2429</v>
      </c>
    </row>
    <row r="20" spans="1:11" ht="28.5" x14ac:dyDescent="0.2">
      <c r="A20" s="73" t="s">
        <v>2460</v>
      </c>
      <c r="C20" s="74" t="s">
        <v>2499</v>
      </c>
      <c r="K20" s="37" t="s">
        <v>2430</v>
      </c>
    </row>
    <row r="21" spans="1:11" ht="15.75" x14ac:dyDescent="0.2">
      <c r="A21" s="73" t="s">
        <v>2365</v>
      </c>
      <c r="K21" s="37" t="s">
        <v>2431</v>
      </c>
    </row>
    <row r="22" spans="1:11" ht="15.75" x14ac:dyDescent="0.2">
      <c r="A22" s="73" t="s">
        <v>2366</v>
      </c>
      <c r="K22" s="37" t="s">
        <v>2432</v>
      </c>
    </row>
    <row r="23" spans="1:11" ht="25.5" x14ac:dyDescent="0.2">
      <c r="A23" s="73" t="s">
        <v>2367</v>
      </c>
      <c r="K23" s="37" t="s">
        <v>2433</v>
      </c>
    </row>
    <row r="24" spans="1:11" ht="25.5" x14ac:dyDescent="0.2">
      <c r="A24" s="76" t="s">
        <v>2461</v>
      </c>
      <c r="K24" s="37" t="s">
        <v>2434</v>
      </c>
    </row>
    <row r="25" spans="1:11" ht="25.5" x14ac:dyDescent="0.2">
      <c r="A25" s="73" t="s">
        <v>2462</v>
      </c>
      <c r="K25" s="37" t="s">
        <v>2435</v>
      </c>
    </row>
    <row r="26" spans="1:11" ht="25.5" x14ac:dyDescent="0.2">
      <c r="A26" s="73" t="s">
        <v>2368</v>
      </c>
      <c r="K26" s="37" t="s">
        <v>2436</v>
      </c>
    </row>
    <row r="27" spans="1:11" ht="25.5" x14ac:dyDescent="0.2">
      <c r="A27" s="73" t="s">
        <v>2369</v>
      </c>
      <c r="K27" s="37" t="s">
        <v>2437</v>
      </c>
    </row>
    <row r="28" spans="1:11" ht="25.5" x14ac:dyDescent="0.2">
      <c r="A28" s="73" t="s">
        <v>2463</v>
      </c>
      <c r="K28" s="37" t="s">
        <v>2438</v>
      </c>
    </row>
    <row r="29" spans="1:11" ht="25.5" x14ac:dyDescent="0.2">
      <c r="A29" s="73" t="s">
        <v>2464</v>
      </c>
      <c r="K29" s="37" t="s">
        <v>2439</v>
      </c>
    </row>
    <row r="30" spans="1:11" ht="25.5" x14ac:dyDescent="0.2">
      <c r="A30" s="73" t="s">
        <v>2465</v>
      </c>
      <c r="K30" s="37" t="s">
        <v>2440</v>
      </c>
    </row>
    <row r="31" spans="1:11" ht="25.5" x14ac:dyDescent="0.2">
      <c r="A31" s="73" t="s">
        <v>2370</v>
      </c>
      <c r="K31" s="37" t="s">
        <v>2441</v>
      </c>
    </row>
    <row r="32" spans="1:11" ht="25.5" x14ac:dyDescent="0.2">
      <c r="A32" s="73" t="s">
        <v>2371</v>
      </c>
      <c r="K32" s="37" t="s">
        <v>2442</v>
      </c>
    </row>
    <row r="33" spans="1:11" ht="25.5" x14ac:dyDescent="0.2">
      <c r="A33" s="73" t="s">
        <v>2372</v>
      </c>
      <c r="K33" s="37" t="s">
        <v>2443</v>
      </c>
    </row>
    <row r="34" spans="1:11" ht="15.75" x14ac:dyDescent="0.2">
      <c r="A34" s="73" t="s">
        <v>2373</v>
      </c>
      <c r="K34" s="37" t="s">
        <v>2444</v>
      </c>
    </row>
    <row r="35" spans="1:11" ht="25.5" x14ac:dyDescent="0.2">
      <c r="A35" s="77" t="s">
        <v>2374</v>
      </c>
      <c r="K35" s="37" t="s">
        <v>2445</v>
      </c>
    </row>
    <row r="36" spans="1:11" ht="25.5" x14ac:dyDescent="0.2">
      <c r="A36" s="77" t="s">
        <v>2375</v>
      </c>
      <c r="K36" s="37" t="s">
        <v>2446</v>
      </c>
    </row>
    <row r="37" spans="1:11" ht="25.5" x14ac:dyDescent="0.2">
      <c r="A37" s="73" t="s">
        <v>2376</v>
      </c>
      <c r="K37" s="37" t="s">
        <v>2447</v>
      </c>
    </row>
    <row r="38" spans="1:11" ht="15.75" x14ac:dyDescent="0.2">
      <c r="A38" s="73" t="s">
        <v>2377</v>
      </c>
      <c r="K38" s="37" t="s">
        <v>2448</v>
      </c>
    </row>
    <row r="39" spans="1:11" ht="25.5" x14ac:dyDescent="0.2">
      <c r="A39" s="73" t="s">
        <v>2482</v>
      </c>
      <c r="K39" s="37" t="s">
        <v>2449</v>
      </c>
    </row>
    <row r="40" spans="1:11" ht="15.75" x14ac:dyDescent="0.2">
      <c r="A40" s="73" t="s">
        <v>2466</v>
      </c>
    </row>
    <row r="41" spans="1:11" ht="25.5" x14ac:dyDescent="0.2">
      <c r="A41" s="73" t="s">
        <v>2467</v>
      </c>
      <c r="K41" s="37" t="s">
        <v>2450</v>
      </c>
    </row>
    <row r="42" spans="1:11" ht="15.75" x14ac:dyDescent="0.2">
      <c r="A42" s="73" t="s">
        <v>2468</v>
      </c>
    </row>
    <row r="43" spans="1:11" ht="15.75" x14ac:dyDescent="0.2">
      <c r="A43" s="73" t="s">
        <v>2378</v>
      </c>
    </row>
    <row r="44" spans="1:11" ht="15.75" x14ac:dyDescent="0.2">
      <c r="A44" s="73" t="s">
        <v>2379</v>
      </c>
    </row>
    <row r="45" spans="1:11" ht="15.75" x14ac:dyDescent="0.2">
      <c r="A45" s="73" t="s">
        <v>2380</v>
      </c>
    </row>
    <row r="46" spans="1:11" ht="15.75" x14ac:dyDescent="0.2">
      <c r="A46" s="73" t="s">
        <v>2469</v>
      </c>
    </row>
    <row r="47" spans="1:11" ht="15.75" x14ac:dyDescent="0.2">
      <c r="A47" s="78" t="s">
        <v>2470</v>
      </c>
    </row>
    <row r="48" spans="1:11" ht="15.75" x14ac:dyDescent="0.2">
      <c r="A48" s="73" t="s">
        <v>2471</v>
      </c>
    </row>
    <row r="49" spans="1:1" ht="15.75" x14ac:dyDescent="0.2">
      <c r="A49" s="73" t="s">
        <v>2472</v>
      </c>
    </row>
    <row r="50" spans="1:1" ht="15.75" x14ac:dyDescent="0.2">
      <c r="A50" s="73" t="s">
        <v>2473</v>
      </c>
    </row>
    <row r="51" spans="1:1" ht="15.75" x14ac:dyDescent="0.2">
      <c r="A51" s="73" t="s">
        <v>2474</v>
      </c>
    </row>
    <row r="52" spans="1:1" ht="15.75" x14ac:dyDescent="0.2">
      <c r="A52" s="73" t="s">
        <v>2475</v>
      </c>
    </row>
    <row r="53" spans="1:1" ht="15.75" x14ac:dyDescent="0.2">
      <c r="A53" s="73" t="s">
        <v>2381</v>
      </c>
    </row>
    <row r="54" spans="1:1" ht="15.75" x14ac:dyDescent="0.2">
      <c r="A54" s="76" t="s">
        <v>2382</v>
      </c>
    </row>
    <row r="55" spans="1:1" ht="15.75" x14ac:dyDescent="0.2">
      <c r="A55" s="73" t="s">
        <v>2476</v>
      </c>
    </row>
    <row r="56" spans="1:1" ht="15.75" x14ac:dyDescent="0.2">
      <c r="A56" s="73" t="s">
        <v>2477</v>
      </c>
    </row>
    <row r="57" spans="1:1" ht="15.75" x14ac:dyDescent="0.2">
      <c r="A57" s="73" t="s">
        <v>2478</v>
      </c>
    </row>
    <row r="58" spans="1:1" ht="15.75" x14ac:dyDescent="0.2">
      <c r="A58" s="76" t="s">
        <v>2383</v>
      </c>
    </row>
    <row r="59" spans="1:1" ht="15.75" x14ac:dyDescent="0.2">
      <c r="A59" s="76" t="s">
        <v>2384</v>
      </c>
    </row>
    <row r="60" spans="1:1" ht="15.75" x14ac:dyDescent="0.2">
      <c r="A60" s="76" t="s">
        <v>2385</v>
      </c>
    </row>
    <row r="61" spans="1:1" ht="15.75" x14ac:dyDescent="0.2">
      <c r="A61" s="76" t="s">
        <v>2386</v>
      </c>
    </row>
    <row r="62" spans="1:1" ht="15.75" x14ac:dyDescent="0.2">
      <c r="A62" s="76" t="s">
        <v>2386</v>
      </c>
    </row>
    <row r="63" spans="1:1" ht="15.75" x14ac:dyDescent="0.2">
      <c r="A63" s="76" t="s">
        <v>2351</v>
      </c>
    </row>
    <row r="64" spans="1:1" ht="15.75" x14ac:dyDescent="0.2">
      <c r="A64" s="76" t="s">
        <v>2387</v>
      </c>
    </row>
    <row r="65" spans="1:1" ht="15.75" x14ac:dyDescent="0.2">
      <c r="A65" s="76" t="s">
        <v>2388</v>
      </c>
    </row>
    <row r="66" spans="1:1" ht="15.75" x14ac:dyDescent="0.2">
      <c r="A66" s="76" t="s">
        <v>2389</v>
      </c>
    </row>
    <row r="67" spans="1:1" ht="15.75" x14ac:dyDescent="0.2">
      <c r="A67" s="76" t="s">
        <v>2349</v>
      </c>
    </row>
    <row r="68" spans="1:1" ht="15.75" x14ac:dyDescent="0.2">
      <c r="A68" s="76" t="s">
        <v>2480</v>
      </c>
    </row>
    <row r="69" spans="1:1" ht="15.75" x14ac:dyDescent="0.2">
      <c r="A69" s="76" t="s">
        <v>2390</v>
      </c>
    </row>
    <row r="70" spans="1:1" ht="15.75" x14ac:dyDescent="0.2">
      <c r="A70" s="76" t="s">
        <v>2391</v>
      </c>
    </row>
  </sheetData>
  <sortState ref="C3:C16">
    <sortCondition ref="C3"/>
  </sortState>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I18"/>
  <sheetViews>
    <sheetView workbookViewId="0">
      <selection activeCell="J17" sqref="J17"/>
    </sheetView>
  </sheetViews>
  <sheetFormatPr baseColWidth="10" defaultRowHeight="12.75" x14ac:dyDescent="0.2"/>
  <cols>
    <col min="9" max="9" width="12.28515625" bestFit="1" customWidth="1"/>
  </cols>
  <sheetData>
    <row r="2" spans="1:9" ht="13.5" thickBot="1" x14ac:dyDescent="0.25"/>
    <row r="3" spans="1:9" ht="14.25" thickTop="1" thickBot="1" x14ac:dyDescent="0.25">
      <c r="A3" s="4">
        <f>IF((A4-1)&lt;0,0,(A4-1))</f>
        <v>0</v>
      </c>
      <c r="B3" s="4" t="str">
        <f>IF(A3=0,"0",MID('Ficha SUDS'!$E$23,A3,1))</f>
        <v>0</v>
      </c>
      <c r="C3" s="4" t="str">
        <f>IF(AND(VALUE($B$5)=0,VALUE($B$4)=0,VALUE($B$3)=1),"CIEN ",IF(VALUE($B$3)=1,"CIENTO ",IF(VALUE($B$3)=2,"DOSCIENTOS ",IF(VALUE($B$3)=3,"TRESCIENTOS ",IF(VALUE($B$3)=4,"CUATROCIENTOS ",IF(VALUE($B$3)=5,"QUINIENTOS ",""))))))</f>
        <v/>
      </c>
      <c r="D3" s="4" t="str">
        <f>IF(VALUE($B$3)=6,"SEISCIENTOS ",IF(VALUE($B$3)=7,"SETECIENTOS ",IF(VALUE($B$3)=8,"OCHOCIENTOS ",IF(VALUE($B$3)=9,"NOVECIENTOS ",""))))</f>
        <v/>
      </c>
      <c r="E3" s="4" t="str">
        <f>IF(AND(VALUE($B$5)=0,VALUE($B$4)=0,VALUE($B$3)=1),"CIEN ","")</f>
        <v/>
      </c>
      <c r="F3" s="4"/>
      <c r="G3" s="4"/>
      <c r="H3" s="4"/>
      <c r="I3" s="5" t="str">
        <f t="shared" ref="I3:I16" si="0">CONCATENATE(C3,D3,E3,F3,G3,H3)</f>
        <v/>
      </c>
    </row>
    <row r="4" spans="1:9" ht="14.25" thickTop="1" thickBot="1" x14ac:dyDescent="0.25">
      <c r="A4" s="6">
        <f>IF((A5-1)&lt;0,0,(A5-1))</f>
        <v>0</v>
      </c>
      <c r="B4" s="6" t="str">
        <f>IF(A4=0,"0",MID('Ficha SUDS'!$E$23,A4,1))</f>
        <v>0</v>
      </c>
      <c r="C4" s="6" t="str">
        <f>IF(VALUE($B$5)=0,IF(VALUE($B$4)=1,"DIEZ ",IF(VALUE($B$4)=2,"VEINTE ",IF(VALUE($B$4)=3,"TREINTA ",IF(VALUE($B$4)=4,"CUARENTA ",IF(VALUE($B$4)=5,"CINCUENTA ",""))))),"")</f>
        <v/>
      </c>
      <c r="D4" s="6" t="str">
        <f>IF(VALUE($B$5)=0,IF(VALUE($B$4)=6,"SESENTA ",IF(VALUE($B$4)=7,"SETENTA ",IF(VALUE($B$4)=8,"OCHENTA ",IF(VALUE($B$4)=9,"NOVENTA ","")))),"")</f>
        <v/>
      </c>
      <c r="E4" s="6" t="str">
        <f>IF(VALUE($B$5)&lt;&gt;0,IF(VALUE($B$4)=2,"VEINTI",IF(VALUE($B$4)=3,"TREINTA Y ",IF(VALUE($B$4)=4,"CUARENTA Y ",IF(VALUE($B$4)=5,"CINCUENTA Y ","")))),"")</f>
        <v/>
      </c>
      <c r="F4" s="6" t="str">
        <f>IF(VALUE($B$5)&lt;&gt;0,IF(VALUE($B$4)=6,"SESENTA Y ",IF(VALUE($B$4)=7,"SETENTA Y ",IF(VALUE($B$4)=8,"OCHENTA Y ",IF(VALUE($B$4)=9,"NOVENTA Y ","")))),"")</f>
        <v/>
      </c>
      <c r="G4" s="6" t="str">
        <f>IF(AND(VALUE($B$4)=1,VALUE($B$5)=1),"ONCE ",IF(AND(VALUE($B$4)=1,VALUE($B$5)=2),"DOCE ",IF(AND(VALUE($B$4)=1,VALUE($B$5)=3),"TRECE ",IF(AND(VALUE($B$4)=1,VALUE($B$5)=4),"CATORCE ",""))))</f>
        <v/>
      </c>
      <c r="H4" s="6" t="str">
        <f>IF(AND(VALUE($B$4)=1,VALUE($B$5)=5),"QUINCE ",IF(AND(VALUE($B$4)=1,VALUE($B$5)=6),"DIECISEIS ",IF(AND(VALUE($B$4)=1,VALUE($B$5)=7),"DIESISIETE ",IF(AND(VALUE($B$4)=1,VALUE($B$5)=8),"DIECIOCHO ",IF(AND(VALUE($B$4)=1,VALUE($B$5)=9),"DIECINUEVE ","")))))</f>
        <v/>
      </c>
      <c r="I4" s="5" t="str">
        <f t="shared" si="0"/>
        <v/>
      </c>
    </row>
    <row r="5" spans="1:9" ht="14.25" thickTop="1" thickBot="1" x14ac:dyDescent="0.25">
      <c r="A5" s="6">
        <f>IF((A7-1)&lt;0,0,(A7-1))</f>
        <v>0</v>
      </c>
      <c r="B5" s="6" t="str">
        <f>IF(A5=0,"0",MID('Ficha SUDS'!$E$23,A5,1))</f>
        <v>0</v>
      </c>
      <c r="C5" s="6" t="str">
        <f>IF(VALUE($B$4)&lt;&gt;1,IF(VALUE($B$5)=1,"UN ",IF(VALUE($B$5)=2,"DOS ",IF(VALUE($B$5)=3,"TRES ",IF(VALUE($B$5)=4,"CUATRO ",IF(VALUE($B$5)=5,"CINCO ",""))))),"")</f>
        <v/>
      </c>
      <c r="D5" s="6" t="str">
        <f>IF(VALUE($B$4)&lt;&gt;1,IF(VALUE($B$5)=6,"SEIS ",IF(VALUE($B$5)=7,"SIETE ",IF(VALUE($B$5)=8,"OCHO ",IF(VALUE($B$5)=9,"NUEVE ","")))),"")</f>
        <v/>
      </c>
      <c r="E5" s="6"/>
      <c r="F5" s="6"/>
      <c r="G5" s="6"/>
      <c r="H5" s="6"/>
      <c r="I5" s="5" t="str">
        <f t="shared" si="0"/>
        <v/>
      </c>
    </row>
    <row r="6" spans="1:9" ht="14.25" thickTop="1" thickBot="1" x14ac:dyDescent="0.25">
      <c r="A6" s="6"/>
      <c r="B6" s="6"/>
      <c r="C6" s="6" t="str">
        <f>IF(AND($B$5="0",$B$4="0",$B$3="0"),"","MIL ")</f>
        <v/>
      </c>
      <c r="D6" s="6"/>
      <c r="E6" s="6"/>
      <c r="F6" s="6"/>
      <c r="G6" s="6"/>
      <c r="H6" s="6"/>
      <c r="I6" s="5" t="str">
        <f t="shared" si="0"/>
        <v/>
      </c>
    </row>
    <row r="7" spans="1:9" ht="14.25" thickTop="1" thickBot="1" x14ac:dyDescent="0.25">
      <c r="A7" s="6">
        <f>IF((A8-1)&lt;0,0,(A8-1))</f>
        <v>0</v>
      </c>
      <c r="B7" s="6" t="str">
        <f>IF(A7=0,"0",MID('Ficha SUDS'!$E$23,A7,1))</f>
        <v>0</v>
      </c>
      <c r="C7" s="6" t="str">
        <f>IF(AND(VALUE($B$9)=0,VALUE($B$8)=0,VALUE($B$7)=1),"CIEN ",IF(VALUE($B$7)=1,"CIENTO ",IF(VALUE($B$7)=2,"DOSCIENTOS ",IF(VALUE($B$7)=3,"TRESCIENTOS ",IF(VALUE($B$7)=4,"CUATROCIENTOS ",IF(VALUE($B$7)=5,"QUINIENTOS ",""))))))</f>
        <v/>
      </c>
      <c r="D7" s="6" t="str">
        <f>IF(VALUE($B$7)=6,"SEISCIENTOS ",IF(VALUE($B$7)=7,"SETECIENTOS ",IF(VALUE($B$7)=8,"OCHOCIENTOS ",IF(VALUE($B$7)=9,"NOVECIENTOS ",""))))</f>
        <v/>
      </c>
      <c r="E7" s="6"/>
      <c r="F7" s="6"/>
      <c r="G7" s="6"/>
      <c r="H7" s="6"/>
      <c r="I7" s="5" t="str">
        <f t="shared" si="0"/>
        <v/>
      </c>
    </row>
    <row r="8" spans="1:9" ht="14.25" thickTop="1" thickBot="1" x14ac:dyDescent="0.25">
      <c r="A8" s="6">
        <f>IF((A9-1)&lt;0,0,(A9-1))</f>
        <v>0</v>
      </c>
      <c r="B8" s="6" t="str">
        <f>IF(A8=0,"0",MID('Ficha SUDS'!$E$23,A8,1))</f>
        <v>0</v>
      </c>
      <c r="C8" s="6" t="str">
        <f>IF(VALUE($B$9)=0,IF(VALUE($B$8)=1,"DIEZ ",IF(VALUE($B$8)=2,"VEINTE ",IF(VALUE($B$8)=3,"TREINTA ",IF(VALUE($B$8)=4,"CUARENTA ",IF(VALUE($B$8)=5,"CINCUENTA ",""))))),"")</f>
        <v/>
      </c>
      <c r="D8" s="6" t="str">
        <f>IF(VALUE($B$9)=0,IF(VALUE($B$8)=6,"SESENTA ",IF(VALUE($B$8)=7,"SETENTA ",IF(VALUE($B$8)=8,"OCHENTA ",IF(VALUE($B$8)=9,"NOVENTA ","")))),"")</f>
        <v/>
      </c>
      <c r="E8" s="6" t="str">
        <f>IF(VALUE($B$9)&lt;&gt;0,IF(VALUE($B$8)=2,"VEINTI",IF(VALUE($B$8)=3,"TREINTA Y ",IF(VALUE($B$8)=4,"CUARENTA Y ",IF(VALUE($B$8)=5,"CINCUENTA Y ","")))),"")</f>
        <v/>
      </c>
      <c r="F8" s="6" t="str">
        <f>IF(VALUE($B$9)&lt;&gt;0,IF(VALUE($B$8)=6,"SESENTA Y ",IF(VALUE($B$8)=7,"SETENTA Y ",IF(VALUE($B$8)=8,"OCHENTA Y ",IF(VALUE($B$8)=9,"NOVENTA Y ","")))),"")</f>
        <v/>
      </c>
      <c r="G8" s="6" t="str">
        <f>IF(AND(VALUE($B$8)=1,VALUE($B$9)=1),"ONCE ",IF(AND(VALUE($B$8)=1,VALUE($B$9)=2),"DOCE ",IF(AND(VALUE($B$8)=1,VALUE($B$9)=3),"TRECE ",IF(AND(VALUE($B$8)=1,VALUE($B$9)=4),"CATORCE ",""))))</f>
        <v/>
      </c>
      <c r="H8" s="6" t="str">
        <f>IF(AND(VALUE($B$8)=1,VALUE($B$9)=5),"QUINCE ",IF(AND(VALUE($B$8)=1,VALUE($B$9)=6),"DIECISEIS ",IF(AND(VALUE($B$8)=1,VALUE($B$9)=7),"DIESISIETE ",IF(AND(VALUE($B$8)=1,VALUE($B$9)=8),"DIECIOCHO ",IF(AND(VALUE($B$8)=1,VALUE($B$9)=9),"DIECINUEVE ","")))))</f>
        <v/>
      </c>
      <c r="I8" s="5" t="str">
        <f t="shared" si="0"/>
        <v/>
      </c>
    </row>
    <row r="9" spans="1:9" ht="14.25" thickTop="1" thickBot="1" x14ac:dyDescent="0.25">
      <c r="A9" s="6">
        <f>IF((A11-1)&lt;0,0,(A11-1))</f>
        <v>0</v>
      </c>
      <c r="B9" s="6" t="str">
        <f>IF(A9=0,"0",MID('Ficha SUDS'!$E$23,A9,1))</f>
        <v>0</v>
      </c>
      <c r="C9" s="6" t="str">
        <f>IF(AND(G8="",H8=""),IF(VALUE($B$8)&lt;&gt;1,IF(VALUE($B$9)=1,"UN ",IF(VALUE($B$9)=2,"DOS ",IF(VALUE($B$9)=3,"TRES ",IF(VALUE($B$9)=4,"CUATRO ",IF(VALUE($B$9)=5,"CINCO ",""))))),""),"")</f>
        <v/>
      </c>
      <c r="D9" s="6" t="str">
        <f>IF(AND(G8="",H8=""),IF(VALUE($B$9)=6,"SEIS ",IF(VALUE($B$9)=7,"SIETE ",IF(VALUE($B$9)=8,"OCHO ",IF(VALUE($B$9)=9,"NUEVE ","")))),"")</f>
        <v/>
      </c>
      <c r="E9" s="6"/>
      <c r="F9" s="6"/>
      <c r="G9" s="6"/>
      <c r="H9" s="6"/>
      <c r="I9" s="5" t="str">
        <f t="shared" si="0"/>
        <v/>
      </c>
    </row>
    <row r="10" spans="1:9" ht="14.25" thickTop="1" thickBot="1" x14ac:dyDescent="0.25">
      <c r="A10" s="6"/>
      <c r="B10" s="6"/>
      <c r="C10" s="6" t="str">
        <f>IF(AND($B$9="0",$B$8="0",$B$7="0",$B$3="0",$B$4="0",$B$5="0"),"",IF(AND($B$9="1",$B$8="0",$B$7="0"),"MILLON ","MILLONES "))</f>
        <v/>
      </c>
      <c r="D10" s="6"/>
      <c r="E10" s="6"/>
      <c r="F10" s="6"/>
      <c r="G10" s="6"/>
      <c r="H10" s="6"/>
      <c r="I10" s="5" t="str">
        <f t="shared" si="0"/>
        <v/>
      </c>
    </row>
    <row r="11" spans="1:9" ht="14.25" thickTop="1" thickBot="1" x14ac:dyDescent="0.25">
      <c r="A11" s="6">
        <f>IF((A12-1)&lt;0,0,(A12-1))</f>
        <v>0</v>
      </c>
      <c r="B11" s="6" t="str">
        <f>IF(A11=0,"0",MID('Ficha SUDS'!$E$23,A11,1))</f>
        <v>0</v>
      </c>
      <c r="C11" s="6" t="str">
        <f>IF(AND(VALUE($B$13)=0,VALUE($B$12)=0,VALUE($B$11)=1),"CIEN ",IF(VALUE($B$11)=1,"CIENTO ",IF(VALUE($B$11)=2,"DOSCIENTOS ",IF(VALUE($B$11)=3,"TRESCIENTOS ",IF(VALUE($B$11)=4,"CUATROCIENTOS ",IF(VALUE($B$11)=5,"QUINIENTOS ",""))))))</f>
        <v/>
      </c>
      <c r="D11" s="6" t="str">
        <f>IF(VALUE($B$11)=6,"SEISCIENTOS ",IF(VALUE($B$11)=7,"SETECIENTOS ",IF(VALUE($B$11)=8,"OCHOCIENTOS ",IF(VALUE($B$11)=9,"NOVECIENTOS ",""))))</f>
        <v/>
      </c>
      <c r="E11" s="6"/>
      <c r="F11" s="6"/>
      <c r="G11" s="6"/>
      <c r="H11" s="6"/>
      <c r="I11" s="5" t="str">
        <f>CONCATENATE(C11,D11,E11,F11,G11,H11)</f>
        <v/>
      </c>
    </row>
    <row r="12" spans="1:9" ht="14.25" thickTop="1" thickBot="1" x14ac:dyDescent="0.25">
      <c r="A12" s="6">
        <f>IF((A13-1)&lt;0,0,(A13-1))</f>
        <v>0</v>
      </c>
      <c r="B12" s="6" t="str">
        <f>IF(A12=0,"0",MID('Ficha SUDS'!$E$23,A12,1))</f>
        <v>0</v>
      </c>
      <c r="C12" s="6" t="str">
        <f>IF(VALUE($B$13)=0,IF(VALUE($B$12)=1,"DIEZ ",IF(VALUE($B$12)=2,"VEINTE ",IF(VALUE($B$12)=3,"TREINTA ",IF(VALUE($B$12)=4,"CUARENTA ",IF(VALUE($B$12)=5,"CINCUENTA ",""))))),"")</f>
        <v/>
      </c>
      <c r="D12" s="6" t="str">
        <f>IF(VALUE($B$13)=0,IF(VALUE($B$12)=6,"SESENTA ",IF(VALUE($B$12)=7,"SETENTA ",IF(VALUE($B$12)=8,"OCHENTA ",IF(VALUE($B$12)=9,"NOVENTA ","")))),"")</f>
        <v/>
      </c>
      <c r="E12" s="6" t="str">
        <f>IF(VALUE($B$13)&lt;&gt;0,IF(VALUE($B$12)=2,"VEINTI",IF(VALUE($B$12)=3,"TREINTA Y ",IF(VALUE($B$12)=4,"CUARENTA Y ",IF(VALUE($B$12)=5,"CINCUENTA Y ","")))),"")</f>
        <v/>
      </c>
      <c r="F12" s="6" t="str">
        <f>IF(VALUE($B$13)&lt;&gt;0,IF(VALUE($B$12)=6,"SESENTA Y ",IF(VALUE($B$12)=7,"SETENTA Y ",IF(VALUE($B$12)=8,"OCHENTA Y ",IF(VALUE($B$12)=9,"NOVENTA Y ","")))),"")</f>
        <v/>
      </c>
      <c r="G12" s="6" t="str">
        <f>IF(AND(VALUE($B$12)=1,VALUE($B$13)=1),"ONCE ",IF(AND(VALUE($B$12)=1,VALUE($B$13)=2),"DOCE ",IF(AND(VALUE($B$12)=1,VALUE($B$13)=3),"TRECE ",IF(AND(VALUE($B$12)=1,VALUE($B$13)=4),"CATORCE ",""))))</f>
        <v/>
      </c>
      <c r="H12" s="6" t="str">
        <f>IF(AND(VALUE($B$12)=1,VALUE($B$13)=5),"QUINCE ",IF(AND(VALUE($B$12)=1,VALUE($B$13)=6),"DIECISEIS ",IF(AND(VALUE($B$12)=1,VALUE($B$13)=7),"DIESISIETE ",IF(AND(VALUE($B$12)=1,VALUE($B$13)=8),"DIECIOCHO ",IF(AND(VALUE($B$12)=1,VALUE($B$13)=9),"DIECINUEVE ","")))))</f>
        <v/>
      </c>
      <c r="I12" s="5" t="str">
        <f t="shared" si="0"/>
        <v/>
      </c>
    </row>
    <row r="13" spans="1:9" ht="14.25" thickTop="1" thickBot="1" x14ac:dyDescent="0.25">
      <c r="A13" s="6">
        <f>IF((A15-1)&lt;0,0,(A15-1))</f>
        <v>0</v>
      </c>
      <c r="B13" s="6" t="str">
        <f>IF(A13=0,"0",MID('Ficha SUDS'!$E$23,A13,1))</f>
        <v>0</v>
      </c>
      <c r="C13" s="6" t="str">
        <f>IF(VALUE($B$12)&lt;&gt;1,IF(VALUE($B$13)=1,"UN ",IF(VALUE($B$13)=2,"DOS ",IF(VALUE($B$13)=3,"TRES ",IF(VALUE($B$13)=4,"CUATRO ",IF(VALUE($B$13)=5,"CINCO ",""))))),"")</f>
        <v/>
      </c>
      <c r="D13" s="6" t="str">
        <f>IF(VALUE($B$12)&lt;&gt;1,IF(VALUE($B$13)=6,"SEIS ",IF(VALUE($B$13)=7,"SIETE ",IF(VALUE($B$13)=8,"OCHO ",IF(VALUE($B$13)=9,"NUEVE ","")))),"")</f>
        <v/>
      </c>
      <c r="E13" s="6"/>
      <c r="F13" s="6"/>
      <c r="G13" s="6"/>
      <c r="H13" s="6"/>
      <c r="I13" s="5" t="str">
        <f t="shared" si="0"/>
        <v/>
      </c>
    </row>
    <row r="14" spans="1:9" ht="14.25" thickTop="1" thickBot="1" x14ac:dyDescent="0.25">
      <c r="A14" s="6"/>
      <c r="B14" s="6"/>
      <c r="C14" s="6" t="str">
        <f>IF(AND($B$13="0",$B$12="0",$B$11="0"),"","MIL ")</f>
        <v/>
      </c>
      <c r="D14" s="6"/>
      <c r="E14" s="6"/>
      <c r="F14" s="6"/>
      <c r="G14" s="6"/>
      <c r="H14" s="6"/>
      <c r="I14" s="5" t="str">
        <f t="shared" si="0"/>
        <v/>
      </c>
    </row>
    <row r="15" spans="1:9" ht="14.25" thickTop="1" thickBot="1" x14ac:dyDescent="0.25">
      <c r="A15" s="6">
        <f>IF((A16-1)&lt;0,0,(A16-1))</f>
        <v>0</v>
      </c>
      <c r="B15" s="6" t="str">
        <f>IF(A15=0,"0",MID('Ficha SUDS'!$E$23,A15,1))</f>
        <v>0</v>
      </c>
      <c r="C15" s="6" t="str">
        <f>IF(AND(VALUE($B$17)=0,VALUE($B$16)=0,VALUE($B$15)=1),"CIEN ",IF(VALUE($B$15)=1,"CIENTO ",IF(VALUE($B$15)=2,"DOSCIENTOS ",IF(VALUE($B$15)=3,"TRESCIENTOS ",IF(VALUE($B$15)=4,"CUATROCIENTOS ",IF(VALUE($B$15)=5,"QUINIENTOS ",""))))))</f>
        <v/>
      </c>
      <c r="D15" s="6" t="str">
        <f>IF(VALUE($B$15)=6,"SEISCIENTOS ",IF(VALUE($B$15)=7,"SETECIENTOS ",IF(VALUE($B$15)=8,"OCHOCIENTOS ",IF(VALUE($B$15)=9,"NOVECIENTOS ",""))))</f>
        <v/>
      </c>
      <c r="E15" s="6"/>
      <c r="F15" s="6"/>
      <c r="G15" s="6"/>
      <c r="H15" s="6"/>
      <c r="I15" s="5" t="str">
        <f t="shared" si="0"/>
        <v/>
      </c>
    </row>
    <row r="16" spans="1:9" ht="14.25" thickTop="1" thickBot="1" x14ac:dyDescent="0.25">
      <c r="A16" s="6">
        <f>IF((A17-1)&lt;0,0,(A17-1))</f>
        <v>0</v>
      </c>
      <c r="B16" s="6" t="str">
        <f>IF(A16=0,"0",MID('Ficha SUDS'!$E$23,A16,1))</f>
        <v>0</v>
      </c>
      <c r="C16" s="6" t="str">
        <f>IF(VALUE($B$17)=0,IF(VALUE($B$16)=1,"DIEZ ",IF(VALUE($B$16)=2,"VEINTE ",IF(VALUE($B$16)=3,"TREINTA ",IF(VALUE($B$16)=4,"CUARENTA ",IF(VALUE($B$16)=5,"CINCUENTA ",""))))),"")</f>
        <v/>
      </c>
      <c r="D16" s="6" t="str">
        <f>IF(VALUE($B$17)=0,IF(VALUE($B$16)=6,"SESENTA ",IF(VALUE($B$16)=7,"SETENTA ",IF(VALUE($B$16)=8,"OCHENTA ",IF(VALUE($B$16)=9,"NOVENTA ","")))),"")</f>
        <v/>
      </c>
      <c r="E16" s="6" t="str">
        <f>IF(VALUE($B$17)&lt;&gt;0,IF(VALUE($B$16)=2,"VEINTI",IF(VALUE($B$16)=3,"TREINTA Y ",IF(VALUE($B$16)=4,"CUARENTA Y ",IF(VALUE($B$16)=5,"CINCUENTA Y ","")))),"")</f>
        <v/>
      </c>
      <c r="F16" s="6" t="str">
        <f>IF(VALUE($B$17)&lt;&gt;0,IF(VALUE($B$16)=6,"SESENTA Y ",IF(VALUE($B$16)=7,"SETENTA Y ",IF(VALUE($B$16)=8,"OCHENTA Y ",IF(VALUE($B$16)=9,"NOVENTA Y ","")))),"")</f>
        <v/>
      </c>
      <c r="G16" s="6" t="str">
        <f>IF(AND(VALUE($B$16)=1,VALUE($B$17)=1),"ONCE ",IF(AND(VALUE($B$16)=1,VALUE($B$17)=2),"DOCE ",IF(AND(VALUE($B$16)=1,VALUE($B$17)=3),"TRECE ",IF(AND(VALUE($B$16)=1,VALUE($B$17)=4),"CATORCE ",""))))</f>
        <v/>
      </c>
      <c r="H16" s="6" t="str">
        <f>IF(AND(VALUE($B$16)=1,VALUE($B$17)=5),"QUINCE ",IF(AND(VALUE($B$16)=1,VALUE($B$17)=6),"DIECISEIS ",IF(AND(VALUE($B$16)=1,VALUE($B$17)=7),"DIESISIETE ",IF(AND(VALUE($B$16)=1,VALUE($B$17)=8),"DIECIOCHO ",IF(AND(VALUE($B$16)=1,VALUE($B$17)=9),"DIECINUEVE ","")))))</f>
        <v/>
      </c>
      <c r="I16" s="5" t="str">
        <f t="shared" si="0"/>
        <v/>
      </c>
    </row>
    <row r="17" spans="1:9" ht="14.25" thickTop="1" thickBot="1" x14ac:dyDescent="0.25">
      <c r="A17" s="7">
        <f>IF(LEN('Ficha SUDS'!$E$23)&lt;0,0,LEN('Ficha SUDS'!$E$23))</f>
        <v>0</v>
      </c>
      <c r="B17" s="7" t="str">
        <f>IF(A17=0,"0",MID('Ficha SUDS'!$E$23,A17,1))</f>
        <v>0</v>
      </c>
      <c r="C17" s="7" t="str">
        <f>IF(VALUE($B$16)&lt;&gt;1,IF(VALUE($B$17)=1,"UNO ",IF(VALUE($B$17)=2,"DOS ",IF(VALUE($B$17)=3,"TRES ",IF(VALUE($B$17)=4,"CUATRO ",IF(VALUE($B$17)=5,"CINCO ",""))))),"")</f>
        <v/>
      </c>
      <c r="D17" s="7" t="str">
        <f>IF(VALUE($B$16)&lt;&gt;1,IF(VALUE($B$17)=6,"SEIS ",IF(VALUE($B$17)=7,"SIETE ",IF(VALUE($B$17)=8,"OCHO ",IF(VALUE($B$17)=9,"NUEVE ","")))),"")</f>
        <v/>
      </c>
      <c r="E17" s="7"/>
      <c r="F17" s="7"/>
      <c r="G17" s="7"/>
      <c r="H17" s="7"/>
      <c r="I17" s="5" t="str">
        <f>CONCATENATE(C17,D17,E17,F17,G17,H17)</f>
        <v/>
      </c>
    </row>
    <row r="18" spans="1:9" ht="13.5" thickTop="1" x14ac:dyDescent="0.2">
      <c r="I18" s="71" t="str">
        <f>(I3&amp;I4&amp;I5&amp;I6&amp;I7&amp;I8&amp;I9&amp;I10&amp;I11&amp;I12&amp;I13&amp;I14&amp;I15&amp;I16&amp;I17)</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FG969"/>
  <sheetViews>
    <sheetView workbookViewId="0">
      <pane ySplit="3" topLeftCell="A61" activePane="bottomLeft" state="frozen"/>
      <selection pane="bottomLeft" activeCell="A29" sqref="A29:BA65"/>
    </sheetView>
  </sheetViews>
  <sheetFormatPr baseColWidth="10" defaultRowHeight="12.75" x14ac:dyDescent="0.2"/>
  <cols>
    <col min="1" max="1" width="23" customWidth="1"/>
    <col min="2" max="2" width="19.42578125" customWidth="1"/>
    <col min="3" max="3" width="5" customWidth="1"/>
    <col min="4" max="4" width="25" style="39" customWidth="1"/>
    <col min="5" max="5" width="21.85546875" customWidth="1"/>
    <col min="6" max="6" width="13.42578125" customWidth="1"/>
    <col min="9" max="9" width="13.28515625" customWidth="1"/>
    <col min="10" max="10" width="12.42578125" customWidth="1"/>
    <col min="13" max="13" width="11.85546875" customWidth="1"/>
    <col min="14" max="15" width="12.7109375" customWidth="1"/>
  </cols>
  <sheetData>
    <row r="2" spans="1:99" s="39" customFormat="1" ht="12.75" customHeight="1" x14ac:dyDescent="0.2">
      <c r="A2" s="190" t="s">
        <v>442</v>
      </c>
      <c r="B2" s="192" t="s">
        <v>468</v>
      </c>
      <c r="C2" s="46"/>
      <c r="D2" s="59"/>
      <c r="E2" s="193" t="s">
        <v>443</v>
      </c>
      <c r="F2" s="194"/>
      <c r="G2" s="194"/>
      <c r="H2" s="194"/>
      <c r="I2" s="194"/>
      <c r="J2" s="194"/>
      <c r="K2" s="194"/>
      <c r="L2" s="194"/>
      <c r="M2" s="194"/>
      <c r="N2" s="194"/>
      <c r="O2" s="194"/>
      <c r="P2" s="194"/>
      <c r="Q2" s="194"/>
      <c r="R2" s="194"/>
      <c r="S2" s="194"/>
      <c r="T2" s="194"/>
      <c r="U2" s="194"/>
      <c r="V2" s="194"/>
      <c r="W2" s="194"/>
      <c r="X2" s="194"/>
      <c r="Y2" s="194"/>
      <c r="Z2" s="194"/>
      <c r="AA2" s="194"/>
      <c r="AB2" s="194"/>
      <c r="AC2" s="194"/>
      <c r="AD2" s="47"/>
      <c r="AE2" s="195" t="s">
        <v>444</v>
      </c>
      <c r="AF2" s="196"/>
      <c r="AG2" s="196"/>
      <c r="AH2" s="196"/>
      <c r="AI2" s="196"/>
      <c r="AJ2" s="196"/>
      <c r="AK2" s="196"/>
      <c r="AL2" s="196"/>
      <c r="AM2" s="196"/>
      <c r="AN2" s="196"/>
      <c r="AO2" s="196"/>
      <c r="AP2" s="196"/>
      <c r="AQ2" s="196"/>
      <c r="AR2" s="196"/>
      <c r="AS2" s="196"/>
      <c r="AT2" s="196"/>
      <c r="AU2" s="197"/>
      <c r="AV2" s="48"/>
      <c r="AW2" s="38"/>
      <c r="AX2" s="38"/>
      <c r="AY2" s="38"/>
      <c r="AZ2" s="38"/>
      <c r="BA2" s="49"/>
    </row>
    <row r="3" spans="1:99" s="58" customFormat="1" ht="91.5" customHeight="1" x14ac:dyDescent="0.2">
      <c r="A3" s="191"/>
      <c r="B3" s="192"/>
      <c r="C3" s="198" t="s">
        <v>445</v>
      </c>
      <c r="D3" s="199"/>
      <c r="E3" s="50" t="s">
        <v>446</v>
      </c>
      <c r="F3" s="50" t="s">
        <v>447</v>
      </c>
      <c r="G3" s="51" t="s">
        <v>448</v>
      </c>
      <c r="H3" s="50" t="s">
        <v>449</v>
      </c>
      <c r="I3" s="50" t="s">
        <v>450</v>
      </c>
      <c r="J3" s="50" t="s">
        <v>261</v>
      </c>
      <c r="K3" s="50" t="s">
        <v>451</v>
      </c>
      <c r="L3" s="50" t="s">
        <v>452</v>
      </c>
      <c r="M3" s="50" t="s">
        <v>264</v>
      </c>
      <c r="N3" s="52" t="s">
        <v>265</v>
      </c>
      <c r="O3" s="52" t="s">
        <v>266</v>
      </c>
      <c r="P3" s="50" t="s">
        <v>217</v>
      </c>
      <c r="Q3" s="50" t="s">
        <v>453</v>
      </c>
      <c r="R3" s="50" t="s">
        <v>219</v>
      </c>
      <c r="S3" s="50" t="s">
        <v>454</v>
      </c>
      <c r="T3" s="50" t="s">
        <v>1041</v>
      </c>
      <c r="U3" s="50" t="s">
        <v>1022</v>
      </c>
      <c r="V3" s="50" t="s">
        <v>1175</v>
      </c>
      <c r="W3" s="50" t="s">
        <v>1015</v>
      </c>
      <c r="X3" s="50" t="s">
        <v>1016</v>
      </c>
      <c r="Y3" s="50" t="s">
        <v>1017</v>
      </c>
      <c r="Z3" s="50">
        <v>0</v>
      </c>
      <c r="AA3" s="50">
        <v>0</v>
      </c>
      <c r="AB3" s="50" t="s">
        <v>1176</v>
      </c>
      <c r="AC3" s="53" t="s">
        <v>1177</v>
      </c>
      <c r="AD3" s="53" t="s">
        <v>1178</v>
      </c>
      <c r="AE3" s="54" t="s">
        <v>1179</v>
      </c>
      <c r="AF3" s="54" t="s">
        <v>1180</v>
      </c>
      <c r="AG3" s="54" t="s">
        <v>1181</v>
      </c>
      <c r="AH3" s="54" t="s">
        <v>1182</v>
      </c>
      <c r="AI3" s="54" t="s">
        <v>457</v>
      </c>
      <c r="AJ3" s="54" t="s">
        <v>458</v>
      </c>
      <c r="AK3" s="54" t="s">
        <v>403</v>
      </c>
      <c r="AL3" s="54" t="s">
        <v>459</v>
      </c>
      <c r="AM3" s="54" t="s">
        <v>460</v>
      </c>
      <c r="AN3" s="54" t="s">
        <v>1183</v>
      </c>
      <c r="AO3" s="54" t="s">
        <v>1184</v>
      </c>
      <c r="AP3" s="54" t="s">
        <v>455</v>
      </c>
      <c r="AQ3" s="54" t="s">
        <v>456</v>
      </c>
      <c r="AR3" s="54" t="s">
        <v>466</v>
      </c>
      <c r="AS3" s="54" t="s">
        <v>467</v>
      </c>
      <c r="AT3" s="54" t="s">
        <v>1185</v>
      </c>
      <c r="AU3" s="54" t="s">
        <v>461</v>
      </c>
      <c r="AV3" s="55" t="s">
        <v>462</v>
      </c>
      <c r="AW3" s="56" t="s">
        <v>463</v>
      </c>
      <c r="AX3" s="57" t="s">
        <v>464</v>
      </c>
      <c r="AY3" s="57" t="s">
        <v>465</v>
      </c>
      <c r="AZ3" s="57" t="s">
        <v>1186</v>
      </c>
      <c r="BA3" s="57" t="e">
        <v>#VALUE!</v>
      </c>
    </row>
    <row r="5" spans="1:99" s="43" customFormat="1" x14ac:dyDescent="0.2">
      <c r="A5" s="43" t="s">
        <v>481</v>
      </c>
      <c r="B5" s="43" t="s">
        <v>1629</v>
      </c>
      <c r="C5" s="43" t="s">
        <v>1</v>
      </c>
      <c r="D5" s="60" t="s">
        <v>482</v>
      </c>
      <c r="E5" s="43" t="s">
        <v>483</v>
      </c>
      <c r="F5" s="43" t="s">
        <v>1047</v>
      </c>
      <c r="G5" s="43">
        <v>1</v>
      </c>
      <c r="H5" s="43" t="s">
        <v>1878</v>
      </c>
      <c r="J5" s="43" t="s">
        <v>328</v>
      </c>
      <c r="K5" s="43" t="s">
        <v>329</v>
      </c>
      <c r="L5" s="43" t="s">
        <v>107</v>
      </c>
      <c r="M5" s="43" t="s">
        <v>272</v>
      </c>
      <c r="N5" s="43" t="s">
        <v>1907</v>
      </c>
      <c r="O5" s="43" t="s">
        <v>1908</v>
      </c>
      <c r="P5" s="43" t="s">
        <v>7</v>
      </c>
      <c r="Q5" s="43" t="s">
        <v>9</v>
      </c>
      <c r="R5" s="43" t="s">
        <v>245</v>
      </c>
      <c r="S5" s="43" t="s">
        <v>221</v>
      </c>
      <c r="T5" s="43">
        <v>9000000</v>
      </c>
      <c r="AC5" s="43">
        <v>2</v>
      </c>
      <c r="AD5" s="43">
        <v>4500000</v>
      </c>
      <c r="AE5" s="43">
        <v>9000000</v>
      </c>
      <c r="AG5" s="43">
        <v>42023</v>
      </c>
      <c r="AH5" s="43" t="s">
        <v>1630</v>
      </c>
      <c r="AI5" s="43">
        <v>42027</v>
      </c>
      <c r="AJ5" s="43" t="s">
        <v>411</v>
      </c>
      <c r="AN5" s="43">
        <v>9000000</v>
      </c>
      <c r="AO5" s="43">
        <v>9000000</v>
      </c>
      <c r="AP5" s="43">
        <v>0</v>
      </c>
      <c r="AQ5" s="43">
        <v>0</v>
      </c>
      <c r="AR5" s="43" t="s">
        <v>469</v>
      </c>
      <c r="AS5" s="43" t="s">
        <v>469</v>
      </c>
      <c r="AT5" s="43" t="s">
        <v>469</v>
      </c>
      <c r="AU5" s="43" t="s">
        <v>469</v>
      </c>
      <c r="AV5" s="43" t="s">
        <v>2090</v>
      </c>
      <c r="AW5" s="43">
        <v>168</v>
      </c>
      <c r="AX5" s="43">
        <v>261</v>
      </c>
      <c r="AY5" s="43">
        <v>42060</v>
      </c>
      <c r="AZ5" s="43">
        <v>9000000</v>
      </c>
      <c r="CN5" s="43" t="s">
        <v>562</v>
      </c>
      <c r="CO5" s="43">
        <v>0</v>
      </c>
      <c r="CP5" s="43">
        <v>1</v>
      </c>
      <c r="CQ5" s="43" t="s">
        <v>469</v>
      </c>
      <c r="CR5" s="43" t="s">
        <v>851</v>
      </c>
      <c r="CS5" s="43" t="s">
        <v>469</v>
      </c>
      <c r="CT5" s="43">
        <v>0</v>
      </c>
    </row>
    <row r="6" spans="1:99" x14ac:dyDescent="0.2">
      <c r="A6" t="s">
        <v>481</v>
      </c>
      <c r="B6" t="s">
        <v>1629</v>
      </c>
      <c r="C6" t="s">
        <v>1</v>
      </c>
      <c r="D6" s="39" t="s">
        <v>482</v>
      </c>
      <c r="E6" t="s">
        <v>483</v>
      </c>
      <c r="F6" t="s">
        <v>1047</v>
      </c>
      <c r="G6">
        <v>2</v>
      </c>
      <c r="H6" t="s">
        <v>1879</v>
      </c>
      <c r="J6" t="s">
        <v>328</v>
      </c>
      <c r="K6" t="s">
        <v>329</v>
      </c>
      <c r="L6" t="s">
        <v>107</v>
      </c>
      <c r="M6" t="s">
        <v>272</v>
      </c>
      <c r="N6" t="s">
        <v>1907</v>
      </c>
      <c r="O6" t="s">
        <v>1908</v>
      </c>
      <c r="P6" t="s">
        <v>7</v>
      </c>
      <c r="Q6" t="s">
        <v>9</v>
      </c>
      <c r="R6" t="s">
        <v>245</v>
      </c>
      <c r="S6" t="s">
        <v>221</v>
      </c>
      <c r="T6">
        <v>9000000</v>
      </c>
      <c r="AC6">
        <v>2</v>
      </c>
      <c r="AD6">
        <v>4500000</v>
      </c>
      <c r="AE6">
        <v>9000000</v>
      </c>
      <c r="AG6">
        <v>42023</v>
      </c>
      <c r="AH6" t="s">
        <v>1630</v>
      </c>
      <c r="AI6">
        <v>42027</v>
      </c>
      <c r="AJ6" t="s">
        <v>411</v>
      </c>
      <c r="AN6">
        <v>9000000</v>
      </c>
      <c r="AO6">
        <v>9000000</v>
      </c>
      <c r="AP6">
        <v>0</v>
      </c>
      <c r="AQ6">
        <v>0</v>
      </c>
      <c r="AR6" t="s">
        <v>469</v>
      </c>
      <c r="AS6" t="s">
        <v>469</v>
      </c>
      <c r="AT6" t="s">
        <v>469</v>
      </c>
      <c r="AU6" t="s">
        <v>469</v>
      </c>
      <c r="AV6" t="s">
        <v>2090</v>
      </c>
      <c r="AW6">
        <v>169</v>
      </c>
      <c r="AX6">
        <v>260</v>
      </c>
      <c r="AY6">
        <v>42060</v>
      </c>
      <c r="AZ6">
        <v>9000000</v>
      </c>
      <c r="CN6" t="s">
        <v>580</v>
      </c>
      <c r="CO6">
        <v>0</v>
      </c>
      <c r="CP6">
        <v>1</v>
      </c>
      <c r="CQ6" t="s">
        <v>469</v>
      </c>
      <c r="CR6" t="s">
        <v>852</v>
      </c>
      <c r="CS6" t="s">
        <v>853</v>
      </c>
      <c r="CT6">
        <v>0</v>
      </c>
    </row>
    <row r="7" spans="1:99" x14ac:dyDescent="0.2">
      <c r="A7" t="s">
        <v>481</v>
      </c>
      <c r="B7" t="s">
        <v>1629</v>
      </c>
      <c r="C7" t="s">
        <v>1</v>
      </c>
      <c r="D7" s="39" t="s">
        <v>482</v>
      </c>
      <c r="E7" t="s">
        <v>483</v>
      </c>
      <c r="F7" t="s">
        <v>1047</v>
      </c>
      <c r="G7">
        <v>3</v>
      </c>
      <c r="H7" t="s">
        <v>1880</v>
      </c>
      <c r="J7" t="s">
        <v>328</v>
      </c>
      <c r="K7" t="s">
        <v>329</v>
      </c>
      <c r="L7" t="s">
        <v>107</v>
      </c>
      <c r="M7" t="s">
        <v>272</v>
      </c>
      <c r="N7" t="s">
        <v>1907</v>
      </c>
      <c r="O7" t="s">
        <v>1908</v>
      </c>
      <c r="P7" t="s">
        <v>7</v>
      </c>
      <c r="Q7" t="s">
        <v>9</v>
      </c>
      <c r="R7" t="s">
        <v>245</v>
      </c>
      <c r="S7" t="s">
        <v>221</v>
      </c>
      <c r="T7">
        <v>10600000</v>
      </c>
      <c r="AC7">
        <v>2</v>
      </c>
      <c r="AD7">
        <v>5300000</v>
      </c>
      <c r="AE7">
        <v>10600000</v>
      </c>
      <c r="AG7">
        <v>42135</v>
      </c>
      <c r="AH7">
        <v>42137</v>
      </c>
      <c r="AI7">
        <v>42139</v>
      </c>
      <c r="AJ7" t="s">
        <v>411</v>
      </c>
      <c r="AN7">
        <v>10600000</v>
      </c>
      <c r="AO7">
        <v>10600000</v>
      </c>
      <c r="AP7">
        <v>0</v>
      </c>
      <c r="AQ7">
        <v>0</v>
      </c>
      <c r="AR7" t="s">
        <v>469</v>
      </c>
      <c r="AS7" t="s">
        <v>469</v>
      </c>
      <c r="AT7" t="s">
        <v>469</v>
      </c>
      <c r="AU7" t="s">
        <v>469</v>
      </c>
      <c r="AV7" t="s">
        <v>2091</v>
      </c>
      <c r="AW7">
        <v>170</v>
      </c>
      <c r="AX7">
        <v>254</v>
      </c>
      <c r="AY7">
        <v>42060</v>
      </c>
      <c r="AZ7">
        <v>10600000</v>
      </c>
      <c r="CN7" t="s">
        <v>580</v>
      </c>
      <c r="CO7">
        <v>0</v>
      </c>
      <c r="CP7">
        <v>1</v>
      </c>
      <c r="CQ7" t="s">
        <v>469</v>
      </c>
      <c r="CR7" t="s">
        <v>852</v>
      </c>
      <c r="CS7" t="s">
        <v>853</v>
      </c>
      <c r="CT7">
        <v>0</v>
      </c>
    </row>
    <row r="8" spans="1:99" x14ac:dyDescent="0.2">
      <c r="A8" t="s">
        <v>481</v>
      </c>
      <c r="B8" t="s">
        <v>1629</v>
      </c>
      <c r="C8" t="s">
        <v>1</v>
      </c>
      <c r="D8" s="39" t="s">
        <v>482</v>
      </c>
      <c r="E8" t="s">
        <v>483</v>
      </c>
      <c r="F8" t="s">
        <v>1047</v>
      </c>
      <c r="G8">
        <v>4</v>
      </c>
      <c r="H8" t="s">
        <v>1881</v>
      </c>
      <c r="J8" t="s">
        <v>328</v>
      </c>
      <c r="K8" t="s">
        <v>329</v>
      </c>
      <c r="L8" t="s">
        <v>107</v>
      </c>
      <c r="M8" t="s">
        <v>272</v>
      </c>
      <c r="N8" t="s">
        <v>1907</v>
      </c>
      <c r="O8" t="s">
        <v>1908</v>
      </c>
      <c r="P8" t="s">
        <v>7</v>
      </c>
      <c r="Q8" t="s">
        <v>9</v>
      </c>
      <c r="R8" t="s">
        <v>245</v>
      </c>
      <c r="S8" t="s">
        <v>221</v>
      </c>
      <c r="T8">
        <v>5300000</v>
      </c>
      <c r="AC8">
        <v>1</v>
      </c>
      <c r="AD8">
        <v>5300000</v>
      </c>
      <c r="AE8">
        <v>5300000</v>
      </c>
      <c r="AG8">
        <v>42135</v>
      </c>
      <c r="AH8">
        <v>42137</v>
      </c>
      <c r="AI8">
        <v>42139</v>
      </c>
      <c r="AJ8" t="s">
        <v>411</v>
      </c>
      <c r="AN8">
        <v>5300000</v>
      </c>
      <c r="AO8">
        <v>0</v>
      </c>
      <c r="AP8">
        <v>5300000</v>
      </c>
      <c r="AQ8">
        <v>5300000</v>
      </c>
      <c r="AR8" t="s">
        <v>469</v>
      </c>
      <c r="AS8" t="s">
        <v>469</v>
      </c>
      <c r="AT8" t="s">
        <v>469</v>
      </c>
      <c r="AU8" t="s">
        <v>469</v>
      </c>
      <c r="AV8" t="s">
        <v>2092</v>
      </c>
      <c r="AW8">
        <v>171</v>
      </c>
      <c r="AX8">
        <v>0</v>
      </c>
      <c r="AY8">
        <v>0</v>
      </c>
      <c r="AZ8">
        <v>5300000</v>
      </c>
      <c r="CN8" t="s">
        <v>580</v>
      </c>
      <c r="CO8">
        <v>0</v>
      </c>
      <c r="CP8">
        <v>1</v>
      </c>
      <c r="CQ8" t="s">
        <v>469</v>
      </c>
      <c r="CR8" t="s">
        <v>852</v>
      </c>
      <c r="CS8" t="s">
        <v>853</v>
      </c>
      <c r="CT8">
        <v>0</v>
      </c>
    </row>
    <row r="9" spans="1:99" x14ac:dyDescent="0.2">
      <c r="A9" t="s">
        <v>481</v>
      </c>
      <c r="B9" t="s">
        <v>1629</v>
      </c>
      <c r="C9" t="s">
        <v>1</v>
      </c>
      <c r="D9" s="39" t="s">
        <v>482</v>
      </c>
      <c r="E9" t="s">
        <v>483</v>
      </c>
      <c r="F9" t="s">
        <v>1047</v>
      </c>
      <c r="G9">
        <v>5</v>
      </c>
      <c r="H9" t="s">
        <v>1882</v>
      </c>
      <c r="J9" t="s">
        <v>328</v>
      </c>
      <c r="K9" t="s">
        <v>329</v>
      </c>
      <c r="L9" t="s">
        <v>107</v>
      </c>
      <c r="M9" t="s">
        <v>272</v>
      </c>
      <c r="N9" t="s">
        <v>1907</v>
      </c>
      <c r="O9" t="s">
        <v>1908</v>
      </c>
      <c r="P9" t="s">
        <v>7</v>
      </c>
      <c r="Q9" t="s">
        <v>9</v>
      </c>
      <c r="R9" t="s">
        <v>245</v>
      </c>
      <c r="S9" t="s">
        <v>221</v>
      </c>
      <c r="T9">
        <v>10600000</v>
      </c>
      <c r="AC9">
        <v>2</v>
      </c>
      <c r="AD9">
        <v>5300000</v>
      </c>
      <c r="AE9">
        <v>10600000</v>
      </c>
      <c r="AG9">
        <v>42023</v>
      </c>
      <c r="AH9" t="s">
        <v>1630</v>
      </c>
      <c r="AI9">
        <v>42027</v>
      </c>
      <c r="AJ9" t="s">
        <v>411</v>
      </c>
      <c r="AN9">
        <v>10600000</v>
      </c>
      <c r="AO9">
        <v>10600000</v>
      </c>
      <c r="AP9">
        <v>0</v>
      </c>
      <c r="AQ9">
        <v>0</v>
      </c>
      <c r="AR9" t="s">
        <v>469</v>
      </c>
      <c r="AS9" t="s">
        <v>469</v>
      </c>
      <c r="AT9" t="s">
        <v>469</v>
      </c>
      <c r="AU9" t="s">
        <v>469</v>
      </c>
      <c r="AV9" t="s">
        <v>2093</v>
      </c>
      <c r="AW9">
        <v>172</v>
      </c>
      <c r="AX9">
        <v>203</v>
      </c>
      <c r="AY9">
        <v>42052</v>
      </c>
      <c r="AZ9">
        <v>10600000</v>
      </c>
      <c r="CN9" t="s">
        <v>580</v>
      </c>
      <c r="CO9">
        <v>0</v>
      </c>
      <c r="CP9">
        <v>1</v>
      </c>
      <c r="CQ9" t="s">
        <v>469</v>
      </c>
      <c r="CR9" t="s">
        <v>852</v>
      </c>
      <c r="CS9" t="s">
        <v>853</v>
      </c>
      <c r="CT9">
        <v>0</v>
      </c>
    </row>
    <row r="10" spans="1:99" x14ac:dyDescent="0.2">
      <c r="A10" t="s">
        <v>481</v>
      </c>
      <c r="B10" t="s">
        <v>1629</v>
      </c>
      <c r="C10" t="s">
        <v>1</v>
      </c>
      <c r="D10" s="39" t="s">
        <v>482</v>
      </c>
      <c r="E10" t="s">
        <v>483</v>
      </c>
      <c r="F10" t="s">
        <v>1047</v>
      </c>
      <c r="G10">
        <v>6</v>
      </c>
      <c r="H10" t="s">
        <v>1883</v>
      </c>
      <c r="J10" t="s">
        <v>328</v>
      </c>
      <c r="K10" t="s">
        <v>329</v>
      </c>
      <c r="L10" t="s">
        <v>107</v>
      </c>
      <c r="M10" t="s">
        <v>272</v>
      </c>
      <c r="N10" t="s">
        <v>1907</v>
      </c>
      <c r="O10" t="s">
        <v>1908</v>
      </c>
      <c r="P10" t="s">
        <v>7</v>
      </c>
      <c r="Q10" t="s">
        <v>9</v>
      </c>
      <c r="R10" t="s">
        <v>245</v>
      </c>
      <c r="S10" t="s">
        <v>221</v>
      </c>
      <c r="T10">
        <v>10600000</v>
      </c>
      <c r="AC10">
        <v>2</v>
      </c>
      <c r="AD10">
        <v>5300000</v>
      </c>
      <c r="AE10">
        <v>10600000</v>
      </c>
      <c r="AG10">
        <v>42023</v>
      </c>
      <c r="AH10" t="s">
        <v>1630</v>
      </c>
      <c r="AI10">
        <v>42027</v>
      </c>
      <c r="AJ10" t="s">
        <v>411</v>
      </c>
      <c r="AN10">
        <v>10600000</v>
      </c>
      <c r="AO10">
        <v>10600000</v>
      </c>
      <c r="AP10">
        <v>0</v>
      </c>
      <c r="AQ10">
        <v>0</v>
      </c>
      <c r="AR10" t="s">
        <v>469</v>
      </c>
      <c r="AS10" t="s">
        <v>469</v>
      </c>
      <c r="AT10" t="s">
        <v>469</v>
      </c>
      <c r="AU10" t="s">
        <v>469</v>
      </c>
      <c r="AV10" t="s">
        <v>2094</v>
      </c>
      <c r="AW10">
        <v>173</v>
      </c>
      <c r="AX10">
        <v>204</v>
      </c>
      <c r="AY10">
        <v>42052</v>
      </c>
      <c r="AZ10">
        <v>10600000</v>
      </c>
      <c r="CN10" t="s">
        <v>580</v>
      </c>
      <c r="CO10">
        <v>0</v>
      </c>
      <c r="CP10">
        <v>1</v>
      </c>
      <c r="CQ10" t="s">
        <v>469</v>
      </c>
      <c r="CR10" t="s">
        <v>852</v>
      </c>
      <c r="CS10" t="s">
        <v>853</v>
      </c>
      <c r="CT10">
        <v>0</v>
      </c>
    </row>
    <row r="11" spans="1:99" x14ac:dyDescent="0.2">
      <c r="A11" t="s">
        <v>481</v>
      </c>
      <c r="B11" t="s">
        <v>1629</v>
      </c>
      <c r="C11" t="s">
        <v>1</v>
      </c>
      <c r="D11" s="39" t="s">
        <v>482</v>
      </c>
      <c r="E11" t="s">
        <v>483</v>
      </c>
      <c r="F11" t="s">
        <v>431</v>
      </c>
      <c r="G11">
        <v>7</v>
      </c>
      <c r="H11" t="s">
        <v>1884</v>
      </c>
      <c r="J11" t="s">
        <v>352</v>
      </c>
      <c r="K11" t="s">
        <v>353</v>
      </c>
      <c r="L11" t="s">
        <v>107</v>
      </c>
      <c r="M11" t="s">
        <v>272</v>
      </c>
      <c r="N11" t="s">
        <v>1907</v>
      </c>
      <c r="O11" t="s">
        <v>1908</v>
      </c>
      <c r="P11" t="s">
        <v>7</v>
      </c>
      <c r="Q11" t="s">
        <v>9</v>
      </c>
      <c r="R11" t="s">
        <v>398</v>
      </c>
      <c r="S11" t="s">
        <v>397</v>
      </c>
      <c r="T11">
        <v>74075507</v>
      </c>
      <c r="AC11">
        <v>5.5</v>
      </c>
      <c r="AD11">
        <v>13468274</v>
      </c>
      <c r="AE11">
        <v>74075507</v>
      </c>
      <c r="AG11">
        <v>42023</v>
      </c>
      <c r="AH11" t="s">
        <v>1630</v>
      </c>
      <c r="AI11">
        <v>42027</v>
      </c>
      <c r="AJ11" t="s">
        <v>411</v>
      </c>
      <c r="AN11">
        <v>0</v>
      </c>
      <c r="AO11">
        <v>0</v>
      </c>
      <c r="AP11">
        <v>74075507</v>
      </c>
      <c r="AQ11">
        <v>0</v>
      </c>
      <c r="AR11" t="s">
        <v>469</v>
      </c>
      <c r="AS11" t="s">
        <v>469</v>
      </c>
      <c r="AT11" t="s">
        <v>469</v>
      </c>
      <c r="AU11" t="s">
        <v>469</v>
      </c>
      <c r="AV11" t="s">
        <v>469</v>
      </c>
      <c r="AW11" t="s">
        <v>469</v>
      </c>
      <c r="AX11" t="s">
        <v>469</v>
      </c>
      <c r="AY11" t="s">
        <v>469</v>
      </c>
      <c r="AZ11">
        <v>74075507</v>
      </c>
      <c r="CN11" t="s">
        <v>583</v>
      </c>
      <c r="CO11">
        <v>0</v>
      </c>
      <c r="CP11">
        <v>1</v>
      </c>
      <c r="CQ11" t="s">
        <v>469</v>
      </c>
      <c r="CR11" t="s">
        <v>881</v>
      </c>
      <c r="CS11" t="s">
        <v>854</v>
      </c>
      <c r="CT11">
        <v>35888</v>
      </c>
      <c r="CU11" t="s">
        <v>855</v>
      </c>
    </row>
    <row r="12" spans="1:99" x14ac:dyDescent="0.2">
      <c r="A12" t="s">
        <v>481</v>
      </c>
      <c r="B12" t="s">
        <v>1631</v>
      </c>
      <c r="C12" t="s">
        <v>9</v>
      </c>
      <c r="D12" s="39" t="s">
        <v>484</v>
      </c>
      <c r="E12" t="s">
        <v>485</v>
      </c>
      <c r="F12" t="s">
        <v>1047</v>
      </c>
      <c r="G12">
        <v>1</v>
      </c>
      <c r="H12" t="s">
        <v>1885</v>
      </c>
      <c r="J12" t="s">
        <v>328</v>
      </c>
      <c r="K12" t="s">
        <v>329</v>
      </c>
      <c r="L12" t="s">
        <v>107</v>
      </c>
      <c r="M12" t="s">
        <v>272</v>
      </c>
      <c r="N12" t="s">
        <v>1907</v>
      </c>
      <c r="O12" t="s">
        <v>1908</v>
      </c>
      <c r="P12" t="s">
        <v>7</v>
      </c>
      <c r="Q12" t="s">
        <v>9</v>
      </c>
      <c r="R12" t="s">
        <v>245</v>
      </c>
      <c r="S12" t="s">
        <v>221</v>
      </c>
      <c r="T12">
        <v>17400000</v>
      </c>
      <c r="AC12">
        <v>3</v>
      </c>
      <c r="AD12">
        <v>5800000</v>
      </c>
      <c r="AE12">
        <v>17400000</v>
      </c>
      <c r="AG12">
        <v>42023</v>
      </c>
      <c r="AH12" t="s">
        <v>1630</v>
      </c>
      <c r="AI12">
        <v>42027</v>
      </c>
      <c r="AJ12" t="s">
        <v>411</v>
      </c>
      <c r="AN12">
        <v>17400000</v>
      </c>
      <c r="AO12">
        <v>17400000</v>
      </c>
      <c r="AP12">
        <v>0</v>
      </c>
      <c r="AQ12">
        <v>0</v>
      </c>
      <c r="AR12" t="s">
        <v>469</v>
      </c>
      <c r="AS12" t="s">
        <v>469</v>
      </c>
      <c r="AT12" t="s">
        <v>469</v>
      </c>
      <c r="AU12" t="s">
        <v>469</v>
      </c>
      <c r="AV12" t="s">
        <v>2095</v>
      </c>
      <c r="AW12">
        <v>175</v>
      </c>
      <c r="AX12">
        <v>190</v>
      </c>
      <c r="AY12">
        <v>42048</v>
      </c>
      <c r="AZ12">
        <v>17400000</v>
      </c>
      <c r="CN12" t="s">
        <v>586</v>
      </c>
      <c r="CO12">
        <v>0</v>
      </c>
      <c r="CP12">
        <v>1</v>
      </c>
      <c r="CQ12" t="s">
        <v>469</v>
      </c>
      <c r="CR12" t="s">
        <v>882</v>
      </c>
      <c r="CS12" t="s">
        <v>856</v>
      </c>
      <c r="CT12">
        <v>1106750</v>
      </c>
      <c r="CU12" t="s">
        <v>857</v>
      </c>
    </row>
    <row r="13" spans="1:99" x14ac:dyDescent="0.2">
      <c r="A13" t="s">
        <v>481</v>
      </c>
      <c r="B13" t="s">
        <v>1631</v>
      </c>
      <c r="C13" t="s">
        <v>9</v>
      </c>
      <c r="D13" s="39" t="s">
        <v>484</v>
      </c>
      <c r="E13" t="s">
        <v>485</v>
      </c>
      <c r="F13" t="s">
        <v>1047</v>
      </c>
      <c r="G13">
        <v>2</v>
      </c>
      <c r="H13" t="s">
        <v>1886</v>
      </c>
      <c r="J13" t="s">
        <v>328</v>
      </c>
      <c r="K13" t="s">
        <v>329</v>
      </c>
      <c r="L13" t="s">
        <v>107</v>
      </c>
      <c r="M13" t="s">
        <v>272</v>
      </c>
      <c r="N13" t="s">
        <v>1907</v>
      </c>
      <c r="O13" t="s">
        <v>1908</v>
      </c>
      <c r="P13" t="s">
        <v>7</v>
      </c>
      <c r="Q13" t="s">
        <v>9</v>
      </c>
      <c r="R13" t="s">
        <v>245</v>
      </c>
      <c r="S13" t="s">
        <v>221</v>
      </c>
      <c r="T13">
        <v>11000000</v>
      </c>
      <c r="AC13">
        <v>2</v>
      </c>
      <c r="AD13">
        <v>5500000</v>
      </c>
      <c r="AE13">
        <v>11000000</v>
      </c>
      <c r="AG13">
        <v>42023</v>
      </c>
      <c r="AH13" t="s">
        <v>1630</v>
      </c>
      <c r="AI13">
        <v>42027</v>
      </c>
      <c r="AJ13" t="s">
        <v>411</v>
      </c>
      <c r="AN13">
        <v>11000000</v>
      </c>
      <c r="AO13">
        <v>11000000</v>
      </c>
      <c r="AP13">
        <v>0</v>
      </c>
      <c r="AQ13">
        <v>0</v>
      </c>
      <c r="AR13" t="s">
        <v>469</v>
      </c>
      <c r="AS13" t="s">
        <v>469</v>
      </c>
      <c r="AT13" t="s">
        <v>469</v>
      </c>
      <c r="AU13" t="s">
        <v>469</v>
      </c>
      <c r="AV13" t="s">
        <v>2096</v>
      </c>
      <c r="AW13">
        <v>176</v>
      </c>
      <c r="AX13">
        <v>247</v>
      </c>
      <c r="AY13">
        <v>42060</v>
      </c>
      <c r="AZ13">
        <v>11000000</v>
      </c>
      <c r="CN13" t="s">
        <v>589</v>
      </c>
      <c r="CO13">
        <v>0</v>
      </c>
      <c r="CP13">
        <v>1</v>
      </c>
      <c r="CQ13" t="s">
        <v>469</v>
      </c>
      <c r="CR13" t="s">
        <v>948</v>
      </c>
      <c r="CS13" t="s">
        <v>935</v>
      </c>
      <c r="CT13">
        <v>0</v>
      </c>
      <c r="CU13" t="s">
        <v>706</v>
      </c>
    </row>
    <row r="14" spans="1:99" x14ac:dyDescent="0.2">
      <c r="A14" t="s">
        <v>481</v>
      </c>
      <c r="B14" t="s">
        <v>1631</v>
      </c>
      <c r="C14" t="s">
        <v>9</v>
      </c>
      <c r="D14" s="39" t="s">
        <v>484</v>
      </c>
      <c r="E14" t="s">
        <v>485</v>
      </c>
      <c r="F14" t="s">
        <v>1047</v>
      </c>
      <c r="G14">
        <v>3</v>
      </c>
      <c r="H14" t="s">
        <v>1887</v>
      </c>
      <c r="J14" t="s">
        <v>328</v>
      </c>
      <c r="K14" t="s">
        <v>329</v>
      </c>
      <c r="L14" t="s">
        <v>107</v>
      </c>
      <c r="M14" t="s">
        <v>272</v>
      </c>
      <c r="N14" t="s">
        <v>1907</v>
      </c>
      <c r="O14" t="s">
        <v>1908</v>
      </c>
      <c r="P14" t="s">
        <v>7</v>
      </c>
      <c r="Q14" t="s">
        <v>9</v>
      </c>
      <c r="R14" t="s">
        <v>245</v>
      </c>
      <c r="S14" t="s">
        <v>221</v>
      </c>
      <c r="T14">
        <v>16500000</v>
      </c>
      <c r="AC14">
        <v>3</v>
      </c>
      <c r="AD14">
        <v>5500000</v>
      </c>
      <c r="AE14">
        <v>16500000</v>
      </c>
      <c r="AG14">
        <v>42023</v>
      </c>
      <c r="AH14" t="s">
        <v>1630</v>
      </c>
      <c r="AI14">
        <v>42027</v>
      </c>
      <c r="AJ14" t="s">
        <v>411</v>
      </c>
      <c r="AN14">
        <v>16500000</v>
      </c>
      <c r="AO14">
        <v>16500000</v>
      </c>
      <c r="AP14">
        <v>0</v>
      </c>
      <c r="AQ14">
        <v>0</v>
      </c>
      <c r="AR14" t="s">
        <v>469</v>
      </c>
      <c r="AS14" t="s">
        <v>469</v>
      </c>
      <c r="AT14" t="s">
        <v>469</v>
      </c>
      <c r="AU14" t="s">
        <v>469</v>
      </c>
      <c r="AV14" t="s">
        <v>2097</v>
      </c>
      <c r="AW14">
        <v>177</v>
      </c>
      <c r="AX14">
        <v>100</v>
      </c>
      <c r="AY14">
        <v>42047</v>
      </c>
      <c r="AZ14">
        <v>16500000</v>
      </c>
      <c r="CN14" t="s">
        <v>592</v>
      </c>
      <c r="CO14">
        <v>0</v>
      </c>
      <c r="CP14">
        <v>1</v>
      </c>
      <c r="CQ14" t="s">
        <v>469</v>
      </c>
      <c r="CR14" t="s">
        <v>883</v>
      </c>
      <c r="CS14" t="s">
        <v>858</v>
      </c>
      <c r="CT14">
        <v>0</v>
      </c>
    </row>
    <row r="15" spans="1:99" x14ac:dyDescent="0.2">
      <c r="A15" t="s">
        <v>481</v>
      </c>
      <c r="B15" t="s">
        <v>1631</v>
      </c>
      <c r="C15" t="s">
        <v>9</v>
      </c>
      <c r="D15" s="39" t="s">
        <v>484</v>
      </c>
      <c r="E15" t="s">
        <v>485</v>
      </c>
      <c r="F15" t="s">
        <v>1047</v>
      </c>
      <c r="G15">
        <v>4</v>
      </c>
      <c r="H15" t="s">
        <v>1888</v>
      </c>
      <c r="J15" t="s">
        <v>328</v>
      </c>
      <c r="K15" t="s">
        <v>329</v>
      </c>
      <c r="L15" t="s">
        <v>107</v>
      </c>
      <c r="M15" t="s">
        <v>272</v>
      </c>
      <c r="N15" t="s">
        <v>1907</v>
      </c>
      <c r="O15" t="s">
        <v>1908</v>
      </c>
      <c r="P15" t="s">
        <v>7</v>
      </c>
      <c r="Q15" t="s">
        <v>9</v>
      </c>
      <c r="R15" t="s">
        <v>245</v>
      </c>
      <c r="S15" t="s">
        <v>221</v>
      </c>
      <c r="T15">
        <v>6900000</v>
      </c>
      <c r="AC15">
        <v>3</v>
      </c>
      <c r="AD15">
        <v>2300000</v>
      </c>
      <c r="AE15">
        <v>6900000</v>
      </c>
      <c r="AG15">
        <v>42023</v>
      </c>
      <c r="AH15" t="s">
        <v>1630</v>
      </c>
      <c r="AI15">
        <v>42027</v>
      </c>
      <c r="AJ15" t="s">
        <v>411</v>
      </c>
      <c r="AN15">
        <v>6900000</v>
      </c>
      <c r="AO15">
        <v>6900000</v>
      </c>
      <c r="AP15">
        <v>0</v>
      </c>
      <c r="AQ15">
        <v>0</v>
      </c>
      <c r="AR15" t="s">
        <v>469</v>
      </c>
      <c r="AS15" t="s">
        <v>469</v>
      </c>
      <c r="AT15" t="s">
        <v>469</v>
      </c>
      <c r="AU15" t="s">
        <v>469</v>
      </c>
      <c r="AV15" t="s">
        <v>2098</v>
      </c>
      <c r="AW15">
        <v>178</v>
      </c>
      <c r="AX15">
        <v>96</v>
      </c>
      <c r="AY15">
        <v>42046</v>
      </c>
      <c r="AZ15">
        <v>6900000</v>
      </c>
      <c r="CN15" t="s">
        <v>594</v>
      </c>
      <c r="CO15">
        <v>0</v>
      </c>
      <c r="CP15">
        <v>1</v>
      </c>
      <c r="CQ15" t="s">
        <v>469</v>
      </c>
      <c r="CR15" t="s">
        <v>884</v>
      </c>
      <c r="CS15" t="s">
        <v>469</v>
      </c>
      <c r="CT15">
        <v>0</v>
      </c>
    </row>
    <row r="16" spans="1:99" x14ac:dyDescent="0.2">
      <c r="A16" t="s">
        <v>481</v>
      </c>
      <c r="B16" t="s">
        <v>1631</v>
      </c>
      <c r="C16" t="s">
        <v>9</v>
      </c>
      <c r="D16" s="39" t="s">
        <v>484</v>
      </c>
      <c r="E16" t="s">
        <v>485</v>
      </c>
      <c r="F16" t="s">
        <v>1047</v>
      </c>
      <c r="G16">
        <v>5</v>
      </c>
      <c r="H16" t="s">
        <v>1170</v>
      </c>
      <c r="J16" t="s">
        <v>328</v>
      </c>
      <c r="K16" t="s">
        <v>329</v>
      </c>
      <c r="L16" t="s">
        <v>107</v>
      </c>
      <c r="M16" t="s">
        <v>272</v>
      </c>
      <c r="N16" t="s">
        <v>1907</v>
      </c>
      <c r="O16" t="s">
        <v>1908</v>
      </c>
      <c r="P16" t="s">
        <v>7</v>
      </c>
      <c r="Q16" t="s">
        <v>9</v>
      </c>
      <c r="R16" t="s">
        <v>245</v>
      </c>
      <c r="S16" t="s">
        <v>221</v>
      </c>
      <c r="T16">
        <v>16500000</v>
      </c>
      <c r="AC16">
        <v>3</v>
      </c>
      <c r="AD16">
        <v>5500000</v>
      </c>
      <c r="AE16">
        <v>16500000</v>
      </c>
      <c r="AG16">
        <v>42023</v>
      </c>
      <c r="AH16" t="s">
        <v>1630</v>
      </c>
      <c r="AI16">
        <v>42027</v>
      </c>
      <c r="AJ16" t="s">
        <v>411</v>
      </c>
      <c r="AN16">
        <v>16500000</v>
      </c>
      <c r="AO16">
        <v>16500000</v>
      </c>
      <c r="AP16">
        <v>0</v>
      </c>
      <c r="AQ16">
        <v>0</v>
      </c>
      <c r="AR16" t="s">
        <v>469</v>
      </c>
      <c r="AS16" t="s">
        <v>469</v>
      </c>
      <c r="AT16" t="s">
        <v>469</v>
      </c>
      <c r="AU16" t="s">
        <v>469</v>
      </c>
      <c r="AV16" t="s">
        <v>2099</v>
      </c>
      <c r="AW16">
        <v>256</v>
      </c>
      <c r="AX16">
        <v>193</v>
      </c>
      <c r="AY16">
        <v>42051</v>
      </c>
      <c r="AZ16">
        <v>16500000</v>
      </c>
      <c r="CN16" t="s">
        <v>597</v>
      </c>
      <c r="CO16">
        <v>0</v>
      </c>
      <c r="CP16">
        <v>1</v>
      </c>
      <c r="CQ16" t="s">
        <v>469</v>
      </c>
      <c r="CR16" t="s">
        <v>859</v>
      </c>
      <c r="CS16" t="s">
        <v>469</v>
      </c>
      <c r="CT16">
        <v>0</v>
      </c>
      <c r="CU16" t="s">
        <v>860</v>
      </c>
    </row>
    <row r="17" spans="1:99" x14ac:dyDescent="0.2">
      <c r="A17" t="s">
        <v>481</v>
      </c>
      <c r="B17" t="s">
        <v>1631</v>
      </c>
      <c r="C17" t="s">
        <v>9</v>
      </c>
      <c r="D17" s="39" t="s">
        <v>484</v>
      </c>
      <c r="E17" t="s">
        <v>485</v>
      </c>
      <c r="F17" t="s">
        <v>1047</v>
      </c>
      <c r="G17">
        <v>6</v>
      </c>
      <c r="H17" t="s">
        <v>1889</v>
      </c>
      <c r="J17" t="s">
        <v>328</v>
      </c>
      <c r="K17" t="s">
        <v>329</v>
      </c>
      <c r="L17" t="s">
        <v>107</v>
      </c>
      <c r="M17" t="s">
        <v>272</v>
      </c>
      <c r="N17" t="s">
        <v>1907</v>
      </c>
      <c r="O17" t="s">
        <v>1908</v>
      </c>
      <c r="P17" t="s">
        <v>7</v>
      </c>
      <c r="Q17" t="s">
        <v>9</v>
      </c>
      <c r="R17" t="s">
        <v>245</v>
      </c>
      <c r="S17" t="s">
        <v>221</v>
      </c>
      <c r="T17">
        <v>11250000</v>
      </c>
      <c r="AC17">
        <v>2.5</v>
      </c>
      <c r="AD17">
        <v>4500000</v>
      </c>
      <c r="AE17">
        <v>11250000</v>
      </c>
      <c r="AG17">
        <v>42023</v>
      </c>
      <c r="AH17" t="s">
        <v>1630</v>
      </c>
      <c r="AI17">
        <v>42027</v>
      </c>
      <c r="AJ17" t="s">
        <v>411</v>
      </c>
      <c r="AN17">
        <v>11250000</v>
      </c>
      <c r="AO17">
        <v>11250000</v>
      </c>
      <c r="AP17">
        <v>0</v>
      </c>
      <c r="AQ17">
        <v>0</v>
      </c>
      <c r="AR17" t="s">
        <v>469</v>
      </c>
      <c r="AS17" t="s">
        <v>469</v>
      </c>
      <c r="AT17" t="s">
        <v>469</v>
      </c>
      <c r="AU17" t="s">
        <v>469</v>
      </c>
      <c r="AV17" t="s">
        <v>2100</v>
      </c>
      <c r="AW17">
        <v>180</v>
      </c>
      <c r="AX17">
        <v>78</v>
      </c>
      <c r="AY17">
        <v>42045</v>
      </c>
      <c r="AZ17">
        <v>11250000</v>
      </c>
      <c r="CN17" t="s">
        <v>600</v>
      </c>
      <c r="CO17">
        <v>0</v>
      </c>
      <c r="CP17">
        <v>1</v>
      </c>
      <c r="CQ17" t="s">
        <v>469</v>
      </c>
      <c r="CR17" t="s">
        <v>861</v>
      </c>
      <c r="CS17" t="s">
        <v>469</v>
      </c>
      <c r="CT17">
        <v>0</v>
      </c>
      <c r="CU17" t="s">
        <v>860</v>
      </c>
    </row>
    <row r="18" spans="1:99" x14ac:dyDescent="0.2">
      <c r="A18" t="s">
        <v>481</v>
      </c>
      <c r="B18" t="s">
        <v>1631</v>
      </c>
      <c r="C18" t="s">
        <v>9</v>
      </c>
      <c r="D18" s="39" t="s">
        <v>484</v>
      </c>
      <c r="E18" t="s">
        <v>485</v>
      </c>
      <c r="F18" t="s">
        <v>1047</v>
      </c>
      <c r="G18">
        <v>7</v>
      </c>
      <c r="H18" t="s">
        <v>1890</v>
      </c>
      <c r="J18" t="s">
        <v>328</v>
      </c>
      <c r="K18" t="s">
        <v>329</v>
      </c>
      <c r="L18" t="s">
        <v>107</v>
      </c>
      <c r="M18" t="s">
        <v>272</v>
      </c>
      <c r="N18" t="s">
        <v>1907</v>
      </c>
      <c r="O18" t="s">
        <v>1908</v>
      </c>
      <c r="P18" t="s">
        <v>7</v>
      </c>
      <c r="Q18" t="s">
        <v>9</v>
      </c>
      <c r="R18" t="s">
        <v>245</v>
      </c>
      <c r="S18" t="s">
        <v>221</v>
      </c>
      <c r="T18">
        <v>3600000</v>
      </c>
      <c r="AC18">
        <v>1</v>
      </c>
      <c r="AD18">
        <v>3600000</v>
      </c>
      <c r="AE18">
        <v>3600000</v>
      </c>
      <c r="AG18">
        <v>42023</v>
      </c>
      <c r="AH18" t="s">
        <v>1630</v>
      </c>
      <c r="AI18">
        <v>42027</v>
      </c>
      <c r="AJ18" t="s">
        <v>411</v>
      </c>
      <c r="AN18">
        <v>3600000</v>
      </c>
      <c r="AO18">
        <v>0</v>
      </c>
      <c r="AP18">
        <v>3600000</v>
      </c>
      <c r="AQ18">
        <v>3600000</v>
      </c>
      <c r="AR18" t="s">
        <v>469</v>
      </c>
      <c r="AS18" t="s">
        <v>469</v>
      </c>
      <c r="AT18" t="s">
        <v>469</v>
      </c>
      <c r="AU18" t="s">
        <v>469</v>
      </c>
      <c r="AV18" t="s">
        <v>2101</v>
      </c>
      <c r="AW18">
        <v>181</v>
      </c>
      <c r="AX18">
        <v>0</v>
      </c>
      <c r="AY18">
        <v>0</v>
      </c>
      <c r="AZ18">
        <v>3600000</v>
      </c>
      <c r="CN18" t="s">
        <v>603</v>
      </c>
      <c r="CO18">
        <v>0</v>
      </c>
      <c r="CP18">
        <v>1</v>
      </c>
      <c r="CQ18" t="s">
        <v>469</v>
      </c>
      <c r="CR18" t="s">
        <v>862</v>
      </c>
      <c r="CS18" t="s">
        <v>863</v>
      </c>
      <c r="CT18">
        <v>0</v>
      </c>
      <c r="CU18" t="s">
        <v>864</v>
      </c>
    </row>
    <row r="19" spans="1:99" x14ac:dyDescent="0.2">
      <c r="A19" t="s">
        <v>481</v>
      </c>
      <c r="B19" t="s">
        <v>1631</v>
      </c>
      <c r="C19" t="s">
        <v>9</v>
      </c>
      <c r="D19" s="39" t="s">
        <v>484</v>
      </c>
      <c r="E19" t="s">
        <v>485</v>
      </c>
      <c r="F19" t="s">
        <v>1047</v>
      </c>
      <c r="G19">
        <v>8</v>
      </c>
      <c r="H19" t="s">
        <v>1891</v>
      </c>
      <c r="J19" t="s">
        <v>328</v>
      </c>
      <c r="K19" t="s">
        <v>329</v>
      </c>
      <c r="L19" t="s">
        <v>107</v>
      </c>
      <c r="M19" t="s">
        <v>272</v>
      </c>
      <c r="N19" t="s">
        <v>1907</v>
      </c>
      <c r="O19" t="s">
        <v>1908</v>
      </c>
      <c r="P19" t="s">
        <v>7</v>
      </c>
      <c r="Q19" t="s">
        <v>9</v>
      </c>
      <c r="R19" t="s">
        <v>245</v>
      </c>
      <c r="S19" t="s">
        <v>221</v>
      </c>
      <c r="T19">
        <v>11000000</v>
      </c>
      <c r="AC19">
        <v>2</v>
      </c>
      <c r="AD19">
        <v>5500000</v>
      </c>
      <c r="AE19">
        <v>11000000</v>
      </c>
      <c r="AG19">
        <v>42023</v>
      </c>
      <c r="AH19" t="s">
        <v>1630</v>
      </c>
      <c r="AI19">
        <v>42027</v>
      </c>
      <c r="AJ19" t="s">
        <v>411</v>
      </c>
      <c r="AN19">
        <v>11000000</v>
      </c>
      <c r="AO19">
        <v>11000000</v>
      </c>
      <c r="AP19">
        <v>0</v>
      </c>
      <c r="AQ19">
        <v>0</v>
      </c>
      <c r="AR19" t="s">
        <v>469</v>
      </c>
      <c r="AS19" t="s">
        <v>469</v>
      </c>
      <c r="AT19" t="s">
        <v>469</v>
      </c>
      <c r="AU19" t="s">
        <v>469</v>
      </c>
      <c r="AV19" t="s">
        <v>2102</v>
      </c>
      <c r="AW19">
        <v>182</v>
      </c>
      <c r="AX19">
        <v>239</v>
      </c>
      <c r="AY19">
        <v>42059</v>
      </c>
      <c r="AZ19">
        <v>11000000</v>
      </c>
      <c r="CN19" t="s">
        <v>606</v>
      </c>
      <c r="CO19">
        <v>0</v>
      </c>
      <c r="CP19">
        <v>1</v>
      </c>
      <c r="CQ19" t="s">
        <v>469</v>
      </c>
      <c r="CR19" t="s">
        <v>865</v>
      </c>
      <c r="CS19" t="s">
        <v>863</v>
      </c>
      <c r="CT19">
        <v>0</v>
      </c>
      <c r="CU19" t="s">
        <v>864</v>
      </c>
    </row>
    <row r="20" spans="1:99" x14ac:dyDescent="0.2">
      <c r="A20" t="s">
        <v>481</v>
      </c>
      <c r="B20" t="s">
        <v>1631</v>
      </c>
      <c r="C20" t="s">
        <v>9</v>
      </c>
      <c r="D20" s="39" t="s">
        <v>484</v>
      </c>
      <c r="E20" t="s">
        <v>485</v>
      </c>
      <c r="F20" t="s">
        <v>1047</v>
      </c>
      <c r="G20">
        <v>9</v>
      </c>
      <c r="H20" t="s">
        <v>1892</v>
      </c>
      <c r="J20" t="s">
        <v>328</v>
      </c>
      <c r="K20" t="s">
        <v>329</v>
      </c>
      <c r="L20" t="s">
        <v>107</v>
      </c>
      <c r="M20" t="s">
        <v>272</v>
      </c>
      <c r="N20" t="s">
        <v>1907</v>
      </c>
      <c r="O20" t="s">
        <v>1908</v>
      </c>
      <c r="P20" t="s">
        <v>7</v>
      </c>
      <c r="Q20" t="s">
        <v>9</v>
      </c>
      <c r="R20" t="s">
        <v>245</v>
      </c>
      <c r="S20" t="s">
        <v>221</v>
      </c>
      <c r="T20">
        <v>10600000</v>
      </c>
      <c r="AC20">
        <v>2</v>
      </c>
      <c r="AD20">
        <v>5300000</v>
      </c>
      <c r="AE20">
        <v>10600000</v>
      </c>
      <c r="AG20">
        <v>42023</v>
      </c>
      <c r="AH20" t="s">
        <v>1630</v>
      </c>
      <c r="AI20">
        <v>42027</v>
      </c>
      <c r="AJ20" t="s">
        <v>411</v>
      </c>
      <c r="AN20">
        <v>10600000</v>
      </c>
      <c r="AO20">
        <v>10500000</v>
      </c>
      <c r="AP20">
        <v>100000</v>
      </c>
      <c r="AQ20">
        <v>100000</v>
      </c>
      <c r="AR20" t="s">
        <v>469</v>
      </c>
      <c r="AS20" t="s">
        <v>469</v>
      </c>
      <c r="AT20" t="s">
        <v>469</v>
      </c>
      <c r="AU20" t="s">
        <v>469</v>
      </c>
      <c r="AV20" t="s">
        <v>2103</v>
      </c>
      <c r="AW20">
        <v>183</v>
      </c>
      <c r="AX20">
        <v>209</v>
      </c>
      <c r="AY20">
        <v>42054</v>
      </c>
      <c r="AZ20">
        <v>10600000</v>
      </c>
      <c r="CN20" t="s">
        <v>608</v>
      </c>
      <c r="CO20">
        <v>0</v>
      </c>
      <c r="CP20">
        <v>1</v>
      </c>
      <c r="CQ20" t="s">
        <v>469</v>
      </c>
      <c r="CR20" t="s">
        <v>949</v>
      </c>
      <c r="CS20" t="s">
        <v>866</v>
      </c>
      <c r="CT20">
        <v>0</v>
      </c>
    </row>
    <row r="21" spans="1:99" x14ac:dyDescent="0.2">
      <c r="A21" t="s">
        <v>481</v>
      </c>
      <c r="B21" t="s">
        <v>1631</v>
      </c>
      <c r="C21" t="s">
        <v>9</v>
      </c>
      <c r="D21" s="39" t="s">
        <v>484</v>
      </c>
      <c r="E21" t="s">
        <v>485</v>
      </c>
      <c r="F21" t="s">
        <v>1047</v>
      </c>
      <c r="G21">
        <v>10</v>
      </c>
      <c r="H21" t="s">
        <v>1893</v>
      </c>
      <c r="J21" t="s">
        <v>328</v>
      </c>
      <c r="K21" t="s">
        <v>329</v>
      </c>
      <c r="L21" t="s">
        <v>107</v>
      </c>
      <c r="M21" t="s">
        <v>272</v>
      </c>
      <c r="N21" t="s">
        <v>1907</v>
      </c>
      <c r="O21" t="s">
        <v>1908</v>
      </c>
      <c r="P21" t="s">
        <v>7</v>
      </c>
      <c r="Q21" t="s">
        <v>9</v>
      </c>
      <c r="R21" t="s">
        <v>245</v>
      </c>
      <c r="S21" t="s">
        <v>221</v>
      </c>
      <c r="T21">
        <v>7950000</v>
      </c>
      <c r="AC21">
        <v>1.5</v>
      </c>
      <c r="AD21">
        <v>5300000</v>
      </c>
      <c r="AE21">
        <v>7950000</v>
      </c>
      <c r="AG21">
        <v>42023</v>
      </c>
      <c r="AH21" t="s">
        <v>1630</v>
      </c>
      <c r="AI21">
        <v>42027</v>
      </c>
      <c r="AJ21" t="s">
        <v>411</v>
      </c>
      <c r="AN21">
        <v>7950000</v>
      </c>
      <c r="AO21">
        <v>7950000</v>
      </c>
      <c r="AP21">
        <v>0</v>
      </c>
      <c r="AQ21">
        <v>0</v>
      </c>
      <c r="AR21" t="s">
        <v>469</v>
      </c>
      <c r="AS21" t="s">
        <v>469</v>
      </c>
      <c r="AT21" t="s">
        <v>469</v>
      </c>
      <c r="AU21" t="s">
        <v>469</v>
      </c>
      <c r="AV21" t="s">
        <v>2317</v>
      </c>
      <c r="AW21">
        <v>184</v>
      </c>
      <c r="AX21">
        <v>362</v>
      </c>
      <c r="AY21">
        <v>42073</v>
      </c>
      <c r="AZ21">
        <v>7950000</v>
      </c>
      <c r="CN21" t="s">
        <v>611</v>
      </c>
      <c r="CO21">
        <v>0</v>
      </c>
      <c r="CP21">
        <v>1</v>
      </c>
      <c r="CQ21" t="s">
        <v>469</v>
      </c>
      <c r="CR21" t="s">
        <v>885</v>
      </c>
      <c r="CS21" t="s">
        <v>867</v>
      </c>
      <c r="CT21">
        <v>0</v>
      </c>
    </row>
    <row r="22" spans="1:99" x14ac:dyDescent="0.2">
      <c r="A22" t="s">
        <v>481</v>
      </c>
      <c r="B22" t="s">
        <v>1631</v>
      </c>
      <c r="C22" t="s">
        <v>9</v>
      </c>
      <c r="D22" s="39" t="s">
        <v>484</v>
      </c>
      <c r="E22" t="s">
        <v>485</v>
      </c>
      <c r="F22" t="s">
        <v>1047</v>
      </c>
      <c r="G22">
        <v>11</v>
      </c>
      <c r="H22" t="s">
        <v>1894</v>
      </c>
      <c r="J22" t="s">
        <v>328</v>
      </c>
      <c r="K22" t="s">
        <v>329</v>
      </c>
      <c r="L22" t="s">
        <v>107</v>
      </c>
      <c r="M22" t="s">
        <v>272</v>
      </c>
      <c r="N22" t="s">
        <v>1907</v>
      </c>
      <c r="O22" t="s">
        <v>1908</v>
      </c>
      <c r="P22" t="s">
        <v>7</v>
      </c>
      <c r="Q22" t="s">
        <v>9</v>
      </c>
      <c r="R22" t="s">
        <v>245</v>
      </c>
      <c r="S22" t="s">
        <v>221</v>
      </c>
      <c r="T22">
        <v>12760000</v>
      </c>
      <c r="AC22">
        <v>2</v>
      </c>
      <c r="AD22">
        <v>6380000</v>
      </c>
      <c r="AE22">
        <v>12760000</v>
      </c>
      <c r="AG22">
        <v>42023</v>
      </c>
      <c r="AH22" t="s">
        <v>1630</v>
      </c>
      <c r="AI22">
        <v>42027</v>
      </c>
      <c r="AJ22" t="s">
        <v>411</v>
      </c>
      <c r="AN22">
        <v>12760000</v>
      </c>
      <c r="AO22">
        <v>12760000</v>
      </c>
      <c r="AP22">
        <v>0</v>
      </c>
      <c r="AQ22">
        <v>0</v>
      </c>
      <c r="AR22" t="s">
        <v>469</v>
      </c>
      <c r="AS22" t="s">
        <v>469</v>
      </c>
      <c r="AT22" t="s">
        <v>469</v>
      </c>
      <c r="AU22" t="s">
        <v>469</v>
      </c>
      <c r="AV22" t="s">
        <v>2104</v>
      </c>
      <c r="AW22">
        <v>185</v>
      </c>
      <c r="AX22">
        <v>295</v>
      </c>
      <c r="AY22">
        <v>42067</v>
      </c>
      <c r="AZ22">
        <v>12760000</v>
      </c>
      <c r="CN22" t="s">
        <v>659</v>
      </c>
      <c r="CO22">
        <v>0</v>
      </c>
      <c r="CP22">
        <v>1</v>
      </c>
      <c r="CQ22" t="s">
        <v>469</v>
      </c>
      <c r="CR22" t="s">
        <v>868</v>
      </c>
      <c r="CS22" t="s">
        <v>469</v>
      </c>
      <c r="CT22">
        <v>0</v>
      </c>
    </row>
    <row r="23" spans="1:99" x14ac:dyDescent="0.2">
      <c r="A23" t="s">
        <v>481</v>
      </c>
      <c r="B23" t="s">
        <v>1631</v>
      </c>
      <c r="C23" t="s">
        <v>9</v>
      </c>
      <c r="D23" s="39" t="s">
        <v>484</v>
      </c>
      <c r="E23" t="s">
        <v>485</v>
      </c>
      <c r="F23" t="s">
        <v>1047</v>
      </c>
      <c r="G23">
        <v>12</v>
      </c>
      <c r="H23" t="s">
        <v>1895</v>
      </c>
      <c r="J23" t="s">
        <v>328</v>
      </c>
      <c r="K23" t="s">
        <v>329</v>
      </c>
      <c r="L23" t="s">
        <v>107</v>
      </c>
      <c r="M23" t="s">
        <v>272</v>
      </c>
      <c r="N23" t="s">
        <v>1907</v>
      </c>
      <c r="O23" t="s">
        <v>1908</v>
      </c>
      <c r="P23" t="s">
        <v>7</v>
      </c>
      <c r="Q23" t="s">
        <v>9</v>
      </c>
      <c r="R23" t="s">
        <v>245</v>
      </c>
      <c r="S23" t="s">
        <v>221</v>
      </c>
      <c r="T23">
        <v>11000000</v>
      </c>
      <c r="AC23">
        <v>2</v>
      </c>
      <c r="AD23">
        <v>5500000</v>
      </c>
      <c r="AE23">
        <v>11000000</v>
      </c>
      <c r="AG23">
        <v>42061</v>
      </c>
      <c r="AH23">
        <v>42062</v>
      </c>
      <c r="AI23">
        <v>42062</v>
      </c>
      <c r="AJ23" t="s">
        <v>411</v>
      </c>
      <c r="AN23">
        <v>11000000</v>
      </c>
      <c r="AO23">
        <v>11000000</v>
      </c>
      <c r="AP23">
        <v>0</v>
      </c>
      <c r="AQ23">
        <v>0</v>
      </c>
      <c r="AR23" t="s">
        <v>469</v>
      </c>
      <c r="AS23" t="s">
        <v>469</v>
      </c>
      <c r="AT23" t="s">
        <v>469</v>
      </c>
      <c r="AU23" t="s">
        <v>469</v>
      </c>
      <c r="AV23" t="s">
        <v>2304</v>
      </c>
      <c r="AW23">
        <v>282</v>
      </c>
      <c r="AX23">
        <v>283</v>
      </c>
      <c r="AY23">
        <v>42065</v>
      </c>
      <c r="AZ23">
        <v>11000000</v>
      </c>
      <c r="CN23" t="s">
        <v>660</v>
      </c>
      <c r="CO23">
        <v>0</v>
      </c>
      <c r="CP23">
        <v>1</v>
      </c>
      <c r="CQ23" t="s">
        <v>469</v>
      </c>
      <c r="CR23" t="s">
        <v>886</v>
      </c>
      <c r="CS23" t="s">
        <v>469</v>
      </c>
      <c r="CT23">
        <v>0</v>
      </c>
    </row>
    <row r="24" spans="1:99" x14ac:dyDescent="0.2">
      <c r="A24" t="s">
        <v>481</v>
      </c>
      <c r="B24" t="s">
        <v>1631</v>
      </c>
      <c r="C24" t="s">
        <v>9</v>
      </c>
      <c r="D24" s="39" t="s">
        <v>484</v>
      </c>
      <c r="E24" t="s">
        <v>485</v>
      </c>
      <c r="F24" t="s">
        <v>1047</v>
      </c>
      <c r="G24">
        <v>13</v>
      </c>
      <c r="H24" t="s">
        <v>2318</v>
      </c>
      <c r="J24" t="s">
        <v>328</v>
      </c>
      <c r="K24" t="s">
        <v>329</v>
      </c>
      <c r="L24" t="s">
        <v>107</v>
      </c>
      <c r="M24" t="s">
        <v>272</v>
      </c>
      <c r="N24" t="s">
        <v>1907</v>
      </c>
      <c r="O24" t="s">
        <v>1908</v>
      </c>
      <c r="P24" t="s">
        <v>7</v>
      </c>
      <c r="Q24" t="s">
        <v>9</v>
      </c>
      <c r="R24" t="s">
        <v>245</v>
      </c>
      <c r="S24" t="s">
        <v>221</v>
      </c>
      <c r="T24">
        <v>15900000</v>
      </c>
      <c r="AC24">
        <v>3</v>
      </c>
      <c r="AD24">
        <v>5300000</v>
      </c>
      <c r="AE24">
        <v>15900000</v>
      </c>
      <c r="AG24">
        <v>42023</v>
      </c>
      <c r="AH24" t="s">
        <v>1630</v>
      </c>
      <c r="AI24">
        <v>42027</v>
      </c>
      <c r="AJ24" t="s">
        <v>411</v>
      </c>
      <c r="AN24">
        <v>10600000</v>
      </c>
      <c r="AO24">
        <v>0</v>
      </c>
      <c r="AP24">
        <v>15900000</v>
      </c>
      <c r="AQ24">
        <v>10600000</v>
      </c>
      <c r="AR24" t="s">
        <v>469</v>
      </c>
      <c r="AS24" t="s">
        <v>469</v>
      </c>
      <c r="AT24" t="s">
        <v>469</v>
      </c>
      <c r="AU24" t="s">
        <v>469</v>
      </c>
      <c r="AV24" t="s">
        <v>2319</v>
      </c>
      <c r="AW24">
        <v>300</v>
      </c>
      <c r="AX24">
        <v>0</v>
      </c>
      <c r="AY24">
        <v>0</v>
      </c>
      <c r="AZ24">
        <v>10600000</v>
      </c>
      <c r="CN24" t="s">
        <v>661</v>
      </c>
      <c r="CO24">
        <v>0</v>
      </c>
      <c r="CP24">
        <v>1</v>
      </c>
      <c r="CQ24" t="s">
        <v>469</v>
      </c>
      <c r="CR24" t="s">
        <v>869</v>
      </c>
      <c r="CS24" t="s">
        <v>853</v>
      </c>
      <c r="CT24">
        <v>0</v>
      </c>
    </row>
    <row r="25" spans="1:99" x14ac:dyDescent="0.2">
      <c r="A25" t="s">
        <v>481</v>
      </c>
      <c r="B25" t="s">
        <v>1631</v>
      </c>
      <c r="C25" t="s">
        <v>9</v>
      </c>
      <c r="D25" s="39" t="s">
        <v>484</v>
      </c>
      <c r="E25" t="s">
        <v>485</v>
      </c>
      <c r="F25" t="s">
        <v>1047</v>
      </c>
      <c r="G25">
        <v>14</v>
      </c>
      <c r="H25" t="s">
        <v>1170</v>
      </c>
      <c r="J25" t="s">
        <v>328</v>
      </c>
      <c r="K25" t="s">
        <v>329</v>
      </c>
      <c r="L25" t="s">
        <v>107</v>
      </c>
      <c r="M25" t="s">
        <v>272</v>
      </c>
      <c r="N25" t="s">
        <v>1907</v>
      </c>
      <c r="O25" t="s">
        <v>1908</v>
      </c>
      <c r="P25" t="s">
        <v>7</v>
      </c>
      <c r="Q25" t="s">
        <v>9</v>
      </c>
      <c r="R25" t="s">
        <v>245</v>
      </c>
      <c r="S25" t="s">
        <v>221</v>
      </c>
      <c r="T25">
        <v>17948400</v>
      </c>
      <c r="AC25">
        <v>3.386490566037736</v>
      </c>
      <c r="AD25">
        <v>5300000</v>
      </c>
      <c r="AE25">
        <v>17948400</v>
      </c>
      <c r="AG25">
        <v>42023</v>
      </c>
      <c r="AH25" t="s">
        <v>1630</v>
      </c>
      <c r="AI25">
        <v>42027</v>
      </c>
      <c r="AJ25" t="s">
        <v>411</v>
      </c>
      <c r="AN25">
        <v>0</v>
      </c>
      <c r="AO25">
        <v>0</v>
      </c>
      <c r="AP25">
        <v>17948400</v>
      </c>
      <c r="AQ25">
        <v>0</v>
      </c>
      <c r="AR25" t="s">
        <v>469</v>
      </c>
      <c r="AS25" t="s">
        <v>469</v>
      </c>
      <c r="AT25" t="s">
        <v>469</v>
      </c>
      <c r="AU25" t="s">
        <v>469</v>
      </c>
      <c r="AV25" t="s">
        <v>469</v>
      </c>
      <c r="AW25" t="s">
        <v>469</v>
      </c>
      <c r="AX25" t="s">
        <v>469</v>
      </c>
      <c r="AY25" t="s">
        <v>469</v>
      </c>
      <c r="AZ25">
        <v>0</v>
      </c>
      <c r="CN25" t="s">
        <v>870</v>
      </c>
      <c r="CO25">
        <v>0</v>
      </c>
      <c r="CP25">
        <v>1</v>
      </c>
      <c r="CQ25" t="s">
        <v>469</v>
      </c>
      <c r="CR25" t="s">
        <v>871</v>
      </c>
      <c r="CS25" t="s">
        <v>872</v>
      </c>
      <c r="CT25">
        <v>0</v>
      </c>
    </row>
    <row r="26" spans="1:99" x14ac:dyDescent="0.2">
      <c r="A26" t="s">
        <v>481</v>
      </c>
      <c r="B26" t="s">
        <v>1631</v>
      </c>
      <c r="C26" t="s">
        <v>9</v>
      </c>
      <c r="D26" s="39" t="s">
        <v>484</v>
      </c>
      <c r="E26" t="s">
        <v>485</v>
      </c>
      <c r="F26" t="s">
        <v>1047</v>
      </c>
      <c r="G26">
        <v>15</v>
      </c>
      <c r="H26" t="s">
        <v>1170</v>
      </c>
      <c r="J26" t="s">
        <v>328</v>
      </c>
      <c r="K26" t="s">
        <v>329</v>
      </c>
      <c r="L26" t="s">
        <v>107</v>
      </c>
      <c r="M26" t="s">
        <v>272</v>
      </c>
      <c r="N26" t="s">
        <v>1907</v>
      </c>
      <c r="O26" t="s">
        <v>1908</v>
      </c>
      <c r="P26" t="s">
        <v>7</v>
      </c>
      <c r="Q26" t="s">
        <v>9</v>
      </c>
      <c r="R26" t="s">
        <v>245</v>
      </c>
      <c r="S26" t="s">
        <v>221</v>
      </c>
      <c r="T26">
        <v>353435093</v>
      </c>
      <c r="AC26">
        <v>3</v>
      </c>
      <c r="AD26">
        <v>117811697.66666667</v>
      </c>
      <c r="AE26">
        <v>353435093</v>
      </c>
      <c r="AF26">
        <v>358035093</v>
      </c>
      <c r="AG26">
        <v>42121</v>
      </c>
      <c r="AH26">
        <v>42122</v>
      </c>
      <c r="AI26">
        <v>42123</v>
      </c>
      <c r="AJ26" t="s">
        <v>411</v>
      </c>
      <c r="AK26" t="s">
        <v>412</v>
      </c>
      <c r="AL26" t="s">
        <v>2315</v>
      </c>
      <c r="AM26">
        <v>42073</v>
      </c>
      <c r="AN26">
        <v>0</v>
      </c>
      <c r="AO26">
        <v>0</v>
      </c>
      <c r="AP26">
        <v>353435093</v>
      </c>
      <c r="AQ26">
        <v>0</v>
      </c>
      <c r="AR26" t="s">
        <v>469</v>
      </c>
      <c r="AS26" t="s">
        <v>469</v>
      </c>
      <c r="AT26" t="s">
        <v>469</v>
      </c>
      <c r="AU26" t="s">
        <v>469</v>
      </c>
      <c r="AV26" t="s">
        <v>469</v>
      </c>
      <c r="AW26" t="s">
        <v>469</v>
      </c>
      <c r="AX26" t="s">
        <v>469</v>
      </c>
      <c r="AY26" t="s">
        <v>469</v>
      </c>
      <c r="AZ26">
        <v>0</v>
      </c>
      <c r="CN26" t="s">
        <v>873</v>
      </c>
      <c r="CO26">
        <v>0</v>
      </c>
      <c r="CP26">
        <v>1</v>
      </c>
      <c r="CQ26" t="s">
        <v>469</v>
      </c>
      <c r="CR26" t="s">
        <v>874</v>
      </c>
      <c r="CS26" t="s">
        <v>875</v>
      </c>
      <c r="CT26">
        <v>0</v>
      </c>
    </row>
    <row r="27" spans="1:99" x14ac:dyDescent="0.2">
      <c r="A27" t="s">
        <v>481</v>
      </c>
      <c r="B27" t="s">
        <v>2105</v>
      </c>
      <c r="C27" t="s">
        <v>5</v>
      </c>
      <c r="D27" s="39" t="s">
        <v>2106</v>
      </c>
      <c r="E27" t="s">
        <v>2107</v>
      </c>
      <c r="F27" t="s">
        <v>1047</v>
      </c>
      <c r="G27">
        <v>1</v>
      </c>
      <c r="H27" t="s">
        <v>2108</v>
      </c>
      <c r="J27" t="s">
        <v>328</v>
      </c>
      <c r="K27" t="s">
        <v>329</v>
      </c>
      <c r="L27" t="s">
        <v>107</v>
      </c>
      <c r="M27" t="s">
        <v>272</v>
      </c>
      <c r="N27" t="s">
        <v>1907</v>
      </c>
      <c r="O27" t="s">
        <v>1908</v>
      </c>
      <c r="P27" t="s">
        <v>7</v>
      </c>
      <c r="Q27" t="s">
        <v>9</v>
      </c>
      <c r="R27" t="s">
        <v>245</v>
      </c>
      <c r="S27" t="s">
        <v>221</v>
      </c>
      <c r="T27">
        <v>53000000</v>
      </c>
      <c r="AC27">
        <v>10</v>
      </c>
      <c r="AD27">
        <v>5300000</v>
      </c>
      <c r="AE27">
        <v>53000000</v>
      </c>
      <c r="AG27">
        <v>42065</v>
      </c>
      <c r="AH27">
        <v>42066</v>
      </c>
      <c r="AI27">
        <v>42067</v>
      </c>
      <c r="AJ27" t="s">
        <v>411</v>
      </c>
      <c r="AN27">
        <v>0</v>
      </c>
      <c r="AO27">
        <v>0</v>
      </c>
      <c r="AP27">
        <v>53000000</v>
      </c>
      <c r="AQ27">
        <v>0</v>
      </c>
      <c r="AR27" t="s">
        <v>469</v>
      </c>
      <c r="AS27" t="s">
        <v>469</v>
      </c>
      <c r="AT27" t="s">
        <v>469</v>
      </c>
      <c r="AU27" t="s">
        <v>469</v>
      </c>
      <c r="AV27" t="s">
        <v>469</v>
      </c>
      <c r="AW27" t="s">
        <v>469</v>
      </c>
      <c r="AX27" t="s">
        <v>469</v>
      </c>
      <c r="AY27" t="s">
        <v>469</v>
      </c>
      <c r="AZ27">
        <v>0</v>
      </c>
    </row>
    <row r="28" spans="1:99" x14ac:dyDescent="0.2">
      <c r="A28" t="s">
        <v>481</v>
      </c>
      <c r="B28" t="s">
        <v>2105</v>
      </c>
      <c r="C28" t="s">
        <v>5</v>
      </c>
      <c r="D28" s="39" t="s">
        <v>2106</v>
      </c>
      <c r="E28" t="s">
        <v>2107</v>
      </c>
      <c r="F28" t="s">
        <v>1047</v>
      </c>
      <c r="G28">
        <v>2</v>
      </c>
      <c r="H28" t="s">
        <v>1888</v>
      </c>
      <c r="J28" t="s">
        <v>328</v>
      </c>
      <c r="K28" t="s">
        <v>329</v>
      </c>
      <c r="L28" t="s">
        <v>107</v>
      </c>
      <c r="M28" t="s">
        <v>272</v>
      </c>
      <c r="N28" t="s">
        <v>1907</v>
      </c>
      <c r="O28" t="s">
        <v>1908</v>
      </c>
      <c r="P28" t="s">
        <v>7</v>
      </c>
      <c r="Q28" t="s">
        <v>9</v>
      </c>
      <c r="R28" t="s">
        <v>245</v>
      </c>
      <c r="S28" t="s">
        <v>221</v>
      </c>
      <c r="T28">
        <v>4600000</v>
      </c>
      <c r="AC28">
        <v>2</v>
      </c>
      <c r="AD28">
        <v>2300000</v>
      </c>
      <c r="AE28">
        <v>4600000</v>
      </c>
      <c r="AG28">
        <v>42074</v>
      </c>
      <c r="AH28">
        <v>42075</v>
      </c>
      <c r="AI28">
        <v>42076</v>
      </c>
      <c r="AJ28" t="s">
        <v>411</v>
      </c>
      <c r="AK28" t="s">
        <v>417</v>
      </c>
      <c r="AL28" t="s">
        <v>2313</v>
      </c>
      <c r="AM28">
        <v>42073</v>
      </c>
      <c r="AN28">
        <v>0</v>
      </c>
      <c r="AO28">
        <v>0</v>
      </c>
      <c r="AP28">
        <v>4600000</v>
      </c>
      <c r="AQ28">
        <v>0</v>
      </c>
      <c r="AR28" t="s">
        <v>469</v>
      </c>
      <c r="AS28" t="s">
        <v>469</v>
      </c>
      <c r="AT28" t="s">
        <v>469</v>
      </c>
      <c r="AU28" t="s">
        <v>469</v>
      </c>
      <c r="AV28" t="s">
        <v>469</v>
      </c>
      <c r="AW28" t="s">
        <v>469</v>
      </c>
      <c r="AX28" t="s">
        <v>469</v>
      </c>
      <c r="AY28" t="s">
        <v>469</v>
      </c>
      <c r="AZ28">
        <v>0</v>
      </c>
    </row>
    <row r="29" spans="1:99" x14ac:dyDescent="0.2">
      <c r="A29" s="43" t="s">
        <v>473</v>
      </c>
      <c r="B29" s="43" t="s">
        <v>1018</v>
      </c>
      <c r="C29" s="43" t="s">
        <v>4</v>
      </c>
      <c r="D29" s="60" t="s">
        <v>474</v>
      </c>
      <c r="E29" s="43" t="s">
        <v>470</v>
      </c>
      <c r="F29" s="43" t="s">
        <v>1047</v>
      </c>
      <c r="G29" s="43">
        <v>1</v>
      </c>
      <c r="H29" s="43" t="s">
        <v>1124</v>
      </c>
      <c r="I29" s="43"/>
      <c r="J29" s="43" t="s">
        <v>328</v>
      </c>
      <c r="K29" s="43" t="s">
        <v>329</v>
      </c>
      <c r="L29" s="43" t="s">
        <v>107</v>
      </c>
      <c r="M29" s="43" t="s">
        <v>272</v>
      </c>
      <c r="N29" s="43" t="s">
        <v>1907</v>
      </c>
      <c r="O29" s="43" t="s">
        <v>1908</v>
      </c>
      <c r="P29" s="43" t="s">
        <v>7</v>
      </c>
      <c r="Q29" s="43" t="s">
        <v>9</v>
      </c>
      <c r="R29" s="43" t="s">
        <v>245</v>
      </c>
      <c r="S29" s="43" t="s">
        <v>221</v>
      </c>
      <c r="T29" s="43">
        <v>16500000</v>
      </c>
      <c r="U29" s="43"/>
      <c r="V29" s="43"/>
      <c r="W29" s="43"/>
      <c r="X29" s="43"/>
      <c r="Y29" s="43"/>
      <c r="Z29" s="43"/>
      <c r="AA29" s="43"/>
      <c r="AB29" s="43"/>
      <c r="AC29" s="43">
        <v>3</v>
      </c>
      <c r="AD29" s="43">
        <v>5500000</v>
      </c>
      <c r="AE29" s="43">
        <v>16500000</v>
      </c>
      <c r="AF29" s="43"/>
      <c r="AG29" s="43"/>
      <c r="AH29" s="43"/>
      <c r="AI29" s="43"/>
      <c r="AJ29" s="43" t="s">
        <v>411</v>
      </c>
      <c r="AK29" s="43"/>
      <c r="AL29" s="43"/>
      <c r="AM29" s="43"/>
      <c r="AN29" s="43">
        <v>16500000</v>
      </c>
      <c r="AO29" s="43">
        <v>16500000</v>
      </c>
      <c r="AP29" s="43">
        <v>0</v>
      </c>
      <c r="AQ29" s="43">
        <v>0</v>
      </c>
      <c r="AR29" s="43" t="s">
        <v>469</v>
      </c>
      <c r="AS29" s="43" t="s">
        <v>469</v>
      </c>
      <c r="AT29" s="43"/>
      <c r="AU29" s="43" t="s">
        <v>469</v>
      </c>
      <c r="AV29" s="43" t="s">
        <v>469</v>
      </c>
      <c r="AW29" s="43" t="s">
        <v>1995</v>
      </c>
      <c r="AX29" s="43">
        <v>129</v>
      </c>
      <c r="AY29" s="43">
        <v>74</v>
      </c>
      <c r="AZ29" s="43">
        <v>42045</v>
      </c>
      <c r="BA29" s="43">
        <v>16500000</v>
      </c>
      <c r="BB29" s="43">
        <v>1</v>
      </c>
      <c r="BC29" t="s">
        <v>469</v>
      </c>
      <c r="BD29" t="s">
        <v>584</v>
      </c>
      <c r="BE29" t="s">
        <v>585</v>
      </c>
      <c r="BF29">
        <v>0</v>
      </c>
    </row>
    <row r="30" spans="1:99" x14ac:dyDescent="0.2">
      <c r="A30" t="s">
        <v>473</v>
      </c>
      <c r="B30" t="s">
        <v>1018</v>
      </c>
      <c r="C30" t="s">
        <v>4</v>
      </c>
      <c r="D30" s="39" t="s">
        <v>474</v>
      </c>
      <c r="E30" t="s">
        <v>470</v>
      </c>
      <c r="F30" t="s">
        <v>1047</v>
      </c>
      <c r="G30">
        <v>2</v>
      </c>
      <c r="H30" t="s">
        <v>1124</v>
      </c>
      <c r="J30" t="s">
        <v>328</v>
      </c>
      <c r="K30" t="s">
        <v>329</v>
      </c>
      <c r="L30" t="s">
        <v>107</v>
      </c>
      <c r="M30" t="s">
        <v>272</v>
      </c>
      <c r="N30" t="s">
        <v>1907</v>
      </c>
      <c r="O30" t="s">
        <v>1908</v>
      </c>
      <c r="P30" t="s">
        <v>7</v>
      </c>
      <c r="Q30" t="s">
        <v>9</v>
      </c>
      <c r="R30" t="s">
        <v>245</v>
      </c>
      <c r="S30" t="s">
        <v>221</v>
      </c>
      <c r="T30">
        <v>13500000</v>
      </c>
      <c r="AC30">
        <v>3</v>
      </c>
      <c r="AD30">
        <v>4500000</v>
      </c>
      <c r="AE30">
        <v>13500000</v>
      </c>
      <c r="AG30">
        <v>42023</v>
      </c>
      <c r="AH30">
        <v>42025</v>
      </c>
      <c r="AI30">
        <v>42027</v>
      </c>
      <c r="AJ30" t="s">
        <v>411</v>
      </c>
      <c r="AN30">
        <v>13500000</v>
      </c>
      <c r="AO30">
        <v>13500000</v>
      </c>
      <c r="AP30">
        <v>0</v>
      </c>
      <c r="AQ30">
        <v>0</v>
      </c>
      <c r="AR30" t="s">
        <v>469</v>
      </c>
      <c r="AS30" t="s">
        <v>469</v>
      </c>
      <c r="AU30" t="s">
        <v>469</v>
      </c>
      <c r="AV30" t="s">
        <v>469</v>
      </c>
      <c r="AW30" t="s">
        <v>1996</v>
      </c>
      <c r="AX30">
        <v>130</v>
      </c>
      <c r="AY30">
        <v>84</v>
      </c>
      <c r="AZ30">
        <v>42046</v>
      </c>
      <c r="BA30">
        <v>13500000</v>
      </c>
      <c r="BB30">
        <v>1</v>
      </c>
      <c r="BC30" t="s">
        <v>469</v>
      </c>
      <c r="BD30" t="s">
        <v>587</v>
      </c>
      <c r="BE30" t="s">
        <v>588</v>
      </c>
      <c r="BF30">
        <v>0</v>
      </c>
    </row>
    <row r="31" spans="1:99" x14ac:dyDescent="0.2">
      <c r="A31" t="s">
        <v>473</v>
      </c>
      <c r="B31" t="s">
        <v>1018</v>
      </c>
      <c r="C31" t="s">
        <v>4</v>
      </c>
      <c r="D31" s="39" t="s">
        <v>474</v>
      </c>
      <c r="E31" t="s">
        <v>470</v>
      </c>
      <c r="F31" t="s">
        <v>1047</v>
      </c>
      <c r="G31">
        <v>3</v>
      </c>
      <c r="H31" t="s">
        <v>1124</v>
      </c>
      <c r="J31" t="s">
        <v>328</v>
      </c>
      <c r="K31" t="s">
        <v>329</v>
      </c>
      <c r="L31" t="s">
        <v>107</v>
      </c>
      <c r="M31" t="s">
        <v>272</v>
      </c>
      <c r="N31" t="s">
        <v>1907</v>
      </c>
      <c r="O31" t="s">
        <v>1908</v>
      </c>
      <c r="P31" t="s">
        <v>7</v>
      </c>
      <c r="Q31" t="s">
        <v>9</v>
      </c>
      <c r="R31" t="s">
        <v>245</v>
      </c>
      <c r="S31" t="s">
        <v>221</v>
      </c>
      <c r="T31">
        <v>16500000</v>
      </c>
      <c r="AC31">
        <v>3</v>
      </c>
      <c r="AD31">
        <v>5500000</v>
      </c>
      <c r="AE31">
        <v>16500000</v>
      </c>
      <c r="AG31">
        <v>42023</v>
      </c>
      <c r="AH31">
        <v>42025</v>
      </c>
      <c r="AI31">
        <v>42027</v>
      </c>
      <c r="AJ31" t="s">
        <v>411</v>
      </c>
      <c r="AN31">
        <v>16500000</v>
      </c>
      <c r="AO31">
        <v>16500000</v>
      </c>
      <c r="AP31">
        <v>0</v>
      </c>
      <c r="AQ31">
        <v>0</v>
      </c>
      <c r="AR31" t="s">
        <v>469</v>
      </c>
      <c r="AS31" t="s">
        <v>469</v>
      </c>
      <c r="AU31" t="s">
        <v>469</v>
      </c>
      <c r="AV31" t="s">
        <v>469</v>
      </c>
      <c r="AW31" t="s">
        <v>1997</v>
      </c>
      <c r="AX31">
        <v>131</v>
      </c>
      <c r="AY31">
        <v>86</v>
      </c>
      <c r="AZ31">
        <v>42046</v>
      </c>
      <c r="BA31">
        <v>16500000</v>
      </c>
    </row>
    <row r="32" spans="1:99" x14ac:dyDescent="0.2">
      <c r="A32" t="s">
        <v>473</v>
      </c>
      <c r="B32" t="s">
        <v>1018</v>
      </c>
      <c r="C32" t="s">
        <v>4</v>
      </c>
      <c r="D32" s="39" t="s">
        <v>474</v>
      </c>
      <c r="E32" t="s">
        <v>470</v>
      </c>
      <c r="F32" t="s">
        <v>1047</v>
      </c>
      <c r="G32">
        <v>4</v>
      </c>
      <c r="H32" t="s">
        <v>1817</v>
      </c>
      <c r="J32" t="s">
        <v>328</v>
      </c>
      <c r="K32" t="s">
        <v>329</v>
      </c>
      <c r="L32" t="s">
        <v>107</v>
      </c>
      <c r="M32" t="s">
        <v>272</v>
      </c>
      <c r="N32" t="s">
        <v>1907</v>
      </c>
      <c r="O32" t="s">
        <v>1908</v>
      </c>
      <c r="P32" t="s">
        <v>7</v>
      </c>
      <c r="Q32" t="s">
        <v>9</v>
      </c>
      <c r="R32" t="s">
        <v>245</v>
      </c>
      <c r="S32" t="s">
        <v>221</v>
      </c>
      <c r="T32">
        <v>16500000</v>
      </c>
      <c r="AC32">
        <v>3</v>
      </c>
      <c r="AD32">
        <v>5500000</v>
      </c>
      <c r="AE32">
        <v>16500000</v>
      </c>
      <c r="AG32">
        <v>42023</v>
      </c>
      <c r="AH32">
        <v>42025</v>
      </c>
      <c r="AI32">
        <v>42027</v>
      </c>
      <c r="AJ32" t="s">
        <v>411</v>
      </c>
      <c r="AN32">
        <v>16500000</v>
      </c>
      <c r="AO32">
        <v>16500000</v>
      </c>
      <c r="AP32">
        <v>0</v>
      </c>
      <c r="AQ32">
        <v>0</v>
      </c>
      <c r="AR32" t="s">
        <v>469</v>
      </c>
      <c r="AS32" t="s">
        <v>469</v>
      </c>
      <c r="AU32" t="s">
        <v>469</v>
      </c>
      <c r="AV32" t="s">
        <v>469</v>
      </c>
      <c r="AW32" t="s">
        <v>1998</v>
      </c>
      <c r="AX32">
        <v>132</v>
      </c>
      <c r="AY32">
        <v>75</v>
      </c>
      <c r="AZ32">
        <v>42045</v>
      </c>
      <c r="BA32">
        <v>16500000</v>
      </c>
      <c r="BB32">
        <v>1</v>
      </c>
      <c r="BC32" t="s">
        <v>469</v>
      </c>
      <c r="BD32" t="s">
        <v>587</v>
      </c>
      <c r="BE32" t="s">
        <v>588</v>
      </c>
      <c r="BF32">
        <v>0</v>
      </c>
    </row>
    <row r="33" spans="1:58" x14ac:dyDescent="0.2">
      <c r="A33" t="s">
        <v>473</v>
      </c>
      <c r="B33" t="s">
        <v>1018</v>
      </c>
      <c r="C33" t="s">
        <v>4</v>
      </c>
      <c r="D33" s="39" t="s">
        <v>474</v>
      </c>
      <c r="E33" t="s">
        <v>470</v>
      </c>
      <c r="F33" t="s">
        <v>1047</v>
      </c>
      <c r="G33">
        <v>5</v>
      </c>
      <c r="H33" t="s">
        <v>1818</v>
      </c>
      <c r="J33" t="s">
        <v>328</v>
      </c>
      <c r="K33" t="s">
        <v>329</v>
      </c>
      <c r="L33" t="s">
        <v>107</v>
      </c>
      <c r="M33" t="s">
        <v>272</v>
      </c>
      <c r="N33" t="s">
        <v>1907</v>
      </c>
      <c r="O33" t="s">
        <v>1908</v>
      </c>
      <c r="P33" t="s">
        <v>7</v>
      </c>
      <c r="Q33" t="s">
        <v>9</v>
      </c>
      <c r="R33" t="s">
        <v>245</v>
      </c>
      <c r="S33" t="s">
        <v>221</v>
      </c>
      <c r="T33">
        <v>13500000</v>
      </c>
      <c r="AC33">
        <v>3</v>
      </c>
      <c r="AD33">
        <v>4500000</v>
      </c>
      <c r="AE33">
        <v>13500000</v>
      </c>
      <c r="AG33">
        <v>42023</v>
      </c>
      <c r="AH33">
        <v>42025</v>
      </c>
      <c r="AI33">
        <v>42027</v>
      </c>
      <c r="AJ33" t="s">
        <v>411</v>
      </c>
      <c r="AN33">
        <v>13500000</v>
      </c>
      <c r="AO33">
        <v>13500000</v>
      </c>
      <c r="AP33">
        <v>0</v>
      </c>
      <c r="AQ33">
        <v>0</v>
      </c>
      <c r="AR33" t="s">
        <v>469</v>
      </c>
      <c r="AS33" t="s">
        <v>469</v>
      </c>
      <c r="AU33" t="s">
        <v>469</v>
      </c>
      <c r="AV33" t="s">
        <v>469</v>
      </c>
      <c r="AW33" t="s">
        <v>1999</v>
      </c>
      <c r="AX33">
        <v>133</v>
      </c>
      <c r="AY33">
        <v>184</v>
      </c>
      <c r="AZ33">
        <v>42048</v>
      </c>
      <c r="BA33">
        <v>13500000</v>
      </c>
      <c r="BB33">
        <v>1</v>
      </c>
      <c r="BC33" t="s">
        <v>469</v>
      </c>
      <c r="BD33" t="s">
        <v>587</v>
      </c>
      <c r="BE33" t="s">
        <v>588</v>
      </c>
      <c r="BF33">
        <v>0</v>
      </c>
    </row>
    <row r="34" spans="1:58" x14ac:dyDescent="0.2">
      <c r="A34" t="s">
        <v>473</v>
      </c>
      <c r="B34" t="s">
        <v>1018</v>
      </c>
      <c r="C34" t="s">
        <v>4</v>
      </c>
      <c r="D34" s="39" t="s">
        <v>474</v>
      </c>
      <c r="E34" t="s">
        <v>470</v>
      </c>
      <c r="F34" t="s">
        <v>1047</v>
      </c>
      <c r="G34">
        <v>6</v>
      </c>
      <c r="H34" t="s">
        <v>1819</v>
      </c>
      <c r="J34" t="s">
        <v>328</v>
      </c>
      <c r="K34" t="s">
        <v>329</v>
      </c>
      <c r="L34" t="s">
        <v>107</v>
      </c>
      <c r="M34" t="s">
        <v>272</v>
      </c>
      <c r="N34" t="s">
        <v>1907</v>
      </c>
      <c r="O34" t="s">
        <v>1908</v>
      </c>
      <c r="P34" t="s">
        <v>7</v>
      </c>
      <c r="Q34" t="s">
        <v>9</v>
      </c>
      <c r="R34" t="s">
        <v>245</v>
      </c>
      <c r="S34" t="s">
        <v>221</v>
      </c>
      <c r="T34">
        <v>13750000</v>
      </c>
      <c r="AC34">
        <v>2</v>
      </c>
      <c r="AD34">
        <v>6875000</v>
      </c>
      <c r="AE34">
        <v>13750000</v>
      </c>
      <c r="AG34">
        <v>42023</v>
      </c>
      <c r="AH34">
        <v>42025</v>
      </c>
      <c r="AI34">
        <v>42027</v>
      </c>
      <c r="AJ34" t="s">
        <v>411</v>
      </c>
      <c r="AN34">
        <v>13750000</v>
      </c>
      <c r="AO34">
        <v>13750000</v>
      </c>
      <c r="AP34">
        <v>0</v>
      </c>
      <c r="AQ34">
        <v>0</v>
      </c>
      <c r="AR34" t="s">
        <v>469</v>
      </c>
      <c r="AS34" t="s">
        <v>469</v>
      </c>
      <c r="AU34" t="s">
        <v>469</v>
      </c>
      <c r="AV34" t="s">
        <v>469</v>
      </c>
      <c r="AW34" t="s">
        <v>2000</v>
      </c>
      <c r="AX34">
        <v>134</v>
      </c>
      <c r="AY34">
        <v>212</v>
      </c>
      <c r="AZ34">
        <v>42054</v>
      </c>
      <c r="BA34">
        <v>13750000</v>
      </c>
      <c r="BB34">
        <v>1</v>
      </c>
      <c r="BC34" t="s">
        <v>469</v>
      </c>
      <c r="BD34" t="s">
        <v>587</v>
      </c>
      <c r="BE34" t="s">
        <v>588</v>
      </c>
      <c r="BF34">
        <v>0</v>
      </c>
    </row>
    <row r="35" spans="1:58" x14ac:dyDescent="0.2">
      <c r="A35" t="s">
        <v>473</v>
      </c>
      <c r="B35" t="s">
        <v>1018</v>
      </c>
      <c r="C35" t="s">
        <v>4</v>
      </c>
      <c r="D35" s="39" t="s">
        <v>474</v>
      </c>
      <c r="E35" t="s">
        <v>470</v>
      </c>
      <c r="F35" t="s">
        <v>1047</v>
      </c>
      <c r="G35">
        <v>7</v>
      </c>
      <c r="H35" t="s">
        <v>1820</v>
      </c>
      <c r="J35" t="s">
        <v>328</v>
      </c>
      <c r="K35" t="s">
        <v>329</v>
      </c>
      <c r="L35" t="s">
        <v>107</v>
      </c>
      <c r="M35" t="s">
        <v>272</v>
      </c>
      <c r="N35" t="s">
        <v>1907</v>
      </c>
      <c r="O35" t="s">
        <v>1908</v>
      </c>
      <c r="P35" t="s">
        <v>7</v>
      </c>
      <c r="Q35" t="s">
        <v>9</v>
      </c>
      <c r="R35" t="s">
        <v>245</v>
      </c>
      <c r="S35" t="s">
        <v>221</v>
      </c>
      <c r="T35">
        <v>11000000</v>
      </c>
      <c r="AC35">
        <v>1.5</v>
      </c>
      <c r="AD35">
        <v>7333333.333333333</v>
      </c>
      <c r="AE35">
        <v>11000000</v>
      </c>
      <c r="AG35">
        <v>42023</v>
      </c>
      <c r="AH35">
        <v>42025</v>
      </c>
      <c r="AI35">
        <v>42027</v>
      </c>
      <c r="AJ35" t="s">
        <v>411</v>
      </c>
      <c r="AN35">
        <v>11000000</v>
      </c>
      <c r="AO35">
        <v>11000000</v>
      </c>
      <c r="AP35">
        <v>0</v>
      </c>
      <c r="AQ35">
        <v>0</v>
      </c>
      <c r="AR35" t="s">
        <v>469</v>
      </c>
      <c r="AS35" t="s">
        <v>469</v>
      </c>
      <c r="AU35" t="s">
        <v>469</v>
      </c>
      <c r="AV35" t="s">
        <v>469</v>
      </c>
      <c r="AW35" t="s">
        <v>2001</v>
      </c>
      <c r="AX35">
        <v>135</v>
      </c>
      <c r="AY35">
        <v>281</v>
      </c>
      <c r="AZ35">
        <v>42065</v>
      </c>
      <c r="BA35">
        <v>11000000</v>
      </c>
      <c r="BB35">
        <v>1</v>
      </c>
      <c r="BC35" t="s">
        <v>469</v>
      </c>
      <c r="BD35" t="s">
        <v>587</v>
      </c>
      <c r="BE35" t="s">
        <v>588</v>
      </c>
      <c r="BF35">
        <v>0</v>
      </c>
    </row>
    <row r="36" spans="1:58" x14ac:dyDescent="0.2">
      <c r="A36" t="s">
        <v>473</v>
      </c>
      <c r="B36" t="s">
        <v>1018</v>
      </c>
      <c r="C36" t="s">
        <v>4</v>
      </c>
      <c r="D36" s="39" t="s">
        <v>474</v>
      </c>
      <c r="E36" t="s">
        <v>470</v>
      </c>
      <c r="F36" t="s">
        <v>1047</v>
      </c>
      <c r="G36">
        <v>8</v>
      </c>
      <c r="H36" t="s">
        <v>1821</v>
      </c>
      <c r="J36" t="s">
        <v>328</v>
      </c>
      <c r="K36" t="s">
        <v>329</v>
      </c>
      <c r="L36" t="s">
        <v>107</v>
      </c>
      <c r="M36" t="s">
        <v>272</v>
      </c>
      <c r="N36" t="s">
        <v>1907</v>
      </c>
      <c r="O36" t="s">
        <v>1908</v>
      </c>
      <c r="P36" t="s">
        <v>7</v>
      </c>
      <c r="Q36" t="s">
        <v>9</v>
      </c>
      <c r="R36" t="s">
        <v>245</v>
      </c>
      <c r="S36" t="s">
        <v>221</v>
      </c>
      <c r="T36">
        <v>9000000</v>
      </c>
      <c r="AC36">
        <v>1.5</v>
      </c>
      <c r="AD36">
        <v>6000000</v>
      </c>
      <c r="AE36">
        <v>9000000</v>
      </c>
      <c r="AG36">
        <v>42023</v>
      </c>
      <c r="AH36">
        <v>42025</v>
      </c>
      <c r="AI36">
        <v>42027</v>
      </c>
      <c r="AJ36" t="s">
        <v>411</v>
      </c>
      <c r="AN36">
        <v>9000000</v>
      </c>
      <c r="AO36">
        <v>9000000</v>
      </c>
      <c r="AP36">
        <v>0</v>
      </c>
      <c r="AQ36">
        <v>0</v>
      </c>
      <c r="AR36" t="s">
        <v>469</v>
      </c>
      <c r="AS36" t="s">
        <v>469</v>
      </c>
      <c r="AU36" t="s">
        <v>469</v>
      </c>
      <c r="AV36" t="s">
        <v>469</v>
      </c>
      <c r="AW36" t="s">
        <v>2002</v>
      </c>
      <c r="AX36">
        <v>136</v>
      </c>
      <c r="AY36">
        <v>255</v>
      </c>
      <c r="AZ36">
        <v>42060</v>
      </c>
      <c r="BA36">
        <v>9000000</v>
      </c>
      <c r="BB36">
        <v>1</v>
      </c>
      <c r="BC36" t="s">
        <v>469</v>
      </c>
      <c r="BD36" t="s">
        <v>587</v>
      </c>
      <c r="BE36" t="s">
        <v>588</v>
      </c>
      <c r="BF36">
        <v>0</v>
      </c>
    </row>
    <row r="37" spans="1:58" x14ac:dyDescent="0.2">
      <c r="A37" t="s">
        <v>473</v>
      </c>
      <c r="B37" t="s">
        <v>1018</v>
      </c>
      <c r="C37" t="s">
        <v>4</v>
      </c>
      <c r="D37" s="39" t="s">
        <v>474</v>
      </c>
      <c r="E37" t="s">
        <v>470</v>
      </c>
      <c r="F37" t="s">
        <v>1047</v>
      </c>
      <c r="G37">
        <v>9</v>
      </c>
      <c r="H37" t="s">
        <v>1124</v>
      </c>
      <c r="J37" t="s">
        <v>328</v>
      </c>
      <c r="K37" t="s">
        <v>329</v>
      </c>
      <c r="L37" t="s">
        <v>107</v>
      </c>
      <c r="M37" t="s">
        <v>272</v>
      </c>
      <c r="N37" t="s">
        <v>1907</v>
      </c>
      <c r="O37" t="s">
        <v>1908</v>
      </c>
      <c r="P37" t="s">
        <v>7</v>
      </c>
      <c r="Q37" t="s">
        <v>9</v>
      </c>
      <c r="R37" t="s">
        <v>245</v>
      </c>
      <c r="S37" t="s">
        <v>221</v>
      </c>
      <c r="T37">
        <v>13500000</v>
      </c>
      <c r="AC37">
        <v>3</v>
      </c>
      <c r="AD37">
        <v>4500000</v>
      </c>
      <c r="AE37">
        <v>13500000</v>
      </c>
      <c r="AG37">
        <v>42023</v>
      </c>
      <c r="AH37">
        <v>42025</v>
      </c>
      <c r="AI37">
        <v>42027</v>
      </c>
      <c r="AJ37" t="s">
        <v>411</v>
      </c>
      <c r="AN37">
        <v>13500000</v>
      </c>
      <c r="AO37">
        <v>0</v>
      </c>
      <c r="AP37">
        <v>13500000</v>
      </c>
      <c r="AQ37">
        <v>13500000</v>
      </c>
      <c r="AR37" t="s">
        <v>469</v>
      </c>
      <c r="AS37" t="s">
        <v>469</v>
      </c>
      <c r="AU37" t="s">
        <v>469</v>
      </c>
      <c r="AV37" t="s">
        <v>469</v>
      </c>
      <c r="AW37" t="s">
        <v>2003</v>
      </c>
      <c r="AX37">
        <v>137</v>
      </c>
      <c r="AY37">
        <v>0</v>
      </c>
      <c r="AZ37">
        <v>0</v>
      </c>
      <c r="BA37">
        <v>13500000</v>
      </c>
      <c r="BB37">
        <v>1</v>
      </c>
      <c r="BC37" t="s">
        <v>469</v>
      </c>
      <c r="BD37" t="s">
        <v>587</v>
      </c>
      <c r="BE37" t="s">
        <v>588</v>
      </c>
      <c r="BF37">
        <v>0</v>
      </c>
    </row>
    <row r="38" spans="1:58" x14ac:dyDescent="0.2">
      <c r="A38" t="s">
        <v>473</v>
      </c>
      <c r="B38" t="s">
        <v>1018</v>
      </c>
      <c r="C38" t="s">
        <v>4</v>
      </c>
      <c r="D38" s="39" t="s">
        <v>474</v>
      </c>
      <c r="E38" t="s">
        <v>470</v>
      </c>
      <c r="F38" t="s">
        <v>1047</v>
      </c>
      <c r="G38">
        <v>10</v>
      </c>
      <c r="H38" t="s">
        <v>1822</v>
      </c>
      <c r="J38" t="s">
        <v>328</v>
      </c>
      <c r="K38" t="s">
        <v>329</v>
      </c>
      <c r="L38" t="s">
        <v>107</v>
      </c>
      <c r="M38" t="s">
        <v>272</v>
      </c>
      <c r="N38" t="s">
        <v>1907</v>
      </c>
      <c r="O38" t="s">
        <v>1908</v>
      </c>
      <c r="P38" t="s">
        <v>7</v>
      </c>
      <c r="Q38" t="s">
        <v>9</v>
      </c>
      <c r="R38" t="s">
        <v>245</v>
      </c>
      <c r="S38" t="s">
        <v>221</v>
      </c>
      <c r="T38">
        <v>16500000</v>
      </c>
      <c r="AC38">
        <v>3</v>
      </c>
      <c r="AD38">
        <v>5500000</v>
      </c>
      <c r="AE38">
        <v>16500000</v>
      </c>
      <c r="AG38">
        <v>42023</v>
      </c>
      <c r="AH38">
        <v>42025</v>
      </c>
      <c r="AI38">
        <v>42027</v>
      </c>
      <c r="AJ38" t="s">
        <v>411</v>
      </c>
      <c r="AN38">
        <v>16500000</v>
      </c>
      <c r="AO38">
        <v>0</v>
      </c>
      <c r="AP38">
        <v>16500000</v>
      </c>
      <c r="AQ38">
        <v>16500000</v>
      </c>
      <c r="AR38" t="s">
        <v>469</v>
      </c>
      <c r="AS38" t="s">
        <v>469</v>
      </c>
      <c r="AU38" t="s">
        <v>469</v>
      </c>
      <c r="AV38" t="s">
        <v>469</v>
      </c>
      <c r="AW38" t="s">
        <v>2004</v>
      </c>
      <c r="AX38">
        <v>138</v>
      </c>
      <c r="AY38">
        <v>0</v>
      </c>
      <c r="AZ38">
        <v>0</v>
      </c>
      <c r="BA38">
        <v>16500000</v>
      </c>
      <c r="BB38">
        <v>1</v>
      </c>
      <c r="BC38" t="s">
        <v>469</v>
      </c>
      <c r="BD38" t="s">
        <v>587</v>
      </c>
      <c r="BE38" t="s">
        <v>588</v>
      </c>
      <c r="BF38">
        <v>0</v>
      </c>
    </row>
    <row r="39" spans="1:58" x14ac:dyDescent="0.2">
      <c r="A39" t="s">
        <v>473</v>
      </c>
      <c r="B39" t="s">
        <v>1018</v>
      </c>
      <c r="C39" t="s">
        <v>4</v>
      </c>
      <c r="D39" s="39" t="s">
        <v>474</v>
      </c>
      <c r="E39" t="s">
        <v>470</v>
      </c>
      <c r="F39" t="s">
        <v>1047</v>
      </c>
      <c r="G39">
        <v>11</v>
      </c>
      <c r="H39" t="s">
        <v>1823</v>
      </c>
      <c r="J39" t="s">
        <v>328</v>
      </c>
      <c r="K39" t="s">
        <v>329</v>
      </c>
      <c r="L39" t="s">
        <v>107</v>
      </c>
      <c r="M39" t="s">
        <v>272</v>
      </c>
      <c r="N39" t="s">
        <v>1907</v>
      </c>
      <c r="O39" t="s">
        <v>1908</v>
      </c>
      <c r="P39" t="s">
        <v>7</v>
      </c>
      <c r="Q39" t="s">
        <v>9</v>
      </c>
      <c r="R39" t="s">
        <v>245</v>
      </c>
      <c r="S39" t="s">
        <v>221</v>
      </c>
      <c r="T39">
        <v>16500000</v>
      </c>
      <c r="AC39">
        <v>3</v>
      </c>
      <c r="AD39">
        <v>5500000</v>
      </c>
      <c r="AE39">
        <v>16500000</v>
      </c>
      <c r="AG39">
        <v>42023</v>
      </c>
      <c r="AH39">
        <v>42025</v>
      </c>
      <c r="AI39">
        <v>42027</v>
      </c>
      <c r="AJ39" t="s">
        <v>411</v>
      </c>
      <c r="AN39">
        <v>16500000</v>
      </c>
      <c r="AO39">
        <v>0</v>
      </c>
      <c r="AP39">
        <v>16500000</v>
      </c>
      <c r="AQ39">
        <v>16500000</v>
      </c>
      <c r="AR39" t="s">
        <v>469</v>
      </c>
      <c r="AS39" t="s">
        <v>469</v>
      </c>
      <c r="AU39" t="s">
        <v>469</v>
      </c>
      <c r="AV39" t="s">
        <v>469</v>
      </c>
      <c r="AW39" t="s">
        <v>2005</v>
      </c>
      <c r="AX39">
        <v>139</v>
      </c>
      <c r="AY39">
        <v>0</v>
      </c>
      <c r="AZ39">
        <v>0</v>
      </c>
      <c r="BA39">
        <v>16500000</v>
      </c>
      <c r="BB39">
        <v>1</v>
      </c>
      <c r="BC39" t="s">
        <v>469</v>
      </c>
      <c r="BD39" t="s">
        <v>587</v>
      </c>
      <c r="BE39" t="s">
        <v>588</v>
      </c>
      <c r="BF39">
        <v>0</v>
      </c>
    </row>
    <row r="40" spans="1:58" x14ac:dyDescent="0.2">
      <c r="A40" t="s">
        <v>473</v>
      </c>
      <c r="B40" t="s">
        <v>1018</v>
      </c>
      <c r="C40" t="s">
        <v>4</v>
      </c>
      <c r="D40" s="39" t="s">
        <v>474</v>
      </c>
      <c r="E40" t="s">
        <v>470</v>
      </c>
      <c r="F40" t="s">
        <v>1047</v>
      </c>
      <c r="G40">
        <v>12</v>
      </c>
      <c r="H40" t="s">
        <v>1824</v>
      </c>
      <c r="J40" t="s">
        <v>328</v>
      </c>
      <c r="K40" t="s">
        <v>329</v>
      </c>
      <c r="L40" t="s">
        <v>107</v>
      </c>
      <c r="M40" t="s">
        <v>272</v>
      </c>
      <c r="N40" t="s">
        <v>1907</v>
      </c>
      <c r="O40" t="s">
        <v>1908</v>
      </c>
      <c r="P40" t="s">
        <v>7</v>
      </c>
      <c r="Q40" t="s">
        <v>9</v>
      </c>
      <c r="R40" t="s">
        <v>245</v>
      </c>
      <c r="S40" t="s">
        <v>221</v>
      </c>
      <c r="T40">
        <v>6900000</v>
      </c>
      <c r="AC40">
        <v>3</v>
      </c>
      <c r="AD40">
        <v>2300000</v>
      </c>
      <c r="AE40">
        <v>6900000</v>
      </c>
      <c r="AG40">
        <v>42023</v>
      </c>
      <c r="AH40">
        <v>42025</v>
      </c>
      <c r="AI40">
        <v>42027</v>
      </c>
      <c r="AJ40" t="s">
        <v>411</v>
      </c>
      <c r="AN40">
        <v>6900000</v>
      </c>
      <c r="AO40">
        <v>0</v>
      </c>
      <c r="AP40">
        <v>6900000</v>
      </c>
      <c r="AQ40">
        <v>6900000</v>
      </c>
      <c r="AR40" t="s">
        <v>469</v>
      </c>
      <c r="AS40" t="s">
        <v>469</v>
      </c>
      <c r="AU40" t="s">
        <v>469</v>
      </c>
      <c r="AV40" t="s">
        <v>469</v>
      </c>
      <c r="AW40" t="s">
        <v>2006</v>
      </c>
      <c r="AX40">
        <v>140</v>
      </c>
      <c r="AY40">
        <v>0</v>
      </c>
      <c r="AZ40">
        <v>0</v>
      </c>
      <c r="BA40">
        <v>6900000</v>
      </c>
      <c r="BB40">
        <v>1</v>
      </c>
      <c r="BC40" t="s">
        <v>469</v>
      </c>
      <c r="BD40" t="s">
        <v>587</v>
      </c>
      <c r="BE40" t="s">
        <v>588</v>
      </c>
      <c r="BF40">
        <v>0</v>
      </c>
    </row>
    <row r="41" spans="1:58" x14ac:dyDescent="0.2">
      <c r="A41" t="s">
        <v>473</v>
      </c>
      <c r="B41" t="s">
        <v>1018</v>
      </c>
      <c r="C41" t="s">
        <v>4</v>
      </c>
      <c r="D41" s="39" t="s">
        <v>474</v>
      </c>
      <c r="E41" t="s">
        <v>470</v>
      </c>
      <c r="F41" t="s">
        <v>1047</v>
      </c>
      <c r="G41">
        <v>13</v>
      </c>
      <c r="H41" t="s">
        <v>2310</v>
      </c>
      <c r="J41" t="s">
        <v>328</v>
      </c>
      <c r="K41" t="s">
        <v>329</v>
      </c>
      <c r="L41" t="s">
        <v>107</v>
      </c>
      <c r="M41" t="s">
        <v>272</v>
      </c>
      <c r="N41" t="s">
        <v>1907</v>
      </c>
      <c r="O41" t="s">
        <v>1908</v>
      </c>
      <c r="P41" t="s">
        <v>7</v>
      </c>
      <c r="Q41" t="s">
        <v>9</v>
      </c>
      <c r="R41" t="s">
        <v>245</v>
      </c>
      <c r="S41" t="s">
        <v>221</v>
      </c>
      <c r="T41">
        <v>4600000</v>
      </c>
      <c r="AC41">
        <v>2</v>
      </c>
      <c r="AD41">
        <v>2300000</v>
      </c>
      <c r="AE41">
        <v>4600000</v>
      </c>
      <c r="AG41">
        <v>42069</v>
      </c>
      <c r="AH41">
        <v>42072</v>
      </c>
      <c r="AI41">
        <v>42073</v>
      </c>
      <c r="AJ41" t="s">
        <v>411</v>
      </c>
      <c r="AN41">
        <v>4600000</v>
      </c>
      <c r="AO41">
        <v>0</v>
      </c>
      <c r="AP41">
        <v>4600000</v>
      </c>
      <c r="AQ41">
        <v>4600000</v>
      </c>
      <c r="AR41" t="s">
        <v>469</v>
      </c>
      <c r="AS41" t="s">
        <v>469</v>
      </c>
      <c r="AU41" t="s">
        <v>469</v>
      </c>
      <c r="AV41" t="s">
        <v>469</v>
      </c>
      <c r="AW41" t="s">
        <v>2311</v>
      </c>
      <c r="AX41">
        <v>301</v>
      </c>
      <c r="AY41">
        <v>0</v>
      </c>
      <c r="AZ41">
        <v>0</v>
      </c>
      <c r="BA41">
        <v>4600000</v>
      </c>
      <c r="BB41">
        <v>1</v>
      </c>
      <c r="BC41" t="s">
        <v>469</v>
      </c>
      <c r="BD41" t="s">
        <v>587</v>
      </c>
      <c r="BE41" t="s">
        <v>588</v>
      </c>
      <c r="BF41">
        <v>0</v>
      </c>
    </row>
    <row r="42" spans="1:58" x14ac:dyDescent="0.2">
      <c r="A42" t="s">
        <v>473</v>
      </c>
      <c r="B42" t="s">
        <v>1018</v>
      </c>
      <c r="C42" t="s">
        <v>4</v>
      </c>
      <c r="D42" s="39" t="s">
        <v>474</v>
      </c>
      <c r="E42" t="s">
        <v>470</v>
      </c>
      <c r="F42" t="s">
        <v>1047</v>
      </c>
      <c r="G42">
        <v>14</v>
      </c>
      <c r="H42" t="s">
        <v>2312</v>
      </c>
      <c r="J42" t="s">
        <v>328</v>
      </c>
      <c r="K42" t="s">
        <v>329</v>
      </c>
      <c r="L42" t="s">
        <v>107</v>
      </c>
      <c r="M42" t="s">
        <v>272</v>
      </c>
      <c r="N42" t="s">
        <v>1907</v>
      </c>
      <c r="O42" t="s">
        <v>1908</v>
      </c>
      <c r="P42" t="s">
        <v>7</v>
      </c>
      <c r="Q42" t="s">
        <v>9</v>
      </c>
      <c r="R42" t="s">
        <v>245</v>
      </c>
      <c r="S42" t="s">
        <v>221</v>
      </c>
      <c r="T42">
        <v>11000000</v>
      </c>
      <c r="AC42">
        <v>2</v>
      </c>
      <c r="AD42">
        <v>5500000</v>
      </c>
      <c r="AE42">
        <v>11000000</v>
      </c>
      <c r="AG42">
        <v>42073</v>
      </c>
      <c r="AH42">
        <v>42075</v>
      </c>
      <c r="AI42">
        <v>42076</v>
      </c>
      <c r="AJ42" t="s">
        <v>411</v>
      </c>
      <c r="AN42">
        <v>0</v>
      </c>
      <c r="AO42">
        <v>0</v>
      </c>
      <c r="AP42">
        <v>11000000</v>
      </c>
      <c r="AQ42">
        <v>0</v>
      </c>
      <c r="AR42" t="s">
        <v>469</v>
      </c>
      <c r="AS42" t="s">
        <v>469</v>
      </c>
      <c r="AU42" t="s">
        <v>469</v>
      </c>
      <c r="AV42" t="s">
        <v>469</v>
      </c>
      <c r="AW42" t="s">
        <v>469</v>
      </c>
      <c r="AX42" t="s">
        <v>469</v>
      </c>
      <c r="AY42" t="s">
        <v>469</v>
      </c>
      <c r="AZ42" t="s">
        <v>469</v>
      </c>
      <c r="BA42">
        <v>0</v>
      </c>
      <c r="BB42">
        <v>1</v>
      </c>
      <c r="BC42" t="s">
        <v>469</v>
      </c>
      <c r="BD42" t="s">
        <v>587</v>
      </c>
      <c r="BE42" t="s">
        <v>588</v>
      </c>
      <c r="BF42">
        <v>0</v>
      </c>
    </row>
    <row r="43" spans="1:58" x14ac:dyDescent="0.2">
      <c r="A43" t="s">
        <v>473</v>
      </c>
      <c r="B43" t="s">
        <v>1632</v>
      </c>
      <c r="C43" t="s">
        <v>1</v>
      </c>
      <c r="D43" s="39" t="s">
        <v>1633</v>
      </c>
      <c r="E43" t="s">
        <v>1634</v>
      </c>
      <c r="F43" t="s">
        <v>1047</v>
      </c>
      <c r="G43">
        <v>1</v>
      </c>
      <c r="H43" t="s">
        <v>1825</v>
      </c>
      <c r="J43" t="s">
        <v>328</v>
      </c>
      <c r="K43" t="s">
        <v>329</v>
      </c>
      <c r="L43" t="s">
        <v>107</v>
      </c>
      <c r="M43" t="s">
        <v>272</v>
      </c>
      <c r="N43" t="s">
        <v>1907</v>
      </c>
      <c r="O43" t="s">
        <v>1908</v>
      </c>
      <c r="P43" t="s">
        <v>7</v>
      </c>
      <c r="Q43" t="s">
        <v>9</v>
      </c>
      <c r="R43" t="s">
        <v>245</v>
      </c>
      <c r="S43" t="s">
        <v>221</v>
      </c>
      <c r="T43">
        <v>88000000</v>
      </c>
      <c r="U43">
        <v>0</v>
      </c>
      <c r="AC43">
        <v>11</v>
      </c>
      <c r="AD43">
        <v>8000000</v>
      </c>
      <c r="AE43">
        <v>88000000</v>
      </c>
      <c r="AG43">
        <v>42023</v>
      </c>
      <c r="AH43">
        <v>42025</v>
      </c>
      <c r="AI43">
        <v>42027</v>
      </c>
      <c r="AJ43" t="s">
        <v>411</v>
      </c>
      <c r="AN43">
        <v>88000000</v>
      </c>
      <c r="AO43">
        <v>0</v>
      </c>
      <c r="AP43">
        <v>88000000</v>
      </c>
      <c r="AQ43">
        <v>88000000</v>
      </c>
      <c r="AR43" t="s">
        <v>469</v>
      </c>
      <c r="AS43" t="s">
        <v>469</v>
      </c>
      <c r="AU43" t="s">
        <v>469</v>
      </c>
      <c r="AV43" t="s">
        <v>469</v>
      </c>
      <c r="AW43" t="s">
        <v>2007</v>
      </c>
      <c r="AX43">
        <v>141</v>
      </c>
      <c r="AY43">
        <v>0</v>
      </c>
      <c r="AZ43">
        <v>0</v>
      </c>
      <c r="BA43">
        <v>88000000</v>
      </c>
      <c r="BB43">
        <v>1</v>
      </c>
      <c r="BC43" t="s">
        <v>469</v>
      </c>
      <c r="BD43" t="s">
        <v>587</v>
      </c>
      <c r="BE43" t="s">
        <v>588</v>
      </c>
      <c r="BF43">
        <v>0</v>
      </c>
    </row>
    <row r="44" spans="1:58" x14ac:dyDescent="0.2">
      <c r="A44" t="s">
        <v>473</v>
      </c>
      <c r="B44" t="s">
        <v>1632</v>
      </c>
      <c r="C44" t="s">
        <v>1</v>
      </c>
      <c r="D44" s="39" t="s">
        <v>1633</v>
      </c>
      <c r="E44" t="s">
        <v>1634</v>
      </c>
      <c r="F44" t="s">
        <v>1047</v>
      </c>
      <c r="G44">
        <v>2</v>
      </c>
      <c r="H44" t="s">
        <v>1826</v>
      </c>
      <c r="J44" t="s">
        <v>328</v>
      </c>
      <c r="K44" t="s">
        <v>329</v>
      </c>
      <c r="L44" t="s">
        <v>107</v>
      </c>
      <c r="M44" t="s">
        <v>272</v>
      </c>
      <c r="N44" t="s">
        <v>1907</v>
      </c>
      <c r="O44" t="s">
        <v>1908</v>
      </c>
      <c r="P44" t="s">
        <v>7</v>
      </c>
      <c r="Q44" t="s">
        <v>9</v>
      </c>
      <c r="R44" t="s">
        <v>245</v>
      </c>
      <c r="S44" t="s">
        <v>221</v>
      </c>
      <c r="T44">
        <v>17400000</v>
      </c>
      <c r="U44">
        <v>0</v>
      </c>
      <c r="AC44">
        <v>3</v>
      </c>
      <c r="AD44">
        <v>5800000</v>
      </c>
      <c r="AE44">
        <v>17400000</v>
      </c>
      <c r="AG44">
        <v>42023</v>
      </c>
      <c r="AH44">
        <v>42025</v>
      </c>
      <c r="AI44">
        <v>42027</v>
      </c>
      <c r="AJ44" t="s">
        <v>411</v>
      </c>
      <c r="AN44">
        <v>17400000</v>
      </c>
      <c r="AO44">
        <v>17400000</v>
      </c>
      <c r="AP44">
        <v>0</v>
      </c>
      <c r="AQ44">
        <v>0</v>
      </c>
      <c r="AR44" t="s">
        <v>469</v>
      </c>
      <c r="AS44" t="s">
        <v>469</v>
      </c>
      <c r="AU44" t="s">
        <v>469</v>
      </c>
      <c r="AV44" t="s">
        <v>469</v>
      </c>
      <c r="AW44" t="s">
        <v>2008</v>
      </c>
      <c r="AX44">
        <v>142</v>
      </c>
      <c r="AY44">
        <v>101</v>
      </c>
      <c r="AZ44">
        <v>42047</v>
      </c>
      <c r="BA44">
        <v>17400000</v>
      </c>
      <c r="BB44">
        <v>1</v>
      </c>
      <c r="BC44" t="s">
        <v>469</v>
      </c>
      <c r="BD44" t="s">
        <v>587</v>
      </c>
      <c r="BE44" t="s">
        <v>588</v>
      </c>
      <c r="BF44">
        <v>0</v>
      </c>
    </row>
    <row r="45" spans="1:58" x14ac:dyDescent="0.2">
      <c r="A45" t="s">
        <v>473</v>
      </c>
      <c r="B45" t="s">
        <v>1632</v>
      </c>
      <c r="C45" t="s">
        <v>1</v>
      </c>
      <c r="D45" s="39" t="s">
        <v>1633</v>
      </c>
      <c r="E45" t="s">
        <v>1634</v>
      </c>
      <c r="G45">
        <v>3</v>
      </c>
      <c r="H45" t="s">
        <v>2109</v>
      </c>
      <c r="J45" t="s">
        <v>281</v>
      </c>
      <c r="K45" t="s">
        <v>282</v>
      </c>
      <c r="L45" t="s">
        <v>107</v>
      </c>
      <c r="M45" t="s">
        <v>272</v>
      </c>
      <c r="N45" t="s">
        <v>1907</v>
      </c>
      <c r="O45" t="s">
        <v>1908</v>
      </c>
      <c r="P45" t="s">
        <v>1</v>
      </c>
      <c r="Q45" t="s">
        <v>5</v>
      </c>
      <c r="R45" t="s">
        <v>12</v>
      </c>
      <c r="S45" t="s">
        <v>237</v>
      </c>
      <c r="T45">
        <v>4855889</v>
      </c>
      <c r="U45">
        <v>0</v>
      </c>
      <c r="AC45">
        <v>1</v>
      </c>
      <c r="AD45">
        <v>4855889</v>
      </c>
      <c r="AE45">
        <v>4855889</v>
      </c>
      <c r="AG45">
        <v>42079</v>
      </c>
      <c r="AH45">
        <v>42081</v>
      </c>
      <c r="AI45">
        <v>42083</v>
      </c>
      <c r="AN45">
        <v>0</v>
      </c>
      <c r="AO45">
        <v>0</v>
      </c>
      <c r="AP45">
        <v>4855889</v>
      </c>
      <c r="AQ45">
        <v>0</v>
      </c>
      <c r="AR45" t="s">
        <v>469</v>
      </c>
      <c r="AS45" t="s">
        <v>469</v>
      </c>
      <c r="AU45" t="s">
        <v>469</v>
      </c>
      <c r="AV45" t="s">
        <v>469</v>
      </c>
      <c r="AW45" t="s">
        <v>469</v>
      </c>
      <c r="AX45" t="s">
        <v>469</v>
      </c>
      <c r="AY45" t="s">
        <v>469</v>
      </c>
      <c r="AZ45" t="s">
        <v>469</v>
      </c>
      <c r="BA45">
        <v>0</v>
      </c>
      <c r="BB45">
        <v>1</v>
      </c>
      <c r="BC45" t="s">
        <v>469</v>
      </c>
      <c r="BD45" t="s">
        <v>587</v>
      </c>
      <c r="BE45" t="s">
        <v>588</v>
      </c>
      <c r="BF45">
        <v>0</v>
      </c>
    </row>
    <row r="46" spans="1:58" x14ac:dyDescent="0.2">
      <c r="A46" t="s">
        <v>473</v>
      </c>
      <c r="B46" t="s">
        <v>1632</v>
      </c>
      <c r="C46" t="s">
        <v>1</v>
      </c>
      <c r="D46" s="39" t="s">
        <v>1633</v>
      </c>
      <c r="E46" t="s">
        <v>1634</v>
      </c>
      <c r="F46" t="s">
        <v>2341</v>
      </c>
      <c r="G46">
        <v>4</v>
      </c>
      <c r="H46" t="s">
        <v>2342</v>
      </c>
      <c r="J46" t="s">
        <v>334</v>
      </c>
      <c r="K46" t="s">
        <v>335</v>
      </c>
      <c r="L46" t="s">
        <v>107</v>
      </c>
      <c r="M46" t="s">
        <v>293</v>
      </c>
      <c r="N46" t="s">
        <v>1907</v>
      </c>
      <c r="O46" t="s">
        <v>1908</v>
      </c>
      <c r="P46" t="s">
        <v>9</v>
      </c>
      <c r="Q46" t="s">
        <v>4</v>
      </c>
      <c r="R46" t="s">
        <v>254</v>
      </c>
      <c r="S46" t="s">
        <v>232</v>
      </c>
      <c r="T46">
        <v>18000000</v>
      </c>
      <c r="U46">
        <v>0</v>
      </c>
      <c r="AC46">
        <v>1</v>
      </c>
      <c r="AD46">
        <v>18000000</v>
      </c>
      <c r="AE46">
        <v>18000000</v>
      </c>
      <c r="AG46">
        <v>42079</v>
      </c>
      <c r="AH46">
        <v>42081</v>
      </c>
      <c r="AI46">
        <v>42083</v>
      </c>
      <c r="AJ46" t="s">
        <v>411</v>
      </c>
      <c r="AK46" t="s">
        <v>417</v>
      </c>
      <c r="AL46" t="s">
        <v>2343</v>
      </c>
      <c r="AM46">
        <v>42081</v>
      </c>
      <c r="AN46">
        <v>0</v>
      </c>
      <c r="AO46">
        <v>0</v>
      </c>
      <c r="AP46">
        <v>18000000</v>
      </c>
      <c r="AQ46">
        <v>0</v>
      </c>
      <c r="AR46" t="s">
        <v>469</v>
      </c>
      <c r="AS46" t="s">
        <v>469</v>
      </c>
      <c r="AU46" t="s">
        <v>469</v>
      </c>
      <c r="AV46" t="s">
        <v>469</v>
      </c>
      <c r="AW46" t="s">
        <v>469</v>
      </c>
      <c r="AX46" t="s">
        <v>469</v>
      </c>
      <c r="AY46" t="s">
        <v>469</v>
      </c>
      <c r="AZ46" t="s">
        <v>469</v>
      </c>
      <c r="BA46">
        <v>0</v>
      </c>
      <c r="BB46">
        <v>1</v>
      </c>
      <c r="BC46" t="s">
        <v>469</v>
      </c>
      <c r="BD46" t="s">
        <v>587</v>
      </c>
      <c r="BE46" t="s">
        <v>588</v>
      </c>
      <c r="BF46">
        <v>0</v>
      </c>
    </row>
    <row r="47" spans="1:58" x14ac:dyDescent="0.2">
      <c r="A47" t="s">
        <v>473</v>
      </c>
      <c r="B47" t="s">
        <v>2337</v>
      </c>
      <c r="C47" t="s">
        <v>5</v>
      </c>
      <c r="D47" s="39" t="s">
        <v>2009</v>
      </c>
      <c r="E47" t="s">
        <v>2010</v>
      </c>
      <c r="F47" t="s">
        <v>425</v>
      </c>
      <c r="G47">
        <v>1</v>
      </c>
      <c r="H47" t="s">
        <v>2011</v>
      </c>
      <c r="J47" t="s">
        <v>347</v>
      </c>
      <c r="K47" t="s">
        <v>348</v>
      </c>
      <c r="L47" t="s">
        <v>107</v>
      </c>
      <c r="M47" t="s">
        <v>293</v>
      </c>
      <c r="N47" t="s">
        <v>1907</v>
      </c>
      <c r="O47" t="s">
        <v>1908</v>
      </c>
      <c r="P47" t="s">
        <v>4</v>
      </c>
      <c r="Q47" t="s">
        <v>4</v>
      </c>
      <c r="R47" t="s">
        <v>386</v>
      </c>
      <c r="S47" t="s">
        <v>239</v>
      </c>
      <c r="U47">
        <v>0</v>
      </c>
      <c r="Z47">
        <v>1200000000</v>
      </c>
      <c r="AC47">
        <v>3</v>
      </c>
      <c r="AD47">
        <v>400000000</v>
      </c>
      <c r="AE47">
        <v>1200000000</v>
      </c>
      <c r="AG47">
        <v>42060</v>
      </c>
      <c r="AH47">
        <v>42060</v>
      </c>
      <c r="AI47">
        <v>42060</v>
      </c>
      <c r="AJ47" t="s">
        <v>411</v>
      </c>
      <c r="AN47">
        <v>0</v>
      </c>
      <c r="AO47">
        <v>0</v>
      </c>
      <c r="AP47">
        <v>1200000000</v>
      </c>
      <c r="AQ47">
        <v>0</v>
      </c>
      <c r="AR47" t="s">
        <v>469</v>
      </c>
      <c r="AS47" t="s">
        <v>469</v>
      </c>
      <c r="AU47" t="s">
        <v>469</v>
      </c>
      <c r="AV47" t="s">
        <v>469</v>
      </c>
      <c r="AW47" t="s">
        <v>469</v>
      </c>
      <c r="AX47" t="s">
        <v>469</v>
      </c>
      <c r="AY47" t="s">
        <v>469</v>
      </c>
      <c r="AZ47" t="s">
        <v>469</v>
      </c>
      <c r="BA47">
        <v>0</v>
      </c>
      <c r="BB47">
        <v>1</v>
      </c>
      <c r="BC47" t="s">
        <v>469</v>
      </c>
      <c r="BD47" t="s">
        <v>587</v>
      </c>
      <c r="BE47" t="s">
        <v>588</v>
      </c>
      <c r="BF47">
        <v>0</v>
      </c>
    </row>
    <row r="48" spans="1:58" x14ac:dyDescent="0.2">
      <c r="A48" t="s">
        <v>473</v>
      </c>
      <c r="B48" t="s">
        <v>2337</v>
      </c>
      <c r="C48" t="s">
        <v>5</v>
      </c>
      <c r="D48" s="39" t="s">
        <v>2009</v>
      </c>
      <c r="E48" t="s">
        <v>2010</v>
      </c>
      <c r="F48" t="s">
        <v>1047</v>
      </c>
      <c r="G48">
        <v>2</v>
      </c>
      <c r="H48" t="s">
        <v>2303</v>
      </c>
      <c r="J48" t="s">
        <v>328</v>
      </c>
      <c r="K48" t="s">
        <v>329</v>
      </c>
      <c r="L48" t="s">
        <v>107</v>
      </c>
      <c r="M48" t="s">
        <v>272</v>
      </c>
      <c r="N48" t="s">
        <v>1907</v>
      </c>
      <c r="O48" t="s">
        <v>1908</v>
      </c>
      <c r="P48" t="s">
        <v>7</v>
      </c>
      <c r="Q48" t="s">
        <v>9</v>
      </c>
      <c r="R48" t="s">
        <v>245</v>
      </c>
      <c r="S48" t="s">
        <v>221</v>
      </c>
      <c r="T48">
        <v>10600000</v>
      </c>
      <c r="U48">
        <v>0</v>
      </c>
      <c r="AC48">
        <v>2</v>
      </c>
      <c r="AD48">
        <v>5300000</v>
      </c>
      <c r="AE48">
        <v>10600000</v>
      </c>
      <c r="AG48">
        <v>42066</v>
      </c>
      <c r="AH48">
        <v>42067</v>
      </c>
      <c r="AI48">
        <v>42069</v>
      </c>
      <c r="AJ48" t="s">
        <v>411</v>
      </c>
      <c r="AN48">
        <v>10600000</v>
      </c>
      <c r="AO48">
        <v>0</v>
      </c>
      <c r="AP48">
        <v>10600000</v>
      </c>
      <c r="AQ48">
        <v>10600000</v>
      </c>
      <c r="AR48" t="s">
        <v>469</v>
      </c>
      <c r="AS48" t="s">
        <v>469</v>
      </c>
      <c r="AU48" t="s">
        <v>469</v>
      </c>
      <c r="AV48" t="s">
        <v>469</v>
      </c>
      <c r="AW48" t="s">
        <v>2314</v>
      </c>
      <c r="AX48">
        <v>302</v>
      </c>
      <c r="AY48">
        <v>0</v>
      </c>
      <c r="AZ48">
        <v>0</v>
      </c>
      <c r="BA48">
        <v>10600000</v>
      </c>
      <c r="BB48">
        <v>1</v>
      </c>
      <c r="BC48" t="s">
        <v>469</v>
      </c>
      <c r="BD48" t="s">
        <v>587</v>
      </c>
      <c r="BE48" t="s">
        <v>588</v>
      </c>
      <c r="BF48">
        <v>0</v>
      </c>
    </row>
    <row r="49" spans="1:58" x14ac:dyDescent="0.2">
      <c r="A49" t="s">
        <v>473</v>
      </c>
      <c r="B49" t="s">
        <v>2337</v>
      </c>
      <c r="C49" t="s">
        <v>5</v>
      </c>
      <c r="D49" s="39" t="s">
        <v>2009</v>
      </c>
      <c r="E49" t="s">
        <v>2010</v>
      </c>
      <c r="F49" t="s">
        <v>439</v>
      </c>
      <c r="G49">
        <v>3</v>
      </c>
      <c r="H49" t="s">
        <v>2338</v>
      </c>
      <c r="J49" t="s">
        <v>341</v>
      </c>
      <c r="K49" t="s">
        <v>342</v>
      </c>
      <c r="L49" t="s">
        <v>107</v>
      </c>
      <c r="M49" t="s">
        <v>272</v>
      </c>
      <c r="N49" t="s">
        <v>1907</v>
      </c>
      <c r="O49" t="s">
        <v>1908</v>
      </c>
      <c r="P49" t="s">
        <v>4</v>
      </c>
      <c r="Q49" t="s">
        <v>1</v>
      </c>
      <c r="R49" t="s">
        <v>344</v>
      </c>
      <c r="S49" t="s">
        <v>244</v>
      </c>
      <c r="U49">
        <v>0</v>
      </c>
      <c r="Z49">
        <v>1800000000</v>
      </c>
      <c r="AC49">
        <v>8</v>
      </c>
      <c r="AD49">
        <v>225000000</v>
      </c>
      <c r="AE49">
        <v>1800000000</v>
      </c>
      <c r="AG49">
        <v>42083</v>
      </c>
      <c r="AH49">
        <v>42087</v>
      </c>
      <c r="AI49">
        <v>42090</v>
      </c>
      <c r="AJ49" t="s">
        <v>411</v>
      </c>
      <c r="AN49">
        <v>0</v>
      </c>
      <c r="AO49">
        <v>0</v>
      </c>
      <c r="AP49">
        <v>1800000000</v>
      </c>
      <c r="AQ49">
        <v>0</v>
      </c>
      <c r="AR49" t="s">
        <v>469</v>
      </c>
      <c r="AS49" t="s">
        <v>469</v>
      </c>
      <c r="AU49" t="s">
        <v>469</v>
      </c>
      <c r="AV49" t="s">
        <v>469</v>
      </c>
      <c r="AW49" t="s">
        <v>469</v>
      </c>
      <c r="AX49" t="s">
        <v>469</v>
      </c>
      <c r="AY49" t="s">
        <v>469</v>
      </c>
      <c r="AZ49" t="s">
        <v>469</v>
      </c>
      <c r="BA49">
        <v>0</v>
      </c>
      <c r="BB49">
        <v>1</v>
      </c>
      <c r="BC49" t="s">
        <v>469</v>
      </c>
      <c r="BD49" t="s">
        <v>587</v>
      </c>
      <c r="BE49" t="s">
        <v>588</v>
      </c>
      <c r="BF49">
        <v>0</v>
      </c>
    </row>
    <row r="50" spans="1:58" x14ac:dyDescent="0.2">
      <c r="A50" t="s">
        <v>473</v>
      </c>
      <c r="B50" t="s">
        <v>1635</v>
      </c>
      <c r="C50" t="s">
        <v>24</v>
      </c>
      <c r="D50" s="39" t="s">
        <v>475</v>
      </c>
      <c r="E50" t="s">
        <v>471</v>
      </c>
      <c r="F50" t="s">
        <v>1047</v>
      </c>
      <c r="G50">
        <v>1</v>
      </c>
      <c r="H50" t="s">
        <v>1827</v>
      </c>
      <c r="J50" t="s">
        <v>328</v>
      </c>
      <c r="K50" t="s">
        <v>329</v>
      </c>
      <c r="L50" t="s">
        <v>107</v>
      </c>
      <c r="M50" t="s">
        <v>272</v>
      </c>
      <c r="N50" t="s">
        <v>1907</v>
      </c>
      <c r="O50" t="s">
        <v>1908</v>
      </c>
      <c r="P50" t="s">
        <v>7</v>
      </c>
      <c r="Q50" t="s">
        <v>9</v>
      </c>
      <c r="R50" t="s">
        <v>245</v>
      </c>
      <c r="S50" t="s">
        <v>221</v>
      </c>
      <c r="T50">
        <v>15900000</v>
      </c>
      <c r="AC50">
        <v>3</v>
      </c>
      <c r="AD50">
        <v>5300000</v>
      </c>
      <c r="AE50">
        <v>15900000</v>
      </c>
      <c r="AG50">
        <v>42023</v>
      </c>
      <c r="AH50">
        <v>42025</v>
      </c>
      <c r="AI50">
        <v>42027</v>
      </c>
      <c r="AJ50" t="s">
        <v>411</v>
      </c>
      <c r="AN50">
        <v>0</v>
      </c>
      <c r="AO50">
        <v>0</v>
      </c>
      <c r="AP50">
        <v>15900000</v>
      </c>
      <c r="AQ50">
        <v>0</v>
      </c>
      <c r="AR50" t="s">
        <v>469</v>
      </c>
      <c r="AS50" t="s">
        <v>469</v>
      </c>
      <c r="AU50" t="s">
        <v>469</v>
      </c>
      <c r="AV50" t="s">
        <v>469</v>
      </c>
      <c r="AW50" t="s">
        <v>469</v>
      </c>
      <c r="AX50" t="s">
        <v>469</v>
      </c>
      <c r="AY50" t="s">
        <v>469</v>
      </c>
      <c r="AZ50" t="s">
        <v>469</v>
      </c>
      <c r="BA50">
        <v>0</v>
      </c>
      <c r="BB50">
        <v>1</v>
      </c>
      <c r="BC50" t="s">
        <v>469</v>
      </c>
      <c r="BD50" t="s">
        <v>587</v>
      </c>
      <c r="BE50" t="s">
        <v>588</v>
      </c>
      <c r="BF50">
        <v>0</v>
      </c>
    </row>
    <row r="51" spans="1:58" x14ac:dyDescent="0.2">
      <c r="A51" t="s">
        <v>473</v>
      </c>
      <c r="B51" t="s">
        <v>1635</v>
      </c>
      <c r="C51" t="s">
        <v>24</v>
      </c>
      <c r="D51" s="39" t="s">
        <v>475</v>
      </c>
      <c r="E51" t="s">
        <v>471</v>
      </c>
      <c r="F51" t="s">
        <v>1047</v>
      </c>
      <c r="G51">
        <v>2</v>
      </c>
      <c r="H51" t="s">
        <v>1828</v>
      </c>
      <c r="J51" t="s">
        <v>328</v>
      </c>
      <c r="K51" t="s">
        <v>329</v>
      </c>
      <c r="L51" t="s">
        <v>107</v>
      </c>
      <c r="M51" t="s">
        <v>272</v>
      </c>
      <c r="N51" t="s">
        <v>1907</v>
      </c>
      <c r="O51" t="s">
        <v>1908</v>
      </c>
      <c r="P51" t="s">
        <v>7</v>
      </c>
      <c r="Q51" t="s">
        <v>9</v>
      </c>
      <c r="R51" t="s">
        <v>245</v>
      </c>
      <c r="S51" t="s">
        <v>221</v>
      </c>
      <c r="T51">
        <v>5300000</v>
      </c>
      <c r="AC51">
        <v>1</v>
      </c>
      <c r="AD51">
        <v>5300000</v>
      </c>
      <c r="AE51">
        <v>5300000</v>
      </c>
      <c r="AG51">
        <v>42023</v>
      </c>
      <c r="AH51">
        <v>42025</v>
      </c>
      <c r="AI51">
        <v>42027</v>
      </c>
      <c r="AJ51" t="s">
        <v>411</v>
      </c>
      <c r="AN51">
        <v>5300000</v>
      </c>
      <c r="AO51">
        <v>0</v>
      </c>
      <c r="AP51">
        <v>5300000</v>
      </c>
      <c r="AQ51">
        <v>5300000</v>
      </c>
      <c r="AR51" t="s">
        <v>469</v>
      </c>
      <c r="AS51" t="s">
        <v>469</v>
      </c>
      <c r="AU51" t="s">
        <v>469</v>
      </c>
      <c r="AV51" t="s">
        <v>469</v>
      </c>
      <c r="AW51" t="s">
        <v>2012</v>
      </c>
      <c r="AX51">
        <v>143</v>
      </c>
      <c r="AY51">
        <v>0</v>
      </c>
      <c r="AZ51">
        <v>0</v>
      </c>
      <c r="BA51">
        <v>5300000</v>
      </c>
      <c r="BB51">
        <v>1</v>
      </c>
      <c r="BC51" t="s">
        <v>469</v>
      </c>
      <c r="BD51" t="s">
        <v>587</v>
      </c>
      <c r="BE51" t="s">
        <v>588</v>
      </c>
      <c r="BF51">
        <v>0</v>
      </c>
    </row>
    <row r="52" spans="1:58" x14ac:dyDescent="0.2">
      <c r="A52" t="s">
        <v>473</v>
      </c>
      <c r="B52" t="s">
        <v>1635</v>
      </c>
      <c r="C52" t="s">
        <v>24</v>
      </c>
      <c r="D52" s="39" t="s">
        <v>475</v>
      </c>
      <c r="E52" t="s">
        <v>471</v>
      </c>
      <c r="F52" t="s">
        <v>1047</v>
      </c>
      <c r="G52">
        <v>3</v>
      </c>
      <c r="H52" t="s">
        <v>1829</v>
      </c>
      <c r="J52" t="s">
        <v>328</v>
      </c>
      <c r="K52" t="s">
        <v>329</v>
      </c>
      <c r="L52" t="s">
        <v>107</v>
      </c>
      <c r="M52" t="s">
        <v>272</v>
      </c>
      <c r="N52" t="s">
        <v>1907</v>
      </c>
      <c r="O52" t="s">
        <v>1908</v>
      </c>
      <c r="P52" t="s">
        <v>7</v>
      </c>
      <c r="Q52" t="s">
        <v>9</v>
      </c>
      <c r="R52" t="s">
        <v>245</v>
      </c>
      <c r="S52" t="s">
        <v>221</v>
      </c>
      <c r="T52">
        <v>15900000</v>
      </c>
      <c r="AC52">
        <v>3</v>
      </c>
      <c r="AD52">
        <v>5300000</v>
      </c>
      <c r="AE52">
        <v>15900000</v>
      </c>
      <c r="AG52">
        <v>42023</v>
      </c>
      <c r="AH52">
        <v>42025</v>
      </c>
      <c r="AI52">
        <v>42027</v>
      </c>
      <c r="AJ52" t="s">
        <v>411</v>
      </c>
      <c r="AN52">
        <v>15900000</v>
      </c>
      <c r="AO52">
        <v>0</v>
      </c>
      <c r="AP52">
        <v>15900000</v>
      </c>
      <c r="AQ52">
        <v>15900000</v>
      </c>
      <c r="AR52" t="s">
        <v>469</v>
      </c>
      <c r="AS52" t="s">
        <v>469</v>
      </c>
      <c r="AU52" t="s">
        <v>469</v>
      </c>
      <c r="AV52" t="s">
        <v>469</v>
      </c>
      <c r="AW52" t="s">
        <v>2013</v>
      </c>
      <c r="AX52">
        <v>144</v>
      </c>
      <c r="AY52">
        <v>0</v>
      </c>
      <c r="AZ52">
        <v>0</v>
      </c>
      <c r="BA52">
        <v>15900000</v>
      </c>
      <c r="BB52">
        <v>1</v>
      </c>
      <c r="BC52" t="s">
        <v>469</v>
      </c>
      <c r="BD52" t="s">
        <v>587</v>
      </c>
      <c r="BE52" t="s">
        <v>588</v>
      </c>
      <c r="BF52">
        <v>0</v>
      </c>
    </row>
    <row r="53" spans="1:58" x14ac:dyDescent="0.2">
      <c r="A53" t="s">
        <v>473</v>
      </c>
      <c r="B53" t="s">
        <v>1635</v>
      </c>
      <c r="C53" t="s">
        <v>24</v>
      </c>
      <c r="D53" s="39" t="s">
        <v>475</v>
      </c>
      <c r="E53" t="s">
        <v>471</v>
      </c>
      <c r="F53" t="s">
        <v>1047</v>
      </c>
      <c r="G53">
        <v>4</v>
      </c>
      <c r="H53" t="s">
        <v>1830</v>
      </c>
      <c r="J53" t="s">
        <v>328</v>
      </c>
      <c r="K53" t="s">
        <v>329</v>
      </c>
      <c r="L53" t="s">
        <v>107</v>
      </c>
      <c r="M53" t="s">
        <v>272</v>
      </c>
      <c r="N53" t="s">
        <v>1907</v>
      </c>
      <c r="O53" t="s">
        <v>1908</v>
      </c>
      <c r="P53" t="s">
        <v>7</v>
      </c>
      <c r="Q53" t="s">
        <v>9</v>
      </c>
      <c r="R53" t="s">
        <v>245</v>
      </c>
      <c r="S53" t="s">
        <v>221</v>
      </c>
      <c r="T53">
        <v>6750000</v>
      </c>
      <c r="AC53">
        <v>1.5</v>
      </c>
      <c r="AD53">
        <v>4500000</v>
      </c>
      <c r="AE53">
        <v>6750000</v>
      </c>
      <c r="AG53">
        <v>42023</v>
      </c>
      <c r="AH53">
        <v>42025</v>
      </c>
      <c r="AI53">
        <v>42027</v>
      </c>
      <c r="AJ53" t="s">
        <v>411</v>
      </c>
      <c r="AN53">
        <v>6750000</v>
      </c>
      <c r="AO53">
        <v>6750000</v>
      </c>
      <c r="AP53">
        <v>0</v>
      </c>
      <c r="AQ53">
        <v>0</v>
      </c>
      <c r="AR53" t="s">
        <v>469</v>
      </c>
      <c r="AS53" t="s">
        <v>469</v>
      </c>
      <c r="AU53" t="s">
        <v>469</v>
      </c>
      <c r="AV53" t="s">
        <v>469</v>
      </c>
      <c r="AW53" t="s">
        <v>2014</v>
      </c>
      <c r="AX53">
        <v>167</v>
      </c>
      <c r="AY53">
        <v>358</v>
      </c>
      <c r="AZ53">
        <v>42072</v>
      </c>
      <c r="BA53">
        <v>6750000</v>
      </c>
      <c r="BB53">
        <v>1</v>
      </c>
      <c r="BC53" t="s">
        <v>469</v>
      </c>
      <c r="BD53" t="s">
        <v>590</v>
      </c>
      <c r="BE53" t="s">
        <v>591</v>
      </c>
      <c r="BF53">
        <v>0</v>
      </c>
    </row>
    <row r="54" spans="1:58" x14ac:dyDescent="0.2">
      <c r="A54" t="s">
        <v>473</v>
      </c>
      <c r="B54" t="s">
        <v>1635</v>
      </c>
      <c r="C54" t="s">
        <v>24</v>
      </c>
      <c r="D54" s="39" t="s">
        <v>475</v>
      </c>
      <c r="E54" t="s">
        <v>471</v>
      </c>
      <c r="F54" t="s">
        <v>1047</v>
      </c>
      <c r="G54">
        <v>5</v>
      </c>
      <c r="H54" t="s">
        <v>2201</v>
      </c>
      <c r="J54" t="s">
        <v>328</v>
      </c>
      <c r="K54" t="s">
        <v>329</v>
      </c>
      <c r="L54" t="s">
        <v>107</v>
      </c>
      <c r="M54" t="s">
        <v>272</v>
      </c>
      <c r="N54" t="s">
        <v>1907</v>
      </c>
      <c r="O54" t="s">
        <v>1908</v>
      </c>
      <c r="P54" t="s">
        <v>7</v>
      </c>
      <c r="Q54" t="s">
        <v>9</v>
      </c>
      <c r="R54" t="s">
        <v>245</v>
      </c>
      <c r="S54" t="s">
        <v>221</v>
      </c>
      <c r="T54">
        <v>1623048</v>
      </c>
      <c r="AC54">
        <v>4.3606772999999999</v>
      </c>
      <c r="AD54">
        <v>372200.89640662016</v>
      </c>
      <c r="AE54">
        <v>1623048</v>
      </c>
      <c r="AF54">
        <v>19623048</v>
      </c>
      <c r="AG54">
        <v>42023</v>
      </c>
      <c r="AH54">
        <v>42025</v>
      </c>
      <c r="AI54">
        <v>42027</v>
      </c>
      <c r="AJ54" t="s">
        <v>411</v>
      </c>
      <c r="AK54" t="s">
        <v>412</v>
      </c>
      <c r="AL54" t="s">
        <v>2344</v>
      </c>
      <c r="AM54">
        <v>42081</v>
      </c>
      <c r="AN54">
        <v>0</v>
      </c>
      <c r="AO54">
        <v>0</v>
      </c>
      <c r="AP54">
        <v>1623048</v>
      </c>
      <c r="AQ54">
        <v>0</v>
      </c>
      <c r="AR54" t="s">
        <v>469</v>
      </c>
      <c r="AS54" t="s">
        <v>469</v>
      </c>
      <c r="AU54" t="s">
        <v>469</v>
      </c>
      <c r="AV54" t="s">
        <v>469</v>
      </c>
      <c r="AW54" t="s">
        <v>469</v>
      </c>
      <c r="AX54" t="s">
        <v>469</v>
      </c>
      <c r="AY54" t="s">
        <v>469</v>
      </c>
      <c r="AZ54" t="s">
        <v>469</v>
      </c>
      <c r="BA54">
        <v>0</v>
      </c>
      <c r="BB54">
        <v>1</v>
      </c>
      <c r="BC54" t="s">
        <v>469</v>
      </c>
      <c r="BD54" t="s">
        <v>590</v>
      </c>
      <c r="BE54" t="s">
        <v>591</v>
      </c>
      <c r="BF54">
        <v>0</v>
      </c>
    </row>
    <row r="55" spans="1:58" x14ac:dyDescent="0.2">
      <c r="A55" t="s">
        <v>473</v>
      </c>
      <c r="B55" t="s">
        <v>1635</v>
      </c>
      <c r="C55" t="s">
        <v>24</v>
      </c>
      <c r="D55" s="39" t="s">
        <v>475</v>
      </c>
      <c r="E55" t="s">
        <v>471</v>
      </c>
      <c r="G55">
        <v>6</v>
      </c>
      <c r="H55" t="s">
        <v>2110</v>
      </c>
      <c r="J55" t="s">
        <v>281</v>
      </c>
      <c r="K55" t="s">
        <v>282</v>
      </c>
      <c r="L55" t="s">
        <v>107</v>
      </c>
      <c r="M55" t="s">
        <v>272</v>
      </c>
      <c r="N55" t="s">
        <v>1907</v>
      </c>
      <c r="O55" t="s">
        <v>1908</v>
      </c>
      <c r="P55" t="s">
        <v>1</v>
      </c>
      <c r="Q55" t="s">
        <v>5</v>
      </c>
      <c r="R55" t="s">
        <v>12</v>
      </c>
      <c r="S55" t="s">
        <v>237</v>
      </c>
      <c r="T55">
        <v>12300000</v>
      </c>
      <c r="AC55">
        <v>1</v>
      </c>
      <c r="AD55">
        <v>12300000</v>
      </c>
      <c r="AE55">
        <v>12300000</v>
      </c>
      <c r="AG55">
        <v>42065</v>
      </c>
      <c r="AH55">
        <v>42039</v>
      </c>
      <c r="AI55">
        <v>42069</v>
      </c>
      <c r="AN55">
        <v>12300000</v>
      </c>
      <c r="AO55">
        <v>4882138</v>
      </c>
      <c r="AP55">
        <v>7417862</v>
      </c>
      <c r="AQ55">
        <v>7417862</v>
      </c>
      <c r="AR55" t="s">
        <v>469</v>
      </c>
      <c r="AS55" t="s">
        <v>469</v>
      </c>
      <c r="AU55" t="s">
        <v>469</v>
      </c>
      <c r="AV55" t="s">
        <v>469</v>
      </c>
      <c r="AW55" t="s">
        <v>2316</v>
      </c>
      <c r="AX55">
        <v>285</v>
      </c>
      <c r="AY55">
        <v>361</v>
      </c>
      <c r="AZ55">
        <v>42072</v>
      </c>
      <c r="BA55">
        <v>12300000</v>
      </c>
      <c r="BB55">
        <v>1</v>
      </c>
      <c r="BC55" t="s">
        <v>469</v>
      </c>
      <c r="BD55" t="s">
        <v>593</v>
      </c>
      <c r="BE55" t="s">
        <v>469</v>
      </c>
      <c r="BF55">
        <v>0</v>
      </c>
    </row>
    <row r="56" spans="1:58" x14ac:dyDescent="0.2">
      <c r="A56" t="s">
        <v>476</v>
      </c>
      <c r="B56" t="s">
        <v>2339</v>
      </c>
      <c r="C56" t="s">
        <v>25</v>
      </c>
      <c r="D56" s="39" t="s">
        <v>477</v>
      </c>
      <c r="E56" t="s">
        <v>472</v>
      </c>
      <c r="F56" t="s">
        <v>1047</v>
      </c>
      <c r="G56">
        <v>1</v>
      </c>
      <c r="H56" t="s">
        <v>1831</v>
      </c>
      <c r="J56" t="s">
        <v>328</v>
      </c>
      <c r="K56" t="s">
        <v>329</v>
      </c>
      <c r="L56" t="s">
        <v>107</v>
      </c>
      <c r="M56" t="s">
        <v>272</v>
      </c>
      <c r="N56" t="s">
        <v>1907</v>
      </c>
      <c r="O56" t="s">
        <v>1908</v>
      </c>
      <c r="P56" t="s">
        <v>7</v>
      </c>
      <c r="Q56" t="s">
        <v>9</v>
      </c>
      <c r="R56" t="s">
        <v>245</v>
      </c>
      <c r="S56" t="s">
        <v>221</v>
      </c>
      <c r="T56">
        <v>5300000</v>
      </c>
      <c r="AC56">
        <v>1</v>
      </c>
      <c r="AD56">
        <v>5300000</v>
      </c>
      <c r="AE56">
        <v>5300000</v>
      </c>
      <c r="AG56">
        <v>42023</v>
      </c>
      <c r="AH56">
        <v>42025</v>
      </c>
      <c r="AI56">
        <v>42027</v>
      </c>
      <c r="AJ56" t="s">
        <v>411</v>
      </c>
      <c r="AN56">
        <v>5300000</v>
      </c>
      <c r="AO56">
        <v>0</v>
      </c>
      <c r="AP56">
        <v>5300000</v>
      </c>
      <c r="AQ56">
        <v>5300000</v>
      </c>
      <c r="AR56" t="s">
        <v>469</v>
      </c>
      <c r="AS56" t="s">
        <v>469</v>
      </c>
      <c r="AU56" t="s">
        <v>469</v>
      </c>
      <c r="AV56" t="s">
        <v>469</v>
      </c>
      <c r="AW56" t="s">
        <v>2015</v>
      </c>
      <c r="AX56">
        <v>145</v>
      </c>
      <c r="AY56">
        <v>0</v>
      </c>
      <c r="AZ56">
        <v>0</v>
      </c>
      <c r="BA56">
        <v>5300000</v>
      </c>
      <c r="BB56">
        <v>1</v>
      </c>
      <c r="BC56" t="s">
        <v>469</v>
      </c>
      <c r="BD56" t="s">
        <v>595</v>
      </c>
      <c r="BE56" t="s">
        <v>596</v>
      </c>
      <c r="BF56">
        <v>0</v>
      </c>
    </row>
    <row r="57" spans="1:58" x14ac:dyDescent="0.2">
      <c r="A57" t="s">
        <v>476</v>
      </c>
      <c r="B57" t="s">
        <v>2339</v>
      </c>
      <c r="C57" t="s">
        <v>25</v>
      </c>
      <c r="D57" s="39" t="s">
        <v>477</v>
      </c>
      <c r="E57" t="s">
        <v>472</v>
      </c>
      <c r="F57" t="s">
        <v>1047</v>
      </c>
      <c r="G57">
        <v>2</v>
      </c>
      <c r="H57" t="s">
        <v>1829</v>
      </c>
      <c r="J57" t="s">
        <v>328</v>
      </c>
      <c r="K57" t="s">
        <v>329</v>
      </c>
      <c r="L57" t="s">
        <v>107</v>
      </c>
      <c r="M57" t="s">
        <v>272</v>
      </c>
      <c r="N57" t="s">
        <v>1907</v>
      </c>
      <c r="O57" t="s">
        <v>1908</v>
      </c>
      <c r="P57" t="s">
        <v>7</v>
      </c>
      <c r="Q57" t="s">
        <v>9</v>
      </c>
      <c r="R57" t="s">
        <v>245</v>
      </c>
      <c r="S57" t="s">
        <v>221</v>
      </c>
      <c r="T57">
        <v>15900000</v>
      </c>
      <c r="AC57">
        <v>3</v>
      </c>
      <c r="AD57">
        <v>5300000</v>
      </c>
      <c r="AE57">
        <v>15900000</v>
      </c>
      <c r="AG57">
        <v>42023</v>
      </c>
      <c r="AH57">
        <v>42025</v>
      </c>
      <c r="AI57">
        <v>42027</v>
      </c>
      <c r="AJ57" t="s">
        <v>411</v>
      </c>
      <c r="AN57">
        <v>15900000</v>
      </c>
      <c r="AO57">
        <v>15900000</v>
      </c>
      <c r="AP57">
        <v>0</v>
      </c>
      <c r="AQ57">
        <v>0</v>
      </c>
      <c r="AR57" t="s">
        <v>469</v>
      </c>
      <c r="AS57" t="s">
        <v>469</v>
      </c>
      <c r="AU57" t="s">
        <v>469</v>
      </c>
      <c r="AV57" t="s">
        <v>469</v>
      </c>
      <c r="AW57" t="s">
        <v>2016</v>
      </c>
      <c r="AX57">
        <v>146</v>
      </c>
      <c r="AY57">
        <v>218</v>
      </c>
      <c r="AZ57">
        <v>42054</v>
      </c>
      <c r="BA57">
        <v>15900000</v>
      </c>
      <c r="BB57">
        <v>1</v>
      </c>
      <c r="BC57" t="s">
        <v>469</v>
      </c>
      <c r="BD57" t="s">
        <v>598</v>
      </c>
      <c r="BE57" t="s">
        <v>599</v>
      </c>
      <c r="BF57">
        <v>0</v>
      </c>
    </row>
    <row r="58" spans="1:58" x14ac:dyDescent="0.2">
      <c r="A58" t="s">
        <v>476</v>
      </c>
      <c r="B58" t="s">
        <v>2339</v>
      </c>
      <c r="C58" t="s">
        <v>25</v>
      </c>
      <c r="D58" s="39" t="s">
        <v>477</v>
      </c>
      <c r="E58" t="s">
        <v>472</v>
      </c>
      <c r="F58" t="s">
        <v>1047</v>
      </c>
      <c r="G58">
        <v>3</v>
      </c>
      <c r="H58" s="39" t="s">
        <v>1636</v>
      </c>
      <c r="J58" t="s">
        <v>328</v>
      </c>
      <c r="K58" t="s">
        <v>329</v>
      </c>
      <c r="L58" t="s">
        <v>107</v>
      </c>
      <c r="M58" t="s">
        <v>272</v>
      </c>
      <c r="N58" t="s">
        <v>1907</v>
      </c>
      <c r="O58" t="s">
        <v>1908</v>
      </c>
      <c r="P58" t="s">
        <v>7</v>
      </c>
      <c r="Q58" t="s">
        <v>9</v>
      </c>
      <c r="R58" t="s">
        <v>245</v>
      </c>
      <c r="S58" t="s">
        <v>221</v>
      </c>
      <c r="T58">
        <v>31119800</v>
      </c>
      <c r="AC58">
        <v>3.645245283018868</v>
      </c>
      <c r="AD58">
        <v>8537093.5516930819</v>
      </c>
      <c r="AE58">
        <v>31119800</v>
      </c>
      <c r="AG58">
        <v>42023</v>
      </c>
      <c r="AH58">
        <v>42025</v>
      </c>
      <c r="AI58">
        <v>42027</v>
      </c>
      <c r="AJ58" t="s">
        <v>411</v>
      </c>
      <c r="AN58">
        <v>0</v>
      </c>
      <c r="AO58">
        <v>0</v>
      </c>
      <c r="AP58">
        <v>31119800</v>
      </c>
      <c r="AQ58">
        <v>0</v>
      </c>
      <c r="AR58" t="s">
        <v>469</v>
      </c>
      <c r="AS58" t="s">
        <v>469</v>
      </c>
      <c r="AU58" t="s">
        <v>469</v>
      </c>
      <c r="AV58" t="s">
        <v>469</v>
      </c>
      <c r="AW58" t="s">
        <v>469</v>
      </c>
      <c r="AX58" t="s">
        <v>469</v>
      </c>
      <c r="AY58" t="s">
        <v>469</v>
      </c>
      <c r="AZ58" t="s">
        <v>469</v>
      </c>
      <c r="BA58">
        <v>0</v>
      </c>
      <c r="BB58">
        <v>1</v>
      </c>
      <c r="BC58" t="s">
        <v>469</v>
      </c>
      <c r="BD58" t="s">
        <v>601</v>
      </c>
      <c r="BE58" t="s">
        <v>602</v>
      </c>
      <c r="BF58">
        <v>0</v>
      </c>
    </row>
    <row r="59" spans="1:58" x14ac:dyDescent="0.2">
      <c r="A59" t="s">
        <v>476</v>
      </c>
      <c r="B59" t="s">
        <v>2339</v>
      </c>
      <c r="C59" t="s">
        <v>25</v>
      </c>
      <c r="D59" s="39" t="s">
        <v>477</v>
      </c>
      <c r="E59" t="s">
        <v>472</v>
      </c>
      <c r="F59" t="s">
        <v>1047</v>
      </c>
      <c r="G59">
        <v>4</v>
      </c>
      <c r="H59" t="s">
        <v>1636</v>
      </c>
      <c r="J59" t="s">
        <v>328</v>
      </c>
      <c r="K59" t="s">
        <v>329</v>
      </c>
      <c r="L59" t="s">
        <v>107</v>
      </c>
      <c r="M59" t="s">
        <v>272</v>
      </c>
      <c r="N59" t="s">
        <v>1907</v>
      </c>
      <c r="O59" t="s">
        <v>1908</v>
      </c>
      <c r="P59" t="s">
        <v>7</v>
      </c>
      <c r="Q59" t="s">
        <v>9</v>
      </c>
      <c r="R59" t="s">
        <v>245</v>
      </c>
      <c r="S59" t="s">
        <v>221</v>
      </c>
      <c r="T59">
        <v>27000000</v>
      </c>
      <c r="AC59">
        <v>6</v>
      </c>
      <c r="AD59">
        <v>4500000</v>
      </c>
      <c r="AE59">
        <v>27000000</v>
      </c>
      <c r="AG59">
        <v>42023</v>
      </c>
      <c r="AH59">
        <v>42025</v>
      </c>
      <c r="AI59">
        <v>42027</v>
      </c>
      <c r="AJ59" t="s">
        <v>411</v>
      </c>
      <c r="AN59">
        <v>0</v>
      </c>
      <c r="AO59">
        <v>0</v>
      </c>
      <c r="AP59">
        <v>27000000</v>
      </c>
      <c r="AQ59">
        <v>0</v>
      </c>
      <c r="AR59" t="s">
        <v>469</v>
      </c>
      <c r="AS59" t="s">
        <v>469</v>
      </c>
      <c r="AU59" t="s">
        <v>469</v>
      </c>
      <c r="AV59" t="s">
        <v>469</v>
      </c>
      <c r="AW59" t="s">
        <v>469</v>
      </c>
      <c r="AX59" t="s">
        <v>469</v>
      </c>
      <c r="AY59" t="s">
        <v>469</v>
      </c>
      <c r="AZ59" t="s">
        <v>469</v>
      </c>
      <c r="BA59">
        <v>0</v>
      </c>
      <c r="BB59">
        <v>1</v>
      </c>
      <c r="BC59" t="s">
        <v>469</v>
      </c>
      <c r="BD59" t="s">
        <v>1039</v>
      </c>
      <c r="BE59" t="s">
        <v>605</v>
      </c>
      <c r="BF59">
        <v>0</v>
      </c>
    </row>
    <row r="60" spans="1:58" x14ac:dyDescent="0.2">
      <c r="A60" t="s">
        <v>476</v>
      </c>
      <c r="B60" t="s">
        <v>2339</v>
      </c>
      <c r="C60" t="s">
        <v>25</v>
      </c>
      <c r="D60" s="39" t="s">
        <v>477</v>
      </c>
      <c r="E60" t="s">
        <v>472</v>
      </c>
      <c r="F60" t="s">
        <v>1047</v>
      </c>
      <c r="G60">
        <v>5</v>
      </c>
      <c r="H60" t="s">
        <v>1636</v>
      </c>
      <c r="J60" t="s">
        <v>328</v>
      </c>
      <c r="K60" t="s">
        <v>329</v>
      </c>
      <c r="L60" t="s">
        <v>107</v>
      </c>
      <c r="M60" t="s">
        <v>272</v>
      </c>
      <c r="N60" t="s">
        <v>1907</v>
      </c>
      <c r="O60" t="s">
        <v>1908</v>
      </c>
      <c r="P60" t="s">
        <v>7</v>
      </c>
      <c r="Q60" t="s">
        <v>9</v>
      </c>
      <c r="R60" t="s">
        <v>245</v>
      </c>
      <c r="S60" t="s">
        <v>221</v>
      </c>
      <c r="T60">
        <v>27000000</v>
      </c>
      <c r="AC60">
        <v>6</v>
      </c>
      <c r="AD60">
        <v>4500000</v>
      </c>
      <c r="AE60">
        <v>27000000</v>
      </c>
      <c r="AG60">
        <v>42023</v>
      </c>
      <c r="AH60">
        <v>42025</v>
      </c>
      <c r="AI60">
        <v>42027</v>
      </c>
      <c r="AJ60" t="s">
        <v>411</v>
      </c>
      <c r="AN60">
        <v>0</v>
      </c>
      <c r="AO60">
        <v>0</v>
      </c>
      <c r="AP60">
        <v>27000000</v>
      </c>
      <c r="AQ60">
        <v>0</v>
      </c>
      <c r="AR60" t="s">
        <v>469</v>
      </c>
      <c r="AS60" t="s">
        <v>469</v>
      </c>
      <c r="AU60" t="s">
        <v>469</v>
      </c>
      <c r="AV60" t="s">
        <v>469</v>
      </c>
      <c r="AW60" t="s">
        <v>469</v>
      </c>
      <c r="AX60" t="s">
        <v>469</v>
      </c>
      <c r="AY60" t="s">
        <v>469</v>
      </c>
      <c r="AZ60" t="s">
        <v>469</v>
      </c>
      <c r="BA60">
        <v>0</v>
      </c>
      <c r="BB60">
        <v>1</v>
      </c>
      <c r="BC60" t="s">
        <v>469</v>
      </c>
      <c r="BD60" t="s">
        <v>1040</v>
      </c>
      <c r="BE60" t="s">
        <v>469</v>
      </c>
      <c r="BF60">
        <v>0</v>
      </c>
    </row>
    <row r="61" spans="1:58" x14ac:dyDescent="0.2">
      <c r="A61" t="s">
        <v>476</v>
      </c>
      <c r="B61" t="s">
        <v>2339</v>
      </c>
      <c r="C61" t="s">
        <v>25</v>
      </c>
      <c r="D61" s="39" t="s">
        <v>477</v>
      </c>
      <c r="E61" t="s">
        <v>472</v>
      </c>
      <c r="F61" t="s">
        <v>1047</v>
      </c>
      <c r="G61">
        <v>6</v>
      </c>
      <c r="H61" t="s">
        <v>1636</v>
      </c>
      <c r="J61" t="s">
        <v>328</v>
      </c>
      <c r="K61" t="s">
        <v>329</v>
      </c>
      <c r="L61" t="s">
        <v>107</v>
      </c>
      <c r="M61" t="s">
        <v>272</v>
      </c>
      <c r="N61" t="s">
        <v>1907</v>
      </c>
      <c r="O61" t="s">
        <v>1908</v>
      </c>
      <c r="P61" t="s">
        <v>7</v>
      </c>
      <c r="Q61" t="s">
        <v>9</v>
      </c>
      <c r="R61" t="s">
        <v>245</v>
      </c>
      <c r="S61" t="s">
        <v>221</v>
      </c>
      <c r="T61">
        <v>27000000</v>
      </c>
      <c r="AC61">
        <v>6</v>
      </c>
      <c r="AD61">
        <v>4500000</v>
      </c>
      <c r="AE61">
        <v>27000000</v>
      </c>
      <c r="AG61">
        <v>42023</v>
      </c>
      <c r="AH61">
        <v>42025</v>
      </c>
      <c r="AI61">
        <v>42027</v>
      </c>
      <c r="AJ61" t="s">
        <v>411</v>
      </c>
      <c r="AN61">
        <v>0</v>
      </c>
      <c r="AO61">
        <v>0</v>
      </c>
      <c r="AP61">
        <v>27000000</v>
      </c>
      <c r="AQ61">
        <v>0</v>
      </c>
      <c r="AR61" t="s">
        <v>469</v>
      </c>
      <c r="AS61" t="s">
        <v>469</v>
      </c>
      <c r="AU61" t="s">
        <v>469</v>
      </c>
      <c r="AV61" t="s">
        <v>469</v>
      </c>
      <c r="AW61" t="s">
        <v>469</v>
      </c>
      <c r="AX61" t="s">
        <v>469</v>
      </c>
      <c r="AY61" t="s">
        <v>469</v>
      </c>
      <c r="AZ61" t="s">
        <v>469</v>
      </c>
      <c r="BA61">
        <v>0</v>
      </c>
    </row>
    <row r="62" spans="1:58" x14ac:dyDescent="0.2">
      <c r="A62" t="s">
        <v>476</v>
      </c>
      <c r="B62" t="s">
        <v>2340</v>
      </c>
      <c r="C62" t="s">
        <v>1700</v>
      </c>
      <c r="D62" s="39" t="s">
        <v>2111</v>
      </c>
      <c r="E62" t="s">
        <v>2112</v>
      </c>
      <c r="F62" t="s">
        <v>1047</v>
      </c>
      <c r="G62">
        <v>1</v>
      </c>
      <c r="H62" t="s">
        <v>2113</v>
      </c>
      <c r="J62" t="s">
        <v>281</v>
      </c>
      <c r="K62" t="s">
        <v>282</v>
      </c>
      <c r="L62" t="s">
        <v>107</v>
      </c>
      <c r="M62" t="s">
        <v>272</v>
      </c>
      <c r="N62" t="s">
        <v>1907</v>
      </c>
      <c r="O62" t="s">
        <v>1908</v>
      </c>
      <c r="P62" t="s">
        <v>1</v>
      </c>
      <c r="Q62" t="s">
        <v>5</v>
      </c>
      <c r="R62" t="s">
        <v>12</v>
      </c>
      <c r="S62" t="s">
        <v>237</v>
      </c>
      <c r="T62">
        <v>52019263</v>
      </c>
      <c r="AC62">
        <v>5.5</v>
      </c>
      <c r="AD62">
        <v>9458047.8181818184</v>
      </c>
      <c r="AE62">
        <v>52019263</v>
      </c>
      <c r="AG62">
        <v>42062</v>
      </c>
      <c r="AH62">
        <v>42062</v>
      </c>
      <c r="AI62">
        <v>42066</v>
      </c>
      <c r="AJ62" t="s">
        <v>411</v>
      </c>
      <c r="AN62">
        <v>52019263</v>
      </c>
      <c r="AO62">
        <v>0</v>
      </c>
      <c r="AP62">
        <v>52019263</v>
      </c>
      <c r="AQ62">
        <v>52019263</v>
      </c>
      <c r="AR62" t="s">
        <v>469</v>
      </c>
      <c r="AS62" t="s">
        <v>469</v>
      </c>
      <c r="AU62" t="s">
        <v>469</v>
      </c>
      <c r="AV62" t="s">
        <v>469</v>
      </c>
      <c r="AW62" t="s">
        <v>2202</v>
      </c>
      <c r="AX62">
        <v>286</v>
      </c>
      <c r="AY62">
        <v>0</v>
      </c>
      <c r="AZ62">
        <v>0</v>
      </c>
      <c r="BA62">
        <v>52019263</v>
      </c>
    </row>
    <row r="63" spans="1:58" x14ac:dyDescent="0.2">
      <c r="A63" t="s">
        <v>476</v>
      </c>
      <c r="B63" t="s">
        <v>2340</v>
      </c>
      <c r="C63" t="s">
        <v>1700</v>
      </c>
      <c r="D63" s="39" t="s">
        <v>2111</v>
      </c>
      <c r="E63" t="s">
        <v>2112</v>
      </c>
      <c r="F63" t="s">
        <v>1047</v>
      </c>
      <c r="G63">
        <v>2</v>
      </c>
      <c r="H63" t="s">
        <v>2203</v>
      </c>
      <c r="J63" t="s">
        <v>328</v>
      </c>
      <c r="K63" t="s">
        <v>329</v>
      </c>
      <c r="L63" t="s">
        <v>107</v>
      </c>
      <c r="M63" t="s">
        <v>272</v>
      </c>
      <c r="N63" t="s">
        <v>1907</v>
      </c>
      <c r="O63" t="s">
        <v>1908</v>
      </c>
      <c r="P63" t="s">
        <v>7</v>
      </c>
      <c r="Q63" t="s">
        <v>9</v>
      </c>
      <c r="R63" t="s">
        <v>245</v>
      </c>
      <c r="S63" t="s">
        <v>221</v>
      </c>
      <c r="T63">
        <v>55680000</v>
      </c>
      <c r="AC63">
        <v>6</v>
      </c>
      <c r="AD63">
        <v>9280000</v>
      </c>
      <c r="AE63">
        <v>55680000</v>
      </c>
      <c r="AG63">
        <v>42066</v>
      </c>
      <c r="AH63">
        <v>42067</v>
      </c>
      <c r="AI63">
        <v>42069</v>
      </c>
      <c r="AJ63" t="s">
        <v>411</v>
      </c>
      <c r="AN63">
        <v>55680000</v>
      </c>
      <c r="AO63">
        <v>0</v>
      </c>
      <c r="AP63">
        <v>55680000</v>
      </c>
      <c r="AQ63">
        <v>55680000</v>
      </c>
      <c r="AR63" t="s">
        <v>469</v>
      </c>
      <c r="AS63" t="s">
        <v>469</v>
      </c>
      <c r="AU63" t="s">
        <v>469</v>
      </c>
      <c r="AV63" t="s">
        <v>469</v>
      </c>
      <c r="AW63">
        <v>0</v>
      </c>
      <c r="AX63">
        <v>291</v>
      </c>
      <c r="AY63">
        <v>0</v>
      </c>
      <c r="AZ63">
        <v>0</v>
      </c>
      <c r="BA63">
        <v>55680000</v>
      </c>
    </row>
    <row r="64" spans="1:58" x14ac:dyDescent="0.2">
      <c r="A64" t="s">
        <v>476</v>
      </c>
      <c r="B64" t="s">
        <v>2340</v>
      </c>
      <c r="C64" t="s">
        <v>1700</v>
      </c>
      <c r="D64" s="39" t="s">
        <v>2017</v>
      </c>
      <c r="E64" t="s">
        <v>2018</v>
      </c>
      <c r="F64" t="s">
        <v>425</v>
      </c>
      <c r="G64">
        <v>1</v>
      </c>
      <c r="H64" t="s">
        <v>2019</v>
      </c>
      <c r="J64" t="s">
        <v>347</v>
      </c>
      <c r="K64" t="s">
        <v>348</v>
      </c>
      <c r="L64" t="s">
        <v>107</v>
      </c>
      <c r="M64" t="s">
        <v>293</v>
      </c>
      <c r="N64" t="s">
        <v>1907</v>
      </c>
      <c r="O64" t="s">
        <v>1908</v>
      </c>
      <c r="P64" t="s">
        <v>4</v>
      </c>
      <c r="Q64" t="s">
        <v>4</v>
      </c>
      <c r="R64" t="s">
        <v>386</v>
      </c>
      <c r="S64" t="s">
        <v>239</v>
      </c>
      <c r="Z64">
        <v>633750792</v>
      </c>
      <c r="AC64">
        <v>3</v>
      </c>
      <c r="AD64">
        <v>211250264</v>
      </c>
      <c r="AE64">
        <v>633750792</v>
      </c>
      <c r="AG64">
        <v>42060</v>
      </c>
      <c r="AH64">
        <v>42060</v>
      </c>
      <c r="AI64">
        <v>42060</v>
      </c>
      <c r="AJ64" t="s">
        <v>411</v>
      </c>
      <c r="AN64">
        <v>0</v>
      </c>
      <c r="AO64">
        <v>0</v>
      </c>
      <c r="AP64">
        <v>633750792</v>
      </c>
      <c r="AQ64">
        <v>0</v>
      </c>
      <c r="AR64" t="s">
        <v>469</v>
      </c>
      <c r="AS64" t="s">
        <v>469</v>
      </c>
      <c r="AU64" t="s">
        <v>469</v>
      </c>
      <c r="AV64" t="s">
        <v>469</v>
      </c>
      <c r="AW64" t="s">
        <v>469</v>
      </c>
      <c r="AX64" t="s">
        <v>469</v>
      </c>
      <c r="AY64" t="s">
        <v>469</v>
      </c>
      <c r="AZ64" t="s">
        <v>469</v>
      </c>
      <c r="BA64">
        <v>0</v>
      </c>
    </row>
    <row r="65" spans="1:162" x14ac:dyDescent="0.2">
      <c r="A65" t="s">
        <v>476</v>
      </c>
      <c r="B65" t="s">
        <v>2340</v>
      </c>
      <c r="C65" t="s">
        <v>1700</v>
      </c>
      <c r="D65" s="39" t="s">
        <v>2017</v>
      </c>
      <c r="E65" t="s">
        <v>2018</v>
      </c>
      <c r="F65" t="s">
        <v>431</v>
      </c>
      <c r="G65">
        <v>2</v>
      </c>
      <c r="H65" t="s">
        <v>2198</v>
      </c>
      <c r="J65" t="s">
        <v>312</v>
      </c>
      <c r="K65" t="s">
        <v>313</v>
      </c>
      <c r="L65" t="s">
        <v>107</v>
      </c>
      <c r="M65" t="s">
        <v>272</v>
      </c>
      <c r="N65" t="s">
        <v>1907</v>
      </c>
      <c r="O65" t="s">
        <v>1908</v>
      </c>
      <c r="P65" t="s">
        <v>7</v>
      </c>
      <c r="Q65" t="s">
        <v>9</v>
      </c>
      <c r="R65" t="s">
        <v>398</v>
      </c>
      <c r="S65" t="s">
        <v>397</v>
      </c>
      <c r="Z65">
        <v>161249208</v>
      </c>
      <c r="AC65">
        <v>6.5</v>
      </c>
      <c r="AD65">
        <v>24807570.46153846</v>
      </c>
      <c r="AE65">
        <v>161249208</v>
      </c>
      <c r="AG65">
        <v>42065</v>
      </c>
      <c r="AH65">
        <v>42067</v>
      </c>
      <c r="AI65">
        <v>42069</v>
      </c>
      <c r="AJ65" t="s">
        <v>407</v>
      </c>
      <c r="AN65">
        <v>161249208</v>
      </c>
      <c r="AO65">
        <v>0</v>
      </c>
      <c r="AP65">
        <v>161249208</v>
      </c>
      <c r="AQ65">
        <v>161249208</v>
      </c>
      <c r="AR65" t="s">
        <v>469</v>
      </c>
      <c r="AS65" t="s">
        <v>469</v>
      </c>
      <c r="AU65" t="s">
        <v>469</v>
      </c>
      <c r="AV65" t="s">
        <v>469</v>
      </c>
      <c r="AW65" t="s">
        <v>2204</v>
      </c>
      <c r="AX65">
        <v>287</v>
      </c>
      <c r="AY65">
        <v>0</v>
      </c>
      <c r="AZ65">
        <v>0</v>
      </c>
      <c r="BA65">
        <v>161249208</v>
      </c>
    </row>
    <row r="66" spans="1:162" x14ac:dyDescent="0.2">
      <c r="A66" s="43" t="s">
        <v>545</v>
      </c>
      <c r="B66" s="43" t="s">
        <v>1637</v>
      </c>
      <c r="C66" s="43" t="s">
        <v>4</v>
      </c>
      <c r="D66" s="60" t="s">
        <v>546</v>
      </c>
      <c r="E66" s="43" t="s">
        <v>547</v>
      </c>
      <c r="F66" s="43" t="s">
        <v>1047</v>
      </c>
      <c r="G66" s="43">
        <v>1</v>
      </c>
      <c r="H66" s="43" t="s">
        <v>1122</v>
      </c>
      <c r="I66" s="43"/>
      <c r="J66" s="43" t="s">
        <v>328</v>
      </c>
      <c r="K66" s="43" t="s">
        <v>329</v>
      </c>
      <c r="L66" s="43" t="s">
        <v>107</v>
      </c>
      <c r="M66" s="43" t="s">
        <v>272</v>
      </c>
      <c r="N66" s="43" t="s">
        <v>1907</v>
      </c>
      <c r="O66" s="43" t="s">
        <v>1908</v>
      </c>
      <c r="P66" s="43" t="s">
        <v>7</v>
      </c>
      <c r="Q66" s="43" t="s">
        <v>9</v>
      </c>
      <c r="R66" s="43" t="s">
        <v>245</v>
      </c>
      <c r="S66" s="43" t="s">
        <v>221</v>
      </c>
      <c r="T66" s="43">
        <v>9000000</v>
      </c>
      <c r="U66" s="43"/>
      <c r="V66" s="43"/>
      <c r="W66" s="43"/>
      <c r="X66" s="43"/>
      <c r="Y66" s="43"/>
      <c r="Z66" s="43"/>
      <c r="AA66" s="43"/>
      <c r="AB66" s="43"/>
      <c r="AC66" s="43">
        <v>2</v>
      </c>
      <c r="AD66" s="43">
        <v>4500000</v>
      </c>
      <c r="AE66" s="43">
        <v>9000000</v>
      </c>
      <c r="AF66" s="43"/>
      <c r="AG66" s="43">
        <v>42046</v>
      </c>
      <c r="AH66" s="43">
        <v>42047</v>
      </c>
      <c r="AI66" s="43">
        <v>42047</v>
      </c>
      <c r="AJ66" s="43" t="s">
        <v>411</v>
      </c>
      <c r="AK66" s="43"/>
      <c r="AL66" s="43"/>
      <c r="AM66" s="43"/>
      <c r="AN66" s="43">
        <v>0</v>
      </c>
      <c r="AO66" s="43">
        <v>0</v>
      </c>
      <c r="AP66" s="43">
        <v>9000000</v>
      </c>
      <c r="AQ66" s="43">
        <v>0</v>
      </c>
      <c r="AR66" s="43" t="s">
        <v>469</v>
      </c>
      <c r="AS66" s="43" t="s">
        <v>469</v>
      </c>
      <c r="AT66" s="43" t="s">
        <v>469</v>
      </c>
      <c r="AU66" s="43" t="s">
        <v>469</v>
      </c>
      <c r="AV66" s="43" t="s">
        <v>469</v>
      </c>
      <c r="AW66" s="43" t="s">
        <v>469</v>
      </c>
      <c r="AX66" s="43" t="s">
        <v>469</v>
      </c>
      <c r="AY66" s="43" t="s">
        <v>469</v>
      </c>
      <c r="AZ66" s="43">
        <v>0</v>
      </c>
      <c r="BA66" s="43"/>
      <c r="BB66" t="s">
        <v>562</v>
      </c>
      <c r="BC66">
        <v>0</v>
      </c>
      <c r="BD66">
        <v>1</v>
      </c>
      <c r="BE66" t="s">
        <v>469</v>
      </c>
      <c r="BF66" t="s">
        <v>1134</v>
      </c>
      <c r="BG66" t="s">
        <v>469</v>
      </c>
      <c r="BH66">
        <v>0</v>
      </c>
      <c r="CN66" t="s">
        <v>626</v>
      </c>
      <c r="CO66">
        <v>0</v>
      </c>
      <c r="CP66">
        <v>6</v>
      </c>
      <c r="CQ66" t="s">
        <v>469</v>
      </c>
      <c r="CR66" t="s">
        <v>887</v>
      </c>
      <c r="CS66" t="s">
        <v>936</v>
      </c>
      <c r="CT66">
        <v>0</v>
      </c>
      <c r="CW66">
        <v>0</v>
      </c>
      <c r="DB66">
        <v>0</v>
      </c>
      <c r="DF66">
        <v>0</v>
      </c>
      <c r="DJ66">
        <v>0</v>
      </c>
      <c r="DN66">
        <v>0</v>
      </c>
      <c r="DR66">
        <v>0</v>
      </c>
      <c r="DV66">
        <v>0</v>
      </c>
      <c r="DZ66">
        <v>0</v>
      </c>
      <c r="ED66">
        <v>0</v>
      </c>
      <c r="EH66">
        <v>0</v>
      </c>
      <c r="EL66">
        <v>0</v>
      </c>
      <c r="EP66">
        <v>0</v>
      </c>
      <c r="ET66">
        <v>0</v>
      </c>
      <c r="EZ66" t="s">
        <v>562</v>
      </c>
      <c r="FA66">
        <v>0</v>
      </c>
      <c r="FB66">
        <v>1</v>
      </c>
      <c r="FC66" t="s">
        <v>469</v>
      </c>
      <c r="FD66" t="s">
        <v>578</v>
      </c>
      <c r="FE66" t="s">
        <v>579</v>
      </c>
      <c r="FF66">
        <v>0</v>
      </c>
    </row>
    <row r="67" spans="1:162" x14ac:dyDescent="0.2">
      <c r="A67" t="s">
        <v>545</v>
      </c>
      <c r="B67" t="s">
        <v>1637</v>
      </c>
      <c r="C67" t="s">
        <v>4</v>
      </c>
      <c r="D67" s="39" t="s">
        <v>546</v>
      </c>
      <c r="E67" t="s">
        <v>547</v>
      </c>
      <c r="F67" t="s">
        <v>1047</v>
      </c>
      <c r="G67">
        <v>2</v>
      </c>
      <c r="H67" t="s">
        <v>1638</v>
      </c>
      <c r="J67" t="s">
        <v>328</v>
      </c>
      <c r="K67" t="s">
        <v>329</v>
      </c>
      <c r="L67" t="s">
        <v>107</v>
      </c>
      <c r="M67" t="s">
        <v>272</v>
      </c>
      <c r="N67" t="s">
        <v>1907</v>
      </c>
      <c r="O67" t="s">
        <v>1908</v>
      </c>
      <c r="P67" t="s">
        <v>7</v>
      </c>
      <c r="Q67" t="s">
        <v>9</v>
      </c>
      <c r="R67" t="s">
        <v>245</v>
      </c>
      <c r="S67" t="s">
        <v>221</v>
      </c>
      <c r="T67">
        <v>3050000</v>
      </c>
      <c r="AC67">
        <v>0.67777776999999995</v>
      </c>
      <c r="AD67">
        <v>4500000.0516393455</v>
      </c>
      <c r="AE67">
        <v>3050000</v>
      </c>
      <c r="AG67">
        <v>42045</v>
      </c>
      <c r="AH67">
        <v>42046</v>
      </c>
      <c r="AI67">
        <v>42046</v>
      </c>
      <c r="AJ67" t="s">
        <v>411</v>
      </c>
      <c r="AN67">
        <v>0</v>
      </c>
      <c r="AO67">
        <v>0</v>
      </c>
      <c r="AP67">
        <v>3050000</v>
      </c>
      <c r="AQ67">
        <v>0</v>
      </c>
      <c r="AR67" t="s">
        <v>469</v>
      </c>
      <c r="AS67" t="s">
        <v>469</v>
      </c>
      <c r="AT67" t="s">
        <v>469</v>
      </c>
      <c r="AU67" t="s">
        <v>469</v>
      </c>
      <c r="AV67" t="s">
        <v>469</v>
      </c>
      <c r="AW67" t="s">
        <v>469</v>
      </c>
      <c r="AX67" t="s">
        <v>469</v>
      </c>
      <c r="AY67" t="s">
        <v>469</v>
      </c>
      <c r="AZ67">
        <v>0</v>
      </c>
      <c r="BB67" t="s">
        <v>580</v>
      </c>
      <c r="BC67">
        <v>0</v>
      </c>
      <c r="BD67">
        <v>1</v>
      </c>
      <c r="BE67" t="s">
        <v>469</v>
      </c>
      <c r="BF67" t="s">
        <v>1135</v>
      </c>
      <c r="BG67" t="s">
        <v>469</v>
      </c>
      <c r="BH67">
        <v>0</v>
      </c>
      <c r="CN67" t="s">
        <v>626</v>
      </c>
      <c r="CO67">
        <v>0</v>
      </c>
      <c r="CP67">
        <v>6</v>
      </c>
      <c r="CQ67" t="s">
        <v>469</v>
      </c>
      <c r="CR67" t="s">
        <v>887</v>
      </c>
      <c r="CS67" t="s">
        <v>936</v>
      </c>
      <c r="CT67">
        <v>0</v>
      </c>
      <c r="CW67">
        <v>0</v>
      </c>
      <c r="DB67">
        <v>0</v>
      </c>
      <c r="DF67">
        <v>0</v>
      </c>
      <c r="DJ67">
        <v>0</v>
      </c>
      <c r="DN67">
        <v>0</v>
      </c>
      <c r="DR67">
        <v>0</v>
      </c>
      <c r="DV67">
        <v>0</v>
      </c>
      <c r="DZ67">
        <v>0</v>
      </c>
      <c r="ED67">
        <v>0</v>
      </c>
      <c r="EH67">
        <v>0</v>
      </c>
      <c r="EL67">
        <v>0</v>
      </c>
      <c r="EP67">
        <v>0</v>
      </c>
      <c r="ET67">
        <v>0</v>
      </c>
      <c r="EZ67" t="s">
        <v>562</v>
      </c>
      <c r="FA67">
        <v>0</v>
      </c>
      <c r="FB67">
        <v>1</v>
      </c>
      <c r="FC67" t="s">
        <v>469</v>
      </c>
      <c r="FD67" t="s">
        <v>578</v>
      </c>
      <c r="FE67" t="s">
        <v>579</v>
      </c>
      <c r="FF67">
        <v>0</v>
      </c>
    </row>
    <row r="68" spans="1:162" x14ac:dyDescent="0.2">
      <c r="A68" t="s">
        <v>545</v>
      </c>
      <c r="B68" t="s">
        <v>1637</v>
      </c>
      <c r="C68" t="s">
        <v>4</v>
      </c>
      <c r="D68" s="39" t="s">
        <v>546</v>
      </c>
      <c r="E68" t="s">
        <v>547</v>
      </c>
      <c r="F68" t="s">
        <v>1047</v>
      </c>
      <c r="G68">
        <v>3</v>
      </c>
      <c r="H68" t="s">
        <v>1638</v>
      </c>
      <c r="J68" t="s">
        <v>328</v>
      </c>
      <c r="K68" t="s">
        <v>329</v>
      </c>
      <c r="L68" t="s">
        <v>107</v>
      </c>
      <c r="M68" t="s">
        <v>272</v>
      </c>
      <c r="N68" t="s">
        <v>1907</v>
      </c>
      <c r="O68" t="s">
        <v>1908</v>
      </c>
      <c r="P68" t="s">
        <v>7</v>
      </c>
      <c r="Q68" t="s">
        <v>9</v>
      </c>
      <c r="R68" t="s">
        <v>245</v>
      </c>
      <c r="S68" t="s">
        <v>221</v>
      </c>
      <c r="T68">
        <v>1300000</v>
      </c>
      <c r="AC68">
        <v>0.28888888800000001</v>
      </c>
      <c r="AD68">
        <v>4500000.0138461534</v>
      </c>
      <c r="AE68">
        <v>1300000</v>
      </c>
      <c r="AG68">
        <v>42121</v>
      </c>
      <c r="AH68">
        <v>42122</v>
      </c>
      <c r="AI68">
        <v>42123</v>
      </c>
      <c r="AJ68" t="s">
        <v>411</v>
      </c>
      <c r="AN68">
        <v>0</v>
      </c>
      <c r="AO68">
        <v>0</v>
      </c>
      <c r="AP68">
        <v>1300000</v>
      </c>
      <c r="AQ68">
        <v>0</v>
      </c>
      <c r="AR68" t="s">
        <v>469</v>
      </c>
      <c r="AS68" t="s">
        <v>469</v>
      </c>
      <c r="AT68" t="s">
        <v>469</v>
      </c>
      <c r="AU68" t="s">
        <v>469</v>
      </c>
      <c r="AV68" t="s">
        <v>469</v>
      </c>
      <c r="AW68" t="s">
        <v>469</v>
      </c>
      <c r="AX68" t="s">
        <v>469</v>
      </c>
      <c r="AY68" t="s">
        <v>469</v>
      </c>
      <c r="AZ68">
        <v>0</v>
      </c>
      <c r="BB68" t="s">
        <v>580</v>
      </c>
      <c r="BC68">
        <v>0</v>
      </c>
      <c r="BD68">
        <v>1</v>
      </c>
      <c r="BE68" t="s">
        <v>469</v>
      </c>
      <c r="BF68" t="s">
        <v>1135</v>
      </c>
      <c r="BG68" t="s">
        <v>469</v>
      </c>
      <c r="BH68">
        <v>0</v>
      </c>
      <c r="CN68" t="s">
        <v>626</v>
      </c>
      <c r="CO68">
        <v>0</v>
      </c>
      <c r="CP68">
        <v>6</v>
      </c>
      <c r="CQ68" t="s">
        <v>469</v>
      </c>
      <c r="CR68" t="s">
        <v>887</v>
      </c>
      <c r="CS68" t="s">
        <v>936</v>
      </c>
      <c r="CT68">
        <v>0</v>
      </c>
      <c r="CW68">
        <v>0</v>
      </c>
      <c r="DB68">
        <v>0</v>
      </c>
      <c r="DF68">
        <v>0</v>
      </c>
      <c r="DJ68">
        <v>0</v>
      </c>
      <c r="DN68">
        <v>0</v>
      </c>
      <c r="DR68">
        <v>0</v>
      </c>
      <c r="DV68">
        <v>0</v>
      </c>
      <c r="DZ68">
        <v>0</v>
      </c>
      <c r="ED68">
        <v>0</v>
      </c>
      <c r="EH68">
        <v>0</v>
      </c>
      <c r="EL68">
        <v>0</v>
      </c>
      <c r="EP68">
        <v>0</v>
      </c>
      <c r="ET68">
        <v>0</v>
      </c>
      <c r="EZ68" t="s">
        <v>562</v>
      </c>
      <c r="FA68">
        <v>0</v>
      </c>
      <c r="FB68">
        <v>1</v>
      </c>
      <c r="FC68" t="s">
        <v>469</v>
      </c>
      <c r="FD68" t="s">
        <v>578</v>
      </c>
      <c r="FE68" t="s">
        <v>579</v>
      </c>
      <c r="FF68">
        <v>0</v>
      </c>
    </row>
    <row r="69" spans="1:162" x14ac:dyDescent="0.2">
      <c r="A69" t="s">
        <v>545</v>
      </c>
      <c r="B69" t="s">
        <v>1637</v>
      </c>
      <c r="C69" t="s">
        <v>4</v>
      </c>
      <c r="D69" s="39" t="s">
        <v>546</v>
      </c>
      <c r="E69" t="s">
        <v>547</v>
      </c>
      <c r="F69" t="s">
        <v>1047</v>
      </c>
      <c r="G69">
        <v>4</v>
      </c>
      <c r="H69" t="s">
        <v>1123</v>
      </c>
      <c r="J69" t="s">
        <v>328</v>
      </c>
      <c r="K69" t="s">
        <v>329</v>
      </c>
      <c r="L69" t="s">
        <v>107</v>
      </c>
      <c r="M69" t="s">
        <v>272</v>
      </c>
      <c r="N69" t="s">
        <v>1907</v>
      </c>
      <c r="O69" t="s">
        <v>1908</v>
      </c>
      <c r="P69" t="s">
        <v>7</v>
      </c>
      <c r="Q69" t="s">
        <v>9</v>
      </c>
      <c r="R69" t="s">
        <v>245</v>
      </c>
      <c r="S69" t="s">
        <v>221</v>
      </c>
      <c r="T69">
        <v>13250000</v>
      </c>
      <c r="AC69">
        <v>2.9444444000000001</v>
      </c>
      <c r="AD69">
        <v>4500000.0679245293</v>
      </c>
      <c r="AE69">
        <v>13250000</v>
      </c>
      <c r="AG69">
        <v>42051</v>
      </c>
      <c r="AH69">
        <v>42052</v>
      </c>
      <c r="AI69">
        <v>42052</v>
      </c>
      <c r="AJ69" t="s">
        <v>411</v>
      </c>
      <c r="AN69">
        <v>0</v>
      </c>
      <c r="AO69">
        <v>0</v>
      </c>
      <c r="AP69">
        <v>13250000</v>
      </c>
      <c r="AQ69">
        <v>0</v>
      </c>
      <c r="AR69" t="s">
        <v>469</v>
      </c>
      <c r="AS69" t="s">
        <v>469</v>
      </c>
      <c r="AT69" t="s">
        <v>469</v>
      </c>
      <c r="AU69" t="s">
        <v>469</v>
      </c>
      <c r="AV69" t="s">
        <v>469</v>
      </c>
      <c r="AW69" t="s">
        <v>469</v>
      </c>
      <c r="AX69" t="s">
        <v>469</v>
      </c>
      <c r="AY69" t="s">
        <v>469</v>
      </c>
      <c r="AZ69">
        <v>0</v>
      </c>
      <c r="BB69" t="s">
        <v>583</v>
      </c>
      <c r="BC69">
        <v>0</v>
      </c>
      <c r="BD69">
        <v>1</v>
      </c>
      <c r="BE69" t="s">
        <v>469</v>
      </c>
      <c r="BF69" t="s">
        <v>1136</v>
      </c>
      <c r="BG69" t="s">
        <v>469</v>
      </c>
      <c r="BH69">
        <v>-16800000</v>
      </c>
      <c r="CN69" t="s">
        <v>626</v>
      </c>
      <c r="CO69">
        <v>0</v>
      </c>
      <c r="CP69">
        <v>6</v>
      </c>
      <c r="CQ69" t="s">
        <v>469</v>
      </c>
      <c r="CR69" t="s">
        <v>887</v>
      </c>
      <c r="CS69" t="s">
        <v>936</v>
      </c>
      <c r="CT69">
        <v>0</v>
      </c>
      <c r="CW69">
        <v>0</v>
      </c>
      <c r="DB69">
        <v>0</v>
      </c>
      <c r="DF69">
        <v>0</v>
      </c>
      <c r="DJ69">
        <v>0</v>
      </c>
      <c r="DN69">
        <v>0</v>
      </c>
      <c r="DR69">
        <v>0</v>
      </c>
      <c r="DV69">
        <v>0</v>
      </c>
      <c r="DZ69">
        <v>0</v>
      </c>
      <c r="ED69">
        <v>0</v>
      </c>
      <c r="EH69">
        <v>0</v>
      </c>
      <c r="EL69">
        <v>0</v>
      </c>
      <c r="EP69">
        <v>0</v>
      </c>
      <c r="ET69">
        <v>0</v>
      </c>
      <c r="EZ69" t="s">
        <v>562</v>
      </c>
      <c r="FA69">
        <v>0</v>
      </c>
      <c r="FB69">
        <v>1</v>
      </c>
      <c r="FC69" t="s">
        <v>469</v>
      </c>
      <c r="FD69" t="s">
        <v>578</v>
      </c>
      <c r="FE69" t="s">
        <v>579</v>
      </c>
      <c r="FF69">
        <v>0</v>
      </c>
    </row>
    <row r="70" spans="1:162" x14ac:dyDescent="0.2">
      <c r="A70" t="s">
        <v>545</v>
      </c>
      <c r="B70" t="s">
        <v>1637</v>
      </c>
      <c r="C70" t="s">
        <v>4</v>
      </c>
      <c r="D70" s="39" t="s">
        <v>546</v>
      </c>
      <c r="E70" t="s">
        <v>547</v>
      </c>
      <c r="F70" t="s">
        <v>1047</v>
      </c>
      <c r="G70">
        <v>5</v>
      </c>
      <c r="H70" t="s">
        <v>1174</v>
      </c>
      <c r="J70" t="s">
        <v>328</v>
      </c>
      <c r="K70" t="s">
        <v>329</v>
      </c>
      <c r="L70" t="s">
        <v>107</v>
      </c>
      <c r="M70" t="s">
        <v>272</v>
      </c>
      <c r="N70" t="s">
        <v>1907</v>
      </c>
      <c r="O70" t="s">
        <v>1908</v>
      </c>
      <c r="P70" t="s">
        <v>7</v>
      </c>
      <c r="Q70" t="s">
        <v>9</v>
      </c>
      <c r="R70" t="s">
        <v>245</v>
      </c>
      <c r="S70" t="s">
        <v>221</v>
      </c>
      <c r="T70">
        <v>11250000</v>
      </c>
      <c r="AC70">
        <v>2.5</v>
      </c>
      <c r="AD70">
        <v>4500000</v>
      </c>
      <c r="AE70">
        <v>11250000</v>
      </c>
      <c r="AI70">
        <v>42027</v>
      </c>
      <c r="AJ70" t="s">
        <v>411</v>
      </c>
      <c r="AN70">
        <v>0</v>
      </c>
      <c r="AO70">
        <v>0</v>
      </c>
      <c r="AP70">
        <v>11250000</v>
      </c>
      <c r="AQ70">
        <v>0</v>
      </c>
      <c r="AR70" t="s">
        <v>469</v>
      </c>
      <c r="AS70" t="s">
        <v>469</v>
      </c>
      <c r="AT70" t="s">
        <v>469</v>
      </c>
      <c r="AU70" t="s">
        <v>469</v>
      </c>
      <c r="AV70" t="s">
        <v>469</v>
      </c>
      <c r="AW70" t="s">
        <v>469</v>
      </c>
      <c r="AX70" t="s">
        <v>469</v>
      </c>
      <c r="AY70" t="s">
        <v>469</v>
      </c>
      <c r="AZ70">
        <v>0</v>
      </c>
      <c r="BB70" t="s">
        <v>586</v>
      </c>
      <c r="BC70">
        <v>0</v>
      </c>
      <c r="BD70">
        <v>1</v>
      </c>
      <c r="BE70" t="s">
        <v>469</v>
      </c>
      <c r="BF70" t="s">
        <v>1137</v>
      </c>
      <c r="BG70" t="s">
        <v>469</v>
      </c>
      <c r="BH70">
        <v>-19786667</v>
      </c>
      <c r="CN70" t="s">
        <v>626</v>
      </c>
      <c r="CO70">
        <v>0</v>
      </c>
      <c r="CP70">
        <v>6</v>
      </c>
      <c r="CQ70" t="s">
        <v>469</v>
      </c>
      <c r="CR70" t="s">
        <v>887</v>
      </c>
      <c r="CS70" t="s">
        <v>936</v>
      </c>
      <c r="CT70">
        <v>0</v>
      </c>
      <c r="CW70">
        <v>0</v>
      </c>
      <c r="DB70">
        <v>0</v>
      </c>
      <c r="DF70">
        <v>0</v>
      </c>
      <c r="DJ70">
        <v>0</v>
      </c>
      <c r="DN70">
        <v>0</v>
      </c>
      <c r="DR70">
        <v>0</v>
      </c>
      <c r="DV70">
        <v>0</v>
      </c>
      <c r="DZ70">
        <v>0</v>
      </c>
      <c r="ED70">
        <v>0</v>
      </c>
      <c r="EH70">
        <v>0</v>
      </c>
      <c r="EL70">
        <v>0</v>
      </c>
      <c r="EP70">
        <v>0</v>
      </c>
      <c r="ET70">
        <v>0</v>
      </c>
      <c r="EZ70" t="s">
        <v>562</v>
      </c>
      <c r="FA70">
        <v>0</v>
      </c>
      <c r="FB70">
        <v>1</v>
      </c>
      <c r="FC70" t="s">
        <v>469</v>
      </c>
      <c r="FD70" t="s">
        <v>578</v>
      </c>
      <c r="FE70" t="s">
        <v>579</v>
      </c>
      <c r="FF70">
        <v>0</v>
      </c>
    </row>
    <row r="71" spans="1:162" x14ac:dyDescent="0.2">
      <c r="A71" t="s">
        <v>545</v>
      </c>
      <c r="B71" t="s">
        <v>1637</v>
      </c>
      <c r="C71" t="s">
        <v>4</v>
      </c>
      <c r="D71" s="39" t="s">
        <v>546</v>
      </c>
      <c r="E71" t="s">
        <v>547</v>
      </c>
      <c r="F71" t="s">
        <v>1047</v>
      </c>
      <c r="G71">
        <v>6</v>
      </c>
      <c r="H71" t="s">
        <v>1174</v>
      </c>
      <c r="J71" t="s">
        <v>328</v>
      </c>
      <c r="K71" t="s">
        <v>329</v>
      </c>
      <c r="L71" t="s">
        <v>107</v>
      </c>
      <c r="M71" t="s">
        <v>272</v>
      </c>
      <c r="N71" t="s">
        <v>1907</v>
      </c>
      <c r="O71" t="s">
        <v>1908</v>
      </c>
      <c r="P71" t="s">
        <v>7</v>
      </c>
      <c r="Q71" t="s">
        <v>9</v>
      </c>
      <c r="R71" t="s">
        <v>245</v>
      </c>
      <c r="S71" t="s">
        <v>221</v>
      </c>
      <c r="T71">
        <v>5485600</v>
      </c>
      <c r="AC71">
        <v>1.2190221999999999</v>
      </c>
      <c r="AD71">
        <v>4500000.0820329608</v>
      </c>
      <c r="AE71">
        <v>5485600</v>
      </c>
      <c r="AI71">
        <v>42027</v>
      </c>
      <c r="AJ71" t="s">
        <v>411</v>
      </c>
      <c r="AN71">
        <v>0</v>
      </c>
      <c r="AO71">
        <v>0</v>
      </c>
      <c r="AP71">
        <v>5485600</v>
      </c>
      <c r="AQ71">
        <v>0</v>
      </c>
      <c r="AR71" t="s">
        <v>469</v>
      </c>
      <c r="AS71" t="s">
        <v>469</v>
      </c>
      <c r="AT71" t="s">
        <v>469</v>
      </c>
      <c r="AU71" t="s">
        <v>469</v>
      </c>
      <c r="AV71" t="s">
        <v>469</v>
      </c>
      <c r="AW71" t="s">
        <v>469</v>
      </c>
      <c r="AX71" t="s">
        <v>469</v>
      </c>
      <c r="AY71" t="s">
        <v>469</v>
      </c>
      <c r="AZ71">
        <v>0</v>
      </c>
      <c r="BB71" t="s">
        <v>563</v>
      </c>
      <c r="BC71">
        <v>0</v>
      </c>
      <c r="BD71">
        <v>2</v>
      </c>
      <c r="BE71" t="s">
        <v>469</v>
      </c>
      <c r="BF71" t="s">
        <v>1138</v>
      </c>
      <c r="BG71" t="s">
        <v>469</v>
      </c>
      <c r="BH71">
        <v>0</v>
      </c>
      <c r="CN71" t="s">
        <v>626</v>
      </c>
      <c r="CO71">
        <v>0</v>
      </c>
      <c r="CP71">
        <v>6</v>
      </c>
      <c r="CQ71" t="s">
        <v>469</v>
      </c>
      <c r="CR71" t="s">
        <v>887</v>
      </c>
      <c r="CS71" t="s">
        <v>936</v>
      </c>
      <c r="CT71">
        <v>0</v>
      </c>
      <c r="CW71">
        <v>0</v>
      </c>
      <c r="DB71">
        <v>0</v>
      </c>
      <c r="DF71">
        <v>0</v>
      </c>
      <c r="DJ71">
        <v>0</v>
      </c>
      <c r="DN71">
        <v>0</v>
      </c>
      <c r="DR71">
        <v>0</v>
      </c>
      <c r="DV71">
        <v>0</v>
      </c>
      <c r="DZ71">
        <v>0</v>
      </c>
      <c r="ED71">
        <v>0</v>
      </c>
      <c r="EH71">
        <v>0</v>
      </c>
      <c r="EL71">
        <v>0</v>
      </c>
      <c r="EP71">
        <v>0</v>
      </c>
      <c r="ET71">
        <v>0</v>
      </c>
      <c r="EZ71" t="s">
        <v>562</v>
      </c>
      <c r="FA71">
        <v>0</v>
      </c>
      <c r="FB71">
        <v>1</v>
      </c>
      <c r="FC71" t="s">
        <v>469</v>
      </c>
      <c r="FD71" t="s">
        <v>578</v>
      </c>
      <c r="FE71" t="s">
        <v>579</v>
      </c>
      <c r="FF71">
        <v>0</v>
      </c>
    </row>
    <row r="72" spans="1:162" x14ac:dyDescent="0.2">
      <c r="A72" t="s">
        <v>545</v>
      </c>
      <c r="B72" t="s">
        <v>1637</v>
      </c>
      <c r="C72" t="s">
        <v>4</v>
      </c>
      <c r="D72" s="39" t="s">
        <v>546</v>
      </c>
      <c r="E72" t="s">
        <v>547</v>
      </c>
      <c r="F72" t="s">
        <v>1047</v>
      </c>
      <c r="G72">
        <v>7</v>
      </c>
      <c r="H72" t="s">
        <v>1835</v>
      </c>
      <c r="J72" t="s">
        <v>328</v>
      </c>
      <c r="K72" t="s">
        <v>329</v>
      </c>
      <c r="L72" t="s">
        <v>107</v>
      </c>
      <c r="M72" t="s">
        <v>272</v>
      </c>
      <c r="N72" t="s">
        <v>1907</v>
      </c>
      <c r="O72" t="s">
        <v>1908</v>
      </c>
      <c r="P72" t="s">
        <v>7</v>
      </c>
      <c r="Q72" t="s">
        <v>9</v>
      </c>
      <c r="R72" t="s">
        <v>245</v>
      </c>
      <c r="S72" t="s">
        <v>221</v>
      </c>
      <c r="T72">
        <v>9000000</v>
      </c>
      <c r="AC72">
        <v>2</v>
      </c>
      <c r="AD72">
        <v>4500000</v>
      </c>
      <c r="AE72">
        <v>9000000</v>
      </c>
      <c r="AG72">
        <v>42046</v>
      </c>
      <c r="AH72">
        <v>42047</v>
      </c>
      <c r="AI72">
        <v>42047</v>
      </c>
      <c r="AJ72" t="s">
        <v>411</v>
      </c>
      <c r="AN72">
        <v>9000000</v>
      </c>
      <c r="AO72">
        <v>9000000</v>
      </c>
      <c r="AP72">
        <v>0</v>
      </c>
      <c r="AQ72">
        <v>0</v>
      </c>
      <c r="AR72" t="s">
        <v>469</v>
      </c>
      <c r="AS72" t="s">
        <v>469</v>
      </c>
      <c r="AT72" t="s">
        <v>469</v>
      </c>
      <c r="AU72" t="s">
        <v>469</v>
      </c>
      <c r="AV72" t="s">
        <v>2134</v>
      </c>
      <c r="AW72">
        <v>204</v>
      </c>
      <c r="AX72">
        <v>198</v>
      </c>
      <c r="AY72">
        <v>42051</v>
      </c>
      <c r="AZ72">
        <v>9000000</v>
      </c>
      <c r="BB72" t="s">
        <v>563</v>
      </c>
      <c r="BC72">
        <v>0</v>
      </c>
      <c r="BD72">
        <v>2</v>
      </c>
      <c r="BE72" t="s">
        <v>469</v>
      </c>
      <c r="BF72" t="s">
        <v>1138</v>
      </c>
      <c r="BG72" t="s">
        <v>469</v>
      </c>
      <c r="BH72">
        <v>0</v>
      </c>
      <c r="CN72" t="s">
        <v>626</v>
      </c>
      <c r="CO72">
        <v>0</v>
      </c>
      <c r="CP72">
        <v>6</v>
      </c>
      <c r="CQ72" t="s">
        <v>469</v>
      </c>
      <c r="CR72" t="s">
        <v>887</v>
      </c>
      <c r="CS72" t="s">
        <v>936</v>
      </c>
      <c r="CT72">
        <v>0</v>
      </c>
      <c r="CW72">
        <v>0</v>
      </c>
      <c r="DB72">
        <v>0</v>
      </c>
      <c r="DF72">
        <v>0</v>
      </c>
      <c r="DJ72">
        <v>0</v>
      </c>
      <c r="DN72">
        <v>0</v>
      </c>
      <c r="DR72">
        <v>0</v>
      </c>
      <c r="DV72">
        <v>0</v>
      </c>
      <c r="DZ72">
        <v>0</v>
      </c>
      <c r="ED72">
        <v>0</v>
      </c>
      <c r="EH72">
        <v>0</v>
      </c>
      <c r="EL72">
        <v>0</v>
      </c>
      <c r="EP72">
        <v>0</v>
      </c>
      <c r="ET72">
        <v>0</v>
      </c>
      <c r="EZ72" t="s">
        <v>562</v>
      </c>
      <c r="FA72">
        <v>0</v>
      </c>
      <c r="FB72">
        <v>1</v>
      </c>
      <c r="FC72" t="s">
        <v>469</v>
      </c>
      <c r="FD72" t="s">
        <v>578</v>
      </c>
      <c r="FE72" t="s">
        <v>579</v>
      </c>
      <c r="FF72">
        <v>0</v>
      </c>
    </row>
    <row r="73" spans="1:162" x14ac:dyDescent="0.2">
      <c r="A73" t="s">
        <v>545</v>
      </c>
      <c r="B73" t="s">
        <v>1637</v>
      </c>
      <c r="C73" t="s">
        <v>4</v>
      </c>
      <c r="D73" s="39" t="s">
        <v>546</v>
      </c>
      <c r="E73" t="s">
        <v>547</v>
      </c>
      <c r="F73" t="s">
        <v>1047</v>
      </c>
      <c r="G73">
        <v>8</v>
      </c>
      <c r="H73" t="s">
        <v>1836</v>
      </c>
      <c r="J73" t="s">
        <v>328</v>
      </c>
      <c r="K73" t="s">
        <v>329</v>
      </c>
      <c r="L73" t="s">
        <v>107</v>
      </c>
      <c r="M73" t="s">
        <v>272</v>
      </c>
      <c r="N73" t="s">
        <v>1907</v>
      </c>
      <c r="O73" t="s">
        <v>1908</v>
      </c>
      <c r="P73" t="s">
        <v>7</v>
      </c>
      <c r="Q73" t="s">
        <v>9</v>
      </c>
      <c r="R73" t="s">
        <v>245</v>
      </c>
      <c r="S73" t="s">
        <v>221</v>
      </c>
      <c r="T73">
        <v>9000000</v>
      </c>
      <c r="AC73">
        <v>2</v>
      </c>
      <c r="AD73">
        <v>4500000</v>
      </c>
      <c r="AE73">
        <v>9000000</v>
      </c>
      <c r="AG73">
        <v>42045</v>
      </c>
      <c r="AH73">
        <v>42046</v>
      </c>
      <c r="AI73">
        <v>42046</v>
      </c>
      <c r="AJ73" t="s">
        <v>411</v>
      </c>
      <c r="AN73">
        <v>9000000</v>
      </c>
      <c r="AO73">
        <v>9000000</v>
      </c>
      <c r="AP73">
        <v>0</v>
      </c>
      <c r="AQ73">
        <v>0</v>
      </c>
      <c r="AR73" t="s">
        <v>469</v>
      </c>
      <c r="AS73" t="s">
        <v>469</v>
      </c>
      <c r="AT73" t="s">
        <v>469</v>
      </c>
      <c r="AU73" t="s">
        <v>469</v>
      </c>
      <c r="AV73" t="s">
        <v>2135</v>
      </c>
      <c r="AW73">
        <v>205</v>
      </c>
      <c r="AX73">
        <v>179</v>
      </c>
      <c r="AY73">
        <v>42048</v>
      </c>
      <c r="AZ73">
        <v>9000000</v>
      </c>
      <c r="BB73" t="s">
        <v>564</v>
      </c>
      <c r="BC73">
        <v>0</v>
      </c>
      <c r="BD73">
        <v>2</v>
      </c>
      <c r="BE73" t="s">
        <v>469</v>
      </c>
      <c r="BF73" t="s">
        <v>1139</v>
      </c>
      <c r="BG73" t="s">
        <v>469</v>
      </c>
      <c r="BH73">
        <v>0</v>
      </c>
      <c r="BJ73">
        <v>0</v>
      </c>
      <c r="BN73">
        <v>0</v>
      </c>
      <c r="BR73">
        <v>0</v>
      </c>
      <c r="BV73">
        <v>0</v>
      </c>
      <c r="BZ73">
        <v>0</v>
      </c>
      <c r="CD73">
        <v>0</v>
      </c>
      <c r="CH73">
        <v>0</v>
      </c>
      <c r="CL73">
        <v>0</v>
      </c>
      <c r="CP73">
        <v>0</v>
      </c>
      <c r="CT73">
        <v>0</v>
      </c>
      <c r="CW73">
        <v>0</v>
      </c>
      <c r="DB73">
        <v>0</v>
      </c>
      <c r="DF73">
        <v>0</v>
      </c>
      <c r="DJ73">
        <v>0</v>
      </c>
      <c r="DN73">
        <v>0</v>
      </c>
      <c r="DR73">
        <v>0</v>
      </c>
      <c r="DV73">
        <v>0</v>
      </c>
      <c r="DZ73">
        <v>0</v>
      </c>
      <c r="ED73">
        <v>0</v>
      </c>
      <c r="EH73">
        <v>0</v>
      </c>
      <c r="EL73">
        <v>0</v>
      </c>
      <c r="EP73">
        <v>0</v>
      </c>
      <c r="ET73">
        <v>0</v>
      </c>
      <c r="EZ73" t="s">
        <v>562</v>
      </c>
      <c r="FA73">
        <v>0</v>
      </c>
      <c r="FB73">
        <v>1</v>
      </c>
      <c r="FC73" t="s">
        <v>469</v>
      </c>
      <c r="FD73" t="s">
        <v>578</v>
      </c>
      <c r="FE73" t="s">
        <v>579</v>
      </c>
      <c r="FF73">
        <v>0</v>
      </c>
    </row>
    <row r="74" spans="1:162" x14ac:dyDescent="0.2">
      <c r="A74" t="s">
        <v>545</v>
      </c>
      <c r="B74" t="s">
        <v>1637</v>
      </c>
      <c r="C74" t="s">
        <v>4</v>
      </c>
      <c r="D74" s="39" t="s">
        <v>546</v>
      </c>
      <c r="E74" t="s">
        <v>547</v>
      </c>
      <c r="F74" t="s">
        <v>1047</v>
      </c>
      <c r="G74">
        <v>9</v>
      </c>
      <c r="H74" t="s">
        <v>1837</v>
      </c>
      <c r="J74" t="s">
        <v>328</v>
      </c>
      <c r="K74" t="s">
        <v>329</v>
      </c>
      <c r="L74" t="s">
        <v>107</v>
      </c>
      <c r="M74" t="s">
        <v>272</v>
      </c>
      <c r="N74" t="s">
        <v>1907</v>
      </c>
      <c r="O74" t="s">
        <v>1908</v>
      </c>
      <c r="P74" t="s">
        <v>7</v>
      </c>
      <c r="Q74" t="s">
        <v>9</v>
      </c>
      <c r="R74" t="s">
        <v>245</v>
      </c>
      <c r="S74" t="s">
        <v>221</v>
      </c>
      <c r="T74">
        <v>7950000</v>
      </c>
      <c r="AC74">
        <v>1.5</v>
      </c>
      <c r="AD74">
        <v>5300000</v>
      </c>
      <c r="AE74">
        <v>7950000</v>
      </c>
      <c r="AG74">
        <v>42051</v>
      </c>
      <c r="AH74">
        <v>42052</v>
      </c>
      <c r="AI74">
        <v>42052</v>
      </c>
      <c r="AJ74" t="s">
        <v>411</v>
      </c>
      <c r="AN74">
        <v>7950000</v>
      </c>
      <c r="AO74">
        <v>7950000</v>
      </c>
      <c r="AP74">
        <v>0</v>
      </c>
      <c r="AQ74">
        <v>0</v>
      </c>
      <c r="AR74" t="s">
        <v>469</v>
      </c>
      <c r="AS74" t="s">
        <v>469</v>
      </c>
      <c r="AT74" t="s">
        <v>469</v>
      </c>
      <c r="AU74" t="s">
        <v>469</v>
      </c>
      <c r="AV74" t="s">
        <v>2136</v>
      </c>
      <c r="AW74">
        <v>206</v>
      </c>
      <c r="AX74">
        <v>271</v>
      </c>
      <c r="AY74">
        <v>42061</v>
      </c>
      <c r="AZ74">
        <v>7950000</v>
      </c>
      <c r="BB74" t="s">
        <v>565</v>
      </c>
      <c r="BC74">
        <v>0</v>
      </c>
      <c r="BD74">
        <v>2</v>
      </c>
      <c r="BE74" t="s">
        <v>469</v>
      </c>
      <c r="BF74" t="s">
        <v>1140</v>
      </c>
      <c r="BG74" t="s">
        <v>469</v>
      </c>
      <c r="BH74">
        <v>0</v>
      </c>
      <c r="BJ74">
        <v>0</v>
      </c>
      <c r="BN74">
        <v>0</v>
      </c>
      <c r="BR74">
        <v>0</v>
      </c>
      <c r="BV74">
        <v>0</v>
      </c>
      <c r="BZ74">
        <v>0</v>
      </c>
      <c r="CD74">
        <v>0</v>
      </c>
      <c r="CH74">
        <v>0</v>
      </c>
      <c r="CL74">
        <v>0</v>
      </c>
      <c r="CP74">
        <v>0</v>
      </c>
      <c r="CT74">
        <v>0</v>
      </c>
      <c r="CW74">
        <v>0</v>
      </c>
      <c r="DF74">
        <v>0</v>
      </c>
      <c r="DJ74">
        <v>0</v>
      </c>
      <c r="DN74">
        <v>0</v>
      </c>
      <c r="DR74">
        <v>0</v>
      </c>
      <c r="DV74">
        <v>0</v>
      </c>
      <c r="DZ74">
        <v>0</v>
      </c>
      <c r="ED74">
        <v>0</v>
      </c>
      <c r="EH74">
        <v>0</v>
      </c>
      <c r="EL74">
        <v>0</v>
      </c>
      <c r="EP74">
        <v>0</v>
      </c>
      <c r="ET74">
        <v>0</v>
      </c>
      <c r="EZ74" t="s">
        <v>580</v>
      </c>
      <c r="FA74">
        <v>0</v>
      </c>
      <c r="FB74">
        <v>1</v>
      </c>
      <c r="FC74" t="s">
        <v>469</v>
      </c>
      <c r="FD74" t="s">
        <v>581</v>
      </c>
      <c r="FE74" t="s">
        <v>582</v>
      </c>
      <c r="FF74">
        <v>0</v>
      </c>
    </row>
    <row r="75" spans="1:162" x14ac:dyDescent="0.2">
      <c r="A75" t="s">
        <v>545</v>
      </c>
      <c r="B75" t="s">
        <v>1637</v>
      </c>
      <c r="C75" t="s">
        <v>4</v>
      </c>
      <c r="D75" s="39" t="s">
        <v>546</v>
      </c>
      <c r="E75" t="s">
        <v>547</v>
      </c>
      <c r="F75" t="s">
        <v>1047</v>
      </c>
      <c r="G75">
        <v>10</v>
      </c>
      <c r="H75" t="s">
        <v>1904</v>
      </c>
      <c r="J75" t="s">
        <v>328</v>
      </c>
      <c r="K75" t="s">
        <v>329</v>
      </c>
      <c r="L75" t="s">
        <v>107</v>
      </c>
      <c r="M75" t="s">
        <v>272</v>
      </c>
      <c r="N75" t="s">
        <v>1907</v>
      </c>
      <c r="O75" t="s">
        <v>1908</v>
      </c>
      <c r="P75" t="s">
        <v>7</v>
      </c>
      <c r="Q75" t="s">
        <v>9</v>
      </c>
      <c r="R75" t="s">
        <v>245</v>
      </c>
      <c r="S75" t="s">
        <v>221</v>
      </c>
      <c r="T75">
        <v>9000000</v>
      </c>
      <c r="AC75">
        <v>2</v>
      </c>
      <c r="AD75">
        <v>4500000</v>
      </c>
      <c r="AE75">
        <v>9000000</v>
      </c>
      <c r="AG75">
        <v>42051</v>
      </c>
      <c r="AH75">
        <v>42052</v>
      </c>
      <c r="AI75">
        <v>42052</v>
      </c>
      <c r="AJ75" t="s">
        <v>411</v>
      </c>
      <c r="AN75">
        <v>9000000</v>
      </c>
      <c r="AO75">
        <v>9000000</v>
      </c>
      <c r="AP75">
        <v>0</v>
      </c>
      <c r="AQ75">
        <v>0</v>
      </c>
      <c r="AR75" t="s">
        <v>469</v>
      </c>
      <c r="AS75" t="s">
        <v>469</v>
      </c>
      <c r="AT75" t="s">
        <v>469</v>
      </c>
      <c r="AU75" t="s">
        <v>469</v>
      </c>
      <c r="AV75" t="s">
        <v>2320</v>
      </c>
      <c r="AW75">
        <v>207</v>
      </c>
      <c r="AX75">
        <v>306</v>
      </c>
      <c r="AY75">
        <v>42067</v>
      </c>
      <c r="AZ75">
        <v>9000000</v>
      </c>
      <c r="BB75" t="s">
        <v>566</v>
      </c>
      <c r="BC75">
        <v>0</v>
      </c>
      <c r="BD75">
        <v>2</v>
      </c>
      <c r="BE75" t="s">
        <v>469</v>
      </c>
      <c r="BF75" t="s">
        <v>1141</v>
      </c>
      <c r="BG75" t="s">
        <v>469</v>
      </c>
      <c r="BH75">
        <v>-8200000</v>
      </c>
      <c r="BJ75">
        <v>0</v>
      </c>
      <c r="BN75">
        <v>0</v>
      </c>
      <c r="BR75">
        <v>0</v>
      </c>
      <c r="BV75">
        <v>0</v>
      </c>
      <c r="BZ75">
        <v>0</v>
      </c>
      <c r="CD75">
        <v>0</v>
      </c>
      <c r="CH75">
        <v>0</v>
      </c>
      <c r="CL75">
        <v>0</v>
      </c>
      <c r="CP75">
        <v>0</v>
      </c>
      <c r="CT75">
        <v>0</v>
      </c>
      <c r="CW75">
        <v>0</v>
      </c>
      <c r="DF75">
        <v>0</v>
      </c>
      <c r="DJ75">
        <v>0</v>
      </c>
      <c r="DN75">
        <v>0</v>
      </c>
      <c r="DR75">
        <v>0</v>
      </c>
      <c r="DV75">
        <v>0</v>
      </c>
      <c r="DZ75">
        <v>0</v>
      </c>
      <c r="ED75">
        <v>0</v>
      </c>
      <c r="EH75">
        <v>0</v>
      </c>
      <c r="EL75">
        <v>0</v>
      </c>
      <c r="EP75">
        <v>0</v>
      </c>
      <c r="ET75">
        <v>0</v>
      </c>
      <c r="EZ75" t="s">
        <v>583</v>
      </c>
      <c r="FA75">
        <v>0</v>
      </c>
      <c r="FB75">
        <v>1</v>
      </c>
      <c r="FC75" t="s">
        <v>469</v>
      </c>
      <c r="FD75" t="s">
        <v>584</v>
      </c>
      <c r="FE75" t="s">
        <v>585</v>
      </c>
      <c r="FF75">
        <v>0</v>
      </c>
    </row>
    <row r="76" spans="1:162" x14ac:dyDescent="0.2">
      <c r="A76" t="s">
        <v>545</v>
      </c>
      <c r="B76" t="s">
        <v>1637</v>
      </c>
      <c r="C76" t="s">
        <v>4</v>
      </c>
      <c r="D76" s="39" t="s">
        <v>546</v>
      </c>
      <c r="E76" t="s">
        <v>547</v>
      </c>
      <c r="F76" t="s">
        <v>1047</v>
      </c>
      <c r="G76">
        <v>11</v>
      </c>
      <c r="H76" t="s">
        <v>1838</v>
      </c>
      <c r="J76" t="s">
        <v>328</v>
      </c>
      <c r="K76" t="s">
        <v>329</v>
      </c>
      <c r="L76" t="s">
        <v>107</v>
      </c>
      <c r="M76" t="s">
        <v>272</v>
      </c>
      <c r="N76" t="s">
        <v>1907</v>
      </c>
      <c r="O76" t="s">
        <v>1908</v>
      </c>
      <c r="P76" t="s">
        <v>7</v>
      </c>
      <c r="Q76" t="s">
        <v>9</v>
      </c>
      <c r="R76" t="s">
        <v>245</v>
      </c>
      <c r="S76" t="s">
        <v>221</v>
      </c>
      <c r="T76">
        <v>6750000</v>
      </c>
      <c r="AC76">
        <v>1.5</v>
      </c>
      <c r="AD76">
        <v>4500000</v>
      </c>
      <c r="AE76">
        <v>6750000</v>
      </c>
      <c r="AG76">
        <v>42058</v>
      </c>
      <c r="AH76">
        <v>42059</v>
      </c>
      <c r="AI76">
        <v>42060</v>
      </c>
      <c r="AJ76" t="s">
        <v>411</v>
      </c>
      <c r="AN76">
        <v>6750000</v>
      </c>
      <c r="AO76">
        <v>6750000</v>
      </c>
      <c r="AP76">
        <v>0</v>
      </c>
      <c r="AQ76">
        <v>0</v>
      </c>
      <c r="AR76" t="s">
        <v>469</v>
      </c>
      <c r="AS76" t="s">
        <v>469</v>
      </c>
      <c r="AT76" t="s">
        <v>469</v>
      </c>
      <c r="AU76" t="s">
        <v>469</v>
      </c>
      <c r="AV76" t="s">
        <v>2137</v>
      </c>
      <c r="AW76">
        <v>208</v>
      </c>
      <c r="AX76">
        <v>290</v>
      </c>
      <c r="AY76">
        <v>42066</v>
      </c>
      <c r="AZ76">
        <v>6750000</v>
      </c>
      <c r="BB76" t="s">
        <v>567</v>
      </c>
      <c r="BC76">
        <v>0</v>
      </c>
      <c r="BD76">
        <v>2</v>
      </c>
      <c r="BE76" t="s">
        <v>469</v>
      </c>
      <c r="BF76" t="s">
        <v>1142</v>
      </c>
      <c r="BG76" t="s">
        <v>469</v>
      </c>
      <c r="BH76">
        <v>-3900000</v>
      </c>
      <c r="BJ76">
        <v>0</v>
      </c>
      <c r="BN76">
        <v>0</v>
      </c>
      <c r="BR76">
        <v>0</v>
      </c>
      <c r="BV76">
        <v>0</v>
      </c>
      <c r="BZ76">
        <v>0</v>
      </c>
      <c r="CD76">
        <v>0</v>
      </c>
      <c r="CH76">
        <v>0</v>
      </c>
      <c r="CL76">
        <v>0</v>
      </c>
      <c r="CP76">
        <v>0</v>
      </c>
      <c r="CT76">
        <v>0</v>
      </c>
      <c r="CW76">
        <v>0</v>
      </c>
      <c r="DF76">
        <v>0</v>
      </c>
      <c r="DJ76">
        <v>0</v>
      </c>
      <c r="DN76">
        <v>0</v>
      </c>
      <c r="DR76">
        <v>0</v>
      </c>
      <c r="DV76">
        <v>0</v>
      </c>
      <c r="DZ76">
        <v>0</v>
      </c>
      <c r="ED76">
        <v>0</v>
      </c>
      <c r="EH76">
        <v>0</v>
      </c>
      <c r="EL76">
        <v>0</v>
      </c>
      <c r="EP76">
        <v>0</v>
      </c>
      <c r="ET76">
        <v>0</v>
      </c>
      <c r="EZ76" t="s">
        <v>586</v>
      </c>
      <c r="FA76">
        <v>0</v>
      </c>
      <c r="FB76">
        <v>1</v>
      </c>
      <c r="FC76" t="s">
        <v>469</v>
      </c>
      <c r="FD76" t="s">
        <v>587</v>
      </c>
      <c r="FE76" t="s">
        <v>588</v>
      </c>
      <c r="FF76">
        <v>0</v>
      </c>
    </row>
    <row r="77" spans="1:162" x14ac:dyDescent="0.2">
      <c r="A77" t="s">
        <v>545</v>
      </c>
      <c r="B77" t="s">
        <v>2138</v>
      </c>
      <c r="C77" t="s">
        <v>1</v>
      </c>
      <c r="D77" s="39" t="s">
        <v>2139</v>
      </c>
      <c r="E77" t="s">
        <v>2140</v>
      </c>
      <c r="F77" t="s">
        <v>1047</v>
      </c>
      <c r="G77">
        <v>1</v>
      </c>
      <c r="H77" t="s">
        <v>1904</v>
      </c>
      <c r="J77" t="s">
        <v>328</v>
      </c>
      <c r="K77" t="s">
        <v>329</v>
      </c>
      <c r="L77" t="s">
        <v>107</v>
      </c>
      <c r="M77" t="s">
        <v>272</v>
      </c>
      <c r="N77" t="s">
        <v>1907</v>
      </c>
      <c r="O77" t="s">
        <v>1908</v>
      </c>
      <c r="P77" t="s">
        <v>7</v>
      </c>
      <c r="Q77" t="s">
        <v>9</v>
      </c>
      <c r="R77" t="s">
        <v>245</v>
      </c>
      <c r="S77" t="s">
        <v>221</v>
      </c>
      <c r="T77">
        <v>18000000</v>
      </c>
      <c r="AC77">
        <v>4</v>
      </c>
      <c r="AD77">
        <v>4500000</v>
      </c>
      <c r="AE77">
        <v>18000000</v>
      </c>
      <c r="AG77">
        <v>42058</v>
      </c>
      <c r="AH77">
        <v>42059</v>
      </c>
      <c r="AI77">
        <v>42060</v>
      </c>
      <c r="AJ77" t="s">
        <v>411</v>
      </c>
      <c r="AN77">
        <v>0</v>
      </c>
      <c r="AO77">
        <v>0</v>
      </c>
      <c r="AP77">
        <v>18000000</v>
      </c>
      <c r="AQ77">
        <v>0</v>
      </c>
      <c r="AR77" t="s">
        <v>469</v>
      </c>
      <c r="AS77" t="s">
        <v>469</v>
      </c>
      <c r="AT77" t="s">
        <v>469</v>
      </c>
      <c r="AU77" t="s">
        <v>469</v>
      </c>
      <c r="AV77" t="s">
        <v>469</v>
      </c>
      <c r="AW77" t="s">
        <v>469</v>
      </c>
      <c r="AX77" t="s">
        <v>469</v>
      </c>
      <c r="AY77" t="s">
        <v>469</v>
      </c>
      <c r="AZ77">
        <v>0</v>
      </c>
      <c r="BB77" t="s">
        <v>569</v>
      </c>
      <c r="BC77">
        <v>0</v>
      </c>
      <c r="BD77">
        <v>3</v>
      </c>
      <c r="BE77" t="s">
        <v>469</v>
      </c>
      <c r="BF77" t="s">
        <v>1143</v>
      </c>
      <c r="BG77" t="s">
        <v>469</v>
      </c>
      <c r="BH77">
        <v>0</v>
      </c>
      <c r="BJ77">
        <v>0</v>
      </c>
      <c r="BN77">
        <v>0</v>
      </c>
      <c r="BR77">
        <v>0</v>
      </c>
      <c r="BV77">
        <v>0</v>
      </c>
      <c r="BZ77">
        <v>0</v>
      </c>
      <c r="CD77">
        <v>0</v>
      </c>
      <c r="CH77">
        <v>0</v>
      </c>
      <c r="CL77">
        <v>0</v>
      </c>
      <c r="CP77">
        <v>0</v>
      </c>
      <c r="CT77">
        <v>0</v>
      </c>
      <c r="CW77">
        <v>0</v>
      </c>
      <c r="DF77">
        <v>0</v>
      </c>
      <c r="DJ77">
        <v>0</v>
      </c>
      <c r="DN77">
        <v>0</v>
      </c>
      <c r="DR77">
        <v>0</v>
      </c>
      <c r="DV77">
        <v>0</v>
      </c>
      <c r="DZ77">
        <v>0</v>
      </c>
      <c r="ED77">
        <v>0</v>
      </c>
      <c r="EH77">
        <v>0</v>
      </c>
      <c r="EL77">
        <v>0</v>
      </c>
      <c r="EP77">
        <v>0</v>
      </c>
      <c r="ET77">
        <v>0</v>
      </c>
      <c r="EZ77" t="s">
        <v>589</v>
      </c>
      <c r="FA77">
        <v>0</v>
      </c>
      <c r="FB77">
        <v>1</v>
      </c>
      <c r="FC77" t="s">
        <v>469</v>
      </c>
      <c r="FD77" t="s">
        <v>590</v>
      </c>
      <c r="FE77" t="s">
        <v>591</v>
      </c>
      <c r="FF77">
        <v>0</v>
      </c>
    </row>
    <row r="78" spans="1:162" x14ac:dyDescent="0.2">
      <c r="A78" t="s">
        <v>545</v>
      </c>
      <c r="B78" t="s">
        <v>548</v>
      </c>
      <c r="C78" t="s">
        <v>7</v>
      </c>
      <c r="D78" s="39" t="s">
        <v>549</v>
      </c>
      <c r="E78" t="s">
        <v>550</v>
      </c>
      <c r="F78" t="s">
        <v>1047</v>
      </c>
      <c r="G78">
        <v>1</v>
      </c>
      <c r="H78" t="s">
        <v>1173</v>
      </c>
      <c r="J78" t="s">
        <v>328</v>
      </c>
      <c r="K78" t="s">
        <v>329</v>
      </c>
      <c r="L78" t="s">
        <v>107</v>
      </c>
      <c r="M78" t="s">
        <v>272</v>
      </c>
      <c r="N78" t="s">
        <v>1907</v>
      </c>
      <c r="O78" t="s">
        <v>1908</v>
      </c>
      <c r="P78" t="s">
        <v>7</v>
      </c>
      <c r="Q78" t="s">
        <v>9</v>
      </c>
      <c r="R78" t="s">
        <v>245</v>
      </c>
      <c r="S78" t="s">
        <v>221</v>
      </c>
      <c r="T78">
        <v>0</v>
      </c>
      <c r="AD78" t="s">
        <v>469</v>
      </c>
      <c r="AE78">
        <v>0</v>
      </c>
      <c r="AN78">
        <v>0</v>
      </c>
      <c r="AO78">
        <v>0</v>
      </c>
      <c r="AP78">
        <v>0</v>
      </c>
      <c r="AQ78">
        <v>0</v>
      </c>
      <c r="AR78" t="s">
        <v>469</v>
      </c>
      <c r="AS78" t="s">
        <v>469</v>
      </c>
      <c r="AT78" t="s">
        <v>469</v>
      </c>
      <c r="AU78" t="s">
        <v>469</v>
      </c>
      <c r="AV78" t="s">
        <v>469</v>
      </c>
      <c r="AW78" t="s">
        <v>469</v>
      </c>
      <c r="AX78" t="s">
        <v>469</v>
      </c>
      <c r="AY78" t="s">
        <v>469</v>
      </c>
      <c r="AZ78">
        <v>0</v>
      </c>
      <c r="BB78" t="s">
        <v>570</v>
      </c>
      <c r="BC78">
        <v>0</v>
      </c>
      <c r="BD78">
        <v>4</v>
      </c>
      <c r="BE78" t="s">
        <v>469</v>
      </c>
      <c r="BF78" t="s">
        <v>1144</v>
      </c>
      <c r="BG78" t="s">
        <v>469</v>
      </c>
      <c r="BH78">
        <v>0</v>
      </c>
      <c r="BJ78">
        <v>0</v>
      </c>
      <c r="BN78">
        <v>0</v>
      </c>
      <c r="BR78">
        <v>0</v>
      </c>
      <c r="BV78">
        <v>0</v>
      </c>
      <c r="BZ78">
        <v>0</v>
      </c>
      <c r="CD78">
        <v>0</v>
      </c>
      <c r="CH78">
        <v>0</v>
      </c>
      <c r="CL78">
        <v>0</v>
      </c>
      <c r="CP78">
        <v>0</v>
      </c>
      <c r="CT78">
        <v>0</v>
      </c>
      <c r="CW78">
        <v>0</v>
      </c>
      <c r="DF78">
        <v>0</v>
      </c>
      <c r="DJ78">
        <v>0</v>
      </c>
      <c r="DN78">
        <v>0</v>
      </c>
      <c r="DR78">
        <v>0</v>
      </c>
      <c r="DV78">
        <v>0</v>
      </c>
      <c r="DZ78">
        <v>0</v>
      </c>
      <c r="ED78">
        <v>0</v>
      </c>
      <c r="EH78">
        <v>0</v>
      </c>
      <c r="EL78">
        <v>0</v>
      </c>
      <c r="EP78">
        <v>0</v>
      </c>
      <c r="ET78">
        <v>0</v>
      </c>
      <c r="EZ78" t="s">
        <v>592</v>
      </c>
      <c r="FA78">
        <v>0</v>
      </c>
      <c r="FB78">
        <v>1</v>
      </c>
      <c r="FC78" t="s">
        <v>469</v>
      </c>
      <c r="FD78" t="s">
        <v>593</v>
      </c>
      <c r="FE78" t="s">
        <v>469</v>
      </c>
      <c r="FF78">
        <v>0</v>
      </c>
    </row>
    <row r="79" spans="1:162" x14ac:dyDescent="0.2">
      <c r="A79" t="s">
        <v>545</v>
      </c>
      <c r="B79" t="s">
        <v>548</v>
      </c>
      <c r="C79" t="s">
        <v>7</v>
      </c>
      <c r="D79" s="39" t="s">
        <v>549</v>
      </c>
      <c r="E79" t="s">
        <v>550</v>
      </c>
      <c r="F79" t="s">
        <v>1047</v>
      </c>
      <c r="G79">
        <v>2</v>
      </c>
      <c r="H79" t="s">
        <v>2141</v>
      </c>
      <c r="J79" t="s">
        <v>328</v>
      </c>
      <c r="K79" t="s">
        <v>329</v>
      </c>
      <c r="L79" t="s">
        <v>107</v>
      </c>
      <c r="M79" t="s">
        <v>272</v>
      </c>
      <c r="N79" t="s">
        <v>1907</v>
      </c>
      <c r="O79" t="s">
        <v>1908</v>
      </c>
      <c r="P79" t="s">
        <v>7</v>
      </c>
      <c r="Q79" t="s">
        <v>9</v>
      </c>
      <c r="R79" t="s">
        <v>245</v>
      </c>
      <c r="S79" t="s">
        <v>221</v>
      </c>
      <c r="T79">
        <v>21200000</v>
      </c>
      <c r="AC79">
        <v>4</v>
      </c>
      <c r="AD79">
        <v>5300000</v>
      </c>
      <c r="AE79">
        <v>21200000</v>
      </c>
      <c r="AG79">
        <v>42117</v>
      </c>
      <c r="AH79">
        <v>42118</v>
      </c>
      <c r="AI79">
        <v>42119</v>
      </c>
      <c r="AJ79" t="s">
        <v>411</v>
      </c>
      <c r="AN79">
        <v>0</v>
      </c>
      <c r="AO79">
        <v>0</v>
      </c>
      <c r="AP79">
        <v>21200000</v>
      </c>
      <c r="AQ79">
        <v>0</v>
      </c>
      <c r="AR79" t="s">
        <v>469</v>
      </c>
      <c r="AS79" t="s">
        <v>469</v>
      </c>
      <c r="AT79" t="s">
        <v>469</v>
      </c>
      <c r="AU79" t="s">
        <v>469</v>
      </c>
      <c r="AV79" t="s">
        <v>469</v>
      </c>
      <c r="AW79" t="s">
        <v>469</v>
      </c>
      <c r="AX79" t="s">
        <v>469</v>
      </c>
      <c r="AY79" t="s">
        <v>469</v>
      </c>
      <c r="AZ79">
        <v>0</v>
      </c>
      <c r="BB79" t="s">
        <v>571</v>
      </c>
      <c r="BC79">
        <v>0</v>
      </c>
      <c r="BD79">
        <v>4</v>
      </c>
      <c r="BE79" t="s">
        <v>469</v>
      </c>
      <c r="BF79" t="s">
        <v>1146</v>
      </c>
      <c r="BG79" t="s">
        <v>469</v>
      </c>
      <c r="BH79">
        <v>0</v>
      </c>
      <c r="BJ79">
        <v>0</v>
      </c>
      <c r="BN79">
        <v>0</v>
      </c>
      <c r="BR79">
        <v>0</v>
      </c>
      <c r="BV79">
        <v>0</v>
      </c>
      <c r="BZ79">
        <v>0</v>
      </c>
      <c r="CD79">
        <v>0</v>
      </c>
      <c r="CH79">
        <v>0</v>
      </c>
      <c r="CL79">
        <v>0</v>
      </c>
      <c r="CP79">
        <v>0</v>
      </c>
      <c r="CT79">
        <v>0</v>
      </c>
      <c r="CW79">
        <v>0</v>
      </c>
      <c r="DF79">
        <v>0</v>
      </c>
      <c r="DJ79">
        <v>0</v>
      </c>
      <c r="DN79">
        <v>0</v>
      </c>
      <c r="DR79">
        <v>0</v>
      </c>
      <c r="DV79">
        <v>0</v>
      </c>
      <c r="DZ79">
        <v>0</v>
      </c>
      <c r="ED79">
        <v>0</v>
      </c>
      <c r="EH79">
        <v>0</v>
      </c>
      <c r="EL79">
        <v>0</v>
      </c>
      <c r="EP79">
        <v>0</v>
      </c>
      <c r="ET79">
        <v>0</v>
      </c>
      <c r="EZ79" t="s">
        <v>594</v>
      </c>
      <c r="FA79">
        <v>0</v>
      </c>
      <c r="FB79">
        <v>1</v>
      </c>
      <c r="FC79" t="s">
        <v>469</v>
      </c>
      <c r="FD79" t="s">
        <v>595</v>
      </c>
      <c r="FE79" t="s">
        <v>596</v>
      </c>
      <c r="FF79">
        <v>0</v>
      </c>
    </row>
    <row r="80" spans="1:162" x14ac:dyDescent="0.2">
      <c r="A80" t="s">
        <v>545</v>
      </c>
      <c r="B80" t="s">
        <v>2142</v>
      </c>
      <c r="C80" t="s">
        <v>9</v>
      </c>
      <c r="D80" s="39" t="s">
        <v>2143</v>
      </c>
      <c r="E80" t="s">
        <v>2144</v>
      </c>
      <c r="F80" t="s">
        <v>1047</v>
      </c>
      <c r="G80">
        <v>1</v>
      </c>
      <c r="H80" t="s">
        <v>2145</v>
      </c>
      <c r="J80" t="s">
        <v>328</v>
      </c>
      <c r="K80" t="s">
        <v>329</v>
      </c>
      <c r="L80" t="s">
        <v>107</v>
      </c>
      <c r="M80" t="s">
        <v>272</v>
      </c>
      <c r="N80" t="s">
        <v>1907</v>
      </c>
      <c r="O80" t="s">
        <v>1908</v>
      </c>
      <c r="P80" t="s">
        <v>7</v>
      </c>
      <c r="Q80" t="s">
        <v>9</v>
      </c>
      <c r="R80" t="s">
        <v>245</v>
      </c>
      <c r="S80" t="s">
        <v>221</v>
      </c>
      <c r="T80">
        <v>12300000</v>
      </c>
      <c r="AC80">
        <v>3</v>
      </c>
      <c r="AD80">
        <v>4100000</v>
      </c>
      <c r="AE80">
        <v>12300000</v>
      </c>
      <c r="AG80">
        <v>42117</v>
      </c>
      <c r="AH80">
        <v>42118</v>
      </c>
      <c r="AI80">
        <v>42119</v>
      </c>
      <c r="AJ80" t="s">
        <v>411</v>
      </c>
      <c r="AN80">
        <v>0</v>
      </c>
      <c r="AO80">
        <v>0</v>
      </c>
      <c r="AP80">
        <v>12300000</v>
      </c>
      <c r="AQ80">
        <v>0</v>
      </c>
      <c r="AR80" t="s">
        <v>469</v>
      </c>
      <c r="AS80" t="s">
        <v>469</v>
      </c>
      <c r="AT80" t="s">
        <v>469</v>
      </c>
      <c r="AU80" t="s">
        <v>469</v>
      </c>
      <c r="AV80" t="s">
        <v>469</v>
      </c>
      <c r="AW80" t="s">
        <v>469</v>
      </c>
      <c r="AX80" t="s">
        <v>469</v>
      </c>
      <c r="AY80" t="s">
        <v>469</v>
      </c>
      <c r="AZ80">
        <v>0</v>
      </c>
      <c r="BB80" t="s">
        <v>572</v>
      </c>
      <c r="BC80">
        <v>0</v>
      </c>
      <c r="BD80">
        <v>4</v>
      </c>
      <c r="BE80" t="s">
        <v>469</v>
      </c>
      <c r="BF80" t="s">
        <v>1147</v>
      </c>
      <c r="BG80" t="s">
        <v>469</v>
      </c>
      <c r="BH80">
        <v>0</v>
      </c>
      <c r="BJ80">
        <v>0</v>
      </c>
      <c r="BN80">
        <v>0</v>
      </c>
      <c r="BR80">
        <v>0</v>
      </c>
      <c r="BV80">
        <v>0</v>
      </c>
      <c r="BZ80">
        <v>0</v>
      </c>
      <c r="CD80">
        <v>0</v>
      </c>
      <c r="CH80">
        <v>0</v>
      </c>
      <c r="CL80">
        <v>0</v>
      </c>
      <c r="CP80">
        <v>0</v>
      </c>
      <c r="CT80">
        <v>0</v>
      </c>
      <c r="CW80">
        <v>0</v>
      </c>
      <c r="DF80">
        <v>0</v>
      </c>
      <c r="DJ80">
        <v>0</v>
      </c>
      <c r="DN80">
        <v>0</v>
      </c>
      <c r="DR80">
        <v>0</v>
      </c>
      <c r="DV80">
        <v>0</v>
      </c>
      <c r="DZ80">
        <v>0</v>
      </c>
      <c r="ED80">
        <v>0</v>
      </c>
      <c r="EH80">
        <v>0</v>
      </c>
      <c r="EL80">
        <v>0</v>
      </c>
      <c r="EP80">
        <v>0</v>
      </c>
      <c r="ET80">
        <v>0</v>
      </c>
      <c r="EZ80" t="s">
        <v>597</v>
      </c>
      <c r="FA80">
        <v>0</v>
      </c>
      <c r="FB80">
        <v>1</v>
      </c>
      <c r="FC80" t="s">
        <v>469</v>
      </c>
      <c r="FD80" t="s">
        <v>598</v>
      </c>
      <c r="FE80" t="s">
        <v>599</v>
      </c>
      <c r="FF80">
        <v>0</v>
      </c>
    </row>
    <row r="81" spans="1:162" x14ac:dyDescent="0.2">
      <c r="A81" t="s">
        <v>545</v>
      </c>
      <c r="B81" t="s">
        <v>2142</v>
      </c>
      <c r="C81" t="s">
        <v>9</v>
      </c>
      <c r="D81" s="39" t="s">
        <v>2143</v>
      </c>
      <c r="E81" t="s">
        <v>2144</v>
      </c>
      <c r="F81" t="s">
        <v>1047</v>
      </c>
      <c r="G81">
        <v>2</v>
      </c>
      <c r="H81" t="s">
        <v>1145</v>
      </c>
      <c r="J81" t="s">
        <v>328</v>
      </c>
      <c r="K81" t="s">
        <v>329</v>
      </c>
      <c r="L81" t="s">
        <v>107</v>
      </c>
      <c r="M81" t="s">
        <v>272</v>
      </c>
      <c r="N81" t="s">
        <v>1907</v>
      </c>
      <c r="O81" t="s">
        <v>1908</v>
      </c>
      <c r="P81" t="s">
        <v>7</v>
      </c>
      <c r="Q81" t="s">
        <v>9</v>
      </c>
      <c r="R81" t="s">
        <v>245</v>
      </c>
      <c r="S81" t="s">
        <v>221</v>
      </c>
      <c r="T81">
        <v>6900000</v>
      </c>
      <c r="AC81">
        <v>3</v>
      </c>
      <c r="AD81">
        <v>2300000</v>
      </c>
      <c r="AE81">
        <v>6900000</v>
      </c>
      <c r="AG81">
        <v>42117</v>
      </c>
      <c r="AH81">
        <v>42118</v>
      </c>
      <c r="AI81">
        <v>42119</v>
      </c>
      <c r="AJ81" t="s">
        <v>411</v>
      </c>
      <c r="AN81">
        <v>0</v>
      </c>
      <c r="AO81">
        <v>0</v>
      </c>
      <c r="AP81">
        <v>6900000</v>
      </c>
      <c r="AQ81">
        <v>0</v>
      </c>
      <c r="AR81" t="s">
        <v>469</v>
      </c>
      <c r="AS81" t="s">
        <v>469</v>
      </c>
      <c r="AT81" t="s">
        <v>469</v>
      </c>
      <c r="AU81" t="s">
        <v>469</v>
      </c>
      <c r="AV81" t="s">
        <v>469</v>
      </c>
      <c r="AW81" t="s">
        <v>469</v>
      </c>
      <c r="AX81" t="s">
        <v>469</v>
      </c>
      <c r="AY81" t="s">
        <v>469</v>
      </c>
      <c r="AZ81">
        <v>0</v>
      </c>
      <c r="BB81" t="s">
        <v>573</v>
      </c>
      <c r="BC81">
        <v>0</v>
      </c>
      <c r="BD81">
        <v>4</v>
      </c>
      <c r="BE81" t="s">
        <v>469</v>
      </c>
      <c r="BF81" t="s">
        <v>1148</v>
      </c>
      <c r="BG81" t="s">
        <v>469</v>
      </c>
      <c r="BH81">
        <v>0</v>
      </c>
      <c r="BJ81">
        <v>0</v>
      </c>
      <c r="BN81">
        <v>0</v>
      </c>
      <c r="BR81">
        <v>0</v>
      </c>
      <c r="BV81">
        <v>0</v>
      </c>
      <c r="BZ81">
        <v>0</v>
      </c>
      <c r="CD81">
        <v>0</v>
      </c>
      <c r="CH81">
        <v>0</v>
      </c>
      <c r="CL81">
        <v>0</v>
      </c>
      <c r="CP81">
        <v>0</v>
      </c>
      <c r="CT81">
        <v>0</v>
      </c>
      <c r="CW81">
        <v>0</v>
      </c>
      <c r="DF81">
        <v>0</v>
      </c>
      <c r="DJ81">
        <v>0</v>
      </c>
      <c r="DN81">
        <v>0</v>
      </c>
      <c r="DR81">
        <v>0</v>
      </c>
      <c r="DV81">
        <v>0</v>
      </c>
      <c r="DZ81">
        <v>0</v>
      </c>
      <c r="ED81">
        <v>0</v>
      </c>
      <c r="EH81">
        <v>0</v>
      </c>
      <c r="EL81">
        <v>0</v>
      </c>
      <c r="EP81">
        <v>0</v>
      </c>
      <c r="ET81">
        <v>0</v>
      </c>
      <c r="EZ81" t="s">
        <v>600</v>
      </c>
      <c r="FA81">
        <v>0</v>
      </c>
      <c r="FB81">
        <v>1</v>
      </c>
      <c r="FC81" t="s">
        <v>469</v>
      </c>
      <c r="FD81" t="s">
        <v>601</v>
      </c>
      <c r="FE81" t="s">
        <v>602</v>
      </c>
      <c r="FF81">
        <v>0</v>
      </c>
    </row>
    <row r="82" spans="1:162" x14ac:dyDescent="0.2">
      <c r="A82" t="s">
        <v>545</v>
      </c>
      <c r="B82" t="s">
        <v>2142</v>
      </c>
      <c r="C82" t="s">
        <v>9</v>
      </c>
      <c r="D82" s="39" t="s">
        <v>2143</v>
      </c>
      <c r="E82" t="s">
        <v>2144</v>
      </c>
      <c r="F82" t="s">
        <v>1047</v>
      </c>
      <c r="G82">
        <v>3</v>
      </c>
      <c r="H82" t="s">
        <v>1145</v>
      </c>
      <c r="J82" t="s">
        <v>328</v>
      </c>
      <c r="K82" t="s">
        <v>329</v>
      </c>
      <c r="L82" t="s">
        <v>107</v>
      </c>
      <c r="M82" t="s">
        <v>272</v>
      </c>
      <c r="N82" t="s">
        <v>1907</v>
      </c>
      <c r="O82" t="s">
        <v>1908</v>
      </c>
      <c r="P82" t="s">
        <v>7</v>
      </c>
      <c r="Q82" t="s">
        <v>9</v>
      </c>
      <c r="R82" t="s">
        <v>245</v>
      </c>
      <c r="S82" t="s">
        <v>221</v>
      </c>
      <c r="T82">
        <v>6900000</v>
      </c>
      <c r="AC82">
        <v>3</v>
      </c>
      <c r="AD82">
        <v>2300000</v>
      </c>
      <c r="AE82">
        <v>6900000</v>
      </c>
      <c r="AG82">
        <v>42117</v>
      </c>
      <c r="AH82">
        <v>42118</v>
      </c>
      <c r="AI82">
        <v>42119</v>
      </c>
      <c r="AJ82" t="s">
        <v>411</v>
      </c>
      <c r="AN82">
        <v>0</v>
      </c>
      <c r="AO82">
        <v>0</v>
      </c>
      <c r="AP82">
        <v>6900000</v>
      </c>
      <c r="AQ82">
        <v>0</v>
      </c>
      <c r="AR82" t="s">
        <v>469</v>
      </c>
      <c r="AS82" t="s">
        <v>469</v>
      </c>
      <c r="AT82" t="s">
        <v>469</v>
      </c>
      <c r="AU82" t="s">
        <v>469</v>
      </c>
      <c r="AV82" t="s">
        <v>469</v>
      </c>
      <c r="AW82" t="s">
        <v>469</v>
      </c>
      <c r="AX82" t="s">
        <v>469</v>
      </c>
      <c r="AY82" t="s">
        <v>469</v>
      </c>
      <c r="AZ82">
        <v>0</v>
      </c>
      <c r="BB82" t="s">
        <v>682</v>
      </c>
      <c r="BC82">
        <v>0</v>
      </c>
      <c r="BD82">
        <v>4</v>
      </c>
      <c r="BE82" t="s">
        <v>469</v>
      </c>
      <c r="BF82" t="s">
        <v>1149</v>
      </c>
      <c r="BG82" t="s">
        <v>469</v>
      </c>
      <c r="BH82">
        <v>0</v>
      </c>
      <c r="BJ82">
        <v>0</v>
      </c>
      <c r="BN82">
        <v>0</v>
      </c>
      <c r="BR82">
        <v>0</v>
      </c>
      <c r="BV82">
        <v>0</v>
      </c>
      <c r="BZ82">
        <v>0</v>
      </c>
      <c r="CD82">
        <v>0</v>
      </c>
      <c r="CH82">
        <v>0</v>
      </c>
      <c r="CL82">
        <v>0</v>
      </c>
      <c r="CP82">
        <v>0</v>
      </c>
      <c r="CT82">
        <v>0</v>
      </c>
      <c r="CW82">
        <v>0</v>
      </c>
      <c r="DF82">
        <v>0</v>
      </c>
      <c r="DJ82">
        <v>0</v>
      </c>
      <c r="DN82">
        <v>0</v>
      </c>
      <c r="DR82">
        <v>0</v>
      </c>
      <c r="DV82">
        <v>0</v>
      </c>
      <c r="DZ82">
        <v>0</v>
      </c>
      <c r="ED82">
        <v>0</v>
      </c>
      <c r="EH82">
        <v>0</v>
      </c>
      <c r="EL82">
        <v>0</v>
      </c>
      <c r="EP82">
        <v>0</v>
      </c>
      <c r="ET82">
        <v>0</v>
      </c>
      <c r="EZ82" t="s">
        <v>603</v>
      </c>
      <c r="FA82">
        <v>0</v>
      </c>
      <c r="FB82">
        <v>1</v>
      </c>
      <c r="FC82" t="s">
        <v>469</v>
      </c>
      <c r="FD82" t="s">
        <v>604</v>
      </c>
      <c r="FE82" t="s">
        <v>605</v>
      </c>
      <c r="FF82">
        <v>0</v>
      </c>
    </row>
    <row r="83" spans="1:162" x14ac:dyDescent="0.2">
      <c r="A83" t="s">
        <v>545</v>
      </c>
      <c r="B83" t="s">
        <v>2142</v>
      </c>
      <c r="C83" t="s">
        <v>9</v>
      </c>
      <c r="D83" s="39" t="s">
        <v>2143</v>
      </c>
      <c r="E83" t="s">
        <v>2144</v>
      </c>
      <c r="F83" t="s">
        <v>1047</v>
      </c>
      <c r="G83">
        <v>4</v>
      </c>
      <c r="H83" t="s">
        <v>2146</v>
      </c>
      <c r="J83" t="s">
        <v>328</v>
      </c>
      <c r="K83" t="s">
        <v>329</v>
      </c>
      <c r="L83" t="s">
        <v>107</v>
      </c>
      <c r="M83" t="s">
        <v>272</v>
      </c>
      <c r="N83" t="s">
        <v>1907</v>
      </c>
      <c r="O83" t="s">
        <v>1908</v>
      </c>
      <c r="P83" t="s">
        <v>7</v>
      </c>
      <c r="Q83" t="s">
        <v>9</v>
      </c>
      <c r="R83" t="s">
        <v>245</v>
      </c>
      <c r="S83" t="s">
        <v>221</v>
      </c>
      <c r="T83">
        <v>6900000</v>
      </c>
      <c r="AC83">
        <v>3</v>
      </c>
      <c r="AD83">
        <v>2300000</v>
      </c>
      <c r="AE83">
        <v>6900000</v>
      </c>
      <c r="AG83">
        <v>42117</v>
      </c>
      <c r="AH83">
        <v>42118</v>
      </c>
      <c r="AI83">
        <v>42119</v>
      </c>
      <c r="AJ83" t="s">
        <v>411</v>
      </c>
      <c r="AN83">
        <v>0</v>
      </c>
      <c r="AO83">
        <v>0</v>
      </c>
      <c r="AP83">
        <v>6900000</v>
      </c>
      <c r="AQ83">
        <v>0</v>
      </c>
      <c r="AR83" t="s">
        <v>469</v>
      </c>
      <c r="AS83" t="s">
        <v>469</v>
      </c>
      <c r="AT83" t="s">
        <v>469</v>
      </c>
      <c r="AU83" t="s">
        <v>469</v>
      </c>
      <c r="AV83" t="s">
        <v>469</v>
      </c>
      <c r="AW83" t="s">
        <v>469</v>
      </c>
      <c r="AX83" t="s">
        <v>469</v>
      </c>
      <c r="AY83" t="s">
        <v>469</v>
      </c>
      <c r="AZ83">
        <v>0</v>
      </c>
      <c r="BB83" t="s">
        <v>683</v>
      </c>
      <c r="BC83">
        <v>0</v>
      </c>
      <c r="BD83">
        <v>4</v>
      </c>
      <c r="BE83" t="s">
        <v>469</v>
      </c>
      <c r="BF83" t="s">
        <v>1150</v>
      </c>
      <c r="BG83" t="s">
        <v>469</v>
      </c>
      <c r="BH83">
        <v>0</v>
      </c>
      <c r="BJ83">
        <v>0</v>
      </c>
      <c r="BN83">
        <v>0</v>
      </c>
      <c r="BR83">
        <v>0</v>
      </c>
      <c r="BV83">
        <v>0</v>
      </c>
      <c r="BZ83">
        <v>0</v>
      </c>
      <c r="CD83">
        <v>0</v>
      </c>
      <c r="CH83">
        <v>0</v>
      </c>
      <c r="CL83">
        <v>0</v>
      </c>
      <c r="CP83">
        <v>0</v>
      </c>
      <c r="CT83">
        <v>0</v>
      </c>
      <c r="CW83">
        <v>0</v>
      </c>
      <c r="DF83">
        <v>0</v>
      </c>
      <c r="DJ83">
        <v>0</v>
      </c>
      <c r="DN83">
        <v>0</v>
      </c>
      <c r="DR83">
        <v>0</v>
      </c>
      <c r="DV83">
        <v>0</v>
      </c>
      <c r="DZ83">
        <v>0</v>
      </c>
      <c r="ED83">
        <v>0</v>
      </c>
      <c r="EH83">
        <v>0</v>
      </c>
      <c r="EL83">
        <v>0</v>
      </c>
      <c r="EP83">
        <v>0</v>
      </c>
      <c r="ET83">
        <v>0</v>
      </c>
      <c r="EZ83" t="s">
        <v>606</v>
      </c>
      <c r="FA83">
        <v>0</v>
      </c>
      <c r="FB83">
        <v>1</v>
      </c>
      <c r="FC83" t="s">
        <v>469</v>
      </c>
      <c r="FD83" t="s">
        <v>607</v>
      </c>
      <c r="FE83" t="s">
        <v>469</v>
      </c>
      <c r="FF83">
        <v>0</v>
      </c>
    </row>
    <row r="84" spans="1:162" x14ac:dyDescent="0.2">
      <c r="A84" t="s">
        <v>545</v>
      </c>
      <c r="B84" t="s">
        <v>2142</v>
      </c>
      <c r="C84" t="s">
        <v>9</v>
      </c>
      <c r="D84" s="39" t="s">
        <v>2143</v>
      </c>
      <c r="E84" t="s">
        <v>2144</v>
      </c>
      <c r="F84" t="s">
        <v>1047</v>
      </c>
      <c r="G84">
        <v>5</v>
      </c>
      <c r="H84" t="s">
        <v>1145</v>
      </c>
      <c r="J84" t="s">
        <v>328</v>
      </c>
      <c r="K84" t="s">
        <v>329</v>
      </c>
      <c r="L84" t="s">
        <v>107</v>
      </c>
      <c r="M84" t="s">
        <v>272</v>
      </c>
      <c r="N84" t="s">
        <v>1907</v>
      </c>
      <c r="O84" t="s">
        <v>1908</v>
      </c>
      <c r="P84" t="s">
        <v>7</v>
      </c>
      <c r="Q84" t="s">
        <v>9</v>
      </c>
      <c r="R84" t="s">
        <v>245</v>
      </c>
      <c r="S84" t="s">
        <v>221</v>
      </c>
      <c r="T84">
        <v>6900000</v>
      </c>
      <c r="AC84">
        <v>3</v>
      </c>
      <c r="AD84">
        <v>2300000</v>
      </c>
      <c r="AE84">
        <v>6900000</v>
      </c>
      <c r="AG84">
        <v>42117</v>
      </c>
      <c r="AH84">
        <v>42118</v>
      </c>
      <c r="AI84">
        <v>42119</v>
      </c>
      <c r="AJ84" t="s">
        <v>411</v>
      </c>
      <c r="AN84">
        <v>0</v>
      </c>
      <c r="AO84">
        <v>0</v>
      </c>
      <c r="AP84">
        <v>6900000</v>
      </c>
      <c r="AQ84">
        <v>0</v>
      </c>
      <c r="AR84" t="s">
        <v>469</v>
      </c>
      <c r="AS84" t="s">
        <v>469</v>
      </c>
      <c r="AT84" t="s">
        <v>469</v>
      </c>
      <c r="AU84" t="s">
        <v>469</v>
      </c>
      <c r="AV84" t="s">
        <v>469</v>
      </c>
      <c r="AW84" t="s">
        <v>469</v>
      </c>
      <c r="AX84" t="s">
        <v>469</v>
      </c>
      <c r="AY84" t="s">
        <v>469</v>
      </c>
      <c r="AZ84">
        <v>0</v>
      </c>
      <c r="BB84" t="s">
        <v>684</v>
      </c>
      <c r="BC84">
        <v>0</v>
      </c>
      <c r="BD84">
        <v>4</v>
      </c>
      <c r="BE84" t="s">
        <v>469</v>
      </c>
      <c r="BF84" t="s">
        <v>1151</v>
      </c>
      <c r="BG84" t="s">
        <v>469</v>
      </c>
      <c r="BH84">
        <v>0</v>
      </c>
      <c r="BJ84">
        <v>0</v>
      </c>
      <c r="BN84">
        <v>0</v>
      </c>
      <c r="BR84">
        <v>0</v>
      </c>
      <c r="BV84">
        <v>0</v>
      </c>
      <c r="BZ84">
        <v>0</v>
      </c>
      <c r="CD84">
        <v>0</v>
      </c>
      <c r="CH84">
        <v>0</v>
      </c>
      <c r="CL84">
        <v>0</v>
      </c>
      <c r="CP84">
        <v>0</v>
      </c>
      <c r="CT84">
        <v>0</v>
      </c>
      <c r="CW84">
        <v>0</v>
      </c>
      <c r="DF84">
        <v>0</v>
      </c>
      <c r="DJ84">
        <v>0</v>
      </c>
      <c r="DN84">
        <v>0</v>
      </c>
      <c r="DR84">
        <v>0</v>
      </c>
      <c r="DV84">
        <v>0</v>
      </c>
      <c r="DZ84">
        <v>0</v>
      </c>
      <c r="ED84">
        <v>0</v>
      </c>
      <c r="EH84">
        <v>0</v>
      </c>
      <c r="EL84">
        <v>0</v>
      </c>
      <c r="EP84">
        <v>0</v>
      </c>
      <c r="ET84">
        <v>0</v>
      </c>
      <c r="EZ84" t="s">
        <v>608</v>
      </c>
      <c r="FA84">
        <v>0</v>
      </c>
      <c r="FB84">
        <v>1</v>
      </c>
      <c r="FC84" t="s">
        <v>469</v>
      </c>
      <c r="FD84" t="s">
        <v>609</v>
      </c>
      <c r="FE84" t="s">
        <v>610</v>
      </c>
      <c r="FF84">
        <v>0</v>
      </c>
    </row>
    <row r="85" spans="1:162" x14ac:dyDescent="0.2">
      <c r="A85" t="s">
        <v>545</v>
      </c>
      <c r="B85" t="s">
        <v>2142</v>
      </c>
      <c r="C85" t="s">
        <v>9</v>
      </c>
      <c r="D85" s="39" t="s">
        <v>2143</v>
      </c>
      <c r="E85" t="s">
        <v>2144</v>
      </c>
      <c r="F85" t="s">
        <v>1047</v>
      </c>
      <c r="G85">
        <v>6</v>
      </c>
      <c r="H85" t="s">
        <v>2147</v>
      </c>
      <c r="J85" t="s">
        <v>328</v>
      </c>
      <c r="K85" t="s">
        <v>329</v>
      </c>
      <c r="L85" t="s">
        <v>107</v>
      </c>
      <c r="M85" t="s">
        <v>272</v>
      </c>
      <c r="N85" t="s">
        <v>1907</v>
      </c>
      <c r="O85" t="s">
        <v>1908</v>
      </c>
      <c r="P85" t="s">
        <v>7</v>
      </c>
      <c r="Q85" t="s">
        <v>9</v>
      </c>
      <c r="R85" t="s">
        <v>245</v>
      </c>
      <c r="S85" t="s">
        <v>221</v>
      </c>
      <c r="T85">
        <v>6900000</v>
      </c>
      <c r="AC85">
        <v>3</v>
      </c>
      <c r="AD85">
        <v>2300000</v>
      </c>
      <c r="AE85">
        <v>6900000</v>
      </c>
      <c r="AG85">
        <v>42117</v>
      </c>
      <c r="AH85">
        <v>42118</v>
      </c>
      <c r="AI85">
        <v>42119</v>
      </c>
      <c r="AJ85" t="s">
        <v>411</v>
      </c>
      <c r="AN85">
        <v>0</v>
      </c>
      <c r="AO85">
        <v>0</v>
      </c>
      <c r="AP85">
        <v>6900000</v>
      </c>
      <c r="AQ85">
        <v>0</v>
      </c>
      <c r="AR85" t="s">
        <v>469</v>
      </c>
      <c r="AS85" t="s">
        <v>469</v>
      </c>
      <c r="AT85" t="s">
        <v>469</v>
      </c>
      <c r="AU85" t="s">
        <v>469</v>
      </c>
      <c r="AV85" t="s">
        <v>469</v>
      </c>
      <c r="AW85" t="s">
        <v>469</v>
      </c>
      <c r="AX85" t="s">
        <v>469</v>
      </c>
      <c r="AY85" t="s">
        <v>469</v>
      </c>
      <c r="AZ85">
        <v>0</v>
      </c>
      <c r="BB85" t="s">
        <v>685</v>
      </c>
      <c r="BC85">
        <v>0</v>
      </c>
      <c r="BD85">
        <v>4</v>
      </c>
      <c r="BE85" t="s">
        <v>469</v>
      </c>
      <c r="BF85" t="s">
        <v>1152</v>
      </c>
      <c r="BG85" t="s">
        <v>469</v>
      </c>
      <c r="BH85">
        <v>0</v>
      </c>
      <c r="BJ85">
        <v>0</v>
      </c>
      <c r="BN85">
        <v>0</v>
      </c>
      <c r="BR85">
        <v>0</v>
      </c>
      <c r="BV85">
        <v>0</v>
      </c>
      <c r="BZ85">
        <v>0</v>
      </c>
      <c r="CD85">
        <v>0</v>
      </c>
      <c r="CH85">
        <v>0</v>
      </c>
      <c r="CL85">
        <v>0</v>
      </c>
      <c r="CP85">
        <v>0</v>
      </c>
      <c r="CT85">
        <v>0</v>
      </c>
      <c r="CW85">
        <v>0</v>
      </c>
      <c r="DF85">
        <v>0</v>
      </c>
      <c r="DJ85">
        <v>0</v>
      </c>
      <c r="DN85">
        <v>0</v>
      </c>
      <c r="DR85">
        <v>0</v>
      </c>
      <c r="DV85">
        <v>0</v>
      </c>
      <c r="DZ85">
        <v>0</v>
      </c>
      <c r="ED85">
        <v>0</v>
      </c>
      <c r="EH85">
        <v>0</v>
      </c>
      <c r="EL85">
        <v>0</v>
      </c>
      <c r="EP85">
        <v>0</v>
      </c>
      <c r="ET85">
        <v>0</v>
      </c>
      <c r="EZ85" t="s">
        <v>611</v>
      </c>
      <c r="FA85">
        <v>0</v>
      </c>
      <c r="FB85">
        <v>1</v>
      </c>
      <c r="FC85" t="s">
        <v>469</v>
      </c>
      <c r="FD85" t="s">
        <v>612</v>
      </c>
      <c r="FE85" t="s">
        <v>613</v>
      </c>
      <c r="FF85">
        <v>0</v>
      </c>
    </row>
    <row r="86" spans="1:162" x14ac:dyDescent="0.2">
      <c r="A86" t="s">
        <v>545</v>
      </c>
      <c r="B86" t="s">
        <v>2142</v>
      </c>
      <c r="C86" t="s">
        <v>9</v>
      </c>
      <c r="D86" s="39" t="s">
        <v>2143</v>
      </c>
      <c r="E86" t="s">
        <v>2144</v>
      </c>
      <c r="F86" t="s">
        <v>1047</v>
      </c>
      <c r="G86">
        <v>7</v>
      </c>
      <c r="H86" t="s">
        <v>2148</v>
      </c>
      <c r="J86" t="s">
        <v>328</v>
      </c>
      <c r="K86" t="s">
        <v>329</v>
      </c>
      <c r="L86" t="s">
        <v>107</v>
      </c>
      <c r="M86" t="s">
        <v>272</v>
      </c>
      <c r="N86" t="s">
        <v>1907</v>
      </c>
      <c r="O86" t="s">
        <v>1908</v>
      </c>
      <c r="P86" t="s">
        <v>7</v>
      </c>
      <c r="Q86" t="s">
        <v>9</v>
      </c>
      <c r="R86" t="s">
        <v>245</v>
      </c>
      <c r="S86" t="s">
        <v>221</v>
      </c>
      <c r="T86">
        <v>6900000</v>
      </c>
      <c r="AC86">
        <v>3</v>
      </c>
      <c r="AD86">
        <v>2300000</v>
      </c>
      <c r="AE86">
        <v>6900000</v>
      </c>
      <c r="AG86">
        <v>42117</v>
      </c>
      <c r="AH86">
        <v>42118</v>
      </c>
      <c r="AI86">
        <v>42119</v>
      </c>
      <c r="AJ86" t="s">
        <v>411</v>
      </c>
      <c r="AN86">
        <v>0</v>
      </c>
      <c r="AO86">
        <v>0</v>
      </c>
      <c r="AP86">
        <v>6900000</v>
      </c>
      <c r="AQ86">
        <v>0</v>
      </c>
      <c r="AR86" t="s">
        <v>469</v>
      </c>
      <c r="AS86" t="s">
        <v>469</v>
      </c>
      <c r="AT86" t="s">
        <v>469</v>
      </c>
      <c r="AU86" t="s">
        <v>469</v>
      </c>
      <c r="AV86" t="s">
        <v>469</v>
      </c>
      <c r="AW86" t="s">
        <v>469</v>
      </c>
      <c r="AX86" t="s">
        <v>469</v>
      </c>
      <c r="AY86" t="s">
        <v>469</v>
      </c>
      <c r="AZ86">
        <v>0</v>
      </c>
      <c r="BB86" t="s">
        <v>686</v>
      </c>
      <c r="BC86">
        <v>0</v>
      </c>
      <c r="BD86">
        <v>4</v>
      </c>
      <c r="BE86" t="s">
        <v>469</v>
      </c>
      <c r="BF86" t="s">
        <v>1153</v>
      </c>
      <c r="BG86" t="s">
        <v>469</v>
      </c>
      <c r="BH86">
        <v>0</v>
      </c>
      <c r="BJ86">
        <v>0</v>
      </c>
      <c r="BN86">
        <v>0</v>
      </c>
      <c r="BR86">
        <v>0</v>
      </c>
      <c r="BV86">
        <v>0</v>
      </c>
      <c r="BZ86">
        <v>0</v>
      </c>
      <c r="CD86">
        <v>0</v>
      </c>
      <c r="CH86">
        <v>0</v>
      </c>
      <c r="CL86">
        <v>0</v>
      </c>
      <c r="CP86">
        <v>0</v>
      </c>
      <c r="CT86">
        <v>0</v>
      </c>
      <c r="CW86">
        <v>0</v>
      </c>
      <c r="DB86">
        <v>0</v>
      </c>
      <c r="DF86">
        <v>0</v>
      </c>
      <c r="DJ86">
        <v>0</v>
      </c>
      <c r="DN86">
        <v>0</v>
      </c>
      <c r="DR86">
        <v>0</v>
      </c>
      <c r="DV86">
        <v>0</v>
      </c>
      <c r="DZ86">
        <v>0</v>
      </c>
      <c r="ED86">
        <v>0</v>
      </c>
      <c r="EH86">
        <v>0</v>
      </c>
      <c r="EL86">
        <v>0</v>
      </c>
      <c r="EP86">
        <v>0</v>
      </c>
      <c r="ET86">
        <v>0</v>
      </c>
      <c r="EZ86" t="s">
        <v>659</v>
      </c>
      <c r="FA86">
        <v>0</v>
      </c>
      <c r="FB86">
        <v>1</v>
      </c>
      <c r="FC86" t="s">
        <v>469</v>
      </c>
      <c r="FD86" t="s">
        <v>790</v>
      </c>
      <c r="FE86" t="s">
        <v>579</v>
      </c>
      <c r="FF86">
        <v>0</v>
      </c>
    </row>
    <row r="87" spans="1:162" x14ac:dyDescent="0.2">
      <c r="A87" t="s">
        <v>545</v>
      </c>
      <c r="B87" t="s">
        <v>2142</v>
      </c>
      <c r="C87" t="s">
        <v>9</v>
      </c>
      <c r="D87" s="39" t="s">
        <v>2143</v>
      </c>
      <c r="E87" t="s">
        <v>2144</v>
      </c>
      <c r="F87" t="s">
        <v>1047</v>
      </c>
      <c r="G87">
        <v>8</v>
      </c>
      <c r="H87" t="s">
        <v>2148</v>
      </c>
      <c r="J87" t="s">
        <v>328</v>
      </c>
      <c r="K87" t="s">
        <v>329</v>
      </c>
      <c r="L87" t="s">
        <v>107</v>
      </c>
      <c r="M87" t="s">
        <v>272</v>
      </c>
      <c r="N87" t="s">
        <v>1907</v>
      </c>
      <c r="O87" t="s">
        <v>1908</v>
      </c>
      <c r="P87" t="s">
        <v>7</v>
      </c>
      <c r="Q87" t="s">
        <v>9</v>
      </c>
      <c r="R87" t="s">
        <v>245</v>
      </c>
      <c r="S87" t="s">
        <v>221</v>
      </c>
      <c r="T87">
        <v>6900000</v>
      </c>
      <c r="AC87">
        <v>3</v>
      </c>
      <c r="AD87">
        <v>2300000</v>
      </c>
      <c r="AE87">
        <v>6900000</v>
      </c>
      <c r="AG87">
        <v>42117</v>
      </c>
      <c r="AH87">
        <v>42118</v>
      </c>
      <c r="AI87">
        <v>42119</v>
      </c>
      <c r="AJ87" t="s">
        <v>411</v>
      </c>
      <c r="AN87">
        <v>0</v>
      </c>
      <c r="AO87">
        <v>0</v>
      </c>
      <c r="AP87">
        <v>6900000</v>
      </c>
      <c r="AQ87">
        <v>0</v>
      </c>
      <c r="AR87" t="s">
        <v>469</v>
      </c>
      <c r="AS87" t="s">
        <v>469</v>
      </c>
      <c r="AT87" t="s">
        <v>469</v>
      </c>
      <c r="AU87" t="s">
        <v>469</v>
      </c>
      <c r="AV87" t="s">
        <v>469</v>
      </c>
      <c r="AW87" t="s">
        <v>469</v>
      </c>
      <c r="AX87" t="s">
        <v>469</v>
      </c>
      <c r="AY87" t="s">
        <v>469</v>
      </c>
      <c r="AZ87">
        <v>0</v>
      </c>
      <c r="BB87" t="s">
        <v>687</v>
      </c>
      <c r="BC87">
        <v>0</v>
      </c>
      <c r="BD87">
        <v>4</v>
      </c>
      <c r="BE87" t="s">
        <v>469</v>
      </c>
      <c r="BF87" t="s">
        <v>1154</v>
      </c>
      <c r="BG87" t="s">
        <v>469</v>
      </c>
      <c r="BH87">
        <v>0</v>
      </c>
      <c r="BJ87">
        <v>0</v>
      </c>
      <c r="BN87">
        <v>0</v>
      </c>
      <c r="BR87">
        <v>0</v>
      </c>
      <c r="BV87">
        <v>0</v>
      </c>
      <c r="BZ87">
        <v>0</v>
      </c>
      <c r="CD87">
        <v>0</v>
      </c>
      <c r="CH87">
        <v>0</v>
      </c>
      <c r="CL87">
        <v>0</v>
      </c>
      <c r="CP87">
        <v>0</v>
      </c>
      <c r="CT87">
        <v>0</v>
      </c>
      <c r="CW87">
        <v>0</v>
      </c>
      <c r="DF87">
        <v>0</v>
      </c>
      <c r="DJ87">
        <v>0</v>
      </c>
      <c r="DN87">
        <v>0</v>
      </c>
      <c r="DR87">
        <v>0</v>
      </c>
      <c r="DV87">
        <v>0</v>
      </c>
      <c r="DZ87">
        <v>0</v>
      </c>
      <c r="ED87">
        <v>0</v>
      </c>
      <c r="EH87">
        <v>0</v>
      </c>
      <c r="EL87">
        <v>0</v>
      </c>
      <c r="EP87">
        <v>0</v>
      </c>
      <c r="ET87">
        <v>0</v>
      </c>
      <c r="EZ87" t="s">
        <v>660</v>
      </c>
      <c r="FA87">
        <v>0</v>
      </c>
      <c r="FB87">
        <v>1</v>
      </c>
      <c r="FC87" t="s">
        <v>469</v>
      </c>
      <c r="FD87" t="s">
        <v>791</v>
      </c>
      <c r="FE87" t="s">
        <v>582</v>
      </c>
      <c r="FF87">
        <v>0</v>
      </c>
    </row>
    <row r="88" spans="1:162" x14ac:dyDescent="0.2">
      <c r="A88" t="s">
        <v>545</v>
      </c>
      <c r="B88" t="s">
        <v>2142</v>
      </c>
      <c r="C88" t="s">
        <v>9</v>
      </c>
      <c r="D88" s="39" t="s">
        <v>2143</v>
      </c>
      <c r="E88" t="s">
        <v>2144</v>
      </c>
      <c r="F88" t="s">
        <v>1047</v>
      </c>
      <c r="G88">
        <v>9</v>
      </c>
      <c r="H88" t="s">
        <v>2148</v>
      </c>
      <c r="J88" t="s">
        <v>328</v>
      </c>
      <c r="K88" t="s">
        <v>329</v>
      </c>
      <c r="L88" t="s">
        <v>107</v>
      </c>
      <c r="M88" t="s">
        <v>272</v>
      </c>
      <c r="N88" t="s">
        <v>1907</v>
      </c>
      <c r="O88" t="s">
        <v>1908</v>
      </c>
      <c r="P88" t="s">
        <v>7</v>
      </c>
      <c r="Q88" t="s">
        <v>9</v>
      </c>
      <c r="R88" t="s">
        <v>245</v>
      </c>
      <c r="S88" t="s">
        <v>221</v>
      </c>
      <c r="T88">
        <v>6900000</v>
      </c>
      <c r="AC88">
        <v>3</v>
      </c>
      <c r="AD88">
        <v>2300000</v>
      </c>
      <c r="AE88">
        <v>6900000</v>
      </c>
      <c r="AG88">
        <v>42117</v>
      </c>
      <c r="AH88">
        <v>42118</v>
      </c>
      <c r="AI88">
        <v>42119</v>
      </c>
      <c r="AJ88" t="s">
        <v>411</v>
      </c>
      <c r="AN88">
        <v>0</v>
      </c>
      <c r="AO88">
        <v>0</v>
      </c>
      <c r="AP88">
        <v>6900000</v>
      </c>
      <c r="AQ88">
        <v>0</v>
      </c>
      <c r="AR88" t="s">
        <v>469</v>
      </c>
      <c r="AS88" t="s">
        <v>469</v>
      </c>
      <c r="AT88" t="s">
        <v>469</v>
      </c>
      <c r="AU88" t="s">
        <v>469</v>
      </c>
      <c r="AV88" t="s">
        <v>469</v>
      </c>
      <c r="AW88" t="s">
        <v>469</v>
      </c>
      <c r="AX88" t="s">
        <v>469</v>
      </c>
      <c r="AY88" t="s">
        <v>469</v>
      </c>
      <c r="AZ88">
        <v>0</v>
      </c>
      <c r="BB88" t="s">
        <v>688</v>
      </c>
      <c r="BC88">
        <v>0</v>
      </c>
      <c r="BD88">
        <v>4</v>
      </c>
      <c r="BE88" t="s">
        <v>469</v>
      </c>
      <c r="BF88" t="s">
        <v>1155</v>
      </c>
      <c r="BG88" t="s">
        <v>469</v>
      </c>
      <c r="BH88">
        <v>0</v>
      </c>
      <c r="BJ88">
        <v>0</v>
      </c>
      <c r="BN88">
        <v>0</v>
      </c>
      <c r="BR88">
        <v>0</v>
      </c>
      <c r="BV88">
        <v>0</v>
      </c>
      <c r="BZ88">
        <v>0</v>
      </c>
      <c r="CD88">
        <v>0</v>
      </c>
      <c r="CH88">
        <v>0</v>
      </c>
      <c r="CL88">
        <v>0</v>
      </c>
      <c r="CP88">
        <v>0</v>
      </c>
      <c r="CT88">
        <v>0</v>
      </c>
      <c r="CW88">
        <v>0</v>
      </c>
      <c r="DF88">
        <v>0</v>
      </c>
      <c r="DJ88">
        <v>0</v>
      </c>
      <c r="DN88">
        <v>0</v>
      </c>
      <c r="DR88">
        <v>0</v>
      </c>
      <c r="DV88">
        <v>0</v>
      </c>
      <c r="DZ88">
        <v>0</v>
      </c>
      <c r="ED88">
        <v>0</v>
      </c>
      <c r="EH88">
        <v>0</v>
      </c>
      <c r="EL88">
        <v>0</v>
      </c>
      <c r="EP88">
        <v>0</v>
      </c>
      <c r="ET88">
        <v>0</v>
      </c>
      <c r="EZ88" t="s">
        <v>661</v>
      </c>
      <c r="FA88">
        <v>0</v>
      </c>
      <c r="FB88">
        <v>1</v>
      </c>
      <c r="FC88" t="s">
        <v>469</v>
      </c>
      <c r="FD88" t="s">
        <v>792</v>
      </c>
      <c r="FE88" t="s">
        <v>585</v>
      </c>
      <c r="FF88">
        <v>0</v>
      </c>
    </row>
    <row r="89" spans="1:162" x14ac:dyDescent="0.2">
      <c r="A89" t="s">
        <v>545</v>
      </c>
      <c r="B89" t="s">
        <v>2142</v>
      </c>
      <c r="C89" t="s">
        <v>9</v>
      </c>
      <c r="D89" s="39" t="s">
        <v>2143</v>
      </c>
      <c r="E89" t="s">
        <v>2144</v>
      </c>
      <c r="F89" t="s">
        <v>1047</v>
      </c>
      <c r="G89">
        <v>10</v>
      </c>
      <c r="H89" t="s">
        <v>2148</v>
      </c>
      <c r="J89" t="s">
        <v>328</v>
      </c>
      <c r="K89" t="s">
        <v>329</v>
      </c>
      <c r="L89" t="s">
        <v>107</v>
      </c>
      <c r="M89" t="s">
        <v>272</v>
      </c>
      <c r="N89" t="s">
        <v>1907</v>
      </c>
      <c r="O89" t="s">
        <v>1908</v>
      </c>
      <c r="P89" t="s">
        <v>7</v>
      </c>
      <c r="Q89" t="s">
        <v>9</v>
      </c>
      <c r="R89" t="s">
        <v>245</v>
      </c>
      <c r="S89" t="s">
        <v>221</v>
      </c>
      <c r="T89">
        <v>6900000</v>
      </c>
      <c r="AC89">
        <v>3</v>
      </c>
      <c r="AD89">
        <v>2300000</v>
      </c>
      <c r="AE89">
        <v>6900000</v>
      </c>
      <c r="AG89">
        <v>42117</v>
      </c>
      <c r="AH89">
        <v>42118</v>
      </c>
      <c r="AI89">
        <v>42119</v>
      </c>
      <c r="AJ89" t="s">
        <v>411</v>
      </c>
      <c r="AN89">
        <v>0</v>
      </c>
      <c r="AO89">
        <v>0</v>
      </c>
      <c r="AP89">
        <v>6900000</v>
      </c>
      <c r="AQ89">
        <v>0</v>
      </c>
      <c r="AR89" t="s">
        <v>469</v>
      </c>
      <c r="AS89" t="s">
        <v>469</v>
      </c>
      <c r="AT89" t="s">
        <v>469</v>
      </c>
      <c r="AU89" t="s">
        <v>469</v>
      </c>
      <c r="AV89" t="s">
        <v>469</v>
      </c>
      <c r="AW89" t="s">
        <v>469</v>
      </c>
      <c r="AX89" t="s">
        <v>469</v>
      </c>
      <c r="AY89" t="s">
        <v>469</v>
      </c>
      <c r="AZ89">
        <v>0</v>
      </c>
      <c r="BB89" t="s">
        <v>689</v>
      </c>
      <c r="BC89">
        <v>0</v>
      </c>
      <c r="BD89">
        <v>4</v>
      </c>
      <c r="BE89" t="s">
        <v>469</v>
      </c>
      <c r="BF89" t="s">
        <v>1156</v>
      </c>
      <c r="BG89" t="s">
        <v>469</v>
      </c>
      <c r="BH89">
        <v>-63100000</v>
      </c>
      <c r="BJ89">
        <v>0</v>
      </c>
      <c r="BN89">
        <v>0</v>
      </c>
      <c r="BR89">
        <v>0</v>
      </c>
      <c r="BV89">
        <v>0</v>
      </c>
      <c r="BZ89">
        <v>0</v>
      </c>
      <c r="CD89">
        <v>0</v>
      </c>
      <c r="CH89">
        <v>0</v>
      </c>
      <c r="CL89">
        <v>0</v>
      </c>
      <c r="CP89">
        <v>0</v>
      </c>
      <c r="CT89">
        <v>0</v>
      </c>
      <c r="CW89">
        <v>0</v>
      </c>
      <c r="DF89">
        <v>0</v>
      </c>
      <c r="DJ89">
        <v>0</v>
      </c>
      <c r="DN89">
        <v>0</v>
      </c>
      <c r="DR89">
        <v>0</v>
      </c>
      <c r="DV89">
        <v>0</v>
      </c>
      <c r="DZ89">
        <v>0</v>
      </c>
      <c r="ED89">
        <v>0</v>
      </c>
      <c r="EH89">
        <v>0</v>
      </c>
      <c r="EL89">
        <v>0</v>
      </c>
      <c r="EP89">
        <v>0</v>
      </c>
      <c r="ET89">
        <v>0</v>
      </c>
      <c r="EZ89" t="s">
        <v>662</v>
      </c>
      <c r="FA89">
        <v>0</v>
      </c>
      <c r="FB89">
        <v>1</v>
      </c>
      <c r="FC89" t="s">
        <v>469</v>
      </c>
      <c r="FD89" t="s">
        <v>793</v>
      </c>
      <c r="FE89" t="s">
        <v>588</v>
      </c>
      <c r="FF89">
        <v>0</v>
      </c>
    </row>
    <row r="90" spans="1:162" x14ac:dyDescent="0.2">
      <c r="A90" t="s">
        <v>545</v>
      </c>
      <c r="B90" t="s">
        <v>2142</v>
      </c>
      <c r="C90" t="s">
        <v>9</v>
      </c>
      <c r="D90" s="39" t="s">
        <v>2143</v>
      </c>
      <c r="E90" t="s">
        <v>2144</v>
      </c>
      <c r="F90" t="s">
        <v>1047</v>
      </c>
      <c r="G90">
        <v>11</v>
      </c>
      <c r="H90" t="s">
        <v>2148</v>
      </c>
      <c r="J90" t="s">
        <v>328</v>
      </c>
      <c r="K90" t="s">
        <v>329</v>
      </c>
      <c r="L90" t="s">
        <v>107</v>
      </c>
      <c r="M90" t="s">
        <v>272</v>
      </c>
      <c r="N90" t="s">
        <v>1907</v>
      </c>
      <c r="O90" t="s">
        <v>1908</v>
      </c>
      <c r="P90" t="s">
        <v>7</v>
      </c>
      <c r="Q90" t="s">
        <v>9</v>
      </c>
      <c r="R90" t="s">
        <v>245</v>
      </c>
      <c r="S90" t="s">
        <v>221</v>
      </c>
      <c r="T90">
        <v>6900000</v>
      </c>
      <c r="AC90">
        <v>3</v>
      </c>
      <c r="AD90">
        <v>2300000</v>
      </c>
      <c r="AE90">
        <v>6900000</v>
      </c>
      <c r="AG90">
        <v>42117</v>
      </c>
      <c r="AH90">
        <v>42118</v>
      </c>
      <c r="AI90">
        <v>42119</v>
      </c>
      <c r="AJ90" t="s">
        <v>411</v>
      </c>
      <c r="AN90">
        <v>0</v>
      </c>
      <c r="AO90">
        <v>0</v>
      </c>
      <c r="AP90">
        <v>6900000</v>
      </c>
      <c r="AQ90">
        <v>0</v>
      </c>
      <c r="AR90" t="s">
        <v>469</v>
      </c>
      <c r="AS90" t="s">
        <v>469</v>
      </c>
      <c r="AT90" t="s">
        <v>469</v>
      </c>
      <c r="AU90" t="s">
        <v>469</v>
      </c>
      <c r="AV90" t="s">
        <v>469</v>
      </c>
      <c r="AW90" t="s">
        <v>469</v>
      </c>
      <c r="AX90" t="s">
        <v>469</v>
      </c>
      <c r="AY90" t="s">
        <v>469</v>
      </c>
      <c r="AZ90">
        <v>0</v>
      </c>
      <c r="BB90" t="s">
        <v>690</v>
      </c>
      <c r="BC90">
        <v>0</v>
      </c>
      <c r="BD90">
        <v>4</v>
      </c>
      <c r="BE90" t="s">
        <v>469</v>
      </c>
      <c r="BF90" t="s">
        <v>1157</v>
      </c>
      <c r="BG90" t="s">
        <v>469</v>
      </c>
      <c r="BH90">
        <v>0</v>
      </c>
      <c r="BJ90">
        <v>0</v>
      </c>
      <c r="BN90">
        <v>0</v>
      </c>
      <c r="BR90">
        <v>0</v>
      </c>
      <c r="BV90">
        <v>0</v>
      </c>
      <c r="BZ90">
        <v>0</v>
      </c>
      <c r="CD90">
        <v>0</v>
      </c>
      <c r="CH90">
        <v>0</v>
      </c>
      <c r="CL90">
        <v>0</v>
      </c>
      <c r="CP90">
        <v>0</v>
      </c>
      <c r="CT90">
        <v>0</v>
      </c>
      <c r="CW90">
        <v>0</v>
      </c>
      <c r="DF90">
        <v>0</v>
      </c>
      <c r="DJ90">
        <v>0</v>
      </c>
      <c r="DN90">
        <v>0</v>
      </c>
      <c r="DR90">
        <v>0</v>
      </c>
      <c r="DV90">
        <v>0</v>
      </c>
      <c r="DZ90">
        <v>0</v>
      </c>
      <c r="ED90">
        <v>0</v>
      </c>
      <c r="EH90">
        <v>0</v>
      </c>
      <c r="EL90">
        <v>0</v>
      </c>
      <c r="EP90">
        <v>0</v>
      </c>
      <c r="ET90">
        <v>0</v>
      </c>
      <c r="EZ90" t="s">
        <v>663</v>
      </c>
      <c r="FA90">
        <v>0</v>
      </c>
      <c r="FB90">
        <v>1</v>
      </c>
      <c r="FC90" t="s">
        <v>469</v>
      </c>
      <c r="FD90" t="s">
        <v>794</v>
      </c>
      <c r="FE90" t="s">
        <v>795</v>
      </c>
      <c r="FF90">
        <v>0</v>
      </c>
    </row>
    <row r="91" spans="1:162" x14ac:dyDescent="0.2">
      <c r="A91" t="s">
        <v>545</v>
      </c>
      <c r="B91" t="s">
        <v>2142</v>
      </c>
      <c r="C91" t="s">
        <v>9</v>
      </c>
      <c r="D91" s="39" t="s">
        <v>2143</v>
      </c>
      <c r="E91" t="s">
        <v>2144</v>
      </c>
      <c r="F91" t="s">
        <v>1047</v>
      </c>
      <c r="G91">
        <v>12</v>
      </c>
      <c r="H91" t="s">
        <v>2148</v>
      </c>
      <c r="J91" t="s">
        <v>328</v>
      </c>
      <c r="K91" t="s">
        <v>329</v>
      </c>
      <c r="L91" t="s">
        <v>107</v>
      </c>
      <c r="M91" t="s">
        <v>272</v>
      </c>
      <c r="N91" t="s">
        <v>1907</v>
      </c>
      <c r="O91" t="s">
        <v>1908</v>
      </c>
      <c r="P91" t="s">
        <v>7</v>
      </c>
      <c r="Q91" t="s">
        <v>9</v>
      </c>
      <c r="R91" t="s">
        <v>245</v>
      </c>
      <c r="S91" t="s">
        <v>221</v>
      </c>
      <c r="T91">
        <v>6900000</v>
      </c>
      <c r="AC91">
        <v>3</v>
      </c>
      <c r="AD91">
        <v>2300000</v>
      </c>
      <c r="AE91">
        <v>6900000</v>
      </c>
      <c r="AG91">
        <v>42117</v>
      </c>
      <c r="AH91">
        <v>42118</v>
      </c>
      <c r="AI91">
        <v>42119</v>
      </c>
      <c r="AJ91" t="s">
        <v>411</v>
      </c>
      <c r="AN91">
        <v>0</v>
      </c>
      <c r="AO91">
        <v>0</v>
      </c>
      <c r="AP91">
        <v>6900000</v>
      </c>
      <c r="AQ91">
        <v>0</v>
      </c>
      <c r="AR91" t="s">
        <v>469</v>
      </c>
      <c r="AS91" t="s">
        <v>469</v>
      </c>
      <c r="AT91" t="s">
        <v>469</v>
      </c>
      <c r="AU91" t="s">
        <v>469</v>
      </c>
      <c r="AV91" t="s">
        <v>469</v>
      </c>
      <c r="AW91" t="s">
        <v>469</v>
      </c>
      <c r="AX91" t="s">
        <v>469</v>
      </c>
      <c r="AY91" t="s">
        <v>469</v>
      </c>
      <c r="AZ91">
        <v>0</v>
      </c>
      <c r="BB91" t="s">
        <v>691</v>
      </c>
      <c r="BC91">
        <v>0</v>
      </c>
      <c r="BD91">
        <v>4</v>
      </c>
      <c r="BE91" t="s">
        <v>469</v>
      </c>
      <c r="BF91" t="s">
        <v>1158</v>
      </c>
      <c r="BG91" t="s">
        <v>469</v>
      </c>
      <c r="BH91">
        <v>0</v>
      </c>
      <c r="BJ91">
        <v>0</v>
      </c>
      <c r="BN91">
        <v>0</v>
      </c>
      <c r="BR91">
        <v>0</v>
      </c>
      <c r="BV91">
        <v>0</v>
      </c>
      <c r="BZ91">
        <v>0</v>
      </c>
      <c r="CD91">
        <v>0</v>
      </c>
      <c r="CH91">
        <v>0</v>
      </c>
      <c r="CL91">
        <v>0</v>
      </c>
      <c r="CP91">
        <v>0</v>
      </c>
      <c r="CT91">
        <v>0</v>
      </c>
      <c r="CW91">
        <v>0</v>
      </c>
      <c r="DF91">
        <v>0</v>
      </c>
      <c r="DJ91">
        <v>0</v>
      </c>
      <c r="DN91">
        <v>0</v>
      </c>
      <c r="DR91">
        <v>0</v>
      </c>
      <c r="DV91">
        <v>0</v>
      </c>
      <c r="DZ91">
        <v>0</v>
      </c>
      <c r="ED91">
        <v>0</v>
      </c>
      <c r="EH91">
        <v>0</v>
      </c>
      <c r="EL91">
        <v>0</v>
      </c>
      <c r="EP91">
        <v>0</v>
      </c>
      <c r="ET91">
        <v>0</v>
      </c>
      <c r="EZ91" t="s">
        <v>664</v>
      </c>
      <c r="FA91">
        <v>0</v>
      </c>
      <c r="FB91">
        <v>1</v>
      </c>
      <c r="FC91" t="s">
        <v>469</v>
      </c>
      <c r="FD91" t="s">
        <v>796</v>
      </c>
      <c r="FE91" t="s">
        <v>797</v>
      </c>
      <c r="FF91">
        <v>0</v>
      </c>
    </row>
    <row r="92" spans="1:162" x14ac:dyDescent="0.2">
      <c r="A92" t="s">
        <v>545</v>
      </c>
      <c r="B92" t="s">
        <v>551</v>
      </c>
      <c r="C92" t="s">
        <v>11</v>
      </c>
      <c r="D92" s="39" t="s">
        <v>552</v>
      </c>
      <c r="E92" t="s">
        <v>553</v>
      </c>
      <c r="F92" t="s">
        <v>1047</v>
      </c>
      <c r="G92">
        <v>1</v>
      </c>
      <c r="H92" t="s">
        <v>577</v>
      </c>
      <c r="J92" t="s">
        <v>328</v>
      </c>
      <c r="K92" t="s">
        <v>329</v>
      </c>
      <c r="L92" t="s">
        <v>107</v>
      </c>
      <c r="M92" t="s">
        <v>272</v>
      </c>
      <c r="N92" t="s">
        <v>1907</v>
      </c>
      <c r="O92" t="s">
        <v>1908</v>
      </c>
      <c r="P92" t="s">
        <v>7</v>
      </c>
      <c r="Q92" t="s">
        <v>9</v>
      </c>
      <c r="R92" t="s">
        <v>245</v>
      </c>
      <c r="S92" t="s">
        <v>221</v>
      </c>
      <c r="T92">
        <v>1150000</v>
      </c>
      <c r="AC92">
        <v>0.5</v>
      </c>
      <c r="AD92">
        <v>2300000</v>
      </c>
      <c r="AE92">
        <v>1150000</v>
      </c>
      <c r="AG92">
        <v>42051</v>
      </c>
      <c r="AH92">
        <v>42052</v>
      </c>
      <c r="AI92">
        <v>42053</v>
      </c>
      <c r="AJ92" t="s">
        <v>411</v>
      </c>
      <c r="AN92">
        <v>0</v>
      </c>
      <c r="AO92">
        <v>0</v>
      </c>
      <c r="AP92">
        <v>1150000</v>
      </c>
      <c r="AQ92">
        <v>0</v>
      </c>
      <c r="AR92" t="s">
        <v>469</v>
      </c>
      <c r="AS92" t="s">
        <v>469</v>
      </c>
      <c r="AT92" t="s">
        <v>469</v>
      </c>
      <c r="AU92" t="s">
        <v>469</v>
      </c>
      <c r="AV92" t="s">
        <v>469</v>
      </c>
      <c r="AW92" t="s">
        <v>469</v>
      </c>
      <c r="AX92" t="s">
        <v>469</v>
      </c>
      <c r="AY92" t="s">
        <v>469</v>
      </c>
      <c r="AZ92">
        <v>0</v>
      </c>
      <c r="BB92" t="s">
        <v>692</v>
      </c>
      <c r="BC92">
        <v>0</v>
      </c>
      <c r="BD92">
        <v>4</v>
      </c>
      <c r="BE92" t="s">
        <v>469</v>
      </c>
      <c r="BF92" t="s">
        <v>1159</v>
      </c>
      <c r="BG92" t="s">
        <v>469</v>
      </c>
      <c r="BH92">
        <v>-30000000</v>
      </c>
      <c r="BJ92">
        <v>0</v>
      </c>
      <c r="BN92">
        <v>0</v>
      </c>
      <c r="BR92">
        <v>0</v>
      </c>
      <c r="BV92">
        <v>0</v>
      </c>
      <c r="BZ92">
        <v>0</v>
      </c>
      <c r="CD92">
        <v>0</v>
      </c>
      <c r="CH92">
        <v>0</v>
      </c>
      <c r="CL92">
        <v>0</v>
      </c>
      <c r="CP92">
        <v>0</v>
      </c>
      <c r="CT92">
        <v>0</v>
      </c>
      <c r="CW92">
        <v>0</v>
      </c>
      <c r="DF92">
        <v>0</v>
      </c>
      <c r="DJ92">
        <v>0</v>
      </c>
      <c r="DN92">
        <v>0</v>
      </c>
      <c r="DR92">
        <v>0</v>
      </c>
      <c r="DV92">
        <v>0</v>
      </c>
      <c r="DZ92">
        <v>0</v>
      </c>
      <c r="ED92">
        <v>0</v>
      </c>
      <c r="EH92">
        <v>0</v>
      </c>
      <c r="EL92">
        <v>0</v>
      </c>
      <c r="EP92">
        <v>0</v>
      </c>
      <c r="ET92">
        <v>0</v>
      </c>
      <c r="EZ92" t="s">
        <v>665</v>
      </c>
      <c r="FA92">
        <v>0</v>
      </c>
      <c r="FB92">
        <v>1</v>
      </c>
      <c r="FC92" t="s">
        <v>469</v>
      </c>
      <c r="FD92" t="s">
        <v>798</v>
      </c>
      <c r="FE92" t="s">
        <v>599</v>
      </c>
      <c r="FF92">
        <v>0</v>
      </c>
    </row>
    <row r="93" spans="1:162" x14ac:dyDescent="0.2">
      <c r="A93" t="s">
        <v>545</v>
      </c>
      <c r="B93" t="s">
        <v>551</v>
      </c>
      <c r="C93" t="s">
        <v>11</v>
      </c>
      <c r="D93" s="39" t="s">
        <v>552</v>
      </c>
      <c r="E93" t="s">
        <v>553</v>
      </c>
      <c r="F93" t="s">
        <v>1047</v>
      </c>
      <c r="G93">
        <v>2</v>
      </c>
      <c r="H93" t="s">
        <v>577</v>
      </c>
      <c r="J93" t="s">
        <v>328</v>
      </c>
      <c r="K93" t="s">
        <v>329</v>
      </c>
      <c r="L93" t="s">
        <v>107</v>
      </c>
      <c r="M93" t="s">
        <v>272</v>
      </c>
      <c r="N93" t="s">
        <v>1907</v>
      </c>
      <c r="O93" t="s">
        <v>1908</v>
      </c>
      <c r="P93" t="s">
        <v>7</v>
      </c>
      <c r="Q93" t="s">
        <v>9</v>
      </c>
      <c r="R93" t="s">
        <v>245</v>
      </c>
      <c r="S93" t="s">
        <v>221</v>
      </c>
      <c r="T93">
        <v>2300000</v>
      </c>
      <c r="AC93">
        <v>1</v>
      </c>
      <c r="AD93">
        <v>2300000</v>
      </c>
      <c r="AE93">
        <v>2300000</v>
      </c>
      <c r="AG93">
        <v>42117</v>
      </c>
      <c r="AH93">
        <v>42118</v>
      </c>
      <c r="AI93">
        <v>42119</v>
      </c>
      <c r="AJ93" t="s">
        <v>411</v>
      </c>
      <c r="AN93">
        <v>0</v>
      </c>
      <c r="AO93">
        <v>0</v>
      </c>
      <c r="AP93">
        <v>2300000</v>
      </c>
      <c r="AQ93">
        <v>0</v>
      </c>
      <c r="AR93" t="s">
        <v>469</v>
      </c>
      <c r="AS93" t="s">
        <v>469</v>
      </c>
      <c r="AT93" t="s">
        <v>469</v>
      </c>
      <c r="AU93" t="s">
        <v>469</v>
      </c>
      <c r="AV93" t="s">
        <v>469</v>
      </c>
      <c r="AW93" t="s">
        <v>469</v>
      </c>
      <c r="AX93" t="s">
        <v>469</v>
      </c>
      <c r="AY93" t="s">
        <v>469</v>
      </c>
      <c r="AZ93">
        <v>0</v>
      </c>
      <c r="BB93" t="s">
        <v>693</v>
      </c>
      <c r="BC93">
        <v>0</v>
      </c>
      <c r="BD93">
        <v>4</v>
      </c>
      <c r="BE93" t="s">
        <v>469</v>
      </c>
      <c r="BF93" t="s">
        <v>1160</v>
      </c>
      <c r="BG93" t="s">
        <v>469</v>
      </c>
      <c r="BH93">
        <v>0</v>
      </c>
      <c r="BJ93">
        <v>0</v>
      </c>
      <c r="BN93">
        <v>0</v>
      </c>
      <c r="BR93">
        <v>0</v>
      </c>
      <c r="BV93">
        <v>0</v>
      </c>
      <c r="BZ93">
        <v>0</v>
      </c>
      <c r="CD93">
        <v>0</v>
      </c>
      <c r="CH93">
        <v>0</v>
      </c>
      <c r="CL93">
        <v>0</v>
      </c>
      <c r="CP93">
        <v>0</v>
      </c>
      <c r="CT93">
        <v>0</v>
      </c>
      <c r="CW93">
        <v>0</v>
      </c>
      <c r="DF93">
        <v>0</v>
      </c>
      <c r="DJ93">
        <v>0</v>
      </c>
      <c r="DN93">
        <v>0</v>
      </c>
      <c r="DR93">
        <v>0</v>
      </c>
      <c r="DV93">
        <v>0</v>
      </c>
      <c r="DZ93">
        <v>0</v>
      </c>
      <c r="ED93">
        <v>0</v>
      </c>
      <c r="EH93">
        <v>0</v>
      </c>
      <c r="EL93">
        <v>0</v>
      </c>
      <c r="EP93">
        <v>0</v>
      </c>
      <c r="ET93">
        <v>0</v>
      </c>
      <c r="EZ93" t="s">
        <v>666</v>
      </c>
      <c r="FA93">
        <v>0</v>
      </c>
      <c r="FB93">
        <v>1</v>
      </c>
      <c r="FC93" t="s">
        <v>469</v>
      </c>
      <c r="FD93" t="s">
        <v>799</v>
      </c>
      <c r="FE93" t="s">
        <v>800</v>
      </c>
      <c r="FF93">
        <v>0</v>
      </c>
    </row>
    <row r="94" spans="1:162" x14ac:dyDescent="0.2">
      <c r="A94" t="s">
        <v>545</v>
      </c>
      <c r="B94" t="s">
        <v>551</v>
      </c>
      <c r="C94" t="s">
        <v>11</v>
      </c>
      <c r="D94" s="39" t="s">
        <v>552</v>
      </c>
      <c r="E94" t="s">
        <v>553</v>
      </c>
      <c r="F94" t="s">
        <v>1047</v>
      </c>
      <c r="G94">
        <v>3</v>
      </c>
      <c r="H94" t="s">
        <v>577</v>
      </c>
      <c r="J94" t="s">
        <v>328</v>
      </c>
      <c r="K94" t="s">
        <v>329</v>
      </c>
      <c r="L94" t="s">
        <v>107</v>
      </c>
      <c r="M94" t="s">
        <v>272</v>
      </c>
      <c r="N94" t="s">
        <v>1907</v>
      </c>
      <c r="O94" t="s">
        <v>1908</v>
      </c>
      <c r="P94" t="s">
        <v>7</v>
      </c>
      <c r="Q94" t="s">
        <v>9</v>
      </c>
      <c r="R94" t="s">
        <v>245</v>
      </c>
      <c r="S94" t="s">
        <v>221</v>
      </c>
      <c r="T94">
        <v>2300000</v>
      </c>
      <c r="AC94">
        <v>1</v>
      </c>
      <c r="AD94">
        <v>2300000</v>
      </c>
      <c r="AE94">
        <v>2300000</v>
      </c>
      <c r="AG94">
        <v>42117</v>
      </c>
      <c r="AH94">
        <v>42118</v>
      </c>
      <c r="AI94">
        <v>42119</v>
      </c>
      <c r="AJ94" t="s">
        <v>411</v>
      </c>
      <c r="AN94">
        <v>0</v>
      </c>
      <c r="AO94">
        <v>0</v>
      </c>
      <c r="AP94">
        <v>2300000</v>
      </c>
      <c r="AQ94">
        <v>0</v>
      </c>
      <c r="AR94" t="s">
        <v>469</v>
      </c>
      <c r="AS94" t="s">
        <v>469</v>
      </c>
      <c r="AT94" t="s">
        <v>469</v>
      </c>
      <c r="AU94" t="s">
        <v>469</v>
      </c>
      <c r="AV94" t="s">
        <v>469</v>
      </c>
      <c r="AW94" t="s">
        <v>469</v>
      </c>
      <c r="AX94" t="s">
        <v>469</v>
      </c>
      <c r="AY94" t="s">
        <v>469</v>
      </c>
      <c r="AZ94">
        <v>0</v>
      </c>
      <c r="BB94" t="s">
        <v>694</v>
      </c>
      <c r="BC94">
        <v>0</v>
      </c>
      <c r="BD94">
        <v>4</v>
      </c>
      <c r="BE94" t="s">
        <v>469</v>
      </c>
      <c r="BF94" t="s">
        <v>1161</v>
      </c>
      <c r="BG94" t="s">
        <v>469</v>
      </c>
      <c r="BH94">
        <v>-50000000</v>
      </c>
      <c r="BJ94">
        <v>0</v>
      </c>
      <c r="BN94">
        <v>0</v>
      </c>
      <c r="BR94">
        <v>0</v>
      </c>
      <c r="BV94">
        <v>0</v>
      </c>
      <c r="BZ94">
        <v>0</v>
      </c>
      <c r="CD94">
        <v>0</v>
      </c>
      <c r="CH94">
        <v>0</v>
      </c>
      <c r="CL94">
        <v>0</v>
      </c>
      <c r="CP94">
        <v>0</v>
      </c>
      <c r="CT94">
        <v>0</v>
      </c>
      <c r="CW94">
        <v>0</v>
      </c>
      <c r="DF94">
        <v>0</v>
      </c>
      <c r="DJ94">
        <v>0</v>
      </c>
      <c r="DN94">
        <v>0</v>
      </c>
      <c r="DR94">
        <v>0</v>
      </c>
      <c r="DV94">
        <v>0</v>
      </c>
      <c r="DZ94">
        <v>0</v>
      </c>
      <c r="ED94">
        <v>0</v>
      </c>
      <c r="EH94">
        <v>0</v>
      </c>
      <c r="EL94">
        <v>0</v>
      </c>
      <c r="EP94">
        <v>0</v>
      </c>
      <c r="ET94">
        <v>0</v>
      </c>
      <c r="EZ94" t="s">
        <v>667</v>
      </c>
      <c r="FA94">
        <v>0</v>
      </c>
      <c r="FB94">
        <v>1</v>
      </c>
      <c r="FC94" t="s">
        <v>469</v>
      </c>
      <c r="FD94" t="s">
        <v>801</v>
      </c>
      <c r="FE94" t="s">
        <v>605</v>
      </c>
      <c r="FF94">
        <v>0</v>
      </c>
    </row>
    <row r="95" spans="1:162" x14ac:dyDescent="0.2">
      <c r="A95" t="s">
        <v>545</v>
      </c>
      <c r="B95" t="s">
        <v>551</v>
      </c>
      <c r="C95" t="s">
        <v>11</v>
      </c>
      <c r="D95" s="39" t="s">
        <v>552</v>
      </c>
      <c r="E95" t="s">
        <v>553</v>
      </c>
      <c r="F95" t="s">
        <v>1047</v>
      </c>
      <c r="G95">
        <v>4</v>
      </c>
      <c r="H95" t="s">
        <v>577</v>
      </c>
      <c r="J95" t="s">
        <v>328</v>
      </c>
      <c r="K95" t="s">
        <v>329</v>
      </c>
      <c r="L95" t="s">
        <v>107</v>
      </c>
      <c r="M95" t="s">
        <v>272</v>
      </c>
      <c r="N95" t="s">
        <v>1907</v>
      </c>
      <c r="O95" t="s">
        <v>1908</v>
      </c>
      <c r="P95" t="s">
        <v>7</v>
      </c>
      <c r="Q95" t="s">
        <v>9</v>
      </c>
      <c r="R95" t="s">
        <v>245</v>
      </c>
      <c r="S95" t="s">
        <v>221</v>
      </c>
      <c r="T95">
        <v>2300000</v>
      </c>
      <c r="AC95">
        <v>1</v>
      </c>
      <c r="AD95">
        <v>2300000</v>
      </c>
      <c r="AE95">
        <v>2300000</v>
      </c>
      <c r="AG95">
        <v>42117</v>
      </c>
      <c r="AH95">
        <v>42118</v>
      </c>
      <c r="AI95">
        <v>42119</v>
      </c>
      <c r="AJ95" t="s">
        <v>411</v>
      </c>
      <c r="AN95">
        <v>0</v>
      </c>
      <c r="AO95">
        <v>0</v>
      </c>
      <c r="AP95">
        <v>2300000</v>
      </c>
      <c r="AQ95">
        <v>0</v>
      </c>
      <c r="AR95" t="s">
        <v>469</v>
      </c>
      <c r="AS95" t="s">
        <v>469</v>
      </c>
      <c r="AT95" t="s">
        <v>469</v>
      </c>
      <c r="AU95" t="s">
        <v>469</v>
      </c>
      <c r="AV95" t="s">
        <v>469</v>
      </c>
      <c r="AW95" t="s">
        <v>469</v>
      </c>
      <c r="AX95" t="s">
        <v>469</v>
      </c>
      <c r="AY95" t="s">
        <v>469</v>
      </c>
      <c r="AZ95">
        <v>0</v>
      </c>
      <c r="BB95" t="s">
        <v>695</v>
      </c>
      <c r="BC95">
        <v>0</v>
      </c>
      <c r="BD95">
        <v>4</v>
      </c>
      <c r="BE95" t="s">
        <v>469</v>
      </c>
      <c r="BF95" t="s">
        <v>1162</v>
      </c>
      <c r="BG95" t="s">
        <v>469</v>
      </c>
      <c r="BH95">
        <v>0</v>
      </c>
      <c r="BJ95">
        <v>0</v>
      </c>
      <c r="BN95">
        <v>0</v>
      </c>
      <c r="BR95">
        <v>0</v>
      </c>
      <c r="BV95">
        <v>0</v>
      </c>
      <c r="BZ95">
        <v>0</v>
      </c>
      <c r="CD95">
        <v>0</v>
      </c>
      <c r="CH95">
        <v>0</v>
      </c>
      <c r="CL95">
        <v>0</v>
      </c>
      <c r="CP95">
        <v>0</v>
      </c>
      <c r="CT95">
        <v>0</v>
      </c>
      <c r="CW95">
        <v>0</v>
      </c>
      <c r="DF95">
        <v>0</v>
      </c>
      <c r="DJ95">
        <v>0</v>
      </c>
      <c r="DN95">
        <v>0</v>
      </c>
      <c r="DR95">
        <v>0</v>
      </c>
      <c r="DV95">
        <v>0</v>
      </c>
      <c r="DZ95">
        <v>0</v>
      </c>
      <c r="ED95">
        <v>0</v>
      </c>
      <c r="EH95">
        <v>0</v>
      </c>
      <c r="EL95">
        <v>0</v>
      </c>
      <c r="EP95">
        <v>0</v>
      </c>
      <c r="ET95">
        <v>0</v>
      </c>
      <c r="EZ95" t="s">
        <v>668</v>
      </c>
      <c r="FA95">
        <v>0</v>
      </c>
      <c r="FB95">
        <v>1</v>
      </c>
      <c r="FC95" t="s">
        <v>469</v>
      </c>
      <c r="FD95" t="s">
        <v>802</v>
      </c>
      <c r="FE95" t="s">
        <v>610</v>
      </c>
      <c r="FF95">
        <v>0</v>
      </c>
    </row>
    <row r="96" spans="1:162" x14ac:dyDescent="0.2">
      <c r="A96" t="s">
        <v>545</v>
      </c>
      <c r="B96" t="s">
        <v>551</v>
      </c>
      <c r="C96" t="s">
        <v>11</v>
      </c>
      <c r="D96" s="39" t="s">
        <v>552</v>
      </c>
      <c r="E96" t="s">
        <v>553</v>
      </c>
      <c r="F96" t="s">
        <v>1047</v>
      </c>
      <c r="G96">
        <v>5</v>
      </c>
      <c r="H96" t="s">
        <v>577</v>
      </c>
      <c r="J96" t="s">
        <v>328</v>
      </c>
      <c r="K96" t="s">
        <v>329</v>
      </c>
      <c r="L96" t="s">
        <v>107</v>
      </c>
      <c r="M96" t="s">
        <v>272</v>
      </c>
      <c r="N96" t="s">
        <v>1907</v>
      </c>
      <c r="O96" t="s">
        <v>1908</v>
      </c>
      <c r="P96" t="s">
        <v>7</v>
      </c>
      <c r="Q96" t="s">
        <v>9</v>
      </c>
      <c r="R96" t="s">
        <v>245</v>
      </c>
      <c r="S96" t="s">
        <v>221</v>
      </c>
      <c r="T96">
        <v>2300000</v>
      </c>
      <c r="AC96">
        <v>1</v>
      </c>
      <c r="AD96">
        <v>2300000</v>
      </c>
      <c r="AE96">
        <v>2300000</v>
      </c>
      <c r="AG96">
        <v>42117</v>
      </c>
      <c r="AH96">
        <v>42118</v>
      </c>
      <c r="AI96">
        <v>42119</v>
      </c>
      <c r="AJ96" t="s">
        <v>411</v>
      </c>
      <c r="AN96">
        <v>0</v>
      </c>
      <c r="AO96">
        <v>0</v>
      </c>
      <c r="AP96">
        <v>2300000</v>
      </c>
      <c r="AQ96">
        <v>0</v>
      </c>
      <c r="AR96" t="s">
        <v>469</v>
      </c>
      <c r="AS96" t="s">
        <v>469</v>
      </c>
      <c r="AT96" t="s">
        <v>469</v>
      </c>
      <c r="AU96" t="s">
        <v>469</v>
      </c>
      <c r="AV96" t="s">
        <v>469</v>
      </c>
      <c r="AW96" t="s">
        <v>469</v>
      </c>
      <c r="AX96" t="s">
        <v>469</v>
      </c>
      <c r="AY96" t="s">
        <v>469</v>
      </c>
      <c r="AZ96">
        <v>0</v>
      </c>
      <c r="BB96" t="s">
        <v>696</v>
      </c>
      <c r="BC96">
        <v>0</v>
      </c>
      <c r="BD96">
        <v>4</v>
      </c>
      <c r="BE96" t="s">
        <v>469</v>
      </c>
      <c r="BF96" t="s">
        <v>1163</v>
      </c>
      <c r="BG96" t="s">
        <v>469</v>
      </c>
      <c r="BH96">
        <v>-50000000</v>
      </c>
      <c r="BJ96">
        <v>0</v>
      </c>
      <c r="BN96">
        <v>0</v>
      </c>
      <c r="BR96">
        <v>0</v>
      </c>
      <c r="BV96">
        <v>0</v>
      </c>
      <c r="BZ96">
        <v>0</v>
      </c>
      <c r="CD96">
        <v>0</v>
      </c>
      <c r="CH96">
        <v>0</v>
      </c>
      <c r="CL96">
        <v>0</v>
      </c>
      <c r="CP96">
        <v>0</v>
      </c>
      <c r="CT96">
        <v>0</v>
      </c>
      <c r="CW96">
        <v>0</v>
      </c>
      <c r="DF96">
        <v>0</v>
      </c>
      <c r="DJ96">
        <v>0</v>
      </c>
      <c r="DN96">
        <v>0</v>
      </c>
      <c r="DR96">
        <v>0</v>
      </c>
      <c r="DV96">
        <v>0</v>
      </c>
      <c r="DZ96">
        <v>0</v>
      </c>
      <c r="ED96">
        <v>0</v>
      </c>
      <c r="EH96">
        <v>0</v>
      </c>
      <c r="EL96">
        <v>0</v>
      </c>
      <c r="EP96">
        <v>0</v>
      </c>
      <c r="ET96">
        <v>0</v>
      </c>
      <c r="EZ96" t="s">
        <v>669</v>
      </c>
      <c r="FA96">
        <v>0</v>
      </c>
      <c r="FB96">
        <v>1</v>
      </c>
      <c r="FC96" t="s">
        <v>469</v>
      </c>
      <c r="FD96" t="s">
        <v>803</v>
      </c>
      <c r="FE96" t="s">
        <v>613</v>
      </c>
      <c r="FF96">
        <v>1150000</v>
      </c>
    </row>
    <row r="97" spans="1:162" x14ac:dyDescent="0.2">
      <c r="A97" t="s">
        <v>545</v>
      </c>
      <c r="B97" t="s">
        <v>551</v>
      </c>
      <c r="C97" t="s">
        <v>11</v>
      </c>
      <c r="D97" s="39" t="s">
        <v>552</v>
      </c>
      <c r="E97" t="s">
        <v>553</v>
      </c>
      <c r="F97" t="s">
        <v>1047</v>
      </c>
      <c r="G97">
        <v>6</v>
      </c>
      <c r="H97" t="s">
        <v>577</v>
      </c>
      <c r="J97" t="s">
        <v>328</v>
      </c>
      <c r="K97" t="s">
        <v>329</v>
      </c>
      <c r="L97" t="s">
        <v>107</v>
      </c>
      <c r="M97" t="s">
        <v>272</v>
      </c>
      <c r="N97" t="s">
        <v>1907</v>
      </c>
      <c r="O97" t="s">
        <v>1908</v>
      </c>
      <c r="P97" t="s">
        <v>7</v>
      </c>
      <c r="Q97" t="s">
        <v>9</v>
      </c>
      <c r="R97" t="s">
        <v>245</v>
      </c>
      <c r="S97" t="s">
        <v>221</v>
      </c>
      <c r="T97">
        <v>2300000</v>
      </c>
      <c r="AC97">
        <v>1</v>
      </c>
      <c r="AD97">
        <v>2300000</v>
      </c>
      <c r="AE97">
        <v>2300000</v>
      </c>
      <c r="AG97">
        <v>42117</v>
      </c>
      <c r="AH97">
        <v>42118</v>
      </c>
      <c r="AI97">
        <v>42119</v>
      </c>
      <c r="AJ97" t="s">
        <v>411</v>
      </c>
      <c r="AN97">
        <v>0</v>
      </c>
      <c r="AO97">
        <v>0</v>
      </c>
      <c r="AP97">
        <v>2300000</v>
      </c>
      <c r="AQ97">
        <v>0</v>
      </c>
      <c r="AR97" t="s">
        <v>469</v>
      </c>
      <c r="AS97" t="s">
        <v>469</v>
      </c>
      <c r="AT97" t="s">
        <v>469</v>
      </c>
      <c r="AU97" t="s">
        <v>469</v>
      </c>
      <c r="AV97" t="s">
        <v>469</v>
      </c>
      <c r="AW97" t="s">
        <v>469</v>
      </c>
      <c r="AX97" t="s">
        <v>469</v>
      </c>
      <c r="AY97" t="s">
        <v>469</v>
      </c>
      <c r="AZ97">
        <v>0</v>
      </c>
      <c r="BB97" t="s">
        <v>697</v>
      </c>
      <c r="BC97">
        <v>0</v>
      </c>
      <c r="BD97">
        <v>4</v>
      </c>
      <c r="BE97" t="s">
        <v>469</v>
      </c>
      <c r="BF97" t="s">
        <v>1164</v>
      </c>
      <c r="BG97" t="s">
        <v>469</v>
      </c>
      <c r="BH97">
        <v>0</v>
      </c>
      <c r="BJ97">
        <v>0</v>
      </c>
      <c r="BN97">
        <v>0</v>
      </c>
      <c r="BR97">
        <v>0</v>
      </c>
      <c r="BV97">
        <v>0</v>
      </c>
      <c r="BZ97">
        <v>0</v>
      </c>
      <c r="CD97">
        <v>0</v>
      </c>
      <c r="CH97">
        <v>0</v>
      </c>
      <c r="CL97">
        <v>0</v>
      </c>
      <c r="CP97">
        <v>0</v>
      </c>
      <c r="CT97">
        <v>0</v>
      </c>
      <c r="CW97">
        <v>0</v>
      </c>
      <c r="DF97">
        <v>0</v>
      </c>
      <c r="DJ97">
        <v>0</v>
      </c>
      <c r="DN97">
        <v>0</v>
      </c>
      <c r="DR97">
        <v>0</v>
      </c>
      <c r="DV97">
        <v>0</v>
      </c>
      <c r="DZ97">
        <v>0</v>
      </c>
      <c r="ED97">
        <v>0</v>
      </c>
      <c r="EH97">
        <v>0</v>
      </c>
      <c r="EL97">
        <v>0</v>
      </c>
      <c r="EP97">
        <v>0</v>
      </c>
      <c r="ET97">
        <v>0</v>
      </c>
      <c r="EZ97" t="s">
        <v>669</v>
      </c>
      <c r="FA97">
        <v>0</v>
      </c>
      <c r="FB97">
        <v>1</v>
      </c>
      <c r="FC97" t="s">
        <v>469</v>
      </c>
      <c r="FD97" t="s">
        <v>803</v>
      </c>
      <c r="FE97" t="s">
        <v>613</v>
      </c>
      <c r="FF97">
        <v>1150000</v>
      </c>
    </row>
    <row r="98" spans="1:162" x14ac:dyDescent="0.2">
      <c r="A98" t="s">
        <v>545</v>
      </c>
      <c r="B98" t="s">
        <v>551</v>
      </c>
      <c r="C98" t="s">
        <v>11</v>
      </c>
      <c r="D98" s="39" t="s">
        <v>552</v>
      </c>
      <c r="E98" t="s">
        <v>553</v>
      </c>
      <c r="F98" t="s">
        <v>1047</v>
      </c>
      <c r="G98">
        <v>7</v>
      </c>
      <c r="H98" t="s">
        <v>577</v>
      </c>
      <c r="J98" t="s">
        <v>328</v>
      </c>
      <c r="K98" t="s">
        <v>329</v>
      </c>
      <c r="L98" t="s">
        <v>107</v>
      </c>
      <c r="M98" t="s">
        <v>272</v>
      </c>
      <c r="N98" t="s">
        <v>1907</v>
      </c>
      <c r="O98" t="s">
        <v>1908</v>
      </c>
      <c r="P98" t="s">
        <v>7</v>
      </c>
      <c r="Q98" t="s">
        <v>9</v>
      </c>
      <c r="R98" t="s">
        <v>245</v>
      </c>
      <c r="S98" t="s">
        <v>221</v>
      </c>
      <c r="T98">
        <v>2300000</v>
      </c>
      <c r="AC98">
        <v>1</v>
      </c>
      <c r="AD98">
        <v>2300000</v>
      </c>
      <c r="AE98">
        <v>2300000</v>
      </c>
      <c r="AG98">
        <v>42117</v>
      </c>
      <c r="AH98">
        <v>42118</v>
      </c>
      <c r="AI98">
        <v>42119</v>
      </c>
      <c r="AJ98" t="s">
        <v>411</v>
      </c>
      <c r="AN98">
        <v>0</v>
      </c>
      <c r="AO98">
        <v>0</v>
      </c>
      <c r="AP98">
        <v>2300000</v>
      </c>
      <c r="AQ98">
        <v>0</v>
      </c>
      <c r="AR98" t="s">
        <v>469</v>
      </c>
      <c r="AS98" t="s">
        <v>469</v>
      </c>
      <c r="AT98" t="s">
        <v>469</v>
      </c>
      <c r="AU98" t="s">
        <v>469</v>
      </c>
      <c r="AV98" t="s">
        <v>469</v>
      </c>
      <c r="AW98" t="s">
        <v>469</v>
      </c>
      <c r="AX98" t="s">
        <v>469</v>
      </c>
      <c r="AY98" t="s">
        <v>469</v>
      </c>
      <c r="AZ98">
        <v>0</v>
      </c>
      <c r="BB98" t="s">
        <v>698</v>
      </c>
      <c r="BC98">
        <v>0</v>
      </c>
      <c r="BD98">
        <v>4</v>
      </c>
      <c r="BE98" t="s">
        <v>469</v>
      </c>
      <c r="BF98" t="s">
        <v>1165</v>
      </c>
      <c r="BG98" t="s">
        <v>469</v>
      </c>
      <c r="BH98">
        <v>-82000000</v>
      </c>
      <c r="BJ98">
        <v>0</v>
      </c>
      <c r="BN98">
        <v>0</v>
      </c>
      <c r="BR98">
        <v>0</v>
      </c>
      <c r="BV98">
        <v>0</v>
      </c>
      <c r="BZ98">
        <v>0</v>
      </c>
      <c r="CD98">
        <v>0</v>
      </c>
      <c r="CH98">
        <v>0</v>
      </c>
      <c r="CL98">
        <v>0</v>
      </c>
      <c r="CP98">
        <v>0</v>
      </c>
      <c r="CT98">
        <v>0</v>
      </c>
      <c r="CW98">
        <v>0</v>
      </c>
      <c r="DF98">
        <v>0</v>
      </c>
      <c r="DJ98">
        <v>0</v>
      </c>
      <c r="DN98">
        <v>0</v>
      </c>
      <c r="DR98">
        <v>0</v>
      </c>
      <c r="DV98">
        <v>0</v>
      </c>
      <c r="DZ98">
        <v>0</v>
      </c>
      <c r="ED98">
        <v>0</v>
      </c>
      <c r="EH98">
        <v>0</v>
      </c>
      <c r="EL98">
        <v>0</v>
      </c>
      <c r="EP98">
        <v>0</v>
      </c>
      <c r="ET98">
        <v>0</v>
      </c>
      <c r="EZ98" t="s">
        <v>563</v>
      </c>
      <c r="FA98">
        <v>0</v>
      </c>
      <c r="FB98">
        <v>2</v>
      </c>
      <c r="FC98" t="s">
        <v>469</v>
      </c>
      <c r="FD98" t="s">
        <v>614</v>
      </c>
      <c r="FE98" t="s">
        <v>615</v>
      </c>
      <c r="FF98">
        <v>0</v>
      </c>
    </row>
    <row r="99" spans="1:162" x14ac:dyDescent="0.2">
      <c r="A99" t="s">
        <v>545</v>
      </c>
      <c r="B99" t="s">
        <v>551</v>
      </c>
      <c r="C99" t="s">
        <v>11</v>
      </c>
      <c r="D99" s="39" t="s">
        <v>552</v>
      </c>
      <c r="E99" t="s">
        <v>553</v>
      </c>
      <c r="F99" t="s">
        <v>1047</v>
      </c>
      <c r="G99">
        <v>8</v>
      </c>
      <c r="H99" t="s">
        <v>577</v>
      </c>
      <c r="J99" t="s">
        <v>328</v>
      </c>
      <c r="K99" t="s">
        <v>329</v>
      </c>
      <c r="L99" t="s">
        <v>107</v>
      </c>
      <c r="M99" t="s">
        <v>272</v>
      </c>
      <c r="N99" t="s">
        <v>1907</v>
      </c>
      <c r="O99" t="s">
        <v>1908</v>
      </c>
      <c r="P99" t="s">
        <v>7</v>
      </c>
      <c r="Q99" t="s">
        <v>9</v>
      </c>
      <c r="R99" t="s">
        <v>245</v>
      </c>
      <c r="S99" t="s">
        <v>221</v>
      </c>
      <c r="T99">
        <v>2300000</v>
      </c>
      <c r="AC99">
        <v>1</v>
      </c>
      <c r="AD99">
        <v>2300000</v>
      </c>
      <c r="AE99">
        <v>2300000</v>
      </c>
      <c r="AG99">
        <v>42117</v>
      </c>
      <c r="AH99">
        <v>42118</v>
      </c>
      <c r="AI99">
        <v>42119</v>
      </c>
      <c r="AJ99" t="s">
        <v>411</v>
      </c>
      <c r="AN99">
        <v>0</v>
      </c>
      <c r="AO99">
        <v>0</v>
      </c>
      <c r="AP99">
        <v>2300000</v>
      </c>
      <c r="AQ99">
        <v>0</v>
      </c>
      <c r="AR99" t="s">
        <v>469</v>
      </c>
      <c r="AS99" t="s">
        <v>469</v>
      </c>
      <c r="AT99" t="s">
        <v>469</v>
      </c>
      <c r="AU99" t="s">
        <v>469</v>
      </c>
      <c r="AV99" t="s">
        <v>469</v>
      </c>
      <c r="AW99" t="s">
        <v>469</v>
      </c>
      <c r="AX99" t="s">
        <v>469</v>
      </c>
      <c r="AY99" t="s">
        <v>469</v>
      </c>
      <c r="AZ99">
        <v>0</v>
      </c>
      <c r="BB99" t="s">
        <v>699</v>
      </c>
      <c r="BC99">
        <v>0</v>
      </c>
      <c r="BD99">
        <v>4</v>
      </c>
      <c r="BE99" t="s">
        <v>469</v>
      </c>
      <c r="BF99" t="s">
        <v>1166</v>
      </c>
      <c r="BG99" t="s">
        <v>469</v>
      </c>
      <c r="BH99">
        <v>-156167615</v>
      </c>
      <c r="BJ99">
        <v>0</v>
      </c>
      <c r="BN99">
        <v>0</v>
      </c>
      <c r="BR99">
        <v>0</v>
      </c>
      <c r="BV99">
        <v>0</v>
      </c>
      <c r="BZ99">
        <v>0</v>
      </c>
      <c r="CD99">
        <v>0</v>
      </c>
      <c r="CH99">
        <v>0</v>
      </c>
      <c r="CL99">
        <v>0</v>
      </c>
      <c r="CP99">
        <v>0</v>
      </c>
      <c r="CT99">
        <v>0</v>
      </c>
      <c r="CW99">
        <v>0</v>
      </c>
      <c r="DF99">
        <v>0</v>
      </c>
      <c r="DJ99">
        <v>0</v>
      </c>
      <c r="DN99">
        <v>0</v>
      </c>
      <c r="DR99">
        <v>0</v>
      </c>
      <c r="DV99">
        <v>0</v>
      </c>
      <c r="DZ99">
        <v>0</v>
      </c>
      <c r="ED99">
        <v>0</v>
      </c>
      <c r="EH99">
        <v>0</v>
      </c>
      <c r="EL99">
        <v>0</v>
      </c>
      <c r="EP99">
        <v>0</v>
      </c>
      <c r="ET99">
        <v>0</v>
      </c>
      <c r="EZ99" t="s">
        <v>564</v>
      </c>
      <c r="FA99">
        <v>0</v>
      </c>
      <c r="FB99">
        <v>2</v>
      </c>
      <c r="FC99" t="s">
        <v>469</v>
      </c>
      <c r="FD99" t="s">
        <v>983</v>
      </c>
      <c r="FE99" t="s">
        <v>711</v>
      </c>
      <c r="FF99">
        <v>0</v>
      </c>
    </row>
    <row r="100" spans="1:162" x14ac:dyDescent="0.2">
      <c r="A100" t="s">
        <v>545</v>
      </c>
      <c r="B100" t="s">
        <v>551</v>
      </c>
      <c r="C100" t="s">
        <v>11</v>
      </c>
      <c r="D100" s="39" t="s">
        <v>552</v>
      </c>
      <c r="E100" t="s">
        <v>553</v>
      </c>
      <c r="F100" t="s">
        <v>1047</v>
      </c>
      <c r="G100">
        <v>9</v>
      </c>
      <c r="H100" t="s">
        <v>577</v>
      </c>
      <c r="J100" t="s">
        <v>328</v>
      </c>
      <c r="K100" t="s">
        <v>329</v>
      </c>
      <c r="L100" t="s">
        <v>107</v>
      </c>
      <c r="M100" t="s">
        <v>272</v>
      </c>
      <c r="N100" t="s">
        <v>1907</v>
      </c>
      <c r="O100" t="s">
        <v>1908</v>
      </c>
      <c r="P100" t="s">
        <v>7</v>
      </c>
      <c r="Q100" t="s">
        <v>9</v>
      </c>
      <c r="R100" t="s">
        <v>245</v>
      </c>
      <c r="S100" t="s">
        <v>221</v>
      </c>
      <c r="T100">
        <v>10500000</v>
      </c>
      <c r="AC100">
        <v>4.5652172999999996</v>
      </c>
      <c r="AD100">
        <v>2300000.046000001</v>
      </c>
      <c r="AE100">
        <v>10500000</v>
      </c>
      <c r="AG100">
        <v>42117</v>
      </c>
      <c r="AH100">
        <v>42118</v>
      </c>
      <c r="AI100">
        <v>42119</v>
      </c>
      <c r="AJ100" t="s">
        <v>411</v>
      </c>
      <c r="AN100">
        <v>0</v>
      </c>
      <c r="AO100">
        <v>0</v>
      </c>
      <c r="AP100">
        <v>10500000</v>
      </c>
      <c r="AQ100">
        <v>0</v>
      </c>
      <c r="AR100" t="s">
        <v>469</v>
      </c>
      <c r="AS100" t="s">
        <v>469</v>
      </c>
      <c r="AT100" t="s">
        <v>469</v>
      </c>
      <c r="AU100" t="s">
        <v>469</v>
      </c>
      <c r="AV100" t="s">
        <v>469</v>
      </c>
      <c r="AW100" t="s">
        <v>469</v>
      </c>
      <c r="AX100" t="s">
        <v>469</v>
      </c>
      <c r="AY100" t="s">
        <v>469</v>
      </c>
      <c r="AZ100">
        <v>0</v>
      </c>
      <c r="BB100" t="s">
        <v>700</v>
      </c>
      <c r="BC100">
        <v>0</v>
      </c>
      <c r="BD100">
        <v>4</v>
      </c>
      <c r="BE100" t="s">
        <v>469</v>
      </c>
      <c r="BF100" t="s">
        <v>1167</v>
      </c>
      <c r="BG100" t="s">
        <v>469</v>
      </c>
      <c r="BH100">
        <v>-14350000</v>
      </c>
      <c r="BJ100">
        <v>0</v>
      </c>
      <c r="BN100">
        <v>0</v>
      </c>
      <c r="BR100">
        <v>0</v>
      </c>
      <c r="BV100">
        <v>0</v>
      </c>
      <c r="BZ100">
        <v>0</v>
      </c>
      <c r="CD100">
        <v>0</v>
      </c>
      <c r="CH100">
        <v>0</v>
      </c>
      <c r="CL100">
        <v>0</v>
      </c>
      <c r="CP100">
        <v>0</v>
      </c>
      <c r="CT100">
        <v>0</v>
      </c>
      <c r="CW100">
        <v>0</v>
      </c>
      <c r="DF100">
        <v>0</v>
      </c>
      <c r="DJ100">
        <v>0</v>
      </c>
      <c r="DN100">
        <v>0</v>
      </c>
      <c r="DR100">
        <v>0</v>
      </c>
      <c r="DV100">
        <v>0</v>
      </c>
      <c r="DZ100">
        <v>0</v>
      </c>
      <c r="ED100">
        <v>0</v>
      </c>
      <c r="EH100">
        <v>0</v>
      </c>
      <c r="EL100">
        <v>0</v>
      </c>
      <c r="EP100">
        <v>0</v>
      </c>
      <c r="ET100">
        <v>0</v>
      </c>
      <c r="EZ100" t="s">
        <v>565</v>
      </c>
      <c r="FA100">
        <v>0</v>
      </c>
      <c r="FB100">
        <v>2</v>
      </c>
      <c r="FC100" t="s">
        <v>469</v>
      </c>
      <c r="FD100" t="s">
        <v>804</v>
      </c>
      <c r="FE100" t="s">
        <v>615</v>
      </c>
      <c r="FF100">
        <v>46400000</v>
      </c>
    </row>
    <row r="101" spans="1:162" x14ac:dyDescent="0.2">
      <c r="A101" t="s">
        <v>545</v>
      </c>
      <c r="B101" t="s">
        <v>551</v>
      </c>
      <c r="C101" t="s">
        <v>11</v>
      </c>
      <c r="D101" s="39" t="s">
        <v>552</v>
      </c>
      <c r="E101" t="s">
        <v>553</v>
      </c>
      <c r="F101" t="s">
        <v>1047</v>
      </c>
      <c r="G101">
        <v>10</v>
      </c>
      <c r="H101" t="s">
        <v>577</v>
      </c>
      <c r="J101" t="s">
        <v>328</v>
      </c>
      <c r="K101" t="s">
        <v>329</v>
      </c>
      <c r="L101" t="s">
        <v>107</v>
      </c>
      <c r="M101" t="s">
        <v>272</v>
      </c>
      <c r="N101" t="s">
        <v>1907</v>
      </c>
      <c r="O101" t="s">
        <v>1908</v>
      </c>
      <c r="P101" t="s">
        <v>7</v>
      </c>
      <c r="Q101" t="s">
        <v>9</v>
      </c>
      <c r="R101" t="s">
        <v>245</v>
      </c>
      <c r="S101" t="s">
        <v>221</v>
      </c>
      <c r="T101">
        <v>800000</v>
      </c>
      <c r="AC101">
        <v>0.34782607999999998</v>
      </c>
      <c r="AD101">
        <v>2300000.046000001</v>
      </c>
      <c r="AE101">
        <v>800000</v>
      </c>
      <c r="AG101">
        <v>42051</v>
      </c>
      <c r="AH101">
        <v>42052</v>
      </c>
      <c r="AI101">
        <v>42053</v>
      </c>
      <c r="AJ101" t="s">
        <v>411</v>
      </c>
      <c r="AN101">
        <v>0</v>
      </c>
      <c r="AO101">
        <v>0</v>
      </c>
      <c r="AP101">
        <v>800000</v>
      </c>
      <c r="AQ101">
        <v>0</v>
      </c>
      <c r="AR101" t="s">
        <v>469</v>
      </c>
      <c r="AS101" t="s">
        <v>469</v>
      </c>
      <c r="AT101" t="s">
        <v>469</v>
      </c>
      <c r="AU101" t="s">
        <v>469</v>
      </c>
      <c r="AV101" t="s">
        <v>469</v>
      </c>
      <c r="AW101" t="s">
        <v>469</v>
      </c>
      <c r="AX101" t="s">
        <v>469</v>
      </c>
      <c r="AY101" t="s">
        <v>469</v>
      </c>
      <c r="AZ101">
        <v>0</v>
      </c>
      <c r="BB101" t="s">
        <v>701</v>
      </c>
      <c r="BC101">
        <v>0</v>
      </c>
      <c r="BD101">
        <v>4</v>
      </c>
      <c r="BE101" t="s">
        <v>469</v>
      </c>
      <c r="BF101" t="s">
        <v>1168</v>
      </c>
      <c r="BG101" t="s">
        <v>469</v>
      </c>
      <c r="BH101">
        <v>-8050000</v>
      </c>
      <c r="BJ101">
        <v>0</v>
      </c>
      <c r="BN101">
        <v>0</v>
      </c>
      <c r="BR101">
        <v>0</v>
      </c>
      <c r="BV101">
        <v>0</v>
      </c>
      <c r="BZ101">
        <v>0</v>
      </c>
      <c r="CD101">
        <v>0</v>
      </c>
      <c r="CH101">
        <v>0</v>
      </c>
      <c r="CL101">
        <v>0</v>
      </c>
      <c r="CP101">
        <v>0</v>
      </c>
      <c r="CT101">
        <v>0</v>
      </c>
      <c r="CW101">
        <v>0</v>
      </c>
      <c r="DF101">
        <v>0</v>
      </c>
      <c r="DJ101">
        <v>0</v>
      </c>
      <c r="DN101">
        <v>0</v>
      </c>
      <c r="DR101">
        <v>0</v>
      </c>
      <c r="DV101">
        <v>0</v>
      </c>
      <c r="DZ101">
        <v>0</v>
      </c>
      <c r="ED101">
        <v>0</v>
      </c>
      <c r="EH101">
        <v>0</v>
      </c>
      <c r="EL101">
        <v>0</v>
      </c>
      <c r="EP101">
        <v>0</v>
      </c>
      <c r="ET101">
        <v>0</v>
      </c>
      <c r="EZ101" t="s">
        <v>616</v>
      </c>
      <c r="FA101">
        <v>0</v>
      </c>
      <c r="FB101">
        <v>11</v>
      </c>
      <c r="FC101" t="s">
        <v>469</v>
      </c>
      <c r="FD101" t="s">
        <v>704</v>
      </c>
      <c r="FE101" t="s">
        <v>712</v>
      </c>
      <c r="FF101">
        <v>0</v>
      </c>
    </row>
    <row r="102" spans="1:162" x14ac:dyDescent="0.2">
      <c r="A102" t="s">
        <v>545</v>
      </c>
      <c r="B102" t="s">
        <v>551</v>
      </c>
      <c r="C102" t="s">
        <v>11</v>
      </c>
      <c r="D102" s="39" t="s">
        <v>552</v>
      </c>
      <c r="E102" t="s">
        <v>553</v>
      </c>
      <c r="F102" t="s">
        <v>1047</v>
      </c>
      <c r="G102">
        <v>11</v>
      </c>
      <c r="H102" t="s">
        <v>1839</v>
      </c>
      <c r="J102" t="s">
        <v>328</v>
      </c>
      <c r="K102" t="s">
        <v>329</v>
      </c>
      <c r="L102" t="s">
        <v>107</v>
      </c>
      <c r="M102" t="s">
        <v>272</v>
      </c>
      <c r="N102" t="s">
        <v>1907</v>
      </c>
      <c r="O102" t="s">
        <v>1908</v>
      </c>
      <c r="P102" t="s">
        <v>7</v>
      </c>
      <c r="Q102" t="s">
        <v>9</v>
      </c>
      <c r="R102" t="s">
        <v>245</v>
      </c>
      <c r="S102" t="s">
        <v>221</v>
      </c>
      <c r="T102">
        <v>8200000</v>
      </c>
      <c r="AC102">
        <v>2</v>
      </c>
      <c r="AD102">
        <v>4100000</v>
      </c>
      <c r="AE102">
        <v>8200000</v>
      </c>
      <c r="AG102">
        <v>42051</v>
      </c>
      <c r="AH102">
        <v>42052</v>
      </c>
      <c r="AI102">
        <v>42053</v>
      </c>
      <c r="AJ102" t="s">
        <v>411</v>
      </c>
      <c r="AN102">
        <v>8200000</v>
      </c>
      <c r="AO102">
        <v>8200000</v>
      </c>
      <c r="AP102">
        <v>0</v>
      </c>
      <c r="AQ102">
        <v>0</v>
      </c>
      <c r="AR102" t="s">
        <v>469</v>
      </c>
      <c r="AS102" t="s">
        <v>469</v>
      </c>
      <c r="AT102" t="s">
        <v>469</v>
      </c>
      <c r="AU102" t="s">
        <v>469</v>
      </c>
      <c r="AV102" t="s">
        <v>2149</v>
      </c>
      <c r="AW102">
        <v>209</v>
      </c>
      <c r="AX102">
        <v>234</v>
      </c>
      <c r="AY102">
        <v>42058</v>
      </c>
      <c r="AZ102">
        <v>8200000</v>
      </c>
      <c r="BB102" t="s">
        <v>580</v>
      </c>
      <c r="BC102">
        <v>0</v>
      </c>
      <c r="BD102">
        <v>1</v>
      </c>
      <c r="BE102" t="s">
        <v>469</v>
      </c>
      <c r="BF102" t="s">
        <v>1135</v>
      </c>
      <c r="BG102" t="s">
        <v>469</v>
      </c>
      <c r="BH102">
        <v>0</v>
      </c>
      <c r="CN102" t="s">
        <v>626</v>
      </c>
      <c r="CO102">
        <v>0</v>
      </c>
      <c r="CP102">
        <v>6</v>
      </c>
      <c r="CQ102" t="s">
        <v>469</v>
      </c>
      <c r="CR102" t="s">
        <v>887</v>
      </c>
      <c r="CS102" t="s">
        <v>936</v>
      </c>
      <c r="CT102">
        <v>0</v>
      </c>
      <c r="CW102">
        <v>0</v>
      </c>
      <c r="DB102">
        <v>0</v>
      </c>
      <c r="DF102">
        <v>0</v>
      </c>
      <c r="DJ102">
        <v>0</v>
      </c>
      <c r="DN102">
        <v>0</v>
      </c>
      <c r="DR102">
        <v>0</v>
      </c>
      <c r="DV102">
        <v>0</v>
      </c>
      <c r="DZ102">
        <v>0</v>
      </c>
      <c r="ED102">
        <v>0</v>
      </c>
      <c r="EH102">
        <v>0</v>
      </c>
      <c r="EL102">
        <v>0</v>
      </c>
      <c r="EP102">
        <v>0</v>
      </c>
      <c r="ET102">
        <v>0</v>
      </c>
      <c r="EZ102" t="s">
        <v>562</v>
      </c>
      <c r="FA102">
        <v>0</v>
      </c>
      <c r="FB102">
        <v>1</v>
      </c>
      <c r="FC102" t="s">
        <v>469</v>
      </c>
      <c r="FD102" t="s">
        <v>578</v>
      </c>
      <c r="FE102" t="s">
        <v>579</v>
      </c>
      <c r="FF102">
        <v>0</v>
      </c>
    </row>
    <row r="103" spans="1:162" x14ac:dyDescent="0.2">
      <c r="A103" t="s">
        <v>545</v>
      </c>
      <c r="B103" t="s">
        <v>551</v>
      </c>
      <c r="C103" t="s">
        <v>11</v>
      </c>
      <c r="D103" s="39" t="s">
        <v>552</v>
      </c>
      <c r="E103" t="s">
        <v>553</v>
      </c>
      <c r="F103" t="s">
        <v>1047</v>
      </c>
      <c r="G103">
        <v>12</v>
      </c>
      <c r="H103" t="s">
        <v>1840</v>
      </c>
      <c r="J103" t="s">
        <v>328</v>
      </c>
      <c r="K103" t="s">
        <v>329</v>
      </c>
      <c r="L103" t="s">
        <v>107</v>
      </c>
      <c r="M103" t="s">
        <v>272</v>
      </c>
      <c r="N103" t="s">
        <v>1907</v>
      </c>
      <c r="O103" t="s">
        <v>1908</v>
      </c>
      <c r="P103" t="s">
        <v>7</v>
      </c>
      <c r="Q103" t="s">
        <v>9</v>
      </c>
      <c r="R103" t="s">
        <v>245</v>
      </c>
      <c r="S103" t="s">
        <v>221</v>
      </c>
      <c r="T103">
        <v>4600000</v>
      </c>
      <c r="AC103">
        <v>2</v>
      </c>
      <c r="AD103">
        <v>2300000</v>
      </c>
      <c r="AE103">
        <v>4600000</v>
      </c>
      <c r="AG103">
        <v>42051</v>
      </c>
      <c r="AH103">
        <v>42052</v>
      </c>
      <c r="AI103">
        <v>42053</v>
      </c>
      <c r="AJ103" t="s">
        <v>411</v>
      </c>
      <c r="AN103">
        <v>4600000</v>
      </c>
      <c r="AO103">
        <v>4600000</v>
      </c>
      <c r="AP103">
        <v>0</v>
      </c>
      <c r="AQ103">
        <v>0</v>
      </c>
      <c r="AR103" t="s">
        <v>469</v>
      </c>
      <c r="AS103" t="s">
        <v>469</v>
      </c>
      <c r="AT103" t="s">
        <v>469</v>
      </c>
      <c r="AU103" t="s">
        <v>469</v>
      </c>
      <c r="AV103" t="s">
        <v>2150</v>
      </c>
      <c r="AW103">
        <v>211</v>
      </c>
      <c r="AX103">
        <v>251</v>
      </c>
      <c r="AY103">
        <v>42060</v>
      </c>
      <c r="AZ103">
        <v>4600000</v>
      </c>
      <c r="BB103" t="s">
        <v>580</v>
      </c>
      <c r="BC103">
        <v>0</v>
      </c>
      <c r="BD103">
        <v>1</v>
      </c>
      <c r="BE103" t="s">
        <v>469</v>
      </c>
      <c r="BF103" t="s">
        <v>1135</v>
      </c>
      <c r="BG103" t="s">
        <v>469</v>
      </c>
      <c r="BH103">
        <v>0</v>
      </c>
      <c r="CN103" t="s">
        <v>626</v>
      </c>
      <c r="CO103">
        <v>0</v>
      </c>
      <c r="CP103">
        <v>6</v>
      </c>
      <c r="CQ103" t="s">
        <v>469</v>
      </c>
      <c r="CR103" t="s">
        <v>887</v>
      </c>
      <c r="CS103" t="s">
        <v>936</v>
      </c>
      <c r="CT103">
        <v>0</v>
      </c>
      <c r="CW103">
        <v>0</v>
      </c>
      <c r="DB103">
        <v>0</v>
      </c>
      <c r="DF103">
        <v>0</v>
      </c>
      <c r="DJ103">
        <v>0</v>
      </c>
      <c r="DN103">
        <v>0</v>
      </c>
      <c r="DR103">
        <v>0</v>
      </c>
      <c r="DV103">
        <v>0</v>
      </c>
      <c r="DZ103">
        <v>0</v>
      </c>
      <c r="ED103">
        <v>0</v>
      </c>
      <c r="EH103">
        <v>0</v>
      </c>
      <c r="EL103">
        <v>0</v>
      </c>
      <c r="EP103">
        <v>0</v>
      </c>
      <c r="ET103">
        <v>0</v>
      </c>
      <c r="EZ103" t="s">
        <v>562</v>
      </c>
      <c r="FA103">
        <v>0</v>
      </c>
      <c r="FB103">
        <v>1</v>
      </c>
      <c r="FC103" t="s">
        <v>469</v>
      </c>
      <c r="FD103" t="s">
        <v>578</v>
      </c>
      <c r="FE103" t="s">
        <v>579</v>
      </c>
      <c r="FF103">
        <v>0</v>
      </c>
    </row>
    <row r="104" spans="1:162" x14ac:dyDescent="0.2">
      <c r="A104" t="s">
        <v>545</v>
      </c>
      <c r="B104" t="s">
        <v>551</v>
      </c>
      <c r="C104" t="s">
        <v>11</v>
      </c>
      <c r="D104" s="39" t="s">
        <v>552</v>
      </c>
      <c r="E104" t="s">
        <v>553</v>
      </c>
      <c r="F104" t="s">
        <v>1047</v>
      </c>
      <c r="G104">
        <v>13</v>
      </c>
      <c r="H104" t="s">
        <v>1841</v>
      </c>
      <c r="J104" t="s">
        <v>328</v>
      </c>
      <c r="K104" t="s">
        <v>329</v>
      </c>
      <c r="L104" t="s">
        <v>107</v>
      </c>
      <c r="M104" t="s">
        <v>272</v>
      </c>
      <c r="N104" t="s">
        <v>1907</v>
      </c>
      <c r="O104" t="s">
        <v>1908</v>
      </c>
      <c r="P104" t="s">
        <v>7</v>
      </c>
      <c r="Q104" t="s">
        <v>9</v>
      </c>
      <c r="R104" t="s">
        <v>245</v>
      </c>
      <c r="S104" t="s">
        <v>221</v>
      </c>
      <c r="T104">
        <v>4600000</v>
      </c>
      <c r="AC104">
        <v>2</v>
      </c>
      <c r="AD104">
        <v>2300000</v>
      </c>
      <c r="AE104">
        <v>4600000</v>
      </c>
      <c r="AG104">
        <v>42051</v>
      </c>
      <c r="AH104">
        <v>42052</v>
      </c>
      <c r="AI104">
        <v>42053</v>
      </c>
      <c r="AJ104" t="s">
        <v>411</v>
      </c>
      <c r="AN104">
        <v>4600000</v>
      </c>
      <c r="AO104">
        <v>4600000</v>
      </c>
      <c r="AP104">
        <v>0</v>
      </c>
      <c r="AQ104">
        <v>0</v>
      </c>
      <c r="AR104" t="s">
        <v>469</v>
      </c>
      <c r="AS104" t="s">
        <v>469</v>
      </c>
      <c r="AT104" t="s">
        <v>469</v>
      </c>
      <c r="AU104" t="s">
        <v>469</v>
      </c>
      <c r="AV104" t="s">
        <v>2151</v>
      </c>
      <c r="AW104">
        <v>212</v>
      </c>
      <c r="AX104">
        <v>235</v>
      </c>
      <c r="AY104">
        <v>42059</v>
      </c>
      <c r="AZ104">
        <v>4600000</v>
      </c>
      <c r="BB104" t="s">
        <v>583</v>
      </c>
      <c r="BC104">
        <v>0</v>
      </c>
      <c r="BD104">
        <v>1</v>
      </c>
      <c r="BE104" t="s">
        <v>469</v>
      </c>
      <c r="BF104" t="s">
        <v>1136</v>
      </c>
      <c r="BG104" t="s">
        <v>469</v>
      </c>
      <c r="BH104">
        <v>-16800000</v>
      </c>
      <c r="CN104" t="s">
        <v>626</v>
      </c>
      <c r="CO104">
        <v>0</v>
      </c>
      <c r="CP104">
        <v>6</v>
      </c>
      <c r="CQ104" t="s">
        <v>469</v>
      </c>
      <c r="CR104" t="s">
        <v>887</v>
      </c>
      <c r="CS104" t="s">
        <v>936</v>
      </c>
      <c r="CT104">
        <v>0</v>
      </c>
      <c r="CW104">
        <v>0</v>
      </c>
      <c r="DB104">
        <v>0</v>
      </c>
      <c r="DF104">
        <v>0</v>
      </c>
      <c r="DJ104">
        <v>0</v>
      </c>
      <c r="DN104">
        <v>0</v>
      </c>
      <c r="DR104">
        <v>0</v>
      </c>
      <c r="DV104">
        <v>0</v>
      </c>
      <c r="DZ104">
        <v>0</v>
      </c>
      <c r="ED104">
        <v>0</v>
      </c>
      <c r="EH104">
        <v>0</v>
      </c>
      <c r="EL104">
        <v>0</v>
      </c>
      <c r="EP104">
        <v>0</v>
      </c>
      <c r="ET104">
        <v>0</v>
      </c>
      <c r="EZ104" t="s">
        <v>562</v>
      </c>
      <c r="FA104">
        <v>0</v>
      </c>
      <c r="FB104">
        <v>1</v>
      </c>
      <c r="FC104" t="s">
        <v>469</v>
      </c>
      <c r="FD104" t="s">
        <v>578</v>
      </c>
      <c r="FE104" t="s">
        <v>579</v>
      </c>
      <c r="FF104">
        <v>0</v>
      </c>
    </row>
    <row r="105" spans="1:162" x14ac:dyDescent="0.2">
      <c r="A105" t="s">
        <v>545</v>
      </c>
      <c r="B105" t="s">
        <v>551</v>
      </c>
      <c r="C105" t="s">
        <v>11</v>
      </c>
      <c r="D105" s="39" t="s">
        <v>552</v>
      </c>
      <c r="E105" t="s">
        <v>553</v>
      </c>
      <c r="F105" t="s">
        <v>1047</v>
      </c>
      <c r="G105">
        <v>14</v>
      </c>
      <c r="H105" t="s">
        <v>1842</v>
      </c>
      <c r="J105" t="s">
        <v>328</v>
      </c>
      <c r="K105" t="s">
        <v>329</v>
      </c>
      <c r="L105" t="s">
        <v>107</v>
      </c>
      <c r="M105" t="s">
        <v>272</v>
      </c>
      <c r="N105" t="s">
        <v>1907</v>
      </c>
      <c r="O105" t="s">
        <v>1908</v>
      </c>
      <c r="P105" t="s">
        <v>7</v>
      </c>
      <c r="Q105" t="s">
        <v>9</v>
      </c>
      <c r="R105" t="s">
        <v>245</v>
      </c>
      <c r="S105" t="s">
        <v>221</v>
      </c>
      <c r="T105">
        <v>4600000</v>
      </c>
      <c r="AC105">
        <v>2</v>
      </c>
      <c r="AD105">
        <v>2300000</v>
      </c>
      <c r="AE105">
        <v>4600000</v>
      </c>
      <c r="AG105">
        <v>42051</v>
      </c>
      <c r="AH105">
        <v>42052</v>
      </c>
      <c r="AI105">
        <v>42053</v>
      </c>
      <c r="AJ105" t="s">
        <v>411</v>
      </c>
      <c r="AN105">
        <v>4600000</v>
      </c>
      <c r="AO105">
        <v>4600000</v>
      </c>
      <c r="AP105">
        <v>0</v>
      </c>
      <c r="AQ105">
        <v>0</v>
      </c>
      <c r="AR105" t="s">
        <v>469</v>
      </c>
      <c r="AS105" t="s">
        <v>469</v>
      </c>
      <c r="AT105" t="s">
        <v>469</v>
      </c>
      <c r="AU105" t="s">
        <v>469</v>
      </c>
      <c r="AV105" t="s">
        <v>2152</v>
      </c>
      <c r="AW105">
        <v>260</v>
      </c>
      <c r="AX105">
        <v>244</v>
      </c>
      <c r="AY105">
        <v>42059</v>
      </c>
      <c r="AZ105">
        <v>4600000</v>
      </c>
      <c r="BB105" t="s">
        <v>586</v>
      </c>
      <c r="BC105">
        <v>0</v>
      </c>
      <c r="BD105">
        <v>1</v>
      </c>
      <c r="BE105" t="s">
        <v>469</v>
      </c>
      <c r="BF105" t="s">
        <v>1137</v>
      </c>
      <c r="BG105" t="s">
        <v>469</v>
      </c>
      <c r="BH105">
        <v>-19786667</v>
      </c>
      <c r="CN105" t="s">
        <v>626</v>
      </c>
      <c r="CO105">
        <v>0</v>
      </c>
      <c r="CP105">
        <v>6</v>
      </c>
      <c r="CQ105" t="s">
        <v>469</v>
      </c>
      <c r="CR105" t="s">
        <v>887</v>
      </c>
      <c r="CS105" t="s">
        <v>936</v>
      </c>
      <c r="CT105">
        <v>0</v>
      </c>
      <c r="CW105">
        <v>0</v>
      </c>
      <c r="DB105">
        <v>0</v>
      </c>
      <c r="DF105">
        <v>0</v>
      </c>
      <c r="DJ105">
        <v>0</v>
      </c>
      <c r="DN105">
        <v>0</v>
      </c>
      <c r="DR105">
        <v>0</v>
      </c>
      <c r="DV105">
        <v>0</v>
      </c>
      <c r="DZ105">
        <v>0</v>
      </c>
      <c r="ED105">
        <v>0</v>
      </c>
      <c r="EH105">
        <v>0</v>
      </c>
      <c r="EL105">
        <v>0</v>
      </c>
      <c r="EP105">
        <v>0</v>
      </c>
      <c r="ET105">
        <v>0</v>
      </c>
      <c r="EZ105" t="s">
        <v>562</v>
      </c>
      <c r="FA105">
        <v>0</v>
      </c>
      <c r="FB105">
        <v>1</v>
      </c>
      <c r="FC105" t="s">
        <v>469</v>
      </c>
      <c r="FD105" t="s">
        <v>578</v>
      </c>
      <c r="FE105" t="s">
        <v>579</v>
      </c>
      <c r="FF105">
        <v>0</v>
      </c>
    </row>
    <row r="106" spans="1:162" x14ac:dyDescent="0.2">
      <c r="A106" t="s">
        <v>545</v>
      </c>
      <c r="B106" t="s">
        <v>551</v>
      </c>
      <c r="C106" t="s">
        <v>11</v>
      </c>
      <c r="D106" s="39" t="s">
        <v>552</v>
      </c>
      <c r="E106" t="s">
        <v>553</v>
      </c>
      <c r="F106" t="s">
        <v>1047</v>
      </c>
      <c r="G106">
        <v>15</v>
      </c>
      <c r="H106" t="s">
        <v>1843</v>
      </c>
      <c r="J106" t="s">
        <v>328</v>
      </c>
      <c r="K106" t="s">
        <v>329</v>
      </c>
      <c r="L106" t="s">
        <v>107</v>
      </c>
      <c r="M106" t="s">
        <v>272</v>
      </c>
      <c r="N106" t="s">
        <v>1907</v>
      </c>
      <c r="O106" t="s">
        <v>1908</v>
      </c>
      <c r="P106" t="s">
        <v>7</v>
      </c>
      <c r="Q106" t="s">
        <v>9</v>
      </c>
      <c r="R106" t="s">
        <v>245</v>
      </c>
      <c r="S106" t="s">
        <v>221</v>
      </c>
      <c r="T106">
        <v>4600000</v>
      </c>
      <c r="AC106">
        <v>2</v>
      </c>
      <c r="AD106">
        <v>2300000</v>
      </c>
      <c r="AE106">
        <v>4600000</v>
      </c>
      <c r="AG106">
        <v>42051</v>
      </c>
      <c r="AH106">
        <v>42052</v>
      </c>
      <c r="AI106">
        <v>42053</v>
      </c>
      <c r="AJ106" t="s">
        <v>411</v>
      </c>
      <c r="AN106">
        <v>4600000</v>
      </c>
      <c r="AO106">
        <v>4600000</v>
      </c>
      <c r="AP106">
        <v>0</v>
      </c>
      <c r="AQ106">
        <v>0</v>
      </c>
      <c r="AR106" t="s">
        <v>469</v>
      </c>
      <c r="AS106" t="s">
        <v>469</v>
      </c>
      <c r="AT106" t="s">
        <v>469</v>
      </c>
      <c r="AU106" t="s">
        <v>469</v>
      </c>
      <c r="AV106" t="s">
        <v>2153</v>
      </c>
      <c r="AW106">
        <v>213</v>
      </c>
      <c r="AX106">
        <v>233</v>
      </c>
      <c r="AY106">
        <v>42058</v>
      </c>
      <c r="AZ106">
        <v>4600000</v>
      </c>
      <c r="BB106" t="s">
        <v>563</v>
      </c>
      <c r="BC106">
        <v>0</v>
      </c>
      <c r="BD106">
        <v>2</v>
      </c>
      <c r="BE106" t="s">
        <v>469</v>
      </c>
      <c r="BF106" t="s">
        <v>1138</v>
      </c>
      <c r="BG106" t="s">
        <v>469</v>
      </c>
      <c r="BH106">
        <v>0</v>
      </c>
      <c r="CN106" t="s">
        <v>626</v>
      </c>
      <c r="CO106">
        <v>0</v>
      </c>
      <c r="CP106">
        <v>6</v>
      </c>
      <c r="CQ106" t="s">
        <v>469</v>
      </c>
      <c r="CR106" t="s">
        <v>887</v>
      </c>
      <c r="CS106" t="s">
        <v>936</v>
      </c>
      <c r="CT106">
        <v>0</v>
      </c>
      <c r="CW106">
        <v>0</v>
      </c>
      <c r="DB106">
        <v>0</v>
      </c>
      <c r="DF106">
        <v>0</v>
      </c>
      <c r="DJ106">
        <v>0</v>
      </c>
      <c r="DN106">
        <v>0</v>
      </c>
      <c r="DR106">
        <v>0</v>
      </c>
      <c r="DV106">
        <v>0</v>
      </c>
      <c r="DZ106">
        <v>0</v>
      </c>
      <c r="ED106">
        <v>0</v>
      </c>
      <c r="EH106">
        <v>0</v>
      </c>
      <c r="EL106">
        <v>0</v>
      </c>
      <c r="EP106">
        <v>0</v>
      </c>
      <c r="ET106">
        <v>0</v>
      </c>
      <c r="EZ106" t="s">
        <v>562</v>
      </c>
      <c r="FA106">
        <v>0</v>
      </c>
      <c r="FB106">
        <v>1</v>
      </c>
      <c r="FC106" t="s">
        <v>469</v>
      </c>
      <c r="FD106" t="s">
        <v>578</v>
      </c>
      <c r="FE106" t="s">
        <v>579</v>
      </c>
      <c r="FF106">
        <v>0</v>
      </c>
    </row>
    <row r="107" spans="1:162" x14ac:dyDescent="0.2">
      <c r="A107" t="s">
        <v>545</v>
      </c>
      <c r="B107" t="s">
        <v>551</v>
      </c>
      <c r="C107" t="s">
        <v>11</v>
      </c>
      <c r="D107" s="39" t="s">
        <v>552</v>
      </c>
      <c r="E107" t="s">
        <v>553</v>
      </c>
      <c r="F107" t="s">
        <v>1047</v>
      </c>
      <c r="G107">
        <v>16</v>
      </c>
      <c r="H107" t="s">
        <v>1844</v>
      </c>
      <c r="J107" t="s">
        <v>328</v>
      </c>
      <c r="K107" t="s">
        <v>329</v>
      </c>
      <c r="L107" t="s">
        <v>107</v>
      </c>
      <c r="M107" t="s">
        <v>272</v>
      </c>
      <c r="N107" t="s">
        <v>1907</v>
      </c>
      <c r="O107" t="s">
        <v>1908</v>
      </c>
      <c r="P107" t="s">
        <v>7</v>
      </c>
      <c r="Q107" t="s">
        <v>9</v>
      </c>
      <c r="R107" t="s">
        <v>245</v>
      </c>
      <c r="S107" t="s">
        <v>221</v>
      </c>
      <c r="T107">
        <v>4600000</v>
      </c>
      <c r="AC107">
        <v>2</v>
      </c>
      <c r="AD107">
        <v>2300000</v>
      </c>
      <c r="AE107">
        <v>4600000</v>
      </c>
      <c r="AG107">
        <v>42051</v>
      </c>
      <c r="AH107">
        <v>42052</v>
      </c>
      <c r="AI107">
        <v>42053</v>
      </c>
      <c r="AJ107" t="s">
        <v>411</v>
      </c>
      <c r="AN107">
        <v>4600000</v>
      </c>
      <c r="AO107">
        <v>4600000</v>
      </c>
      <c r="AP107">
        <v>0</v>
      </c>
      <c r="AQ107">
        <v>0</v>
      </c>
      <c r="AR107" t="s">
        <v>469</v>
      </c>
      <c r="AS107" t="s">
        <v>469</v>
      </c>
      <c r="AT107" t="s">
        <v>469</v>
      </c>
      <c r="AU107" t="s">
        <v>469</v>
      </c>
      <c r="AV107" t="s">
        <v>2154</v>
      </c>
      <c r="AW107">
        <v>214</v>
      </c>
      <c r="AX107">
        <v>267</v>
      </c>
      <c r="AY107">
        <v>42061</v>
      </c>
      <c r="AZ107">
        <v>4600000</v>
      </c>
      <c r="BB107" t="s">
        <v>563</v>
      </c>
      <c r="BC107">
        <v>0</v>
      </c>
      <c r="BD107">
        <v>2</v>
      </c>
      <c r="BE107" t="s">
        <v>469</v>
      </c>
      <c r="BF107" t="s">
        <v>1138</v>
      </c>
      <c r="BG107" t="s">
        <v>469</v>
      </c>
      <c r="BH107">
        <v>0</v>
      </c>
      <c r="CN107" t="s">
        <v>626</v>
      </c>
      <c r="CO107">
        <v>0</v>
      </c>
      <c r="CP107">
        <v>6</v>
      </c>
      <c r="CQ107" t="s">
        <v>469</v>
      </c>
      <c r="CR107" t="s">
        <v>887</v>
      </c>
      <c r="CS107" t="s">
        <v>936</v>
      </c>
      <c r="CT107">
        <v>0</v>
      </c>
      <c r="CW107">
        <v>0</v>
      </c>
      <c r="DB107">
        <v>0</v>
      </c>
      <c r="DF107">
        <v>0</v>
      </c>
      <c r="DJ107">
        <v>0</v>
      </c>
      <c r="DN107">
        <v>0</v>
      </c>
      <c r="DR107">
        <v>0</v>
      </c>
      <c r="DV107">
        <v>0</v>
      </c>
      <c r="DZ107">
        <v>0</v>
      </c>
      <c r="ED107">
        <v>0</v>
      </c>
      <c r="EH107">
        <v>0</v>
      </c>
      <c r="EL107">
        <v>0</v>
      </c>
      <c r="EP107">
        <v>0</v>
      </c>
      <c r="ET107">
        <v>0</v>
      </c>
      <c r="EZ107" t="s">
        <v>562</v>
      </c>
      <c r="FA107">
        <v>0</v>
      </c>
      <c r="FB107">
        <v>1</v>
      </c>
      <c r="FC107" t="s">
        <v>469</v>
      </c>
      <c r="FD107" t="s">
        <v>578</v>
      </c>
      <c r="FE107" t="s">
        <v>579</v>
      </c>
      <c r="FF107">
        <v>0</v>
      </c>
    </row>
    <row r="108" spans="1:162" x14ac:dyDescent="0.2">
      <c r="A108" t="s">
        <v>545</v>
      </c>
      <c r="B108" t="s">
        <v>551</v>
      </c>
      <c r="C108" t="s">
        <v>11</v>
      </c>
      <c r="D108" s="39" t="s">
        <v>552</v>
      </c>
      <c r="E108" t="s">
        <v>553</v>
      </c>
      <c r="F108" t="s">
        <v>1047</v>
      </c>
      <c r="G108">
        <v>17</v>
      </c>
      <c r="H108" t="s">
        <v>1845</v>
      </c>
      <c r="J108" t="s">
        <v>328</v>
      </c>
      <c r="K108" t="s">
        <v>329</v>
      </c>
      <c r="L108" t="s">
        <v>107</v>
      </c>
      <c r="M108" t="s">
        <v>272</v>
      </c>
      <c r="N108" t="s">
        <v>1907</v>
      </c>
      <c r="O108" t="s">
        <v>1908</v>
      </c>
      <c r="P108" t="s">
        <v>7</v>
      </c>
      <c r="Q108" t="s">
        <v>9</v>
      </c>
      <c r="R108" t="s">
        <v>245</v>
      </c>
      <c r="S108" t="s">
        <v>221</v>
      </c>
      <c r="T108">
        <v>4600000</v>
      </c>
      <c r="AC108">
        <v>2</v>
      </c>
      <c r="AD108">
        <v>2300000</v>
      </c>
      <c r="AE108">
        <v>4600000</v>
      </c>
      <c r="AG108">
        <v>42051</v>
      </c>
      <c r="AH108">
        <v>42052</v>
      </c>
      <c r="AI108">
        <v>42053</v>
      </c>
      <c r="AJ108" t="s">
        <v>411</v>
      </c>
      <c r="AN108">
        <v>4600000</v>
      </c>
      <c r="AO108">
        <v>4600000</v>
      </c>
      <c r="AP108">
        <v>0</v>
      </c>
      <c r="AQ108">
        <v>0</v>
      </c>
      <c r="AR108" t="s">
        <v>469</v>
      </c>
      <c r="AS108" t="s">
        <v>469</v>
      </c>
      <c r="AT108" t="s">
        <v>469</v>
      </c>
      <c r="AU108" t="s">
        <v>469</v>
      </c>
      <c r="AV108" t="s">
        <v>2155</v>
      </c>
      <c r="AW108">
        <v>215</v>
      </c>
      <c r="AX108">
        <v>273</v>
      </c>
      <c r="AY108">
        <v>42062</v>
      </c>
      <c r="AZ108">
        <v>4600000</v>
      </c>
      <c r="BB108" t="s">
        <v>564</v>
      </c>
      <c r="BC108">
        <v>0</v>
      </c>
      <c r="BD108">
        <v>2</v>
      </c>
      <c r="BE108" t="s">
        <v>469</v>
      </c>
      <c r="BF108" t="s">
        <v>1139</v>
      </c>
      <c r="BG108" t="s">
        <v>469</v>
      </c>
      <c r="BH108">
        <v>0</v>
      </c>
      <c r="BJ108">
        <v>0</v>
      </c>
      <c r="BN108">
        <v>0</v>
      </c>
      <c r="BR108">
        <v>0</v>
      </c>
      <c r="BV108">
        <v>0</v>
      </c>
      <c r="BZ108">
        <v>0</v>
      </c>
      <c r="CD108">
        <v>0</v>
      </c>
      <c r="CH108">
        <v>0</v>
      </c>
      <c r="CL108">
        <v>0</v>
      </c>
      <c r="CP108">
        <v>0</v>
      </c>
      <c r="CT108">
        <v>0</v>
      </c>
      <c r="CW108">
        <v>0</v>
      </c>
      <c r="DB108">
        <v>0</v>
      </c>
      <c r="DF108">
        <v>0</v>
      </c>
      <c r="DJ108">
        <v>0</v>
      </c>
      <c r="DN108">
        <v>0</v>
      </c>
      <c r="DR108">
        <v>0</v>
      </c>
      <c r="DV108">
        <v>0</v>
      </c>
      <c r="DZ108">
        <v>0</v>
      </c>
      <c r="ED108">
        <v>0</v>
      </c>
      <c r="EH108">
        <v>0</v>
      </c>
      <c r="EL108">
        <v>0</v>
      </c>
      <c r="EP108">
        <v>0</v>
      </c>
      <c r="ET108">
        <v>0</v>
      </c>
      <c r="EZ108" t="s">
        <v>562</v>
      </c>
      <c r="FA108">
        <v>0</v>
      </c>
      <c r="FB108">
        <v>1</v>
      </c>
      <c r="FC108" t="s">
        <v>469</v>
      </c>
      <c r="FD108" t="s">
        <v>578</v>
      </c>
      <c r="FE108" t="s">
        <v>579</v>
      </c>
      <c r="FF108">
        <v>0</v>
      </c>
    </row>
    <row r="109" spans="1:162" x14ac:dyDescent="0.2">
      <c r="A109" t="s">
        <v>545</v>
      </c>
      <c r="B109" t="s">
        <v>551</v>
      </c>
      <c r="C109" t="s">
        <v>11</v>
      </c>
      <c r="D109" s="39" t="s">
        <v>552</v>
      </c>
      <c r="E109" t="s">
        <v>553</v>
      </c>
      <c r="F109" t="s">
        <v>1047</v>
      </c>
      <c r="G109">
        <v>18</v>
      </c>
      <c r="H109" t="s">
        <v>1846</v>
      </c>
      <c r="J109" t="s">
        <v>328</v>
      </c>
      <c r="K109" t="s">
        <v>329</v>
      </c>
      <c r="L109" t="s">
        <v>107</v>
      </c>
      <c r="M109" t="s">
        <v>272</v>
      </c>
      <c r="N109" t="s">
        <v>1907</v>
      </c>
      <c r="O109" t="s">
        <v>1908</v>
      </c>
      <c r="P109" t="s">
        <v>7</v>
      </c>
      <c r="Q109" t="s">
        <v>9</v>
      </c>
      <c r="R109" t="s">
        <v>245</v>
      </c>
      <c r="S109" t="s">
        <v>221</v>
      </c>
      <c r="T109">
        <v>4600000</v>
      </c>
      <c r="AC109">
        <v>2</v>
      </c>
      <c r="AD109">
        <v>2300000</v>
      </c>
      <c r="AE109">
        <v>4600000</v>
      </c>
      <c r="AG109">
        <v>42051</v>
      </c>
      <c r="AH109">
        <v>42052</v>
      </c>
      <c r="AI109">
        <v>42053</v>
      </c>
      <c r="AJ109" t="s">
        <v>411</v>
      </c>
      <c r="AN109">
        <v>4600000</v>
      </c>
      <c r="AO109">
        <v>4600000</v>
      </c>
      <c r="AP109">
        <v>0</v>
      </c>
      <c r="AQ109">
        <v>0</v>
      </c>
      <c r="AR109" t="s">
        <v>469</v>
      </c>
      <c r="AS109" t="s">
        <v>469</v>
      </c>
      <c r="AT109" t="s">
        <v>469</v>
      </c>
      <c r="AU109" t="s">
        <v>469</v>
      </c>
      <c r="AV109" t="s">
        <v>2156</v>
      </c>
      <c r="AW109">
        <v>216</v>
      </c>
      <c r="AX109">
        <v>270</v>
      </c>
      <c r="AY109">
        <v>42061</v>
      </c>
      <c r="AZ109">
        <v>4600000</v>
      </c>
      <c r="BB109" t="s">
        <v>565</v>
      </c>
      <c r="BC109">
        <v>0</v>
      </c>
      <c r="BD109">
        <v>2</v>
      </c>
      <c r="BE109" t="s">
        <v>469</v>
      </c>
      <c r="BF109" t="s">
        <v>1140</v>
      </c>
      <c r="BG109" t="s">
        <v>469</v>
      </c>
      <c r="BH109">
        <v>0</v>
      </c>
      <c r="BJ109">
        <v>0</v>
      </c>
      <c r="BN109">
        <v>0</v>
      </c>
      <c r="BR109">
        <v>0</v>
      </c>
      <c r="BV109">
        <v>0</v>
      </c>
      <c r="BZ109">
        <v>0</v>
      </c>
      <c r="CD109">
        <v>0</v>
      </c>
      <c r="CH109">
        <v>0</v>
      </c>
      <c r="CL109">
        <v>0</v>
      </c>
      <c r="CP109">
        <v>0</v>
      </c>
      <c r="CT109">
        <v>0</v>
      </c>
      <c r="CW109">
        <v>0</v>
      </c>
      <c r="DF109">
        <v>0</v>
      </c>
      <c r="DJ109">
        <v>0</v>
      </c>
      <c r="DN109">
        <v>0</v>
      </c>
      <c r="DR109">
        <v>0</v>
      </c>
      <c r="DV109">
        <v>0</v>
      </c>
      <c r="DZ109">
        <v>0</v>
      </c>
      <c r="ED109">
        <v>0</v>
      </c>
      <c r="EH109">
        <v>0</v>
      </c>
      <c r="EL109">
        <v>0</v>
      </c>
      <c r="EP109">
        <v>0</v>
      </c>
      <c r="ET109">
        <v>0</v>
      </c>
      <c r="EZ109" t="s">
        <v>580</v>
      </c>
      <c r="FA109">
        <v>0</v>
      </c>
      <c r="FB109">
        <v>1</v>
      </c>
      <c r="FC109" t="s">
        <v>469</v>
      </c>
      <c r="FD109" t="s">
        <v>581</v>
      </c>
      <c r="FE109" t="s">
        <v>582</v>
      </c>
      <c r="FF109">
        <v>0</v>
      </c>
    </row>
    <row r="110" spans="1:162" x14ac:dyDescent="0.2">
      <c r="A110" t="s">
        <v>545</v>
      </c>
      <c r="B110" t="s">
        <v>551</v>
      </c>
      <c r="C110" t="s">
        <v>11</v>
      </c>
      <c r="D110" s="39" t="s">
        <v>552</v>
      </c>
      <c r="E110" t="s">
        <v>553</v>
      </c>
      <c r="F110" t="s">
        <v>1047</v>
      </c>
      <c r="G110">
        <v>19</v>
      </c>
      <c r="H110" t="s">
        <v>1847</v>
      </c>
      <c r="J110" t="s">
        <v>328</v>
      </c>
      <c r="K110" t="s">
        <v>329</v>
      </c>
      <c r="L110" t="s">
        <v>107</v>
      </c>
      <c r="M110" t="s">
        <v>272</v>
      </c>
      <c r="N110" t="s">
        <v>1907</v>
      </c>
      <c r="O110" t="s">
        <v>1908</v>
      </c>
      <c r="P110" t="s">
        <v>7</v>
      </c>
      <c r="Q110" t="s">
        <v>9</v>
      </c>
      <c r="R110" t="s">
        <v>245</v>
      </c>
      <c r="S110" t="s">
        <v>221</v>
      </c>
      <c r="T110">
        <v>3450000</v>
      </c>
      <c r="AC110">
        <v>1.5</v>
      </c>
      <c r="AD110">
        <v>2300000</v>
      </c>
      <c r="AE110">
        <v>3450000</v>
      </c>
      <c r="AG110">
        <v>42051</v>
      </c>
      <c r="AH110">
        <v>42052</v>
      </c>
      <c r="AI110">
        <v>42053</v>
      </c>
      <c r="AJ110" t="s">
        <v>411</v>
      </c>
      <c r="AN110">
        <v>3450000</v>
      </c>
      <c r="AO110">
        <v>3450000</v>
      </c>
      <c r="AP110">
        <v>0</v>
      </c>
      <c r="AQ110">
        <v>0</v>
      </c>
      <c r="AR110" t="s">
        <v>469</v>
      </c>
      <c r="AS110" t="s">
        <v>469</v>
      </c>
      <c r="AT110" t="s">
        <v>469</v>
      </c>
      <c r="AU110" t="s">
        <v>469</v>
      </c>
      <c r="AV110" t="s">
        <v>2157</v>
      </c>
      <c r="AW110">
        <v>217</v>
      </c>
      <c r="AX110">
        <v>320</v>
      </c>
      <c r="AY110">
        <v>42067</v>
      </c>
      <c r="AZ110">
        <v>3450000</v>
      </c>
      <c r="BB110" t="s">
        <v>566</v>
      </c>
      <c r="BC110">
        <v>0</v>
      </c>
      <c r="BD110">
        <v>2</v>
      </c>
      <c r="BE110" t="s">
        <v>469</v>
      </c>
      <c r="BF110" t="s">
        <v>1141</v>
      </c>
      <c r="BG110" t="s">
        <v>469</v>
      </c>
      <c r="BH110">
        <v>-8200000</v>
      </c>
      <c r="BJ110">
        <v>0</v>
      </c>
      <c r="BN110">
        <v>0</v>
      </c>
      <c r="BR110">
        <v>0</v>
      </c>
      <c r="BV110">
        <v>0</v>
      </c>
      <c r="BZ110">
        <v>0</v>
      </c>
      <c r="CD110">
        <v>0</v>
      </c>
      <c r="CH110">
        <v>0</v>
      </c>
      <c r="CL110">
        <v>0</v>
      </c>
      <c r="CP110">
        <v>0</v>
      </c>
      <c r="CT110">
        <v>0</v>
      </c>
      <c r="CW110">
        <v>0</v>
      </c>
      <c r="DF110">
        <v>0</v>
      </c>
      <c r="DJ110">
        <v>0</v>
      </c>
      <c r="DN110">
        <v>0</v>
      </c>
      <c r="DR110">
        <v>0</v>
      </c>
      <c r="DV110">
        <v>0</v>
      </c>
      <c r="DZ110">
        <v>0</v>
      </c>
      <c r="ED110">
        <v>0</v>
      </c>
      <c r="EH110">
        <v>0</v>
      </c>
      <c r="EL110">
        <v>0</v>
      </c>
      <c r="EP110">
        <v>0</v>
      </c>
      <c r="ET110">
        <v>0</v>
      </c>
      <c r="EZ110" t="s">
        <v>583</v>
      </c>
      <c r="FA110">
        <v>0</v>
      </c>
      <c r="FB110">
        <v>1</v>
      </c>
      <c r="FC110" t="s">
        <v>469</v>
      </c>
      <c r="FD110" t="s">
        <v>584</v>
      </c>
      <c r="FE110" t="s">
        <v>585</v>
      </c>
      <c r="FF110">
        <v>0</v>
      </c>
    </row>
    <row r="111" spans="1:162" x14ac:dyDescent="0.2">
      <c r="A111" t="s">
        <v>545</v>
      </c>
      <c r="B111" t="s">
        <v>551</v>
      </c>
      <c r="C111" t="s">
        <v>11</v>
      </c>
      <c r="D111" s="39" t="s">
        <v>552</v>
      </c>
      <c r="E111" t="s">
        <v>553</v>
      </c>
      <c r="F111" t="s">
        <v>1047</v>
      </c>
      <c r="G111">
        <v>20</v>
      </c>
      <c r="H111" t="s">
        <v>1848</v>
      </c>
      <c r="J111" t="s">
        <v>328</v>
      </c>
      <c r="K111" t="s">
        <v>329</v>
      </c>
      <c r="L111" t="s">
        <v>107</v>
      </c>
      <c r="M111" t="s">
        <v>272</v>
      </c>
      <c r="N111" t="s">
        <v>1907</v>
      </c>
      <c r="O111" t="s">
        <v>1908</v>
      </c>
      <c r="P111" t="s">
        <v>7</v>
      </c>
      <c r="Q111" t="s">
        <v>9</v>
      </c>
      <c r="R111" t="s">
        <v>245</v>
      </c>
      <c r="S111" t="s">
        <v>221</v>
      </c>
      <c r="T111">
        <v>3450000</v>
      </c>
      <c r="AC111">
        <v>1.5</v>
      </c>
      <c r="AD111">
        <v>2300000</v>
      </c>
      <c r="AE111">
        <v>3450000</v>
      </c>
      <c r="AG111">
        <v>42051</v>
      </c>
      <c r="AH111">
        <v>42052</v>
      </c>
      <c r="AI111">
        <v>42053</v>
      </c>
      <c r="AJ111" t="s">
        <v>411</v>
      </c>
      <c r="AN111">
        <v>3450000</v>
      </c>
      <c r="AO111">
        <v>3450000</v>
      </c>
      <c r="AP111">
        <v>0</v>
      </c>
      <c r="AQ111">
        <v>0</v>
      </c>
      <c r="AR111" t="s">
        <v>469</v>
      </c>
      <c r="AS111" t="s">
        <v>469</v>
      </c>
      <c r="AT111" t="s">
        <v>469</v>
      </c>
      <c r="AU111" t="s">
        <v>469</v>
      </c>
      <c r="AV111" t="s">
        <v>2158</v>
      </c>
      <c r="AW111">
        <v>259</v>
      </c>
      <c r="AX111">
        <v>322</v>
      </c>
      <c r="AY111">
        <v>42067</v>
      </c>
      <c r="AZ111">
        <v>3450000</v>
      </c>
      <c r="BB111" t="s">
        <v>567</v>
      </c>
      <c r="BC111">
        <v>0</v>
      </c>
      <c r="BD111">
        <v>2</v>
      </c>
      <c r="BE111" t="s">
        <v>469</v>
      </c>
      <c r="BF111" t="s">
        <v>1142</v>
      </c>
      <c r="BG111" t="s">
        <v>469</v>
      </c>
      <c r="BH111">
        <v>-3900000</v>
      </c>
      <c r="BJ111">
        <v>0</v>
      </c>
      <c r="BN111">
        <v>0</v>
      </c>
      <c r="BR111">
        <v>0</v>
      </c>
      <c r="BV111">
        <v>0</v>
      </c>
      <c r="BZ111">
        <v>0</v>
      </c>
      <c r="CD111">
        <v>0</v>
      </c>
      <c r="CH111">
        <v>0</v>
      </c>
      <c r="CL111">
        <v>0</v>
      </c>
      <c r="CP111">
        <v>0</v>
      </c>
      <c r="CT111">
        <v>0</v>
      </c>
      <c r="CW111">
        <v>0</v>
      </c>
      <c r="DF111">
        <v>0</v>
      </c>
      <c r="DJ111">
        <v>0</v>
      </c>
      <c r="DN111">
        <v>0</v>
      </c>
      <c r="DR111">
        <v>0</v>
      </c>
      <c r="DV111">
        <v>0</v>
      </c>
      <c r="DZ111">
        <v>0</v>
      </c>
      <c r="ED111">
        <v>0</v>
      </c>
      <c r="EH111">
        <v>0</v>
      </c>
      <c r="EL111">
        <v>0</v>
      </c>
      <c r="EP111">
        <v>0</v>
      </c>
      <c r="ET111">
        <v>0</v>
      </c>
      <c r="EZ111" t="s">
        <v>586</v>
      </c>
      <c r="FA111">
        <v>0</v>
      </c>
      <c r="FB111">
        <v>1</v>
      </c>
      <c r="FC111" t="s">
        <v>469</v>
      </c>
      <c r="FD111" t="s">
        <v>587</v>
      </c>
      <c r="FE111" t="s">
        <v>588</v>
      </c>
      <c r="FF111">
        <v>0</v>
      </c>
    </row>
    <row r="112" spans="1:162" x14ac:dyDescent="0.2">
      <c r="A112" t="s">
        <v>545</v>
      </c>
      <c r="B112" t="s">
        <v>551</v>
      </c>
      <c r="C112" t="s">
        <v>11</v>
      </c>
      <c r="D112" s="39" t="s">
        <v>552</v>
      </c>
      <c r="E112" t="s">
        <v>553</v>
      </c>
      <c r="F112" t="s">
        <v>1047</v>
      </c>
      <c r="G112">
        <v>21</v>
      </c>
      <c r="H112" t="s">
        <v>1849</v>
      </c>
      <c r="J112" t="s">
        <v>328</v>
      </c>
      <c r="K112" t="s">
        <v>329</v>
      </c>
      <c r="L112" t="s">
        <v>107</v>
      </c>
      <c r="M112" t="s">
        <v>272</v>
      </c>
      <c r="N112" t="s">
        <v>1907</v>
      </c>
      <c r="O112" t="s">
        <v>1908</v>
      </c>
      <c r="P112" t="s">
        <v>7</v>
      </c>
      <c r="Q112" t="s">
        <v>9</v>
      </c>
      <c r="R112" t="s">
        <v>245</v>
      </c>
      <c r="S112" t="s">
        <v>221</v>
      </c>
      <c r="T112">
        <v>4600000</v>
      </c>
      <c r="AC112">
        <v>2</v>
      </c>
      <c r="AD112">
        <v>2300000</v>
      </c>
      <c r="AE112">
        <v>4600000</v>
      </c>
      <c r="AG112">
        <v>42051</v>
      </c>
      <c r="AH112">
        <v>42052</v>
      </c>
      <c r="AI112">
        <v>42053</v>
      </c>
      <c r="AJ112" t="s">
        <v>411</v>
      </c>
      <c r="AN112">
        <v>4600000</v>
      </c>
      <c r="AO112">
        <v>4600000</v>
      </c>
      <c r="AP112">
        <v>0</v>
      </c>
      <c r="AQ112">
        <v>0</v>
      </c>
      <c r="AR112" t="s">
        <v>469</v>
      </c>
      <c r="AS112" t="s">
        <v>469</v>
      </c>
      <c r="AT112" t="s">
        <v>469</v>
      </c>
      <c r="AU112" t="s">
        <v>469</v>
      </c>
      <c r="AV112" t="s">
        <v>2159</v>
      </c>
      <c r="AW112">
        <v>218</v>
      </c>
      <c r="AX112">
        <v>236</v>
      </c>
      <c r="AY112">
        <v>42059</v>
      </c>
      <c r="AZ112">
        <v>4600000</v>
      </c>
      <c r="BB112" t="s">
        <v>569</v>
      </c>
      <c r="BC112">
        <v>0</v>
      </c>
      <c r="BD112">
        <v>3</v>
      </c>
      <c r="BE112" t="s">
        <v>469</v>
      </c>
      <c r="BF112" t="s">
        <v>1143</v>
      </c>
      <c r="BG112" t="s">
        <v>469</v>
      </c>
      <c r="BH112">
        <v>0</v>
      </c>
      <c r="BJ112">
        <v>0</v>
      </c>
      <c r="BN112">
        <v>0</v>
      </c>
      <c r="BR112">
        <v>0</v>
      </c>
      <c r="BV112">
        <v>0</v>
      </c>
      <c r="BZ112">
        <v>0</v>
      </c>
      <c r="CD112">
        <v>0</v>
      </c>
      <c r="CH112">
        <v>0</v>
      </c>
      <c r="CL112">
        <v>0</v>
      </c>
      <c r="CP112">
        <v>0</v>
      </c>
      <c r="CT112">
        <v>0</v>
      </c>
      <c r="CW112">
        <v>0</v>
      </c>
      <c r="DF112">
        <v>0</v>
      </c>
      <c r="DJ112">
        <v>0</v>
      </c>
      <c r="DN112">
        <v>0</v>
      </c>
      <c r="DR112">
        <v>0</v>
      </c>
      <c r="DV112">
        <v>0</v>
      </c>
      <c r="DZ112">
        <v>0</v>
      </c>
      <c r="ED112">
        <v>0</v>
      </c>
      <c r="EH112">
        <v>0</v>
      </c>
      <c r="EL112">
        <v>0</v>
      </c>
      <c r="EP112">
        <v>0</v>
      </c>
      <c r="ET112">
        <v>0</v>
      </c>
      <c r="EZ112" t="s">
        <v>589</v>
      </c>
      <c r="FA112">
        <v>0</v>
      </c>
      <c r="FB112">
        <v>1</v>
      </c>
      <c r="FC112" t="s">
        <v>469</v>
      </c>
      <c r="FD112" t="s">
        <v>590</v>
      </c>
      <c r="FE112" t="s">
        <v>591</v>
      </c>
      <c r="FF112">
        <v>0</v>
      </c>
    </row>
    <row r="113" spans="1:162" x14ac:dyDescent="0.2">
      <c r="A113" t="s">
        <v>545</v>
      </c>
      <c r="B113" t="s">
        <v>551</v>
      </c>
      <c r="C113" t="s">
        <v>11</v>
      </c>
      <c r="D113" s="39" t="s">
        <v>552</v>
      </c>
      <c r="E113" t="s">
        <v>553</v>
      </c>
      <c r="F113" t="s">
        <v>1047</v>
      </c>
      <c r="G113">
        <v>22</v>
      </c>
      <c r="H113" t="s">
        <v>1850</v>
      </c>
      <c r="J113" t="s">
        <v>328</v>
      </c>
      <c r="K113" t="s">
        <v>329</v>
      </c>
      <c r="L113" t="s">
        <v>107</v>
      </c>
      <c r="M113" t="s">
        <v>272</v>
      </c>
      <c r="N113" t="s">
        <v>1907</v>
      </c>
      <c r="O113" t="s">
        <v>1908</v>
      </c>
      <c r="P113" t="s">
        <v>7</v>
      </c>
      <c r="Q113" t="s">
        <v>9</v>
      </c>
      <c r="R113" t="s">
        <v>245</v>
      </c>
      <c r="S113" t="s">
        <v>221</v>
      </c>
      <c r="T113">
        <v>4600000</v>
      </c>
      <c r="AC113">
        <v>2</v>
      </c>
      <c r="AD113">
        <v>2300000</v>
      </c>
      <c r="AE113">
        <v>4600000</v>
      </c>
      <c r="AG113">
        <v>42051</v>
      </c>
      <c r="AH113">
        <v>42052</v>
      </c>
      <c r="AI113">
        <v>42053</v>
      </c>
      <c r="AJ113" t="s">
        <v>411</v>
      </c>
      <c r="AN113">
        <v>4600000</v>
      </c>
      <c r="AO113">
        <v>4600000</v>
      </c>
      <c r="AP113">
        <v>0</v>
      </c>
      <c r="AQ113">
        <v>0</v>
      </c>
      <c r="AR113" t="s">
        <v>469</v>
      </c>
      <c r="AS113" t="s">
        <v>469</v>
      </c>
      <c r="AT113" t="s">
        <v>469</v>
      </c>
      <c r="AU113" t="s">
        <v>469</v>
      </c>
      <c r="AV113" t="s">
        <v>2160</v>
      </c>
      <c r="AW113">
        <v>219</v>
      </c>
      <c r="AX113">
        <v>257</v>
      </c>
      <c r="AY113">
        <v>42060</v>
      </c>
      <c r="AZ113">
        <v>4600000</v>
      </c>
      <c r="BB113" t="s">
        <v>570</v>
      </c>
      <c r="BC113">
        <v>0</v>
      </c>
      <c r="BD113">
        <v>4</v>
      </c>
      <c r="BE113" t="s">
        <v>469</v>
      </c>
      <c r="BF113" t="s">
        <v>1144</v>
      </c>
      <c r="BG113" t="s">
        <v>469</v>
      </c>
      <c r="BH113">
        <v>0</v>
      </c>
      <c r="BJ113">
        <v>0</v>
      </c>
      <c r="BN113">
        <v>0</v>
      </c>
      <c r="BR113">
        <v>0</v>
      </c>
      <c r="BV113">
        <v>0</v>
      </c>
      <c r="BZ113">
        <v>0</v>
      </c>
      <c r="CD113">
        <v>0</v>
      </c>
      <c r="CH113">
        <v>0</v>
      </c>
      <c r="CL113">
        <v>0</v>
      </c>
      <c r="CP113">
        <v>0</v>
      </c>
      <c r="CT113">
        <v>0</v>
      </c>
      <c r="CW113">
        <v>0</v>
      </c>
      <c r="DF113">
        <v>0</v>
      </c>
      <c r="DJ113">
        <v>0</v>
      </c>
      <c r="DN113">
        <v>0</v>
      </c>
      <c r="DR113">
        <v>0</v>
      </c>
      <c r="DV113">
        <v>0</v>
      </c>
      <c r="DZ113">
        <v>0</v>
      </c>
      <c r="ED113">
        <v>0</v>
      </c>
      <c r="EH113">
        <v>0</v>
      </c>
      <c r="EL113">
        <v>0</v>
      </c>
      <c r="EP113">
        <v>0</v>
      </c>
      <c r="ET113">
        <v>0</v>
      </c>
      <c r="EZ113" t="s">
        <v>592</v>
      </c>
      <c r="FA113">
        <v>0</v>
      </c>
      <c r="FB113">
        <v>1</v>
      </c>
      <c r="FC113" t="s">
        <v>469</v>
      </c>
      <c r="FD113" t="s">
        <v>593</v>
      </c>
      <c r="FE113" t="s">
        <v>469</v>
      </c>
      <c r="FF113">
        <v>0</v>
      </c>
    </row>
    <row r="114" spans="1:162" x14ac:dyDescent="0.2">
      <c r="A114" t="s">
        <v>545</v>
      </c>
      <c r="B114" t="s">
        <v>551</v>
      </c>
      <c r="C114" t="s">
        <v>11</v>
      </c>
      <c r="D114" s="39" t="s">
        <v>552</v>
      </c>
      <c r="E114" t="s">
        <v>553</v>
      </c>
      <c r="F114" t="s">
        <v>1047</v>
      </c>
      <c r="G114">
        <v>23</v>
      </c>
      <c r="H114" t="s">
        <v>1851</v>
      </c>
      <c r="J114" t="s">
        <v>328</v>
      </c>
      <c r="K114" t="s">
        <v>329</v>
      </c>
      <c r="L114" t="s">
        <v>107</v>
      </c>
      <c r="M114" t="s">
        <v>272</v>
      </c>
      <c r="N114" t="s">
        <v>1907</v>
      </c>
      <c r="O114" t="s">
        <v>1908</v>
      </c>
      <c r="P114" t="s">
        <v>7</v>
      </c>
      <c r="Q114" t="s">
        <v>9</v>
      </c>
      <c r="R114" t="s">
        <v>245</v>
      </c>
      <c r="S114" t="s">
        <v>221</v>
      </c>
      <c r="T114">
        <v>4600000</v>
      </c>
      <c r="AC114">
        <v>2</v>
      </c>
      <c r="AD114">
        <v>2300000</v>
      </c>
      <c r="AE114">
        <v>4600000</v>
      </c>
      <c r="AG114">
        <v>42051</v>
      </c>
      <c r="AH114">
        <v>42052</v>
      </c>
      <c r="AI114">
        <v>42053</v>
      </c>
      <c r="AJ114" t="s">
        <v>411</v>
      </c>
      <c r="AN114">
        <v>4600000</v>
      </c>
      <c r="AO114">
        <v>4600000</v>
      </c>
      <c r="AP114">
        <v>0</v>
      </c>
      <c r="AQ114">
        <v>0</v>
      </c>
      <c r="AR114" t="s">
        <v>469</v>
      </c>
      <c r="AS114" t="s">
        <v>469</v>
      </c>
      <c r="AT114" t="s">
        <v>469</v>
      </c>
      <c r="AU114" t="s">
        <v>469</v>
      </c>
      <c r="AV114" t="s">
        <v>2161</v>
      </c>
      <c r="AW114">
        <v>220</v>
      </c>
      <c r="AX114">
        <v>265</v>
      </c>
      <c r="AY114">
        <v>42061</v>
      </c>
      <c r="AZ114">
        <v>4600000</v>
      </c>
      <c r="BB114" t="s">
        <v>571</v>
      </c>
      <c r="BC114">
        <v>0</v>
      </c>
      <c r="BD114">
        <v>4</v>
      </c>
      <c r="BE114" t="s">
        <v>469</v>
      </c>
      <c r="BF114" t="s">
        <v>1146</v>
      </c>
      <c r="BG114" t="s">
        <v>469</v>
      </c>
      <c r="BH114">
        <v>0</v>
      </c>
      <c r="BJ114">
        <v>0</v>
      </c>
      <c r="BN114">
        <v>0</v>
      </c>
      <c r="BR114">
        <v>0</v>
      </c>
      <c r="BV114">
        <v>0</v>
      </c>
      <c r="BZ114">
        <v>0</v>
      </c>
      <c r="CD114">
        <v>0</v>
      </c>
      <c r="CH114">
        <v>0</v>
      </c>
      <c r="CL114">
        <v>0</v>
      </c>
      <c r="CP114">
        <v>0</v>
      </c>
      <c r="CT114">
        <v>0</v>
      </c>
      <c r="CW114">
        <v>0</v>
      </c>
      <c r="DF114">
        <v>0</v>
      </c>
      <c r="DJ114">
        <v>0</v>
      </c>
      <c r="DN114">
        <v>0</v>
      </c>
      <c r="DR114">
        <v>0</v>
      </c>
      <c r="DV114">
        <v>0</v>
      </c>
      <c r="DZ114">
        <v>0</v>
      </c>
      <c r="ED114">
        <v>0</v>
      </c>
      <c r="EH114">
        <v>0</v>
      </c>
      <c r="EL114">
        <v>0</v>
      </c>
      <c r="EP114">
        <v>0</v>
      </c>
      <c r="ET114">
        <v>0</v>
      </c>
      <c r="EZ114" t="s">
        <v>594</v>
      </c>
      <c r="FA114">
        <v>0</v>
      </c>
      <c r="FB114">
        <v>1</v>
      </c>
      <c r="FC114" t="s">
        <v>469</v>
      </c>
      <c r="FD114" t="s">
        <v>595</v>
      </c>
      <c r="FE114" t="s">
        <v>596</v>
      </c>
      <c r="FF114">
        <v>0</v>
      </c>
    </row>
    <row r="115" spans="1:162" x14ac:dyDescent="0.2">
      <c r="A115" t="s">
        <v>545</v>
      </c>
      <c r="B115" t="s">
        <v>551</v>
      </c>
      <c r="C115" t="s">
        <v>11</v>
      </c>
      <c r="D115" s="39" t="s">
        <v>552</v>
      </c>
      <c r="E115" t="s">
        <v>553</v>
      </c>
      <c r="F115" t="s">
        <v>1047</v>
      </c>
      <c r="G115">
        <v>24</v>
      </c>
      <c r="H115" t="s">
        <v>1852</v>
      </c>
      <c r="J115" t="s">
        <v>328</v>
      </c>
      <c r="K115" t="s">
        <v>329</v>
      </c>
      <c r="L115" t="s">
        <v>107</v>
      </c>
      <c r="M115" t="s">
        <v>272</v>
      </c>
      <c r="N115" t="s">
        <v>1907</v>
      </c>
      <c r="O115" t="s">
        <v>1908</v>
      </c>
      <c r="P115" t="s">
        <v>7</v>
      </c>
      <c r="Q115" t="s">
        <v>9</v>
      </c>
      <c r="R115" t="s">
        <v>245</v>
      </c>
      <c r="S115" t="s">
        <v>221</v>
      </c>
      <c r="T115">
        <v>4600000</v>
      </c>
      <c r="AC115">
        <v>2</v>
      </c>
      <c r="AD115">
        <v>2300000</v>
      </c>
      <c r="AE115">
        <v>4600000</v>
      </c>
      <c r="AG115">
        <v>42051</v>
      </c>
      <c r="AH115">
        <v>42052</v>
      </c>
      <c r="AI115">
        <v>42053</v>
      </c>
      <c r="AJ115" t="s">
        <v>411</v>
      </c>
      <c r="AN115">
        <v>4600000</v>
      </c>
      <c r="AO115">
        <v>4600000</v>
      </c>
      <c r="AP115">
        <v>0</v>
      </c>
      <c r="AQ115">
        <v>0</v>
      </c>
      <c r="AR115" t="s">
        <v>469</v>
      </c>
      <c r="AS115" t="s">
        <v>469</v>
      </c>
      <c r="AT115" t="s">
        <v>469</v>
      </c>
      <c r="AU115" t="s">
        <v>469</v>
      </c>
      <c r="AV115" t="s">
        <v>2162</v>
      </c>
      <c r="AW115">
        <v>221</v>
      </c>
      <c r="AX115">
        <v>264</v>
      </c>
      <c r="AY115">
        <v>42061</v>
      </c>
      <c r="AZ115">
        <v>4600000</v>
      </c>
      <c r="BB115" t="s">
        <v>572</v>
      </c>
      <c r="BC115">
        <v>0</v>
      </c>
      <c r="BD115">
        <v>4</v>
      </c>
      <c r="BE115" t="s">
        <v>469</v>
      </c>
      <c r="BF115" t="s">
        <v>1147</v>
      </c>
      <c r="BG115" t="s">
        <v>469</v>
      </c>
      <c r="BH115">
        <v>0</v>
      </c>
      <c r="BJ115">
        <v>0</v>
      </c>
      <c r="BN115">
        <v>0</v>
      </c>
      <c r="BR115">
        <v>0</v>
      </c>
      <c r="BV115">
        <v>0</v>
      </c>
      <c r="BZ115">
        <v>0</v>
      </c>
      <c r="CD115">
        <v>0</v>
      </c>
      <c r="CH115">
        <v>0</v>
      </c>
      <c r="CL115">
        <v>0</v>
      </c>
      <c r="CP115">
        <v>0</v>
      </c>
      <c r="CT115">
        <v>0</v>
      </c>
      <c r="CW115">
        <v>0</v>
      </c>
      <c r="DF115">
        <v>0</v>
      </c>
      <c r="DJ115">
        <v>0</v>
      </c>
      <c r="DN115">
        <v>0</v>
      </c>
      <c r="DR115">
        <v>0</v>
      </c>
      <c r="DV115">
        <v>0</v>
      </c>
      <c r="DZ115">
        <v>0</v>
      </c>
      <c r="ED115">
        <v>0</v>
      </c>
      <c r="EH115">
        <v>0</v>
      </c>
      <c r="EL115">
        <v>0</v>
      </c>
      <c r="EP115">
        <v>0</v>
      </c>
      <c r="ET115">
        <v>0</v>
      </c>
      <c r="EZ115" t="s">
        <v>597</v>
      </c>
      <c r="FA115">
        <v>0</v>
      </c>
      <c r="FB115">
        <v>1</v>
      </c>
      <c r="FC115" t="s">
        <v>469</v>
      </c>
      <c r="FD115" t="s">
        <v>598</v>
      </c>
      <c r="FE115" t="s">
        <v>599</v>
      </c>
      <c r="FF115">
        <v>0</v>
      </c>
    </row>
    <row r="116" spans="1:162" x14ac:dyDescent="0.2">
      <c r="A116" t="s">
        <v>545</v>
      </c>
      <c r="B116" t="s">
        <v>551</v>
      </c>
      <c r="C116" t="s">
        <v>11</v>
      </c>
      <c r="D116" s="39" t="s">
        <v>552</v>
      </c>
      <c r="E116" t="s">
        <v>553</v>
      </c>
      <c r="F116" t="s">
        <v>1047</v>
      </c>
      <c r="G116">
        <v>25</v>
      </c>
      <c r="H116" t="s">
        <v>1853</v>
      </c>
      <c r="J116" t="s">
        <v>328</v>
      </c>
      <c r="K116" t="s">
        <v>329</v>
      </c>
      <c r="L116" t="s">
        <v>107</v>
      </c>
      <c r="M116" t="s">
        <v>272</v>
      </c>
      <c r="N116" t="s">
        <v>1907</v>
      </c>
      <c r="O116" t="s">
        <v>1908</v>
      </c>
      <c r="P116" t="s">
        <v>7</v>
      </c>
      <c r="Q116" t="s">
        <v>9</v>
      </c>
      <c r="R116" t="s">
        <v>245</v>
      </c>
      <c r="S116" t="s">
        <v>221</v>
      </c>
      <c r="T116">
        <v>4600000</v>
      </c>
      <c r="AC116">
        <v>2</v>
      </c>
      <c r="AD116">
        <v>2300000</v>
      </c>
      <c r="AE116">
        <v>4600000</v>
      </c>
      <c r="AG116">
        <v>42051</v>
      </c>
      <c r="AH116">
        <v>42052</v>
      </c>
      <c r="AI116">
        <v>42053</v>
      </c>
      <c r="AJ116" t="s">
        <v>411</v>
      </c>
      <c r="AN116">
        <v>4600000</v>
      </c>
      <c r="AO116">
        <v>4600000</v>
      </c>
      <c r="AP116">
        <v>0</v>
      </c>
      <c r="AQ116">
        <v>0</v>
      </c>
      <c r="AR116" t="s">
        <v>469</v>
      </c>
      <c r="AS116" t="s">
        <v>469</v>
      </c>
      <c r="AT116" t="s">
        <v>469</v>
      </c>
      <c r="AU116" t="s">
        <v>469</v>
      </c>
      <c r="AV116" t="s">
        <v>2163</v>
      </c>
      <c r="AW116">
        <v>222</v>
      </c>
      <c r="AX116">
        <v>284</v>
      </c>
      <c r="AY116">
        <v>42065</v>
      </c>
      <c r="AZ116">
        <v>4600000</v>
      </c>
      <c r="BB116" t="s">
        <v>573</v>
      </c>
      <c r="BC116">
        <v>0</v>
      </c>
      <c r="BD116">
        <v>4</v>
      </c>
      <c r="BE116" t="s">
        <v>469</v>
      </c>
      <c r="BF116" t="s">
        <v>1148</v>
      </c>
      <c r="BG116" t="s">
        <v>469</v>
      </c>
      <c r="BH116">
        <v>0</v>
      </c>
      <c r="BJ116">
        <v>0</v>
      </c>
      <c r="BN116">
        <v>0</v>
      </c>
      <c r="BR116">
        <v>0</v>
      </c>
      <c r="BV116">
        <v>0</v>
      </c>
      <c r="BZ116">
        <v>0</v>
      </c>
      <c r="CD116">
        <v>0</v>
      </c>
      <c r="CH116">
        <v>0</v>
      </c>
      <c r="CL116">
        <v>0</v>
      </c>
      <c r="CP116">
        <v>0</v>
      </c>
      <c r="CT116">
        <v>0</v>
      </c>
      <c r="CW116">
        <v>0</v>
      </c>
      <c r="DF116">
        <v>0</v>
      </c>
      <c r="DJ116">
        <v>0</v>
      </c>
      <c r="DN116">
        <v>0</v>
      </c>
      <c r="DR116">
        <v>0</v>
      </c>
      <c r="DV116">
        <v>0</v>
      </c>
      <c r="DZ116">
        <v>0</v>
      </c>
      <c r="ED116">
        <v>0</v>
      </c>
      <c r="EH116">
        <v>0</v>
      </c>
      <c r="EL116">
        <v>0</v>
      </c>
      <c r="EP116">
        <v>0</v>
      </c>
      <c r="ET116">
        <v>0</v>
      </c>
      <c r="EZ116" t="s">
        <v>600</v>
      </c>
      <c r="FA116">
        <v>0</v>
      </c>
      <c r="FB116">
        <v>1</v>
      </c>
      <c r="FC116" t="s">
        <v>469</v>
      </c>
      <c r="FD116" t="s">
        <v>601</v>
      </c>
      <c r="FE116" t="s">
        <v>602</v>
      </c>
      <c r="FF116">
        <v>0</v>
      </c>
    </row>
    <row r="117" spans="1:162" x14ac:dyDescent="0.2">
      <c r="A117" t="s">
        <v>545</v>
      </c>
      <c r="B117" t="s">
        <v>551</v>
      </c>
      <c r="C117" t="s">
        <v>11</v>
      </c>
      <c r="D117" s="39" t="s">
        <v>552</v>
      </c>
      <c r="E117" t="s">
        <v>553</v>
      </c>
      <c r="F117" t="s">
        <v>1047</v>
      </c>
      <c r="G117">
        <v>26</v>
      </c>
      <c r="H117" t="s">
        <v>1854</v>
      </c>
      <c r="J117" t="s">
        <v>328</v>
      </c>
      <c r="K117" t="s">
        <v>329</v>
      </c>
      <c r="L117" t="s">
        <v>107</v>
      </c>
      <c r="M117" t="s">
        <v>272</v>
      </c>
      <c r="N117" t="s">
        <v>1907</v>
      </c>
      <c r="O117" t="s">
        <v>1908</v>
      </c>
      <c r="P117" t="s">
        <v>7</v>
      </c>
      <c r="Q117" t="s">
        <v>9</v>
      </c>
      <c r="R117" t="s">
        <v>245</v>
      </c>
      <c r="S117" t="s">
        <v>221</v>
      </c>
      <c r="T117">
        <v>4600000</v>
      </c>
      <c r="AC117">
        <v>2</v>
      </c>
      <c r="AD117">
        <v>2300000</v>
      </c>
      <c r="AE117">
        <v>4600000</v>
      </c>
      <c r="AG117">
        <v>42051</v>
      </c>
      <c r="AH117">
        <v>42052</v>
      </c>
      <c r="AI117">
        <v>42053</v>
      </c>
      <c r="AJ117" t="s">
        <v>411</v>
      </c>
      <c r="AN117">
        <v>4600000</v>
      </c>
      <c r="AO117">
        <v>4600000</v>
      </c>
      <c r="AP117">
        <v>0</v>
      </c>
      <c r="AQ117">
        <v>0</v>
      </c>
      <c r="AR117" t="s">
        <v>469</v>
      </c>
      <c r="AS117" t="s">
        <v>469</v>
      </c>
      <c r="AT117" t="s">
        <v>469</v>
      </c>
      <c r="AU117" t="s">
        <v>469</v>
      </c>
      <c r="AV117" t="s">
        <v>2164</v>
      </c>
      <c r="AW117">
        <v>223</v>
      </c>
      <c r="AX117">
        <v>285</v>
      </c>
      <c r="AY117">
        <v>42065</v>
      </c>
      <c r="AZ117">
        <v>4600000</v>
      </c>
      <c r="BB117" t="s">
        <v>682</v>
      </c>
      <c r="BC117">
        <v>0</v>
      </c>
      <c r="BD117">
        <v>4</v>
      </c>
      <c r="BE117" t="s">
        <v>469</v>
      </c>
      <c r="BF117" t="s">
        <v>1149</v>
      </c>
      <c r="BG117" t="s">
        <v>469</v>
      </c>
      <c r="BH117">
        <v>0</v>
      </c>
      <c r="BJ117">
        <v>0</v>
      </c>
      <c r="BN117">
        <v>0</v>
      </c>
      <c r="BR117">
        <v>0</v>
      </c>
      <c r="BV117">
        <v>0</v>
      </c>
      <c r="BZ117">
        <v>0</v>
      </c>
      <c r="CD117">
        <v>0</v>
      </c>
      <c r="CH117">
        <v>0</v>
      </c>
      <c r="CL117">
        <v>0</v>
      </c>
      <c r="CP117">
        <v>0</v>
      </c>
      <c r="CT117">
        <v>0</v>
      </c>
      <c r="CW117">
        <v>0</v>
      </c>
      <c r="DF117">
        <v>0</v>
      </c>
      <c r="DJ117">
        <v>0</v>
      </c>
      <c r="DN117">
        <v>0</v>
      </c>
      <c r="DR117">
        <v>0</v>
      </c>
      <c r="DV117">
        <v>0</v>
      </c>
      <c r="DZ117">
        <v>0</v>
      </c>
      <c r="ED117">
        <v>0</v>
      </c>
      <c r="EH117">
        <v>0</v>
      </c>
      <c r="EL117">
        <v>0</v>
      </c>
      <c r="EP117">
        <v>0</v>
      </c>
      <c r="ET117">
        <v>0</v>
      </c>
      <c r="EZ117" t="s">
        <v>603</v>
      </c>
      <c r="FA117">
        <v>0</v>
      </c>
      <c r="FB117">
        <v>1</v>
      </c>
      <c r="FC117" t="s">
        <v>469</v>
      </c>
      <c r="FD117" t="s">
        <v>604</v>
      </c>
      <c r="FE117" t="s">
        <v>605</v>
      </c>
      <c r="FF117">
        <v>0</v>
      </c>
    </row>
    <row r="118" spans="1:162" x14ac:dyDescent="0.2">
      <c r="A118" t="s">
        <v>545</v>
      </c>
      <c r="B118" t="s">
        <v>551</v>
      </c>
      <c r="C118" t="s">
        <v>11</v>
      </c>
      <c r="D118" s="39" t="s">
        <v>552</v>
      </c>
      <c r="E118" t="s">
        <v>553</v>
      </c>
      <c r="F118" t="s">
        <v>1047</v>
      </c>
      <c r="G118">
        <v>27</v>
      </c>
      <c r="H118" t="s">
        <v>2071</v>
      </c>
      <c r="J118" t="s">
        <v>328</v>
      </c>
      <c r="K118" t="s">
        <v>329</v>
      </c>
      <c r="L118" t="s">
        <v>107</v>
      </c>
      <c r="M118" t="s">
        <v>272</v>
      </c>
      <c r="N118" t="s">
        <v>1907</v>
      </c>
      <c r="O118" t="s">
        <v>1908</v>
      </c>
      <c r="P118" t="s">
        <v>7</v>
      </c>
      <c r="Q118" t="s">
        <v>9</v>
      </c>
      <c r="R118" t="s">
        <v>245</v>
      </c>
      <c r="S118" t="s">
        <v>221</v>
      </c>
      <c r="T118">
        <v>4600000</v>
      </c>
      <c r="AC118">
        <v>2</v>
      </c>
      <c r="AD118">
        <v>2300000</v>
      </c>
      <c r="AE118">
        <v>4600000</v>
      </c>
      <c r="AG118">
        <v>42051</v>
      </c>
      <c r="AH118">
        <v>42052</v>
      </c>
      <c r="AI118">
        <v>42053</v>
      </c>
      <c r="AJ118" t="s">
        <v>411</v>
      </c>
      <c r="AN118">
        <v>4600000</v>
      </c>
      <c r="AO118">
        <v>4600000</v>
      </c>
      <c r="AP118">
        <v>0</v>
      </c>
      <c r="AQ118">
        <v>0</v>
      </c>
      <c r="AR118" t="s">
        <v>469</v>
      </c>
      <c r="AS118" t="s">
        <v>469</v>
      </c>
      <c r="AT118" t="s">
        <v>469</v>
      </c>
      <c r="AU118" t="s">
        <v>469</v>
      </c>
      <c r="AV118" t="s">
        <v>2321</v>
      </c>
      <c r="AW118">
        <v>283</v>
      </c>
      <c r="AX118">
        <v>279</v>
      </c>
      <c r="AY118">
        <v>42065</v>
      </c>
      <c r="AZ118">
        <v>4600000</v>
      </c>
      <c r="BB118" t="s">
        <v>683</v>
      </c>
      <c r="BC118">
        <v>0</v>
      </c>
      <c r="BD118">
        <v>4</v>
      </c>
      <c r="BE118" t="s">
        <v>469</v>
      </c>
      <c r="BF118" t="s">
        <v>1150</v>
      </c>
      <c r="BG118" t="s">
        <v>469</v>
      </c>
      <c r="BH118">
        <v>0</v>
      </c>
      <c r="BJ118">
        <v>0</v>
      </c>
      <c r="BN118">
        <v>0</v>
      </c>
      <c r="BR118">
        <v>0</v>
      </c>
      <c r="BV118">
        <v>0</v>
      </c>
      <c r="BZ118">
        <v>0</v>
      </c>
      <c r="CD118">
        <v>0</v>
      </c>
      <c r="CH118">
        <v>0</v>
      </c>
      <c r="CL118">
        <v>0</v>
      </c>
      <c r="CP118">
        <v>0</v>
      </c>
      <c r="CT118">
        <v>0</v>
      </c>
      <c r="CW118">
        <v>0</v>
      </c>
      <c r="DF118">
        <v>0</v>
      </c>
      <c r="DJ118">
        <v>0</v>
      </c>
      <c r="DN118">
        <v>0</v>
      </c>
      <c r="DR118">
        <v>0</v>
      </c>
      <c r="DV118">
        <v>0</v>
      </c>
      <c r="DZ118">
        <v>0</v>
      </c>
      <c r="ED118">
        <v>0</v>
      </c>
      <c r="EH118">
        <v>0</v>
      </c>
      <c r="EL118">
        <v>0</v>
      </c>
      <c r="EP118">
        <v>0</v>
      </c>
      <c r="ET118">
        <v>0</v>
      </c>
      <c r="EZ118" t="s">
        <v>606</v>
      </c>
      <c r="FA118">
        <v>0</v>
      </c>
      <c r="FB118">
        <v>1</v>
      </c>
      <c r="FC118" t="s">
        <v>469</v>
      </c>
      <c r="FD118" t="s">
        <v>607</v>
      </c>
      <c r="FE118" t="s">
        <v>469</v>
      </c>
      <c r="FF118">
        <v>0</v>
      </c>
    </row>
    <row r="119" spans="1:162" x14ac:dyDescent="0.2">
      <c r="A119" t="s">
        <v>545</v>
      </c>
      <c r="B119" t="s">
        <v>551</v>
      </c>
      <c r="C119" t="s">
        <v>11</v>
      </c>
      <c r="D119" s="39" t="s">
        <v>552</v>
      </c>
      <c r="E119" t="s">
        <v>553</v>
      </c>
      <c r="F119" t="s">
        <v>1047</v>
      </c>
      <c r="G119">
        <v>28</v>
      </c>
      <c r="H119" t="s">
        <v>1855</v>
      </c>
      <c r="J119" t="s">
        <v>328</v>
      </c>
      <c r="K119" t="s">
        <v>329</v>
      </c>
      <c r="L119" t="s">
        <v>107</v>
      </c>
      <c r="M119" t="s">
        <v>272</v>
      </c>
      <c r="N119" t="s">
        <v>1907</v>
      </c>
      <c r="O119" t="s">
        <v>1908</v>
      </c>
      <c r="P119" t="s">
        <v>7</v>
      </c>
      <c r="Q119" t="s">
        <v>9</v>
      </c>
      <c r="R119" t="s">
        <v>245</v>
      </c>
      <c r="S119" t="s">
        <v>221</v>
      </c>
      <c r="T119">
        <v>4600000</v>
      </c>
      <c r="AC119">
        <v>2</v>
      </c>
      <c r="AD119">
        <v>2300000</v>
      </c>
      <c r="AE119">
        <v>4600000</v>
      </c>
      <c r="AG119">
        <v>42051</v>
      </c>
      <c r="AH119">
        <v>42052</v>
      </c>
      <c r="AI119">
        <v>42053</v>
      </c>
      <c r="AJ119" t="s">
        <v>411</v>
      </c>
      <c r="AN119">
        <v>4600000</v>
      </c>
      <c r="AO119">
        <v>4600000</v>
      </c>
      <c r="AP119">
        <v>0</v>
      </c>
      <c r="AQ119">
        <v>0</v>
      </c>
      <c r="AR119" t="s">
        <v>469</v>
      </c>
      <c r="AS119" t="s">
        <v>469</v>
      </c>
      <c r="AT119" t="s">
        <v>469</v>
      </c>
      <c r="AU119" t="s">
        <v>469</v>
      </c>
      <c r="AV119" t="s">
        <v>2165</v>
      </c>
      <c r="AW119">
        <v>225</v>
      </c>
      <c r="AX119">
        <v>278</v>
      </c>
      <c r="AY119">
        <v>42062</v>
      </c>
      <c r="AZ119">
        <v>4600000</v>
      </c>
      <c r="BB119" t="s">
        <v>684</v>
      </c>
      <c r="BC119">
        <v>0</v>
      </c>
      <c r="BD119">
        <v>4</v>
      </c>
      <c r="BE119" t="s">
        <v>469</v>
      </c>
      <c r="BF119" t="s">
        <v>1151</v>
      </c>
      <c r="BG119" t="s">
        <v>469</v>
      </c>
      <c r="BH119">
        <v>0</v>
      </c>
      <c r="BJ119">
        <v>0</v>
      </c>
      <c r="BN119">
        <v>0</v>
      </c>
      <c r="BR119">
        <v>0</v>
      </c>
      <c r="BV119">
        <v>0</v>
      </c>
      <c r="BZ119">
        <v>0</v>
      </c>
      <c r="CD119">
        <v>0</v>
      </c>
      <c r="CH119">
        <v>0</v>
      </c>
      <c r="CL119">
        <v>0</v>
      </c>
      <c r="CP119">
        <v>0</v>
      </c>
      <c r="CT119">
        <v>0</v>
      </c>
      <c r="CW119">
        <v>0</v>
      </c>
      <c r="DF119">
        <v>0</v>
      </c>
      <c r="DJ119">
        <v>0</v>
      </c>
      <c r="DN119">
        <v>0</v>
      </c>
      <c r="DR119">
        <v>0</v>
      </c>
      <c r="DV119">
        <v>0</v>
      </c>
      <c r="DZ119">
        <v>0</v>
      </c>
      <c r="ED119">
        <v>0</v>
      </c>
      <c r="EH119">
        <v>0</v>
      </c>
      <c r="EL119">
        <v>0</v>
      </c>
      <c r="EP119">
        <v>0</v>
      </c>
      <c r="ET119">
        <v>0</v>
      </c>
      <c r="EZ119" t="s">
        <v>608</v>
      </c>
      <c r="FA119">
        <v>0</v>
      </c>
      <c r="FB119">
        <v>1</v>
      </c>
      <c r="FC119" t="s">
        <v>469</v>
      </c>
      <c r="FD119" t="s">
        <v>609</v>
      </c>
      <c r="FE119" t="s">
        <v>610</v>
      </c>
      <c r="FF119">
        <v>0</v>
      </c>
    </row>
    <row r="120" spans="1:162" x14ac:dyDescent="0.2">
      <c r="A120" t="s">
        <v>545</v>
      </c>
      <c r="B120" t="s">
        <v>551</v>
      </c>
      <c r="C120" t="s">
        <v>11</v>
      </c>
      <c r="D120" s="39" t="s">
        <v>552</v>
      </c>
      <c r="E120" t="s">
        <v>553</v>
      </c>
      <c r="F120" t="s">
        <v>1047</v>
      </c>
      <c r="G120">
        <v>29</v>
      </c>
      <c r="H120" t="s">
        <v>1856</v>
      </c>
      <c r="J120" t="s">
        <v>328</v>
      </c>
      <c r="K120" t="s">
        <v>329</v>
      </c>
      <c r="L120" t="s">
        <v>107</v>
      </c>
      <c r="M120" t="s">
        <v>272</v>
      </c>
      <c r="N120" t="s">
        <v>1907</v>
      </c>
      <c r="O120" t="s">
        <v>1908</v>
      </c>
      <c r="P120" t="s">
        <v>7</v>
      </c>
      <c r="Q120" t="s">
        <v>9</v>
      </c>
      <c r="R120" t="s">
        <v>245</v>
      </c>
      <c r="S120" t="s">
        <v>221</v>
      </c>
      <c r="T120">
        <v>3450000</v>
      </c>
      <c r="AC120">
        <v>1.5</v>
      </c>
      <c r="AD120">
        <v>2300000</v>
      </c>
      <c r="AE120">
        <v>3450000</v>
      </c>
      <c r="AG120">
        <v>42051</v>
      </c>
      <c r="AH120">
        <v>42052</v>
      </c>
      <c r="AI120">
        <v>42053</v>
      </c>
      <c r="AJ120" t="s">
        <v>411</v>
      </c>
      <c r="AN120">
        <v>3450000</v>
      </c>
      <c r="AO120">
        <v>3450000</v>
      </c>
      <c r="AP120">
        <v>0</v>
      </c>
      <c r="AQ120">
        <v>0</v>
      </c>
      <c r="AR120" t="s">
        <v>469</v>
      </c>
      <c r="AS120" t="s">
        <v>469</v>
      </c>
      <c r="AT120" t="s">
        <v>469</v>
      </c>
      <c r="AU120" t="s">
        <v>469</v>
      </c>
      <c r="AV120" t="s">
        <v>2166</v>
      </c>
      <c r="AW120">
        <v>226</v>
      </c>
      <c r="AX120">
        <v>274</v>
      </c>
      <c r="AY120">
        <v>42062</v>
      </c>
      <c r="AZ120">
        <v>3450000</v>
      </c>
      <c r="BB120" t="s">
        <v>685</v>
      </c>
      <c r="BC120">
        <v>0</v>
      </c>
      <c r="BD120">
        <v>4</v>
      </c>
      <c r="BE120" t="s">
        <v>469</v>
      </c>
      <c r="BF120" t="s">
        <v>1152</v>
      </c>
      <c r="BG120" t="s">
        <v>469</v>
      </c>
      <c r="BH120">
        <v>0</v>
      </c>
      <c r="BJ120">
        <v>0</v>
      </c>
      <c r="BN120">
        <v>0</v>
      </c>
      <c r="BR120">
        <v>0</v>
      </c>
      <c r="BV120">
        <v>0</v>
      </c>
      <c r="BZ120">
        <v>0</v>
      </c>
      <c r="CD120">
        <v>0</v>
      </c>
      <c r="CH120">
        <v>0</v>
      </c>
      <c r="CL120">
        <v>0</v>
      </c>
      <c r="CP120">
        <v>0</v>
      </c>
      <c r="CT120">
        <v>0</v>
      </c>
      <c r="CW120">
        <v>0</v>
      </c>
      <c r="DF120">
        <v>0</v>
      </c>
      <c r="DJ120">
        <v>0</v>
      </c>
      <c r="DN120">
        <v>0</v>
      </c>
      <c r="DR120">
        <v>0</v>
      </c>
      <c r="DV120">
        <v>0</v>
      </c>
      <c r="DZ120">
        <v>0</v>
      </c>
      <c r="ED120">
        <v>0</v>
      </c>
      <c r="EH120">
        <v>0</v>
      </c>
      <c r="EL120">
        <v>0</v>
      </c>
      <c r="EP120">
        <v>0</v>
      </c>
      <c r="ET120">
        <v>0</v>
      </c>
      <c r="EZ120" t="s">
        <v>611</v>
      </c>
      <c r="FA120">
        <v>0</v>
      </c>
      <c r="FB120">
        <v>1</v>
      </c>
      <c r="FC120" t="s">
        <v>469</v>
      </c>
      <c r="FD120" t="s">
        <v>612</v>
      </c>
      <c r="FE120" t="s">
        <v>613</v>
      </c>
      <c r="FF120">
        <v>0</v>
      </c>
    </row>
    <row r="121" spans="1:162" x14ac:dyDescent="0.2">
      <c r="A121" t="s">
        <v>545</v>
      </c>
      <c r="B121" t="s">
        <v>551</v>
      </c>
      <c r="C121" t="s">
        <v>11</v>
      </c>
      <c r="D121" s="39" t="s">
        <v>552</v>
      </c>
      <c r="E121" t="s">
        <v>553</v>
      </c>
      <c r="F121" t="s">
        <v>1047</v>
      </c>
      <c r="G121">
        <v>30</v>
      </c>
      <c r="H121" t="s">
        <v>1857</v>
      </c>
      <c r="J121" t="s">
        <v>328</v>
      </c>
      <c r="K121" t="s">
        <v>329</v>
      </c>
      <c r="L121" t="s">
        <v>107</v>
      </c>
      <c r="M121" t="s">
        <v>272</v>
      </c>
      <c r="N121" t="s">
        <v>1907</v>
      </c>
      <c r="O121" t="s">
        <v>1908</v>
      </c>
      <c r="P121" t="s">
        <v>7</v>
      </c>
      <c r="Q121" t="s">
        <v>9</v>
      </c>
      <c r="R121" t="s">
        <v>245</v>
      </c>
      <c r="S121" t="s">
        <v>221</v>
      </c>
      <c r="T121">
        <v>4600000</v>
      </c>
      <c r="AC121">
        <v>2</v>
      </c>
      <c r="AD121">
        <v>2300000</v>
      </c>
      <c r="AE121">
        <v>4600000</v>
      </c>
      <c r="AG121">
        <v>42051</v>
      </c>
      <c r="AH121">
        <v>42052</v>
      </c>
      <c r="AI121">
        <v>42053</v>
      </c>
      <c r="AJ121" t="s">
        <v>411</v>
      </c>
      <c r="AN121">
        <v>4600000</v>
      </c>
      <c r="AO121">
        <v>4600000</v>
      </c>
      <c r="AP121">
        <v>0</v>
      </c>
      <c r="AQ121">
        <v>0</v>
      </c>
      <c r="AR121" t="s">
        <v>469</v>
      </c>
      <c r="AS121" t="s">
        <v>469</v>
      </c>
      <c r="AT121" t="s">
        <v>469</v>
      </c>
      <c r="AU121" t="s">
        <v>469</v>
      </c>
      <c r="AV121" t="s">
        <v>2167</v>
      </c>
      <c r="AW121">
        <v>227</v>
      </c>
      <c r="AX121">
        <v>242</v>
      </c>
      <c r="AY121">
        <v>42059</v>
      </c>
      <c r="AZ121">
        <v>4600000</v>
      </c>
      <c r="BB121" t="s">
        <v>686</v>
      </c>
      <c r="BC121">
        <v>0</v>
      </c>
      <c r="BD121">
        <v>4</v>
      </c>
      <c r="BE121" t="s">
        <v>469</v>
      </c>
      <c r="BF121" t="s">
        <v>1153</v>
      </c>
      <c r="BG121" t="s">
        <v>469</v>
      </c>
      <c r="BH121">
        <v>0</v>
      </c>
      <c r="BJ121">
        <v>0</v>
      </c>
      <c r="BN121">
        <v>0</v>
      </c>
      <c r="BR121">
        <v>0</v>
      </c>
      <c r="BV121">
        <v>0</v>
      </c>
      <c r="BZ121">
        <v>0</v>
      </c>
      <c r="CD121">
        <v>0</v>
      </c>
      <c r="CH121">
        <v>0</v>
      </c>
      <c r="CL121">
        <v>0</v>
      </c>
      <c r="CP121">
        <v>0</v>
      </c>
      <c r="CT121">
        <v>0</v>
      </c>
      <c r="CW121">
        <v>0</v>
      </c>
      <c r="DB121">
        <v>0</v>
      </c>
      <c r="DF121">
        <v>0</v>
      </c>
      <c r="DJ121">
        <v>0</v>
      </c>
      <c r="DN121">
        <v>0</v>
      </c>
      <c r="DR121">
        <v>0</v>
      </c>
      <c r="DV121">
        <v>0</v>
      </c>
      <c r="DZ121">
        <v>0</v>
      </c>
      <c r="ED121">
        <v>0</v>
      </c>
      <c r="EH121">
        <v>0</v>
      </c>
      <c r="EL121">
        <v>0</v>
      </c>
      <c r="EP121">
        <v>0</v>
      </c>
      <c r="ET121">
        <v>0</v>
      </c>
      <c r="EZ121" t="s">
        <v>659</v>
      </c>
      <c r="FA121">
        <v>0</v>
      </c>
      <c r="FB121">
        <v>1</v>
      </c>
      <c r="FC121" t="s">
        <v>469</v>
      </c>
      <c r="FD121" t="s">
        <v>790</v>
      </c>
      <c r="FE121" t="s">
        <v>579</v>
      </c>
      <c r="FF121">
        <v>0</v>
      </c>
    </row>
    <row r="122" spans="1:162" x14ac:dyDescent="0.2">
      <c r="A122" t="s">
        <v>545</v>
      </c>
      <c r="B122" t="s">
        <v>551</v>
      </c>
      <c r="C122" t="s">
        <v>11</v>
      </c>
      <c r="D122" s="39" t="s">
        <v>552</v>
      </c>
      <c r="E122" t="s">
        <v>553</v>
      </c>
      <c r="F122" t="s">
        <v>1047</v>
      </c>
      <c r="G122">
        <v>31</v>
      </c>
      <c r="H122" t="s">
        <v>1858</v>
      </c>
      <c r="J122" t="s">
        <v>328</v>
      </c>
      <c r="K122" t="s">
        <v>329</v>
      </c>
      <c r="L122" t="s">
        <v>107</v>
      </c>
      <c r="M122" t="s">
        <v>272</v>
      </c>
      <c r="N122" t="s">
        <v>1907</v>
      </c>
      <c r="O122" t="s">
        <v>1908</v>
      </c>
      <c r="P122" t="s">
        <v>7</v>
      </c>
      <c r="Q122" t="s">
        <v>9</v>
      </c>
      <c r="R122" t="s">
        <v>245</v>
      </c>
      <c r="S122" t="s">
        <v>221</v>
      </c>
      <c r="T122">
        <v>4600000</v>
      </c>
      <c r="AC122">
        <v>2</v>
      </c>
      <c r="AD122">
        <v>2300000</v>
      </c>
      <c r="AE122">
        <v>4600000</v>
      </c>
      <c r="AG122">
        <v>42051</v>
      </c>
      <c r="AH122">
        <v>42052</v>
      </c>
      <c r="AI122">
        <v>42053</v>
      </c>
      <c r="AJ122" t="s">
        <v>411</v>
      </c>
      <c r="AN122">
        <v>4600000</v>
      </c>
      <c r="AO122">
        <v>4600000</v>
      </c>
      <c r="AP122">
        <v>0</v>
      </c>
      <c r="AQ122">
        <v>0</v>
      </c>
      <c r="AR122" t="s">
        <v>469</v>
      </c>
      <c r="AS122" t="s">
        <v>469</v>
      </c>
      <c r="AT122" t="s">
        <v>469</v>
      </c>
      <c r="AU122" t="s">
        <v>469</v>
      </c>
      <c r="AV122" t="s">
        <v>2168</v>
      </c>
      <c r="AW122">
        <v>228</v>
      </c>
      <c r="AX122">
        <v>246</v>
      </c>
      <c r="AY122">
        <v>42060</v>
      </c>
      <c r="AZ122">
        <v>4600000</v>
      </c>
      <c r="BB122" t="s">
        <v>687</v>
      </c>
      <c r="BC122">
        <v>0</v>
      </c>
      <c r="BD122">
        <v>4</v>
      </c>
      <c r="BE122" t="s">
        <v>469</v>
      </c>
      <c r="BF122" t="s">
        <v>1154</v>
      </c>
      <c r="BG122" t="s">
        <v>469</v>
      </c>
      <c r="BH122">
        <v>0</v>
      </c>
      <c r="BJ122">
        <v>0</v>
      </c>
      <c r="BN122">
        <v>0</v>
      </c>
      <c r="BR122">
        <v>0</v>
      </c>
      <c r="BV122">
        <v>0</v>
      </c>
      <c r="BZ122">
        <v>0</v>
      </c>
      <c r="CD122">
        <v>0</v>
      </c>
      <c r="CH122">
        <v>0</v>
      </c>
      <c r="CL122">
        <v>0</v>
      </c>
      <c r="CP122">
        <v>0</v>
      </c>
      <c r="CT122">
        <v>0</v>
      </c>
      <c r="CW122">
        <v>0</v>
      </c>
      <c r="DF122">
        <v>0</v>
      </c>
      <c r="DJ122">
        <v>0</v>
      </c>
      <c r="DN122">
        <v>0</v>
      </c>
      <c r="DR122">
        <v>0</v>
      </c>
      <c r="DV122">
        <v>0</v>
      </c>
      <c r="DZ122">
        <v>0</v>
      </c>
      <c r="ED122">
        <v>0</v>
      </c>
      <c r="EH122">
        <v>0</v>
      </c>
      <c r="EL122">
        <v>0</v>
      </c>
      <c r="EP122">
        <v>0</v>
      </c>
      <c r="ET122">
        <v>0</v>
      </c>
      <c r="EZ122" t="s">
        <v>660</v>
      </c>
      <c r="FA122">
        <v>0</v>
      </c>
      <c r="FB122">
        <v>1</v>
      </c>
      <c r="FC122" t="s">
        <v>469</v>
      </c>
      <c r="FD122" t="s">
        <v>791</v>
      </c>
      <c r="FE122" t="s">
        <v>582</v>
      </c>
      <c r="FF122">
        <v>0</v>
      </c>
    </row>
    <row r="123" spans="1:162" x14ac:dyDescent="0.2">
      <c r="A123" t="s">
        <v>545</v>
      </c>
      <c r="B123" t="s">
        <v>551</v>
      </c>
      <c r="C123" t="s">
        <v>11</v>
      </c>
      <c r="D123" s="39" t="s">
        <v>552</v>
      </c>
      <c r="E123" t="s">
        <v>553</v>
      </c>
      <c r="F123" t="s">
        <v>1047</v>
      </c>
      <c r="G123">
        <v>32</v>
      </c>
      <c r="H123" t="s">
        <v>1859</v>
      </c>
      <c r="J123" t="s">
        <v>328</v>
      </c>
      <c r="K123" t="s">
        <v>329</v>
      </c>
      <c r="L123" t="s">
        <v>107</v>
      </c>
      <c r="M123" t="s">
        <v>272</v>
      </c>
      <c r="N123" t="s">
        <v>1907</v>
      </c>
      <c r="O123" t="s">
        <v>1908</v>
      </c>
      <c r="P123" t="s">
        <v>7</v>
      </c>
      <c r="Q123" t="s">
        <v>9</v>
      </c>
      <c r="R123" t="s">
        <v>245</v>
      </c>
      <c r="S123" t="s">
        <v>221</v>
      </c>
      <c r="T123">
        <v>4600000</v>
      </c>
      <c r="AC123">
        <v>2</v>
      </c>
      <c r="AD123">
        <v>2300000</v>
      </c>
      <c r="AE123">
        <v>4600000</v>
      </c>
      <c r="AG123">
        <v>42051</v>
      </c>
      <c r="AH123">
        <v>42052</v>
      </c>
      <c r="AI123">
        <v>42053</v>
      </c>
      <c r="AJ123" t="s">
        <v>411</v>
      </c>
      <c r="AN123">
        <v>4600000</v>
      </c>
      <c r="AO123">
        <v>4600000</v>
      </c>
      <c r="AP123">
        <v>0</v>
      </c>
      <c r="AQ123">
        <v>0</v>
      </c>
      <c r="AR123" t="s">
        <v>469</v>
      </c>
      <c r="AS123" t="s">
        <v>469</v>
      </c>
      <c r="AT123" t="s">
        <v>469</v>
      </c>
      <c r="AU123" t="s">
        <v>469</v>
      </c>
      <c r="AV123" t="s">
        <v>2169</v>
      </c>
      <c r="AW123">
        <v>229</v>
      </c>
      <c r="AX123">
        <v>263</v>
      </c>
      <c r="AY123">
        <v>42061</v>
      </c>
      <c r="AZ123">
        <v>4600000</v>
      </c>
      <c r="BB123" t="s">
        <v>688</v>
      </c>
      <c r="BC123">
        <v>0</v>
      </c>
      <c r="BD123">
        <v>4</v>
      </c>
      <c r="BE123" t="s">
        <v>469</v>
      </c>
      <c r="BF123" t="s">
        <v>1155</v>
      </c>
      <c r="BG123" t="s">
        <v>469</v>
      </c>
      <c r="BH123">
        <v>0</v>
      </c>
      <c r="BJ123">
        <v>0</v>
      </c>
      <c r="BN123">
        <v>0</v>
      </c>
      <c r="BR123">
        <v>0</v>
      </c>
      <c r="BV123">
        <v>0</v>
      </c>
      <c r="BZ123">
        <v>0</v>
      </c>
      <c r="CD123">
        <v>0</v>
      </c>
      <c r="CH123">
        <v>0</v>
      </c>
      <c r="CL123">
        <v>0</v>
      </c>
      <c r="CP123">
        <v>0</v>
      </c>
      <c r="CT123">
        <v>0</v>
      </c>
      <c r="CW123">
        <v>0</v>
      </c>
      <c r="DF123">
        <v>0</v>
      </c>
      <c r="DJ123">
        <v>0</v>
      </c>
      <c r="DN123">
        <v>0</v>
      </c>
      <c r="DR123">
        <v>0</v>
      </c>
      <c r="DV123">
        <v>0</v>
      </c>
      <c r="DZ123">
        <v>0</v>
      </c>
      <c r="ED123">
        <v>0</v>
      </c>
      <c r="EH123">
        <v>0</v>
      </c>
      <c r="EL123">
        <v>0</v>
      </c>
      <c r="EP123">
        <v>0</v>
      </c>
      <c r="ET123">
        <v>0</v>
      </c>
      <c r="EZ123" t="s">
        <v>661</v>
      </c>
      <c r="FA123">
        <v>0</v>
      </c>
      <c r="FB123">
        <v>1</v>
      </c>
      <c r="FC123" t="s">
        <v>469</v>
      </c>
      <c r="FD123" t="s">
        <v>792</v>
      </c>
      <c r="FE123" t="s">
        <v>585</v>
      </c>
      <c r="FF123">
        <v>0</v>
      </c>
    </row>
    <row r="124" spans="1:162" x14ac:dyDescent="0.2">
      <c r="A124" t="s">
        <v>545</v>
      </c>
      <c r="B124" t="s">
        <v>551</v>
      </c>
      <c r="C124" t="s">
        <v>11</v>
      </c>
      <c r="D124" s="39" t="s">
        <v>552</v>
      </c>
      <c r="E124" t="s">
        <v>553</v>
      </c>
      <c r="F124" t="s">
        <v>1047</v>
      </c>
      <c r="G124">
        <v>33</v>
      </c>
      <c r="H124" t="s">
        <v>1860</v>
      </c>
      <c r="J124" t="s">
        <v>328</v>
      </c>
      <c r="K124" t="s">
        <v>329</v>
      </c>
      <c r="L124" t="s">
        <v>107</v>
      </c>
      <c r="M124" t="s">
        <v>272</v>
      </c>
      <c r="N124" t="s">
        <v>1907</v>
      </c>
      <c r="O124" t="s">
        <v>1908</v>
      </c>
      <c r="P124" t="s">
        <v>7</v>
      </c>
      <c r="Q124" t="s">
        <v>9</v>
      </c>
      <c r="R124" t="s">
        <v>245</v>
      </c>
      <c r="S124" t="s">
        <v>221</v>
      </c>
      <c r="T124">
        <v>4600000</v>
      </c>
      <c r="AC124">
        <v>2</v>
      </c>
      <c r="AD124">
        <v>2300000</v>
      </c>
      <c r="AE124">
        <v>4600000</v>
      </c>
      <c r="AG124">
        <v>42051</v>
      </c>
      <c r="AH124">
        <v>42052</v>
      </c>
      <c r="AI124">
        <v>42053</v>
      </c>
      <c r="AJ124" t="s">
        <v>411</v>
      </c>
      <c r="AN124">
        <v>4600000</v>
      </c>
      <c r="AO124">
        <v>4600000</v>
      </c>
      <c r="AP124">
        <v>0</v>
      </c>
      <c r="AQ124">
        <v>0</v>
      </c>
      <c r="AR124" t="s">
        <v>469</v>
      </c>
      <c r="AS124" t="s">
        <v>469</v>
      </c>
      <c r="AT124" t="s">
        <v>469</v>
      </c>
      <c r="AU124" t="s">
        <v>469</v>
      </c>
      <c r="AV124" t="s">
        <v>2170</v>
      </c>
      <c r="AW124">
        <v>230</v>
      </c>
      <c r="AX124">
        <v>266</v>
      </c>
      <c r="AY124">
        <v>42061</v>
      </c>
      <c r="AZ124">
        <v>4600000</v>
      </c>
      <c r="BB124" t="s">
        <v>689</v>
      </c>
      <c r="BC124">
        <v>0</v>
      </c>
      <c r="BD124">
        <v>4</v>
      </c>
      <c r="BE124" t="s">
        <v>469</v>
      </c>
      <c r="BF124" t="s">
        <v>1156</v>
      </c>
      <c r="BG124" t="s">
        <v>469</v>
      </c>
      <c r="BH124">
        <v>-63100000</v>
      </c>
      <c r="BJ124">
        <v>0</v>
      </c>
      <c r="BN124">
        <v>0</v>
      </c>
      <c r="BR124">
        <v>0</v>
      </c>
      <c r="BV124">
        <v>0</v>
      </c>
      <c r="BZ124">
        <v>0</v>
      </c>
      <c r="CD124">
        <v>0</v>
      </c>
      <c r="CH124">
        <v>0</v>
      </c>
      <c r="CL124">
        <v>0</v>
      </c>
      <c r="CP124">
        <v>0</v>
      </c>
      <c r="CT124">
        <v>0</v>
      </c>
      <c r="CW124">
        <v>0</v>
      </c>
      <c r="DF124">
        <v>0</v>
      </c>
      <c r="DJ124">
        <v>0</v>
      </c>
      <c r="DN124">
        <v>0</v>
      </c>
      <c r="DR124">
        <v>0</v>
      </c>
      <c r="DV124">
        <v>0</v>
      </c>
      <c r="DZ124">
        <v>0</v>
      </c>
      <c r="ED124">
        <v>0</v>
      </c>
      <c r="EH124">
        <v>0</v>
      </c>
      <c r="EL124">
        <v>0</v>
      </c>
      <c r="EP124">
        <v>0</v>
      </c>
      <c r="ET124">
        <v>0</v>
      </c>
      <c r="EZ124" t="s">
        <v>662</v>
      </c>
      <c r="FA124">
        <v>0</v>
      </c>
      <c r="FB124">
        <v>1</v>
      </c>
      <c r="FC124" t="s">
        <v>469</v>
      </c>
      <c r="FD124" t="s">
        <v>793</v>
      </c>
      <c r="FE124" t="s">
        <v>588</v>
      </c>
      <c r="FF124">
        <v>0</v>
      </c>
    </row>
    <row r="125" spans="1:162" x14ac:dyDescent="0.2">
      <c r="A125" t="s">
        <v>545</v>
      </c>
      <c r="B125" t="s">
        <v>551</v>
      </c>
      <c r="C125" t="s">
        <v>11</v>
      </c>
      <c r="D125" s="39" t="s">
        <v>552</v>
      </c>
      <c r="E125" t="s">
        <v>553</v>
      </c>
      <c r="F125" t="s">
        <v>1047</v>
      </c>
      <c r="G125">
        <v>34</v>
      </c>
      <c r="H125" t="s">
        <v>1786</v>
      </c>
      <c r="J125" t="s">
        <v>328</v>
      </c>
      <c r="K125" t="s">
        <v>329</v>
      </c>
      <c r="L125" t="s">
        <v>107</v>
      </c>
      <c r="M125" t="s">
        <v>272</v>
      </c>
      <c r="N125" t="s">
        <v>1907</v>
      </c>
      <c r="O125" t="s">
        <v>1908</v>
      </c>
      <c r="P125" t="s">
        <v>7</v>
      </c>
      <c r="Q125" t="s">
        <v>9</v>
      </c>
      <c r="R125" t="s">
        <v>245</v>
      </c>
      <c r="S125" t="s">
        <v>221</v>
      </c>
      <c r="T125">
        <v>4600000</v>
      </c>
      <c r="AC125">
        <v>2</v>
      </c>
      <c r="AD125">
        <v>2300000</v>
      </c>
      <c r="AE125">
        <v>4600000</v>
      </c>
      <c r="AG125">
        <v>42051</v>
      </c>
      <c r="AH125">
        <v>42052</v>
      </c>
      <c r="AI125">
        <v>42053</v>
      </c>
      <c r="AJ125" t="s">
        <v>411</v>
      </c>
      <c r="AN125">
        <v>4600000</v>
      </c>
      <c r="AO125">
        <v>4600000</v>
      </c>
      <c r="AP125">
        <v>0</v>
      </c>
      <c r="AQ125">
        <v>0</v>
      </c>
      <c r="AR125" t="s">
        <v>469</v>
      </c>
      <c r="AS125" t="s">
        <v>469</v>
      </c>
      <c r="AT125" t="s">
        <v>469</v>
      </c>
      <c r="AU125" t="s">
        <v>469</v>
      </c>
      <c r="AV125" t="s">
        <v>2171</v>
      </c>
      <c r="AW125">
        <v>231</v>
      </c>
      <c r="AX125">
        <v>243</v>
      </c>
      <c r="AY125">
        <v>42059</v>
      </c>
      <c r="AZ125">
        <v>4600000</v>
      </c>
      <c r="BB125" t="s">
        <v>690</v>
      </c>
      <c r="BC125">
        <v>0</v>
      </c>
      <c r="BD125">
        <v>4</v>
      </c>
      <c r="BE125" t="s">
        <v>469</v>
      </c>
      <c r="BF125" t="s">
        <v>1157</v>
      </c>
      <c r="BG125" t="s">
        <v>469</v>
      </c>
      <c r="BH125">
        <v>0</v>
      </c>
      <c r="BJ125">
        <v>0</v>
      </c>
      <c r="BN125">
        <v>0</v>
      </c>
      <c r="BR125">
        <v>0</v>
      </c>
      <c r="BV125">
        <v>0</v>
      </c>
      <c r="BZ125">
        <v>0</v>
      </c>
      <c r="CD125">
        <v>0</v>
      </c>
      <c r="CH125">
        <v>0</v>
      </c>
      <c r="CL125">
        <v>0</v>
      </c>
      <c r="CP125">
        <v>0</v>
      </c>
      <c r="CT125">
        <v>0</v>
      </c>
      <c r="CW125">
        <v>0</v>
      </c>
      <c r="DF125">
        <v>0</v>
      </c>
      <c r="DJ125">
        <v>0</v>
      </c>
      <c r="DN125">
        <v>0</v>
      </c>
      <c r="DR125">
        <v>0</v>
      </c>
      <c r="DV125">
        <v>0</v>
      </c>
      <c r="DZ125">
        <v>0</v>
      </c>
      <c r="ED125">
        <v>0</v>
      </c>
      <c r="EH125">
        <v>0</v>
      </c>
      <c r="EL125">
        <v>0</v>
      </c>
      <c r="EP125">
        <v>0</v>
      </c>
      <c r="ET125">
        <v>0</v>
      </c>
      <c r="EZ125" t="s">
        <v>663</v>
      </c>
      <c r="FA125">
        <v>0</v>
      </c>
      <c r="FB125">
        <v>1</v>
      </c>
      <c r="FC125" t="s">
        <v>469</v>
      </c>
      <c r="FD125" t="s">
        <v>794</v>
      </c>
      <c r="FE125" t="s">
        <v>795</v>
      </c>
      <c r="FF125">
        <v>0</v>
      </c>
    </row>
    <row r="126" spans="1:162" x14ac:dyDescent="0.2">
      <c r="A126" t="s">
        <v>545</v>
      </c>
      <c r="B126" t="s">
        <v>551</v>
      </c>
      <c r="C126" t="s">
        <v>11</v>
      </c>
      <c r="D126" s="39" t="s">
        <v>552</v>
      </c>
      <c r="E126" t="s">
        <v>553</v>
      </c>
      <c r="F126" t="s">
        <v>1047</v>
      </c>
      <c r="G126">
        <v>35</v>
      </c>
      <c r="H126" t="s">
        <v>1787</v>
      </c>
      <c r="J126" t="s">
        <v>328</v>
      </c>
      <c r="K126" t="s">
        <v>329</v>
      </c>
      <c r="L126" t="s">
        <v>107</v>
      </c>
      <c r="M126" t="s">
        <v>272</v>
      </c>
      <c r="N126" t="s">
        <v>1907</v>
      </c>
      <c r="O126" t="s">
        <v>1908</v>
      </c>
      <c r="P126" t="s">
        <v>7</v>
      </c>
      <c r="Q126" t="s">
        <v>9</v>
      </c>
      <c r="R126" t="s">
        <v>245</v>
      </c>
      <c r="S126" t="s">
        <v>221</v>
      </c>
      <c r="T126">
        <v>10600000</v>
      </c>
      <c r="AC126">
        <v>2</v>
      </c>
      <c r="AD126">
        <v>5300000</v>
      </c>
      <c r="AE126">
        <v>10600000</v>
      </c>
      <c r="AG126">
        <v>42051</v>
      </c>
      <c r="AH126">
        <v>42052</v>
      </c>
      <c r="AI126">
        <v>42053</v>
      </c>
      <c r="AJ126" t="s">
        <v>411</v>
      </c>
      <c r="AN126">
        <v>10600000</v>
      </c>
      <c r="AO126">
        <v>10600000</v>
      </c>
      <c r="AP126">
        <v>0</v>
      </c>
      <c r="AQ126">
        <v>0</v>
      </c>
      <c r="AR126" t="s">
        <v>469</v>
      </c>
      <c r="AS126" t="s">
        <v>469</v>
      </c>
      <c r="AT126" t="s">
        <v>469</v>
      </c>
      <c r="AU126" t="s">
        <v>469</v>
      </c>
      <c r="AV126" t="s">
        <v>2172</v>
      </c>
      <c r="AW126">
        <v>232</v>
      </c>
      <c r="AX126">
        <v>259</v>
      </c>
      <c r="AY126">
        <v>42060</v>
      </c>
      <c r="AZ126">
        <v>10600000</v>
      </c>
      <c r="BB126" t="s">
        <v>691</v>
      </c>
      <c r="BC126">
        <v>0</v>
      </c>
      <c r="BD126">
        <v>4</v>
      </c>
      <c r="BE126" t="s">
        <v>469</v>
      </c>
      <c r="BF126" t="s">
        <v>1158</v>
      </c>
      <c r="BG126" t="s">
        <v>469</v>
      </c>
      <c r="BH126">
        <v>0</v>
      </c>
      <c r="BJ126">
        <v>0</v>
      </c>
      <c r="BN126">
        <v>0</v>
      </c>
      <c r="BR126">
        <v>0</v>
      </c>
      <c r="BV126">
        <v>0</v>
      </c>
      <c r="BZ126">
        <v>0</v>
      </c>
      <c r="CD126">
        <v>0</v>
      </c>
      <c r="CH126">
        <v>0</v>
      </c>
      <c r="CL126">
        <v>0</v>
      </c>
      <c r="CP126">
        <v>0</v>
      </c>
      <c r="CT126">
        <v>0</v>
      </c>
      <c r="CW126">
        <v>0</v>
      </c>
      <c r="DF126">
        <v>0</v>
      </c>
      <c r="DJ126">
        <v>0</v>
      </c>
      <c r="DN126">
        <v>0</v>
      </c>
      <c r="DR126">
        <v>0</v>
      </c>
      <c r="DV126">
        <v>0</v>
      </c>
      <c r="DZ126">
        <v>0</v>
      </c>
      <c r="ED126">
        <v>0</v>
      </c>
      <c r="EH126">
        <v>0</v>
      </c>
      <c r="EL126">
        <v>0</v>
      </c>
      <c r="EP126">
        <v>0</v>
      </c>
      <c r="ET126">
        <v>0</v>
      </c>
      <c r="EZ126" t="s">
        <v>664</v>
      </c>
      <c r="FA126">
        <v>0</v>
      </c>
      <c r="FB126">
        <v>1</v>
      </c>
      <c r="FC126" t="s">
        <v>469</v>
      </c>
      <c r="FD126" t="s">
        <v>796</v>
      </c>
      <c r="FE126" t="s">
        <v>797</v>
      </c>
      <c r="FF126">
        <v>0</v>
      </c>
    </row>
    <row r="127" spans="1:162" x14ac:dyDescent="0.2">
      <c r="A127" t="s">
        <v>545</v>
      </c>
      <c r="B127" t="s">
        <v>551</v>
      </c>
      <c r="C127" t="s">
        <v>11</v>
      </c>
      <c r="D127" s="39" t="s">
        <v>552</v>
      </c>
      <c r="E127" t="s">
        <v>553</v>
      </c>
      <c r="F127" t="s">
        <v>1047</v>
      </c>
      <c r="G127">
        <v>36</v>
      </c>
      <c r="H127" t="s">
        <v>1788</v>
      </c>
      <c r="J127" t="s">
        <v>328</v>
      </c>
      <c r="K127" t="s">
        <v>329</v>
      </c>
      <c r="L127" t="s">
        <v>107</v>
      </c>
      <c r="M127" t="s">
        <v>272</v>
      </c>
      <c r="N127" t="s">
        <v>1907</v>
      </c>
      <c r="O127" t="s">
        <v>1908</v>
      </c>
      <c r="P127" t="s">
        <v>7</v>
      </c>
      <c r="Q127" t="s">
        <v>9</v>
      </c>
      <c r="R127" t="s">
        <v>245</v>
      </c>
      <c r="S127" t="s">
        <v>221</v>
      </c>
      <c r="T127">
        <v>7800000</v>
      </c>
      <c r="AC127">
        <v>2</v>
      </c>
      <c r="AD127">
        <v>3900000</v>
      </c>
      <c r="AE127">
        <v>7800000</v>
      </c>
      <c r="AG127">
        <v>42051</v>
      </c>
      <c r="AH127">
        <v>42052</v>
      </c>
      <c r="AI127">
        <v>42053</v>
      </c>
      <c r="AJ127" t="s">
        <v>411</v>
      </c>
      <c r="AN127">
        <v>7800000</v>
      </c>
      <c r="AO127">
        <v>7800000</v>
      </c>
      <c r="AP127">
        <v>0</v>
      </c>
      <c r="AQ127">
        <v>0</v>
      </c>
      <c r="AR127" t="s">
        <v>469</v>
      </c>
      <c r="AS127" t="s">
        <v>469</v>
      </c>
      <c r="AT127" t="s">
        <v>469</v>
      </c>
      <c r="AU127" t="s">
        <v>469</v>
      </c>
      <c r="AV127" t="s">
        <v>2173</v>
      </c>
      <c r="AW127">
        <v>233</v>
      </c>
      <c r="AX127">
        <v>252</v>
      </c>
      <c r="AY127">
        <v>42060</v>
      </c>
      <c r="AZ127">
        <v>7800000</v>
      </c>
      <c r="BB127" t="s">
        <v>692</v>
      </c>
      <c r="BC127">
        <v>0</v>
      </c>
      <c r="BD127">
        <v>4</v>
      </c>
      <c r="BE127" t="s">
        <v>469</v>
      </c>
      <c r="BF127" t="s">
        <v>1159</v>
      </c>
      <c r="BG127" t="s">
        <v>469</v>
      </c>
      <c r="BH127">
        <v>-30000000</v>
      </c>
      <c r="BJ127">
        <v>0</v>
      </c>
      <c r="BN127">
        <v>0</v>
      </c>
      <c r="BR127">
        <v>0</v>
      </c>
      <c r="BV127">
        <v>0</v>
      </c>
      <c r="BZ127">
        <v>0</v>
      </c>
      <c r="CD127">
        <v>0</v>
      </c>
      <c r="CH127">
        <v>0</v>
      </c>
      <c r="CL127">
        <v>0</v>
      </c>
      <c r="CP127">
        <v>0</v>
      </c>
      <c r="CT127">
        <v>0</v>
      </c>
      <c r="CW127">
        <v>0</v>
      </c>
      <c r="DF127">
        <v>0</v>
      </c>
      <c r="DJ127">
        <v>0</v>
      </c>
      <c r="DN127">
        <v>0</v>
      </c>
      <c r="DR127">
        <v>0</v>
      </c>
      <c r="DV127">
        <v>0</v>
      </c>
      <c r="DZ127">
        <v>0</v>
      </c>
      <c r="ED127">
        <v>0</v>
      </c>
      <c r="EH127">
        <v>0</v>
      </c>
      <c r="EL127">
        <v>0</v>
      </c>
      <c r="EP127">
        <v>0</v>
      </c>
      <c r="ET127">
        <v>0</v>
      </c>
      <c r="EZ127" t="s">
        <v>665</v>
      </c>
      <c r="FA127">
        <v>0</v>
      </c>
      <c r="FB127">
        <v>1</v>
      </c>
      <c r="FC127" t="s">
        <v>469</v>
      </c>
      <c r="FD127" t="s">
        <v>798</v>
      </c>
      <c r="FE127" t="s">
        <v>599</v>
      </c>
      <c r="FF127">
        <v>0</v>
      </c>
    </row>
    <row r="128" spans="1:162" x14ac:dyDescent="0.2">
      <c r="A128" t="s">
        <v>545</v>
      </c>
      <c r="B128" t="s">
        <v>551</v>
      </c>
      <c r="C128" t="s">
        <v>11</v>
      </c>
      <c r="D128" s="39" t="s">
        <v>552</v>
      </c>
      <c r="E128" t="s">
        <v>553</v>
      </c>
      <c r="F128" t="s">
        <v>1047</v>
      </c>
      <c r="G128">
        <v>37</v>
      </c>
      <c r="H128" t="s">
        <v>1789</v>
      </c>
      <c r="J128" t="s">
        <v>328</v>
      </c>
      <c r="K128" t="s">
        <v>329</v>
      </c>
      <c r="L128" t="s">
        <v>107</v>
      </c>
      <c r="M128" t="s">
        <v>272</v>
      </c>
      <c r="N128" t="s">
        <v>1907</v>
      </c>
      <c r="O128" t="s">
        <v>1908</v>
      </c>
      <c r="P128" t="s">
        <v>7</v>
      </c>
      <c r="Q128" t="s">
        <v>9</v>
      </c>
      <c r="R128" t="s">
        <v>245</v>
      </c>
      <c r="S128" t="s">
        <v>221</v>
      </c>
      <c r="T128">
        <v>6750000</v>
      </c>
      <c r="AC128">
        <v>1.5</v>
      </c>
      <c r="AD128">
        <v>4500000</v>
      </c>
      <c r="AE128">
        <v>6750000</v>
      </c>
      <c r="AG128">
        <v>42051</v>
      </c>
      <c r="AH128">
        <v>42052</v>
      </c>
      <c r="AI128">
        <v>42053</v>
      </c>
      <c r="AJ128" t="s">
        <v>411</v>
      </c>
      <c r="AN128">
        <v>6750000</v>
      </c>
      <c r="AO128">
        <v>6750000</v>
      </c>
      <c r="AP128">
        <v>0</v>
      </c>
      <c r="AQ128">
        <v>0</v>
      </c>
      <c r="AR128" t="s">
        <v>469</v>
      </c>
      <c r="AS128" t="s">
        <v>469</v>
      </c>
      <c r="AT128" t="s">
        <v>469</v>
      </c>
      <c r="AU128" t="s">
        <v>469</v>
      </c>
      <c r="AV128" t="s">
        <v>2174</v>
      </c>
      <c r="AW128">
        <v>234</v>
      </c>
      <c r="AX128">
        <v>289</v>
      </c>
      <c r="AY128">
        <v>42066</v>
      </c>
      <c r="AZ128">
        <v>6750000</v>
      </c>
      <c r="BB128" t="s">
        <v>693</v>
      </c>
      <c r="BC128">
        <v>0</v>
      </c>
      <c r="BD128">
        <v>4</v>
      </c>
      <c r="BE128" t="s">
        <v>469</v>
      </c>
      <c r="BF128" t="s">
        <v>1160</v>
      </c>
      <c r="BG128" t="s">
        <v>469</v>
      </c>
      <c r="BH128">
        <v>0</v>
      </c>
      <c r="BJ128">
        <v>0</v>
      </c>
      <c r="BN128">
        <v>0</v>
      </c>
      <c r="BR128">
        <v>0</v>
      </c>
      <c r="BV128">
        <v>0</v>
      </c>
      <c r="BZ128">
        <v>0</v>
      </c>
      <c r="CD128">
        <v>0</v>
      </c>
      <c r="CH128">
        <v>0</v>
      </c>
      <c r="CL128">
        <v>0</v>
      </c>
      <c r="CP128">
        <v>0</v>
      </c>
      <c r="CT128">
        <v>0</v>
      </c>
      <c r="CW128">
        <v>0</v>
      </c>
      <c r="DF128">
        <v>0</v>
      </c>
      <c r="DJ128">
        <v>0</v>
      </c>
      <c r="DN128">
        <v>0</v>
      </c>
      <c r="DR128">
        <v>0</v>
      </c>
      <c r="DV128">
        <v>0</v>
      </c>
      <c r="DZ128">
        <v>0</v>
      </c>
      <c r="ED128">
        <v>0</v>
      </c>
      <c r="EH128">
        <v>0</v>
      </c>
      <c r="EL128">
        <v>0</v>
      </c>
      <c r="EP128">
        <v>0</v>
      </c>
      <c r="ET128">
        <v>0</v>
      </c>
      <c r="EZ128" t="s">
        <v>666</v>
      </c>
      <c r="FA128">
        <v>0</v>
      </c>
      <c r="FB128">
        <v>1</v>
      </c>
      <c r="FC128" t="s">
        <v>469</v>
      </c>
      <c r="FD128" t="s">
        <v>799</v>
      </c>
      <c r="FE128" t="s">
        <v>800</v>
      </c>
      <c r="FF128">
        <v>0</v>
      </c>
    </row>
    <row r="129" spans="1:162" x14ac:dyDescent="0.2">
      <c r="A129" t="s">
        <v>545</v>
      </c>
      <c r="B129" t="s">
        <v>551</v>
      </c>
      <c r="C129" t="s">
        <v>11</v>
      </c>
      <c r="D129" s="39" t="s">
        <v>552</v>
      </c>
      <c r="E129" t="s">
        <v>553</v>
      </c>
      <c r="F129" t="s">
        <v>1047</v>
      </c>
      <c r="G129">
        <v>38</v>
      </c>
      <c r="H129" t="s">
        <v>1790</v>
      </c>
      <c r="J129" t="s">
        <v>328</v>
      </c>
      <c r="K129" t="s">
        <v>329</v>
      </c>
      <c r="L129" t="s">
        <v>107</v>
      </c>
      <c r="M129" t="s">
        <v>272</v>
      </c>
      <c r="N129" t="s">
        <v>1907</v>
      </c>
      <c r="O129" t="s">
        <v>1908</v>
      </c>
      <c r="P129" t="s">
        <v>7</v>
      </c>
      <c r="Q129" t="s">
        <v>9</v>
      </c>
      <c r="R129" t="s">
        <v>245</v>
      </c>
      <c r="S129" t="s">
        <v>221</v>
      </c>
      <c r="T129">
        <v>6750000</v>
      </c>
      <c r="AC129">
        <v>1.5</v>
      </c>
      <c r="AD129">
        <v>4500000</v>
      </c>
      <c r="AE129">
        <v>6750000</v>
      </c>
      <c r="AG129">
        <v>42051</v>
      </c>
      <c r="AH129">
        <v>42052</v>
      </c>
      <c r="AI129">
        <v>42053</v>
      </c>
      <c r="AJ129" t="s">
        <v>411</v>
      </c>
      <c r="AN129">
        <v>6750000</v>
      </c>
      <c r="AO129">
        <v>6750000</v>
      </c>
      <c r="AP129">
        <v>0</v>
      </c>
      <c r="AQ129">
        <v>0</v>
      </c>
      <c r="AR129" t="s">
        <v>469</v>
      </c>
      <c r="AS129" t="s">
        <v>469</v>
      </c>
      <c r="AT129" t="s">
        <v>469</v>
      </c>
      <c r="AU129" t="s">
        <v>469</v>
      </c>
      <c r="AV129" t="s">
        <v>2175</v>
      </c>
      <c r="AW129">
        <v>235</v>
      </c>
      <c r="AX129">
        <v>272</v>
      </c>
      <c r="AY129">
        <v>42062</v>
      </c>
      <c r="AZ129">
        <v>6750000</v>
      </c>
      <c r="BB129" t="s">
        <v>694</v>
      </c>
      <c r="BC129">
        <v>0</v>
      </c>
      <c r="BD129">
        <v>4</v>
      </c>
      <c r="BE129" t="s">
        <v>469</v>
      </c>
      <c r="BF129" t="s">
        <v>1161</v>
      </c>
      <c r="BG129" t="s">
        <v>469</v>
      </c>
      <c r="BH129">
        <v>-50000000</v>
      </c>
      <c r="BJ129">
        <v>0</v>
      </c>
      <c r="BN129">
        <v>0</v>
      </c>
      <c r="BR129">
        <v>0</v>
      </c>
      <c r="BV129">
        <v>0</v>
      </c>
      <c r="BZ129">
        <v>0</v>
      </c>
      <c r="CD129">
        <v>0</v>
      </c>
      <c r="CH129">
        <v>0</v>
      </c>
      <c r="CL129">
        <v>0</v>
      </c>
      <c r="CP129">
        <v>0</v>
      </c>
      <c r="CT129">
        <v>0</v>
      </c>
      <c r="CW129">
        <v>0</v>
      </c>
      <c r="DF129">
        <v>0</v>
      </c>
      <c r="DJ129">
        <v>0</v>
      </c>
      <c r="DN129">
        <v>0</v>
      </c>
      <c r="DR129">
        <v>0</v>
      </c>
      <c r="DV129">
        <v>0</v>
      </c>
      <c r="DZ129">
        <v>0</v>
      </c>
      <c r="ED129">
        <v>0</v>
      </c>
      <c r="EH129">
        <v>0</v>
      </c>
      <c r="EL129">
        <v>0</v>
      </c>
      <c r="EP129">
        <v>0</v>
      </c>
      <c r="ET129">
        <v>0</v>
      </c>
      <c r="EZ129" t="s">
        <v>667</v>
      </c>
      <c r="FA129">
        <v>0</v>
      </c>
      <c r="FB129">
        <v>1</v>
      </c>
      <c r="FC129" t="s">
        <v>469</v>
      </c>
      <c r="FD129" t="s">
        <v>801</v>
      </c>
      <c r="FE129" t="s">
        <v>605</v>
      </c>
      <c r="FF129">
        <v>0</v>
      </c>
    </row>
    <row r="130" spans="1:162" x14ac:dyDescent="0.2">
      <c r="A130" t="s">
        <v>545</v>
      </c>
      <c r="B130" t="s">
        <v>551</v>
      </c>
      <c r="C130" t="s">
        <v>11</v>
      </c>
      <c r="D130" s="39" t="s">
        <v>552</v>
      </c>
      <c r="E130" t="s">
        <v>553</v>
      </c>
      <c r="F130" t="s">
        <v>1047</v>
      </c>
      <c r="G130">
        <v>39</v>
      </c>
      <c r="H130" t="s">
        <v>1791</v>
      </c>
      <c r="J130" t="s">
        <v>328</v>
      </c>
      <c r="K130" t="s">
        <v>329</v>
      </c>
      <c r="L130" t="s">
        <v>107</v>
      </c>
      <c r="M130" t="s">
        <v>272</v>
      </c>
      <c r="N130" t="s">
        <v>1907</v>
      </c>
      <c r="O130" t="s">
        <v>1908</v>
      </c>
      <c r="P130" t="s">
        <v>7</v>
      </c>
      <c r="Q130" t="s">
        <v>9</v>
      </c>
      <c r="R130" t="s">
        <v>245</v>
      </c>
      <c r="S130" t="s">
        <v>221</v>
      </c>
      <c r="T130">
        <v>7950000</v>
      </c>
      <c r="AC130">
        <v>1.5</v>
      </c>
      <c r="AD130">
        <v>5300000</v>
      </c>
      <c r="AE130">
        <v>7950000</v>
      </c>
      <c r="AG130">
        <v>42051</v>
      </c>
      <c r="AH130">
        <v>42052</v>
      </c>
      <c r="AI130">
        <v>42053</v>
      </c>
      <c r="AJ130" t="s">
        <v>411</v>
      </c>
      <c r="AN130">
        <v>7950000</v>
      </c>
      <c r="AO130">
        <v>7950000</v>
      </c>
      <c r="AP130">
        <v>0</v>
      </c>
      <c r="AQ130">
        <v>0</v>
      </c>
      <c r="AR130" t="s">
        <v>469</v>
      </c>
      <c r="AS130" t="s">
        <v>469</v>
      </c>
      <c r="AT130" t="s">
        <v>469</v>
      </c>
      <c r="AU130" t="s">
        <v>469</v>
      </c>
      <c r="AV130" t="s">
        <v>2176</v>
      </c>
      <c r="AW130">
        <v>236</v>
      </c>
      <c r="AX130">
        <v>286</v>
      </c>
      <c r="AY130">
        <v>42066</v>
      </c>
      <c r="AZ130">
        <v>7950000</v>
      </c>
      <c r="BB130" t="s">
        <v>695</v>
      </c>
      <c r="BC130">
        <v>0</v>
      </c>
      <c r="BD130">
        <v>4</v>
      </c>
      <c r="BE130" t="s">
        <v>469</v>
      </c>
      <c r="BF130" t="s">
        <v>1162</v>
      </c>
      <c r="BG130" t="s">
        <v>469</v>
      </c>
      <c r="BH130">
        <v>0</v>
      </c>
      <c r="BJ130">
        <v>0</v>
      </c>
      <c r="BN130">
        <v>0</v>
      </c>
      <c r="BR130">
        <v>0</v>
      </c>
      <c r="BV130">
        <v>0</v>
      </c>
      <c r="BZ130">
        <v>0</v>
      </c>
      <c r="CD130">
        <v>0</v>
      </c>
      <c r="CH130">
        <v>0</v>
      </c>
      <c r="CL130">
        <v>0</v>
      </c>
      <c r="CP130">
        <v>0</v>
      </c>
      <c r="CT130">
        <v>0</v>
      </c>
      <c r="CW130">
        <v>0</v>
      </c>
      <c r="DF130">
        <v>0</v>
      </c>
      <c r="DJ130">
        <v>0</v>
      </c>
      <c r="DN130">
        <v>0</v>
      </c>
      <c r="DR130">
        <v>0</v>
      </c>
      <c r="DV130">
        <v>0</v>
      </c>
      <c r="DZ130">
        <v>0</v>
      </c>
      <c r="ED130">
        <v>0</v>
      </c>
      <c r="EH130">
        <v>0</v>
      </c>
      <c r="EL130">
        <v>0</v>
      </c>
      <c r="EP130">
        <v>0</v>
      </c>
      <c r="ET130">
        <v>0</v>
      </c>
      <c r="EZ130" t="s">
        <v>668</v>
      </c>
      <c r="FA130">
        <v>0</v>
      </c>
      <c r="FB130">
        <v>1</v>
      </c>
      <c r="FC130" t="s">
        <v>469</v>
      </c>
      <c r="FD130" t="s">
        <v>802</v>
      </c>
      <c r="FE130" t="s">
        <v>610</v>
      </c>
      <c r="FF130">
        <v>0</v>
      </c>
    </row>
    <row r="131" spans="1:162" x14ac:dyDescent="0.2">
      <c r="A131" t="s">
        <v>545</v>
      </c>
      <c r="B131" t="s">
        <v>551</v>
      </c>
      <c r="C131" t="s">
        <v>11</v>
      </c>
      <c r="D131" s="39" t="s">
        <v>552</v>
      </c>
      <c r="E131" t="s">
        <v>553</v>
      </c>
      <c r="F131" t="s">
        <v>1047</v>
      </c>
      <c r="G131">
        <v>40</v>
      </c>
      <c r="H131" t="s">
        <v>1792</v>
      </c>
      <c r="J131" t="s">
        <v>328</v>
      </c>
      <c r="K131" t="s">
        <v>329</v>
      </c>
      <c r="L131" t="s">
        <v>107</v>
      </c>
      <c r="M131" t="s">
        <v>272</v>
      </c>
      <c r="N131" t="s">
        <v>1907</v>
      </c>
      <c r="O131" t="s">
        <v>1908</v>
      </c>
      <c r="P131" t="s">
        <v>7</v>
      </c>
      <c r="Q131" t="s">
        <v>9</v>
      </c>
      <c r="R131" t="s">
        <v>245</v>
      </c>
      <c r="S131" t="s">
        <v>221</v>
      </c>
      <c r="T131">
        <v>16000000</v>
      </c>
      <c r="AC131">
        <v>1.5</v>
      </c>
      <c r="AD131">
        <v>10666666.666666666</v>
      </c>
      <c r="AE131">
        <v>16000000</v>
      </c>
      <c r="AG131">
        <v>42041</v>
      </c>
      <c r="AH131">
        <v>42044</v>
      </c>
      <c r="AI131">
        <v>42044</v>
      </c>
      <c r="AJ131" t="s">
        <v>411</v>
      </c>
      <c r="AN131">
        <v>16000000</v>
      </c>
      <c r="AO131">
        <v>16000000</v>
      </c>
      <c r="AP131">
        <v>0</v>
      </c>
      <c r="AQ131">
        <v>0</v>
      </c>
      <c r="AR131" t="s">
        <v>469</v>
      </c>
      <c r="AS131" t="s">
        <v>469</v>
      </c>
      <c r="AT131" t="s">
        <v>469</v>
      </c>
      <c r="AU131" t="s">
        <v>469</v>
      </c>
      <c r="AV131" t="s">
        <v>2177</v>
      </c>
      <c r="AW131">
        <v>237</v>
      </c>
      <c r="AX131">
        <v>175</v>
      </c>
      <c r="AY131">
        <v>42048</v>
      </c>
      <c r="AZ131">
        <v>16000000</v>
      </c>
      <c r="BB131" t="s">
        <v>696</v>
      </c>
      <c r="BC131">
        <v>0</v>
      </c>
      <c r="BD131">
        <v>4</v>
      </c>
      <c r="BE131" t="s">
        <v>469</v>
      </c>
      <c r="BF131" t="s">
        <v>1163</v>
      </c>
      <c r="BG131" t="s">
        <v>469</v>
      </c>
      <c r="BH131">
        <v>-50000000</v>
      </c>
      <c r="BJ131">
        <v>0</v>
      </c>
      <c r="BN131">
        <v>0</v>
      </c>
      <c r="BR131">
        <v>0</v>
      </c>
      <c r="BV131">
        <v>0</v>
      </c>
      <c r="BZ131">
        <v>0</v>
      </c>
      <c r="CD131">
        <v>0</v>
      </c>
      <c r="CH131">
        <v>0</v>
      </c>
      <c r="CL131">
        <v>0</v>
      </c>
      <c r="CP131">
        <v>0</v>
      </c>
      <c r="CT131">
        <v>0</v>
      </c>
      <c r="CW131">
        <v>0</v>
      </c>
      <c r="DF131">
        <v>0</v>
      </c>
      <c r="DJ131">
        <v>0</v>
      </c>
      <c r="DN131">
        <v>0</v>
      </c>
      <c r="DR131">
        <v>0</v>
      </c>
      <c r="DV131">
        <v>0</v>
      </c>
      <c r="DZ131">
        <v>0</v>
      </c>
      <c r="ED131">
        <v>0</v>
      </c>
      <c r="EH131">
        <v>0</v>
      </c>
      <c r="EL131">
        <v>0</v>
      </c>
      <c r="EP131">
        <v>0</v>
      </c>
      <c r="ET131">
        <v>0</v>
      </c>
      <c r="EZ131" t="s">
        <v>669</v>
      </c>
      <c r="FA131">
        <v>0</v>
      </c>
      <c r="FB131">
        <v>1</v>
      </c>
      <c r="FC131" t="s">
        <v>469</v>
      </c>
      <c r="FD131" t="s">
        <v>803</v>
      </c>
      <c r="FE131" t="s">
        <v>613</v>
      </c>
      <c r="FF131">
        <v>1150000</v>
      </c>
    </row>
    <row r="132" spans="1:162" x14ac:dyDescent="0.2">
      <c r="A132" t="s">
        <v>545</v>
      </c>
      <c r="B132" t="s">
        <v>551</v>
      </c>
      <c r="C132" t="s">
        <v>11</v>
      </c>
      <c r="D132" s="39" t="s">
        <v>552</v>
      </c>
      <c r="E132" t="s">
        <v>553</v>
      </c>
      <c r="F132" t="s">
        <v>1047</v>
      </c>
      <c r="G132">
        <v>41</v>
      </c>
      <c r="H132" t="s">
        <v>1793</v>
      </c>
      <c r="J132" t="s">
        <v>328</v>
      </c>
      <c r="K132" t="s">
        <v>329</v>
      </c>
      <c r="L132" t="s">
        <v>107</v>
      </c>
      <c r="M132" t="s">
        <v>272</v>
      </c>
      <c r="N132" t="s">
        <v>1907</v>
      </c>
      <c r="O132" t="s">
        <v>1908</v>
      </c>
      <c r="P132" t="s">
        <v>7</v>
      </c>
      <c r="Q132" t="s">
        <v>9</v>
      </c>
      <c r="R132" t="s">
        <v>245</v>
      </c>
      <c r="S132" t="s">
        <v>221</v>
      </c>
      <c r="T132">
        <v>15900000</v>
      </c>
      <c r="AC132">
        <v>3</v>
      </c>
      <c r="AD132">
        <v>5300000</v>
      </c>
      <c r="AE132">
        <v>15900000</v>
      </c>
      <c r="AG132">
        <v>42041</v>
      </c>
      <c r="AH132">
        <v>42044</v>
      </c>
      <c r="AI132">
        <v>42044</v>
      </c>
      <c r="AJ132" t="s">
        <v>411</v>
      </c>
      <c r="AN132">
        <v>15900000</v>
      </c>
      <c r="AO132">
        <v>15900000</v>
      </c>
      <c r="AP132">
        <v>0</v>
      </c>
      <c r="AQ132">
        <v>0</v>
      </c>
      <c r="AR132" t="s">
        <v>469</v>
      </c>
      <c r="AS132" t="s">
        <v>469</v>
      </c>
      <c r="AT132" t="s">
        <v>469</v>
      </c>
      <c r="AU132" t="s">
        <v>469</v>
      </c>
      <c r="AV132" t="s">
        <v>2178</v>
      </c>
      <c r="AW132">
        <v>150</v>
      </c>
      <c r="AX132">
        <v>92</v>
      </c>
      <c r="AY132">
        <v>42046</v>
      </c>
      <c r="AZ132">
        <v>15900000</v>
      </c>
      <c r="BB132" t="s">
        <v>697</v>
      </c>
      <c r="BC132">
        <v>0</v>
      </c>
      <c r="BD132">
        <v>4</v>
      </c>
      <c r="BE132" t="s">
        <v>469</v>
      </c>
      <c r="BF132" t="s">
        <v>1164</v>
      </c>
      <c r="BG132" t="s">
        <v>469</v>
      </c>
      <c r="BH132">
        <v>0</v>
      </c>
      <c r="BJ132">
        <v>0</v>
      </c>
      <c r="BN132">
        <v>0</v>
      </c>
      <c r="BR132">
        <v>0</v>
      </c>
      <c r="BV132">
        <v>0</v>
      </c>
      <c r="BZ132">
        <v>0</v>
      </c>
      <c r="CD132">
        <v>0</v>
      </c>
      <c r="CH132">
        <v>0</v>
      </c>
      <c r="CL132">
        <v>0</v>
      </c>
      <c r="CP132">
        <v>0</v>
      </c>
      <c r="CT132">
        <v>0</v>
      </c>
      <c r="CW132">
        <v>0</v>
      </c>
      <c r="DF132">
        <v>0</v>
      </c>
      <c r="DJ132">
        <v>0</v>
      </c>
      <c r="DN132">
        <v>0</v>
      </c>
      <c r="DR132">
        <v>0</v>
      </c>
      <c r="DV132">
        <v>0</v>
      </c>
      <c r="DZ132">
        <v>0</v>
      </c>
      <c r="ED132">
        <v>0</v>
      </c>
      <c r="EH132">
        <v>0</v>
      </c>
      <c r="EL132">
        <v>0</v>
      </c>
      <c r="EP132">
        <v>0</v>
      </c>
      <c r="ET132">
        <v>0</v>
      </c>
      <c r="EZ132" t="s">
        <v>669</v>
      </c>
      <c r="FA132">
        <v>0</v>
      </c>
      <c r="FB132">
        <v>1</v>
      </c>
      <c r="FC132" t="s">
        <v>469</v>
      </c>
      <c r="FD132" t="s">
        <v>803</v>
      </c>
      <c r="FE132" t="s">
        <v>613</v>
      </c>
      <c r="FF132">
        <v>1150000</v>
      </c>
    </row>
    <row r="133" spans="1:162" x14ac:dyDescent="0.2">
      <c r="A133" t="s">
        <v>545</v>
      </c>
      <c r="B133" t="s">
        <v>551</v>
      </c>
      <c r="C133" t="s">
        <v>11</v>
      </c>
      <c r="D133" s="39" t="s">
        <v>552</v>
      </c>
      <c r="E133" t="s">
        <v>553</v>
      </c>
      <c r="F133" t="s">
        <v>1047</v>
      </c>
      <c r="G133">
        <v>42</v>
      </c>
      <c r="H133" t="s">
        <v>1794</v>
      </c>
      <c r="J133" t="s">
        <v>328</v>
      </c>
      <c r="K133" t="s">
        <v>329</v>
      </c>
      <c r="L133" t="s">
        <v>107</v>
      </c>
      <c r="M133" t="s">
        <v>272</v>
      </c>
      <c r="N133" t="s">
        <v>1907</v>
      </c>
      <c r="O133" t="s">
        <v>1908</v>
      </c>
      <c r="P133" t="s">
        <v>7</v>
      </c>
      <c r="Q133" t="s">
        <v>9</v>
      </c>
      <c r="R133" t="s">
        <v>245</v>
      </c>
      <c r="S133" t="s">
        <v>221</v>
      </c>
      <c r="T133">
        <v>0</v>
      </c>
      <c r="AD133" t="s">
        <v>469</v>
      </c>
      <c r="AE133">
        <v>0</v>
      </c>
      <c r="AG133" t="s">
        <v>1020</v>
      </c>
      <c r="AH133" t="s">
        <v>1020</v>
      </c>
      <c r="AI133" t="s">
        <v>1020</v>
      </c>
      <c r="AN133">
        <v>0</v>
      </c>
      <c r="AO133">
        <v>0</v>
      </c>
      <c r="AP133">
        <v>0</v>
      </c>
      <c r="AQ133">
        <v>0</v>
      </c>
      <c r="AR133" t="s">
        <v>469</v>
      </c>
      <c r="AS133" t="s">
        <v>469</v>
      </c>
      <c r="AT133" t="s">
        <v>469</v>
      </c>
      <c r="AU133" t="s">
        <v>469</v>
      </c>
      <c r="AV133" t="s">
        <v>469</v>
      </c>
      <c r="AW133" t="s">
        <v>469</v>
      </c>
      <c r="AX133" t="s">
        <v>469</v>
      </c>
      <c r="AY133" t="s">
        <v>469</v>
      </c>
      <c r="AZ133">
        <v>0</v>
      </c>
      <c r="BB133" t="s">
        <v>698</v>
      </c>
      <c r="BC133">
        <v>0</v>
      </c>
      <c r="BD133">
        <v>4</v>
      </c>
      <c r="BE133" t="s">
        <v>469</v>
      </c>
      <c r="BF133" t="s">
        <v>1165</v>
      </c>
      <c r="BG133" t="s">
        <v>469</v>
      </c>
      <c r="BH133">
        <v>-82000000</v>
      </c>
      <c r="BJ133">
        <v>0</v>
      </c>
      <c r="BN133">
        <v>0</v>
      </c>
      <c r="BR133">
        <v>0</v>
      </c>
      <c r="BV133">
        <v>0</v>
      </c>
      <c r="BZ133">
        <v>0</v>
      </c>
      <c r="CD133">
        <v>0</v>
      </c>
      <c r="CH133">
        <v>0</v>
      </c>
      <c r="CL133">
        <v>0</v>
      </c>
      <c r="CP133">
        <v>0</v>
      </c>
      <c r="CT133">
        <v>0</v>
      </c>
      <c r="CW133">
        <v>0</v>
      </c>
      <c r="DF133">
        <v>0</v>
      </c>
      <c r="DJ133">
        <v>0</v>
      </c>
      <c r="DN133">
        <v>0</v>
      </c>
      <c r="DR133">
        <v>0</v>
      </c>
      <c r="DV133">
        <v>0</v>
      </c>
      <c r="DZ133">
        <v>0</v>
      </c>
      <c r="ED133">
        <v>0</v>
      </c>
      <c r="EH133">
        <v>0</v>
      </c>
      <c r="EL133">
        <v>0</v>
      </c>
      <c r="EP133">
        <v>0</v>
      </c>
      <c r="ET133">
        <v>0</v>
      </c>
      <c r="EZ133" t="s">
        <v>563</v>
      </c>
      <c r="FA133">
        <v>0</v>
      </c>
      <c r="FB133">
        <v>2</v>
      </c>
      <c r="FC133" t="s">
        <v>469</v>
      </c>
      <c r="FD133" t="s">
        <v>614</v>
      </c>
      <c r="FE133" t="s">
        <v>615</v>
      </c>
      <c r="FF133">
        <v>0</v>
      </c>
    </row>
    <row r="134" spans="1:162" x14ac:dyDescent="0.2">
      <c r="A134" t="s">
        <v>545</v>
      </c>
      <c r="B134" t="s">
        <v>551</v>
      </c>
      <c r="C134" t="s">
        <v>11</v>
      </c>
      <c r="D134" s="39" t="s">
        <v>552</v>
      </c>
      <c r="E134" t="s">
        <v>553</v>
      </c>
      <c r="F134" t="s">
        <v>1047</v>
      </c>
      <c r="G134">
        <v>43</v>
      </c>
      <c r="H134" t="s">
        <v>1795</v>
      </c>
      <c r="J134" t="s">
        <v>328</v>
      </c>
      <c r="K134" t="s">
        <v>329</v>
      </c>
      <c r="L134" t="s">
        <v>107</v>
      </c>
      <c r="M134" t="s">
        <v>272</v>
      </c>
      <c r="N134" t="s">
        <v>1907</v>
      </c>
      <c r="O134" t="s">
        <v>1908</v>
      </c>
      <c r="P134" t="s">
        <v>7</v>
      </c>
      <c r="Q134" t="s">
        <v>9</v>
      </c>
      <c r="R134" t="s">
        <v>245</v>
      </c>
      <c r="S134" t="s">
        <v>221</v>
      </c>
      <c r="T134">
        <v>10600000</v>
      </c>
      <c r="AC134">
        <v>2</v>
      </c>
      <c r="AD134">
        <v>5300000</v>
      </c>
      <c r="AE134">
        <v>10600000</v>
      </c>
      <c r="AG134">
        <v>42046</v>
      </c>
      <c r="AH134">
        <v>42047</v>
      </c>
      <c r="AI134">
        <v>42048</v>
      </c>
      <c r="AJ134" t="s">
        <v>411</v>
      </c>
      <c r="AN134">
        <v>10600000</v>
      </c>
      <c r="AO134">
        <v>10600000</v>
      </c>
      <c r="AP134">
        <v>0</v>
      </c>
      <c r="AQ134">
        <v>0</v>
      </c>
      <c r="AR134" t="s">
        <v>469</v>
      </c>
      <c r="AS134" t="s">
        <v>469</v>
      </c>
      <c r="AT134" t="s">
        <v>469</v>
      </c>
      <c r="AU134" t="s">
        <v>469</v>
      </c>
      <c r="AV134" t="s">
        <v>2179</v>
      </c>
      <c r="AW134">
        <v>238</v>
      </c>
      <c r="AX134">
        <v>186</v>
      </c>
      <c r="AY134">
        <v>42048</v>
      </c>
      <c r="AZ134">
        <v>10600000</v>
      </c>
      <c r="BB134" t="s">
        <v>699</v>
      </c>
      <c r="BC134">
        <v>0</v>
      </c>
      <c r="BD134">
        <v>4</v>
      </c>
      <c r="BE134" t="s">
        <v>469</v>
      </c>
      <c r="BF134" t="s">
        <v>1166</v>
      </c>
      <c r="BG134" t="s">
        <v>469</v>
      </c>
      <c r="BH134">
        <v>-156167615</v>
      </c>
      <c r="BJ134">
        <v>0</v>
      </c>
      <c r="BN134">
        <v>0</v>
      </c>
      <c r="BR134">
        <v>0</v>
      </c>
      <c r="BV134">
        <v>0</v>
      </c>
      <c r="BZ134">
        <v>0</v>
      </c>
      <c r="CD134">
        <v>0</v>
      </c>
      <c r="CH134">
        <v>0</v>
      </c>
      <c r="CL134">
        <v>0</v>
      </c>
      <c r="CP134">
        <v>0</v>
      </c>
      <c r="CT134">
        <v>0</v>
      </c>
      <c r="CW134">
        <v>0</v>
      </c>
      <c r="DF134">
        <v>0</v>
      </c>
      <c r="DJ134">
        <v>0</v>
      </c>
      <c r="DN134">
        <v>0</v>
      </c>
      <c r="DR134">
        <v>0</v>
      </c>
      <c r="DV134">
        <v>0</v>
      </c>
      <c r="DZ134">
        <v>0</v>
      </c>
      <c r="ED134">
        <v>0</v>
      </c>
      <c r="EH134">
        <v>0</v>
      </c>
      <c r="EL134">
        <v>0</v>
      </c>
      <c r="EP134">
        <v>0</v>
      </c>
      <c r="ET134">
        <v>0</v>
      </c>
      <c r="EZ134" t="s">
        <v>564</v>
      </c>
      <c r="FA134">
        <v>0</v>
      </c>
      <c r="FB134">
        <v>2</v>
      </c>
      <c r="FC134" t="s">
        <v>469</v>
      </c>
      <c r="FD134" t="s">
        <v>983</v>
      </c>
      <c r="FE134" t="s">
        <v>711</v>
      </c>
      <c r="FF134">
        <v>0</v>
      </c>
    </row>
    <row r="135" spans="1:162" x14ac:dyDescent="0.2">
      <c r="A135" t="s">
        <v>545</v>
      </c>
      <c r="B135" t="s">
        <v>551</v>
      </c>
      <c r="C135" t="s">
        <v>11</v>
      </c>
      <c r="D135" s="39" t="s">
        <v>552</v>
      </c>
      <c r="E135" t="s">
        <v>553</v>
      </c>
      <c r="F135" t="s">
        <v>1047</v>
      </c>
      <c r="G135">
        <v>44</v>
      </c>
      <c r="H135" t="s">
        <v>1796</v>
      </c>
      <c r="J135" t="s">
        <v>328</v>
      </c>
      <c r="K135" t="s">
        <v>329</v>
      </c>
      <c r="L135" t="s">
        <v>107</v>
      </c>
      <c r="M135" t="s">
        <v>272</v>
      </c>
      <c r="N135" t="s">
        <v>1907</v>
      </c>
      <c r="O135" t="s">
        <v>1908</v>
      </c>
      <c r="P135" t="s">
        <v>7</v>
      </c>
      <c r="Q135" t="s">
        <v>9</v>
      </c>
      <c r="R135" t="s">
        <v>245</v>
      </c>
      <c r="S135" t="s">
        <v>221</v>
      </c>
      <c r="T135">
        <v>4600000</v>
      </c>
      <c r="AC135">
        <v>2</v>
      </c>
      <c r="AD135">
        <v>2300000</v>
      </c>
      <c r="AE135">
        <v>4600000</v>
      </c>
      <c r="AG135">
        <v>42046</v>
      </c>
      <c r="AH135">
        <v>42047</v>
      </c>
      <c r="AI135">
        <v>42048</v>
      </c>
      <c r="AJ135" t="s">
        <v>411</v>
      </c>
      <c r="AN135">
        <v>4600000</v>
      </c>
      <c r="AO135">
        <v>3450000</v>
      </c>
      <c r="AP135">
        <v>1150000</v>
      </c>
      <c r="AQ135">
        <v>1150000</v>
      </c>
      <c r="AR135" t="s">
        <v>469</v>
      </c>
      <c r="AS135" t="s">
        <v>469</v>
      </c>
      <c r="AT135" t="s">
        <v>469</v>
      </c>
      <c r="AU135" t="s">
        <v>469</v>
      </c>
      <c r="AV135" t="s">
        <v>2180</v>
      </c>
      <c r="AW135">
        <v>239</v>
      </c>
      <c r="AX135">
        <v>215</v>
      </c>
      <c r="AY135">
        <v>42054</v>
      </c>
      <c r="AZ135">
        <v>4600000</v>
      </c>
      <c r="BB135" t="s">
        <v>700</v>
      </c>
      <c r="BC135">
        <v>0</v>
      </c>
      <c r="BD135">
        <v>4</v>
      </c>
      <c r="BE135" t="s">
        <v>469</v>
      </c>
      <c r="BF135" t="s">
        <v>1167</v>
      </c>
      <c r="BG135" t="s">
        <v>469</v>
      </c>
      <c r="BH135">
        <v>-14350000</v>
      </c>
      <c r="BJ135">
        <v>0</v>
      </c>
      <c r="BN135">
        <v>0</v>
      </c>
      <c r="BR135">
        <v>0</v>
      </c>
      <c r="BV135">
        <v>0</v>
      </c>
      <c r="BZ135">
        <v>0</v>
      </c>
      <c r="CD135">
        <v>0</v>
      </c>
      <c r="CH135">
        <v>0</v>
      </c>
      <c r="CL135">
        <v>0</v>
      </c>
      <c r="CP135">
        <v>0</v>
      </c>
      <c r="CT135">
        <v>0</v>
      </c>
      <c r="CW135">
        <v>0</v>
      </c>
      <c r="DF135">
        <v>0</v>
      </c>
      <c r="DJ135">
        <v>0</v>
      </c>
      <c r="DN135">
        <v>0</v>
      </c>
      <c r="DR135">
        <v>0</v>
      </c>
      <c r="DV135">
        <v>0</v>
      </c>
      <c r="DZ135">
        <v>0</v>
      </c>
      <c r="ED135">
        <v>0</v>
      </c>
      <c r="EH135">
        <v>0</v>
      </c>
      <c r="EL135">
        <v>0</v>
      </c>
      <c r="EP135">
        <v>0</v>
      </c>
      <c r="ET135">
        <v>0</v>
      </c>
      <c r="EZ135" t="s">
        <v>565</v>
      </c>
      <c r="FA135">
        <v>0</v>
      </c>
      <c r="FB135">
        <v>2</v>
      </c>
      <c r="FC135" t="s">
        <v>469</v>
      </c>
      <c r="FD135" t="s">
        <v>804</v>
      </c>
      <c r="FE135" t="s">
        <v>615</v>
      </c>
      <c r="FF135">
        <v>46400000</v>
      </c>
    </row>
    <row r="136" spans="1:162" x14ac:dyDescent="0.2">
      <c r="A136" t="s">
        <v>545</v>
      </c>
      <c r="B136" t="s">
        <v>551</v>
      </c>
      <c r="C136" t="s">
        <v>11</v>
      </c>
      <c r="D136" s="39" t="s">
        <v>1797</v>
      </c>
      <c r="E136" t="s">
        <v>1798</v>
      </c>
      <c r="F136" t="s">
        <v>1047</v>
      </c>
      <c r="G136">
        <v>1</v>
      </c>
      <c r="H136" t="s">
        <v>1834</v>
      </c>
      <c r="J136" t="s">
        <v>328</v>
      </c>
      <c r="K136" t="s">
        <v>329</v>
      </c>
      <c r="L136" t="s">
        <v>107</v>
      </c>
      <c r="M136" t="s">
        <v>272</v>
      </c>
      <c r="N136" t="s">
        <v>1907</v>
      </c>
      <c r="O136" t="s">
        <v>1908</v>
      </c>
      <c r="P136" t="s">
        <v>7</v>
      </c>
      <c r="Q136" t="s">
        <v>9</v>
      </c>
      <c r="R136" t="s">
        <v>245</v>
      </c>
      <c r="S136" t="s">
        <v>221</v>
      </c>
      <c r="T136">
        <v>9000000</v>
      </c>
      <c r="AC136">
        <v>2</v>
      </c>
      <c r="AD136">
        <v>4500000</v>
      </c>
      <c r="AE136">
        <v>9000000</v>
      </c>
      <c r="AG136">
        <v>42046</v>
      </c>
      <c r="AH136">
        <v>42047</v>
      </c>
      <c r="AI136">
        <v>42047</v>
      </c>
      <c r="AJ136" t="s">
        <v>411</v>
      </c>
      <c r="AN136">
        <v>9000000</v>
      </c>
      <c r="AO136">
        <v>9000000</v>
      </c>
      <c r="AP136">
        <v>0</v>
      </c>
      <c r="AQ136">
        <v>0</v>
      </c>
      <c r="AR136" t="s">
        <v>469</v>
      </c>
      <c r="AS136" t="s">
        <v>469</v>
      </c>
      <c r="AT136" t="s">
        <v>469</v>
      </c>
      <c r="AU136" t="s">
        <v>469</v>
      </c>
      <c r="AV136" t="s">
        <v>2322</v>
      </c>
      <c r="AW136">
        <v>240</v>
      </c>
      <c r="AX136">
        <v>275</v>
      </c>
      <c r="AY136">
        <v>42062</v>
      </c>
      <c r="AZ136">
        <v>9000000</v>
      </c>
      <c r="BB136" t="s">
        <v>701</v>
      </c>
      <c r="BC136">
        <v>0</v>
      </c>
      <c r="BD136">
        <v>4</v>
      </c>
      <c r="BE136" t="s">
        <v>469</v>
      </c>
      <c r="BF136" t="s">
        <v>1168</v>
      </c>
      <c r="BG136" t="s">
        <v>469</v>
      </c>
      <c r="BH136">
        <v>-8050000</v>
      </c>
      <c r="BJ136">
        <v>0</v>
      </c>
      <c r="BN136">
        <v>0</v>
      </c>
      <c r="BR136">
        <v>0</v>
      </c>
      <c r="BV136">
        <v>0</v>
      </c>
      <c r="BZ136">
        <v>0</v>
      </c>
      <c r="CD136">
        <v>0</v>
      </c>
      <c r="CH136">
        <v>0</v>
      </c>
      <c r="CL136">
        <v>0</v>
      </c>
      <c r="CP136">
        <v>0</v>
      </c>
      <c r="CT136">
        <v>0</v>
      </c>
      <c r="CW136">
        <v>0</v>
      </c>
      <c r="DF136">
        <v>0</v>
      </c>
      <c r="DJ136">
        <v>0</v>
      </c>
      <c r="DN136">
        <v>0</v>
      </c>
      <c r="DR136">
        <v>0</v>
      </c>
      <c r="DV136">
        <v>0</v>
      </c>
      <c r="DZ136">
        <v>0</v>
      </c>
      <c r="ED136">
        <v>0</v>
      </c>
      <c r="EH136">
        <v>0</v>
      </c>
      <c r="EL136">
        <v>0</v>
      </c>
      <c r="EP136">
        <v>0</v>
      </c>
      <c r="ET136">
        <v>0</v>
      </c>
      <c r="EZ136" t="s">
        <v>616</v>
      </c>
      <c r="FA136">
        <v>0</v>
      </c>
      <c r="FB136">
        <v>11</v>
      </c>
      <c r="FC136" t="s">
        <v>469</v>
      </c>
      <c r="FD136" t="s">
        <v>704</v>
      </c>
      <c r="FE136" t="s">
        <v>712</v>
      </c>
      <c r="FF136">
        <v>0</v>
      </c>
    </row>
    <row r="137" spans="1:162" x14ac:dyDescent="0.2">
      <c r="A137" t="s">
        <v>545</v>
      </c>
      <c r="B137" t="s">
        <v>554</v>
      </c>
      <c r="C137" t="s">
        <v>5</v>
      </c>
      <c r="D137" s="39" t="s">
        <v>555</v>
      </c>
      <c r="E137" t="s">
        <v>556</v>
      </c>
      <c r="F137" t="s">
        <v>1047</v>
      </c>
      <c r="G137">
        <v>1</v>
      </c>
      <c r="H137" t="s">
        <v>1044</v>
      </c>
      <c r="J137" t="s">
        <v>328</v>
      </c>
      <c r="K137" t="s">
        <v>329</v>
      </c>
      <c r="L137" t="s">
        <v>107</v>
      </c>
      <c r="M137" t="s">
        <v>272</v>
      </c>
      <c r="N137" t="s">
        <v>1907</v>
      </c>
      <c r="O137" t="s">
        <v>1908</v>
      </c>
      <c r="P137" t="s">
        <v>7</v>
      </c>
      <c r="Q137" t="s">
        <v>9</v>
      </c>
      <c r="R137" t="s">
        <v>245</v>
      </c>
      <c r="S137" t="s">
        <v>221</v>
      </c>
      <c r="T137">
        <v>5044600</v>
      </c>
      <c r="AC137">
        <v>2.1933039999999999</v>
      </c>
      <c r="AD137">
        <v>2300000.3647465194</v>
      </c>
      <c r="AE137">
        <v>5044600</v>
      </c>
      <c r="AI137">
        <v>42027</v>
      </c>
      <c r="AJ137" t="s">
        <v>411</v>
      </c>
      <c r="AO137">
        <v>0</v>
      </c>
      <c r="AP137">
        <v>5044600</v>
      </c>
      <c r="AQ137">
        <v>0</v>
      </c>
      <c r="AR137" t="s">
        <v>469</v>
      </c>
      <c r="AS137" t="s">
        <v>469</v>
      </c>
      <c r="AT137" t="s">
        <v>469</v>
      </c>
      <c r="AU137" t="s">
        <v>469</v>
      </c>
      <c r="AV137" t="s">
        <v>469</v>
      </c>
      <c r="AW137" t="s">
        <v>469</v>
      </c>
      <c r="AX137" t="s">
        <v>469</v>
      </c>
      <c r="AY137" t="s">
        <v>469</v>
      </c>
      <c r="AZ137">
        <v>0</v>
      </c>
      <c r="BB137" t="s">
        <v>687</v>
      </c>
      <c r="BC137">
        <v>0</v>
      </c>
      <c r="BD137">
        <v>4</v>
      </c>
      <c r="BE137" t="s">
        <v>469</v>
      </c>
      <c r="BF137" t="s">
        <v>1154</v>
      </c>
      <c r="BG137" t="s">
        <v>469</v>
      </c>
      <c r="BH137">
        <v>0</v>
      </c>
      <c r="BJ137">
        <v>0</v>
      </c>
      <c r="BN137">
        <v>0</v>
      </c>
      <c r="BR137">
        <v>0</v>
      </c>
      <c r="BV137">
        <v>0</v>
      </c>
      <c r="BZ137">
        <v>0</v>
      </c>
      <c r="CD137">
        <v>0</v>
      </c>
      <c r="CH137">
        <v>0</v>
      </c>
      <c r="CL137">
        <v>0</v>
      </c>
      <c r="CP137">
        <v>0</v>
      </c>
      <c r="CT137">
        <v>0</v>
      </c>
      <c r="CW137">
        <v>0</v>
      </c>
      <c r="DF137">
        <v>0</v>
      </c>
      <c r="DJ137">
        <v>0</v>
      </c>
      <c r="DN137">
        <v>0</v>
      </c>
      <c r="DR137">
        <v>0</v>
      </c>
      <c r="DV137">
        <v>0</v>
      </c>
      <c r="DZ137">
        <v>0</v>
      </c>
      <c r="ED137">
        <v>0</v>
      </c>
      <c r="EH137">
        <v>0</v>
      </c>
      <c r="EL137">
        <v>0</v>
      </c>
      <c r="EP137">
        <v>0</v>
      </c>
      <c r="ET137">
        <v>0</v>
      </c>
      <c r="EZ137" t="s">
        <v>660</v>
      </c>
      <c r="FA137">
        <v>0</v>
      </c>
      <c r="FB137">
        <v>1</v>
      </c>
      <c r="FC137" t="s">
        <v>469</v>
      </c>
      <c r="FD137" t="s">
        <v>791</v>
      </c>
      <c r="FE137" t="s">
        <v>582</v>
      </c>
      <c r="FF137">
        <v>0</v>
      </c>
    </row>
    <row r="138" spans="1:162" x14ac:dyDescent="0.2">
      <c r="A138" t="s">
        <v>545</v>
      </c>
      <c r="B138" t="s">
        <v>554</v>
      </c>
      <c r="C138" t="s">
        <v>5</v>
      </c>
      <c r="D138" s="39" t="s">
        <v>555</v>
      </c>
      <c r="E138" t="s">
        <v>556</v>
      </c>
      <c r="F138" t="s">
        <v>1047</v>
      </c>
      <c r="G138">
        <v>2</v>
      </c>
      <c r="H138" t="s">
        <v>2181</v>
      </c>
      <c r="J138" t="s">
        <v>328</v>
      </c>
      <c r="K138" t="s">
        <v>329</v>
      </c>
      <c r="L138" t="s">
        <v>107</v>
      </c>
      <c r="M138" t="s">
        <v>272</v>
      </c>
      <c r="N138" t="s">
        <v>1907</v>
      </c>
      <c r="O138" t="s">
        <v>1908</v>
      </c>
      <c r="P138" t="s">
        <v>7</v>
      </c>
      <c r="Q138" t="s">
        <v>9</v>
      </c>
      <c r="R138" t="s">
        <v>245</v>
      </c>
      <c r="S138" t="s">
        <v>221</v>
      </c>
      <c r="T138">
        <v>11700000</v>
      </c>
      <c r="AC138">
        <v>3</v>
      </c>
      <c r="AD138">
        <v>3900000</v>
      </c>
      <c r="AE138">
        <v>11700000</v>
      </c>
      <c r="AG138">
        <v>42121</v>
      </c>
      <c r="AH138">
        <v>42122</v>
      </c>
      <c r="AI138">
        <v>42123</v>
      </c>
      <c r="AJ138" t="s">
        <v>411</v>
      </c>
      <c r="AO138">
        <v>0</v>
      </c>
      <c r="AP138">
        <v>11700000</v>
      </c>
      <c r="AQ138">
        <v>0</v>
      </c>
      <c r="AR138" t="s">
        <v>469</v>
      </c>
      <c r="AS138" t="s">
        <v>469</v>
      </c>
      <c r="AT138" t="s">
        <v>469</v>
      </c>
      <c r="AU138" t="s">
        <v>469</v>
      </c>
      <c r="AV138" t="s">
        <v>469</v>
      </c>
      <c r="AW138" t="s">
        <v>469</v>
      </c>
      <c r="AX138" t="s">
        <v>469</v>
      </c>
      <c r="AY138" t="s">
        <v>469</v>
      </c>
      <c r="AZ138">
        <v>0</v>
      </c>
      <c r="BB138" t="s">
        <v>688</v>
      </c>
      <c r="BC138">
        <v>0</v>
      </c>
      <c r="BD138">
        <v>4</v>
      </c>
      <c r="BE138" t="s">
        <v>469</v>
      </c>
      <c r="BF138" t="s">
        <v>1155</v>
      </c>
      <c r="BG138" t="s">
        <v>469</v>
      </c>
      <c r="BH138">
        <v>0</v>
      </c>
      <c r="BJ138">
        <v>0</v>
      </c>
      <c r="BN138">
        <v>0</v>
      </c>
      <c r="BR138">
        <v>0</v>
      </c>
      <c r="BV138">
        <v>0</v>
      </c>
      <c r="BZ138">
        <v>0</v>
      </c>
      <c r="CD138">
        <v>0</v>
      </c>
      <c r="CH138">
        <v>0</v>
      </c>
      <c r="CL138">
        <v>0</v>
      </c>
      <c r="CP138">
        <v>0</v>
      </c>
      <c r="CT138">
        <v>0</v>
      </c>
      <c r="CW138">
        <v>0</v>
      </c>
      <c r="DF138">
        <v>0</v>
      </c>
      <c r="DJ138">
        <v>0</v>
      </c>
      <c r="DN138">
        <v>0</v>
      </c>
      <c r="DR138">
        <v>0</v>
      </c>
      <c r="DV138">
        <v>0</v>
      </c>
      <c r="DZ138">
        <v>0</v>
      </c>
      <c r="ED138">
        <v>0</v>
      </c>
      <c r="EH138">
        <v>0</v>
      </c>
      <c r="EL138">
        <v>0</v>
      </c>
      <c r="EP138">
        <v>0</v>
      </c>
      <c r="ET138">
        <v>0</v>
      </c>
      <c r="EZ138" t="s">
        <v>661</v>
      </c>
      <c r="FA138">
        <v>0</v>
      </c>
      <c r="FB138">
        <v>1</v>
      </c>
      <c r="FC138" t="s">
        <v>469</v>
      </c>
      <c r="FD138" t="s">
        <v>792</v>
      </c>
      <c r="FE138" t="s">
        <v>585</v>
      </c>
      <c r="FF138">
        <v>0</v>
      </c>
    </row>
    <row r="139" spans="1:162" x14ac:dyDescent="0.2">
      <c r="A139" t="s">
        <v>545</v>
      </c>
      <c r="B139" t="s">
        <v>554</v>
      </c>
      <c r="C139" t="s">
        <v>5</v>
      </c>
      <c r="D139" s="39" t="s">
        <v>555</v>
      </c>
      <c r="E139" t="s">
        <v>556</v>
      </c>
      <c r="F139" t="s">
        <v>1047</v>
      </c>
      <c r="G139">
        <v>3</v>
      </c>
      <c r="H139" t="s">
        <v>2182</v>
      </c>
      <c r="J139" t="s">
        <v>328</v>
      </c>
      <c r="K139" t="s">
        <v>329</v>
      </c>
      <c r="L139" t="s">
        <v>107</v>
      </c>
      <c r="M139" t="s">
        <v>272</v>
      </c>
      <c r="N139" t="s">
        <v>1907</v>
      </c>
      <c r="O139" t="s">
        <v>1908</v>
      </c>
      <c r="P139" t="s">
        <v>7</v>
      </c>
      <c r="Q139" t="s">
        <v>9</v>
      </c>
      <c r="R139" t="s">
        <v>245</v>
      </c>
      <c r="S139" t="s">
        <v>221</v>
      </c>
      <c r="T139">
        <v>13500000</v>
      </c>
      <c r="AC139">
        <v>3</v>
      </c>
      <c r="AD139">
        <v>4500000</v>
      </c>
      <c r="AE139">
        <v>13500000</v>
      </c>
      <c r="AG139">
        <v>42121</v>
      </c>
      <c r="AH139">
        <v>42122</v>
      </c>
      <c r="AI139">
        <v>42123</v>
      </c>
      <c r="AJ139" t="s">
        <v>411</v>
      </c>
      <c r="AO139">
        <v>0</v>
      </c>
      <c r="AP139">
        <v>13500000</v>
      </c>
      <c r="AQ139">
        <v>0</v>
      </c>
      <c r="AR139" t="s">
        <v>469</v>
      </c>
      <c r="AS139" t="s">
        <v>469</v>
      </c>
      <c r="AT139" t="s">
        <v>469</v>
      </c>
      <c r="AU139" t="s">
        <v>469</v>
      </c>
      <c r="AV139" t="s">
        <v>469</v>
      </c>
      <c r="AW139" t="s">
        <v>469</v>
      </c>
      <c r="AX139" t="s">
        <v>469</v>
      </c>
      <c r="AY139" t="s">
        <v>469</v>
      </c>
      <c r="AZ139">
        <v>0</v>
      </c>
      <c r="BB139" t="s">
        <v>689</v>
      </c>
      <c r="BC139">
        <v>0</v>
      </c>
      <c r="BD139">
        <v>4</v>
      </c>
      <c r="BE139" t="s">
        <v>469</v>
      </c>
      <c r="BF139" t="s">
        <v>1156</v>
      </c>
      <c r="BG139" t="s">
        <v>469</v>
      </c>
      <c r="BH139">
        <v>-63100000</v>
      </c>
      <c r="BJ139">
        <v>0</v>
      </c>
      <c r="BN139">
        <v>0</v>
      </c>
      <c r="BR139">
        <v>0</v>
      </c>
      <c r="BV139">
        <v>0</v>
      </c>
      <c r="BZ139">
        <v>0</v>
      </c>
      <c r="CD139">
        <v>0</v>
      </c>
      <c r="CH139">
        <v>0</v>
      </c>
      <c r="CL139">
        <v>0</v>
      </c>
      <c r="CP139">
        <v>0</v>
      </c>
      <c r="CT139">
        <v>0</v>
      </c>
      <c r="CW139">
        <v>0</v>
      </c>
      <c r="DF139">
        <v>0</v>
      </c>
      <c r="DJ139">
        <v>0</v>
      </c>
      <c r="DN139">
        <v>0</v>
      </c>
      <c r="DR139">
        <v>0</v>
      </c>
      <c r="DV139">
        <v>0</v>
      </c>
      <c r="DZ139">
        <v>0</v>
      </c>
      <c r="ED139">
        <v>0</v>
      </c>
      <c r="EH139">
        <v>0</v>
      </c>
      <c r="EL139">
        <v>0</v>
      </c>
      <c r="EP139">
        <v>0</v>
      </c>
      <c r="ET139">
        <v>0</v>
      </c>
      <c r="EZ139" t="s">
        <v>662</v>
      </c>
      <c r="FA139">
        <v>0</v>
      </c>
      <c r="FB139">
        <v>1</v>
      </c>
      <c r="FC139" t="s">
        <v>469</v>
      </c>
      <c r="FD139" t="s">
        <v>793</v>
      </c>
      <c r="FE139" t="s">
        <v>588</v>
      </c>
      <c r="FF139">
        <v>0</v>
      </c>
    </row>
    <row r="140" spans="1:162" x14ac:dyDescent="0.2">
      <c r="A140" t="s">
        <v>545</v>
      </c>
      <c r="B140" t="s">
        <v>554</v>
      </c>
      <c r="C140" t="s">
        <v>5</v>
      </c>
      <c r="D140" s="39" t="s">
        <v>555</v>
      </c>
      <c r="E140" t="s">
        <v>556</v>
      </c>
      <c r="F140" t="s">
        <v>1047</v>
      </c>
      <c r="G140">
        <v>4</v>
      </c>
      <c r="H140" t="s">
        <v>2183</v>
      </c>
      <c r="J140" t="s">
        <v>328</v>
      </c>
      <c r="K140" t="s">
        <v>329</v>
      </c>
      <c r="L140" t="s">
        <v>107</v>
      </c>
      <c r="M140" t="s">
        <v>272</v>
      </c>
      <c r="N140" t="s">
        <v>1907</v>
      </c>
      <c r="O140" t="s">
        <v>1908</v>
      </c>
      <c r="P140" t="s">
        <v>7</v>
      </c>
      <c r="Q140" t="s">
        <v>9</v>
      </c>
      <c r="R140" t="s">
        <v>245</v>
      </c>
      <c r="S140" t="s">
        <v>221</v>
      </c>
      <c r="T140">
        <v>13500000</v>
      </c>
      <c r="AC140">
        <v>3</v>
      </c>
      <c r="AD140">
        <v>4500000</v>
      </c>
      <c r="AE140">
        <v>13500000</v>
      </c>
      <c r="AG140">
        <v>42121</v>
      </c>
      <c r="AH140">
        <v>42122</v>
      </c>
      <c r="AI140">
        <v>42123</v>
      </c>
      <c r="AJ140" t="s">
        <v>411</v>
      </c>
      <c r="AO140">
        <v>0</v>
      </c>
      <c r="AP140">
        <v>13500000</v>
      </c>
      <c r="AQ140">
        <v>0</v>
      </c>
      <c r="AR140" t="s">
        <v>469</v>
      </c>
      <c r="AS140" t="s">
        <v>469</v>
      </c>
      <c r="AT140" t="s">
        <v>469</v>
      </c>
      <c r="AU140" t="s">
        <v>469</v>
      </c>
      <c r="AV140" t="s">
        <v>469</v>
      </c>
      <c r="AW140" t="s">
        <v>469</v>
      </c>
      <c r="AX140" t="s">
        <v>469</v>
      </c>
      <c r="AY140" t="s">
        <v>469</v>
      </c>
      <c r="AZ140">
        <v>0</v>
      </c>
      <c r="BB140" t="s">
        <v>690</v>
      </c>
      <c r="BC140">
        <v>0</v>
      </c>
      <c r="BD140">
        <v>4</v>
      </c>
      <c r="BE140" t="s">
        <v>469</v>
      </c>
      <c r="BF140" t="s">
        <v>1157</v>
      </c>
      <c r="BG140" t="s">
        <v>469</v>
      </c>
      <c r="BH140">
        <v>0</v>
      </c>
      <c r="BJ140">
        <v>0</v>
      </c>
      <c r="BN140">
        <v>0</v>
      </c>
      <c r="BR140">
        <v>0</v>
      </c>
      <c r="BV140">
        <v>0</v>
      </c>
      <c r="BZ140">
        <v>0</v>
      </c>
      <c r="CD140">
        <v>0</v>
      </c>
      <c r="CH140">
        <v>0</v>
      </c>
      <c r="CL140">
        <v>0</v>
      </c>
      <c r="CP140">
        <v>0</v>
      </c>
      <c r="CT140">
        <v>0</v>
      </c>
      <c r="CW140">
        <v>0</v>
      </c>
      <c r="DF140">
        <v>0</v>
      </c>
      <c r="DJ140">
        <v>0</v>
      </c>
      <c r="DN140">
        <v>0</v>
      </c>
      <c r="DR140">
        <v>0</v>
      </c>
      <c r="DV140">
        <v>0</v>
      </c>
      <c r="DZ140">
        <v>0</v>
      </c>
      <c r="ED140">
        <v>0</v>
      </c>
      <c r="EH140">
        <v>0</v>
      </c>
      <c r="EL140">
        <v>0</v>
      </c>
      <c r="EP140">
        <v>0</v>
      </c>
      <c r="ET140">
        <v>0</v>
      </c>
      <c r="EZ140" t="s">
        <v>663</v>
      </c>
      <c r="FA140">
        <v>0</v>
      </c>
      <c r="FB140">
        <v>1</v>
      </c>
      <c r="FC140" t="s">
        <v>469</v>
      </c>
      <c r="FD140" t="s">
        <v>794</v>
      </c>
      <c r="FE140" t="s">
        <v>795</v>
      </c>
      <c r="FF140">
        <v>0</v>
      </c>
    </row>
    <row r="141" spans="1:162" x14ac:dyDescent="0.2">
      <c r="A141" t="s">
        <v>545</v>
      </c>
      <c r="B141" t="s">
        <v>554</v>
      </c>
      <c r="C141" t="s">
        <v>5</v>
      </c>
      <c r="D141" s="39" t="s">
        <v>555</v>
      </c>
      <c r="E141" t="s">
        <v>556</v>
      </c>
      <c r="F141" t="s">
        <v>1047</v>
      </c>
      <c r="G141">
        <v>5</v>
      </c>
      <c r="H141" t="s">
        <v>2184</v>
      </c>
      <c r="J141" t="s">
        <v>328</v>
      </c>
      <c r="K141" t="s">
        <v>329</v>
      </c>
      <c r="L141" t="s">
        <v>107</v>
      </c>
      <c r="M141" t="s">
        <v>272</v>
      </c>
      <c r="N141" t="s">
        <v>1907</v>
      </c>
      <c r="O141" t="s">
        <v>1908</v>
      </c>
      <c r="P141" t="s">
        <v>7</v>
      </c>
      <c r="Q141" t="s">
        <v>9</v>
      </c>
      <c r="R141" t="s">
        <v>245</v>
      </c>
      <c r="S141" t="s">
        <v>221</v>
      </c>
      <c r="T141">
        <v>15900000</v>
      </c>
      <c r="AC141">
        <v>3</v>
      </c>
      <c r="AD141">
        <v>5300000</v>
      </c>
      <c r="AE141">
        <v>15900000</v>
      </c>
      <c r="AG141">
        <v>42121</v>
      </c>
      <c r="AH141">
        <v>42122</v>
      </c>
      <c r="AI141">
        <v>42123</v>
      </c>
      <c r="AJ141" t="s">
        <v>411</v>
      </c>
      <c r="AO141">
        <v>0</v>
      </c>
      <c r="AP141">
        <v>15900000</v>
      </c>
      <c r="AQ141">
        <v>0</v>
      </c>
      <c r="AR141" t="s">
        <v>469</v>
      </c>
      <c r="AS141" t="s">
        <v>469</v>
      </c>
      <c r="AT141" t="s">
        <v>469</v>
      </c>
      <c r="AU141" t="s">
        <v>469</v>
      </c>
      <c r="AV141" t="s">
        <v>469</v>
      </c>
      <c r="AW141" t="s">
        <v>469</v>
      </c>
      <c r="AX141" t="s">
        <v>469</v>
      </c>
      <c r="AY141" t="s">
        <v>469</v>
      </c>
      <c r="AZ141">
        <v>0</v>
      </c>
      <c r="BB141" t="s">
        <v>691</v>
      </c>
      <c r="BC141">
        <v>0</v>
      </c>
      <c r="BD141">
        <v>4</v>
      </c>
      <c r="BE141" t="s">
        <v>469</v>
      </c>
      <c r="BF141" t="s">
        <v>1158</v>
      </c>
      <c r="BG141" t="s">
        <v>469</v>
      </c>
      <c r="BH141">
        <v>0</v>
      </c>
      <c r="BJ141">
        <v>0</v>
      </c>
      <c r="BN141">
        <v>0</v>
      </c>
      <c r="BR141">
        <v>0</v>
      </c>
      <c r="BV141">
        <v>0</v>
      </c>
      <c r="BZ141">
        <v>0</v>
      </c>
      <c r="CD141">
        <v>0</v>
      </c>
      <c r="CH141">
        <v>0</v>
      </c>
      <c r="CL141">
        <v>0</v>
      </c>
      <c r="CP141">
        <v>0</v>
      </c>
      <c r="CT141">
        <v>0</v>
      </c>
      <c r="CW141">
        <v>0</v>
      </c>
      <c r="DF141">
        <v>0</v>
      </c>
      <c r="DJ141">
        <v>0</v>
      </c>
      <c r="DN141">
        <v>0</v>
      </c>
      <c r="DR141">
        <v>0</v>
      </c>
      <c r="DV141">
        <v>0</v>
      </c>
      <c r="DZ141">
        <v>0</v>
      </c>
      <c r="ED141">
        <v>0</v>
      </c>
      <c r="EH141">
        <v>0</v>
      </c>
      <c r="EL141">
        <v>0</v>
      </c>
      <c r="EP141">
        <v>0</v>
      </c>
      <c r="ET141">
        <v>0</v>
      </c>
      <c r="EZ141" t="s">
        <v>664</v>
      </c>
      <c r="FA141">
        <v>0</v>
      </c>
      <c r="FB141">
        <v>1</v>
      </c>
      <c r="FC141" t="s">
        <v>469</v>
      </c>
      <c r="FD141" t="s">
        <v>796</v>
      </c>
      <c r="FE141" t="s">
        <v>797</v>
      </c>
      <c r="FF141">
        <v>0</v>
      </c>
    </row>
    <row r="142" spans="1:162" x14ac:dyDescent="0.2">
      <c r="A142" t="s">
        <v>545</v>
      </c>
      <c r="B142" t="s">
        <v>1639</v>
      </c>
      <c r="C142" t="s">
        <v>24</v>
      </c>
      <c r="D142" s="39" t="s">
        <v>557</v>
      </c>
      <c r="E142" t="s">
        <v>558</v>
      </c>
      <c r="F142" t="s">
        <v>1047</v>
      </c>
      <c r="G142">
        <v>1</v>
      </c>
      <c r="H142" t="s">
        <v>1640</v>
      </c>
      <c r="J142" t="s">
        <v>328</v>
      </c>
      <c r="K142" t="s">
        <v>329</v>
      </c>
      <c r="L142" t="s">
        <v>107</v>
      </c>
      <c r="M142" t="s">
        <v>272</v>
      </c>
      <c r="N142" t="s">
        <v>1907</v>
      </c>
      <c r="O142" t="s">
        <v>1908</v>
      </c>
      <c r="P142" t="s">
        <v>7</v>
      </c>
      <c r="Q142" t="s">
        <v>9</v>
      </c>
      <c r="R142" t="s">
        <v>245</v>
      </c>
      <c r="S142" t="s">
        <v>221</v>
      </c>
      <c r="T142">
        <v>4500000</v>
      </c>
      <c r="AC142">
        <v>1</v>
      </c>
      <c r="AD142">
        <v>4500000</v>
      </c>
      <c r="AE142">
        <v>4500000</v>
      </c>
      <c r="AG142">
        <v>42051</v>
      </c>
      <c r="AH142">
        <v>42052</v>
      </c>
      <c r="AI142">
        <v>42053</v>
      </c>
      <c r="AJ142" t="s">
        <v>411</v>
      </c>
      <c r="AN142">
        <v>0</v>
      </c>
      <c r="AO142">
        <v>0</v>
      </c>
      <c r="AP142">
        <v>4500000</v>
      </c>
      <c r="AQ142">
        <v>0</v>
      </c>
      <c r="AR142" t="s">
        <v>469</v>
      </c>
      <c r="AS142" t="s">
        <v>469</v>
      </c>
      <c r="AT142" t="s">
        <v>469</v>
      </c>
      <c r="AU142" t="s">
        <v>469</v>
      </c>
      <c r="AV142" t="s">
        <v>469</v>
      </c>
      <c r="AW142" t="s">
        <v>469</v>
      </c>
      <c r="AX142" t="s">
        <v>469</v>
      </c>
      <c r="AY142" t="s">
        <v>469</v>
      </c>
      <c r="AZ142">
        <v>0</v>
      </c>
      <c r="BB142" t="s">
        <v>692</v>
      </c>
      <c r="BC142">
        <v>0</v>
      </c>
      <c r="BD142">
        <v>4</v>
      </c>
      <c r="BE142" t="s">
        <v>469</v>
      </c>
      <c r="BF142" t="s">
        <v>1159</v>
      </c>
      <c r="BG142" t="s">
        <v>469</v>
      </c>
      <c r="BH142">
        <v>-30000000</v>
      </c>
      <c r="BJ142">
        <v>0</v>
      </c>
      <c r="BN142">
        <v>0</v>
      </c>
      <c r="BR142">
        <v>0</v>
      </c>
      <c r="BV142">
        <v>0</v>
      </c>
      <c r="BZ142">
        <v>0</v>
      </c>
      <c r="CD142">
        <v>0</v>
      </c>
      <c r="CH142">
        <v>0</v>
      </c>
      <c r="CL142">
        <v>0</v>
      </c>
      <c r="CP142">
        <v>0</v>
      </c>
      <c r="CT142">
        <v>0</v>
      </c>
      <c r="CW142">
        <v>0</v>
      </c>
      <c r="DF142">
        <v>0</v>
      </c>
      <c r="DJ142">
        <v>0</v>
      </c>
      <c r="DN142">
        <v>0</v>
      </c>
      <c r="DR142">
        <v>0</v>
      </c>
      <c r="DV142">
        <v>0</v>
      </c>
      <c r="DZ142">
        <v>0</v>
      </c>
      <c r="ED142">
        <v>0</v>
      </c>
      <c r="EH142">
        <v>0</v>
      </c>
      <c r="EL142">
        <v>0</v>
      </c>
      <c r="EP142">
        <v>0</v>
      </c>
      <c r="ET142">
        <v>0</v>
      </c>
      <c r="EZ142" t="s">
        <v>665</v>
      </c>
      <c r="FA142">
        <v>0</v>
      </c>
      <c r="FB142">
        <v>1</v>
      </c>
      <c r="FC142" t="s">
        <v>469</v>
      </c>
      <c r="FD142" t="s">
        <v>798</v>
      </c>
      <c r="FE142" t="s">
        <v>599</v>
      </c>
      <c r="FF142">
        <v>0</v>
      </c>
    </row>
    <row r="143" spans="1:162" x14ac:dyDescent="0.2">
      <c r="A143" t="s">
        <v>545</v>
      </c>
      <c r="B143" t="s">
        <v>1639</v>
      </c>
      <c r="C143" t="s">
        <v>24</v>
      </c>
      <c r="D143" s="39" t="s">
        <v>557</v>
      </c>
      <c r="E143" t="s">
        <v>558</v>
      </c>
      <c r="F143" t="s">
        <v>1047</v>
      </c>
      <c r="G143">
        <v>2</v>
      </c>
      <c r="H143" t="s">
        <v>1640</v>
      </c>
      <c r="J143" t="s">
        <v>328</v>
      </c>
      <c r="K143" t="s">
        <v>329</v>
      </c>
      <c r="L143" t="s">
        <v>107</v>
      </c>
      <c r="M143" t="s">
        <v>272</v>
      </c>
      <c r="N143" t="s">
        <v>1907</v>
      </c>
      <c r="O143" t="s">
        <v>1908</v>
      </c>
      <c r="P143" t="s">
        <v>7</v>
      </c>
      <c r="Q143" t="s">
        <v>9</v>
      </c>
      <c r="R143" t="s">
        <v>245</v>
      </c>
      <c r="S143" t="s">
        <v>221</v>
      </c>
      <c r="T143">
        <v>36100000</v>
      </c>
      <c r="AC143">
        <v>8.0222219999999993</v>
      </c>
      <c r="AD143">
        <v>4500000.1246537436</v>
      </c>
      <c r="AE143">
        <v>36100000</v>
      </c>
      <c r="AG143">
        <v>42051</v>
      </c>
      <c r="AH143">
        <v>42052</v>
      </c>
      <c r="AI143">
        <v>42053</v>
      </c>
      <c r="AJ143" t="s">
        <v>411</v>
      </c>
      <c r="AN143">
        <v>0</v>
      </c>
      <c r="AO143">
        <v>0</v>
      </c>
      <c r="AP143">
        <v>36100000</v>
      </c>
      <c r="AQ143">
        <v>0</v>
      </c>
      <c r="AR143" t="s">
        <v>469</v>
      </c>
      <c r="AS143" t="s">
        <v>469</v>
      </c>
      <c r="AT143" t="s">
        <v>469</v>
      </c>
      <c r="AU143" t="s">
        <v>469</v>
      </c>
      <c r="AV143" t="s">
        <v>469</v>
      </c>
      <c r="AW143" t="s">
        <v>469</v>
      </c>
      <c r="AX143" t="s">
        <v>469</v>
      </c>
      <c r="AY143" t="s">
        <v>469</v>
      </c>
      <c r="AZ143">
        <v>0</v>
      </c>
      <c r="BB143" t="s">
        <v>693</v>
      </c>
      <c r="BC143">
        <v>0</v>
      </c>
      <c r="BD143">
        <v>4</v>
      </c>
      <c r="BE143" t="s">
        <v>469</v>
      </c>
      <c r="BF143" t="s">
        <v>1160</v>
      </c>
      <c r="BG143" t="s">
        <v>469</v>
      </c>
      <c r="BH143">
        <v>0</v>
      </c>
      <c r="BJ143">
        <v>0</v>
      </c>
      <c r="BN143">
        <v>0</v>
      </c>
      <c r="BR143">
        <v>0</v>
      </c>
      <c r="BV143">
        <v>0</v>
      </c>
      <c r="BZ143">
        <v>0</v>
      </c>
      <c r="CD143">
        <v>0</v>
      </c>
      <c r="CH143">
        <v>0</v>
      </c>
      <c r="CL143">
        <v>0</v>
      </c>
      <c r="CP143">
        <v>0</v>
      </c>
      <c r="CT143">
        <v>0</v>
      </c>
      <c r="CW143">
        <v>0</v>
      </c>
      <c r="DF143">
        <v>0</v>
      </c>
      <c r="DJ143">
        <v>0</v>
      </c>
      <c r="DN143">
        <v>0</v>
      </c>
      <c r="DR143">
        <v>0</v>
      </c>
      <c r="DV143">
        <v>0</v>
      </c>
      <c r="DZ143">
        <v>0</v>
      </c>
      <c r="ED143">
        <v>0</v>
      </c>
      <c r="EH143">
        <v>0</v>
      </c>
      <c r="EL143">
        <v>0</v>
      </c>
      <c r="EP143">
        <v>0</v>
      </c>
      <c r="ET143">
        <v>0</v>
      </c>
      <c r="EZ143" t="s">
        <v>666</v>
      </c>
      <c r="FA143">
        <v>0</v>
      </c>
      <c r="FB143">
        <v>1</v>
      </c>
      <c r="FC143" t="s">
        <v>469</v>
      </c>
      <c r="FD143" t="s">
        <v>799</v>
      </c>
      <c r="FE143" t="s">
        <v>800</v>
      </c>
      <c r="FF143">
        <v>0</v>
      </c>
    </row>
    <row r="144" spans="1:162" x14ac:dyDescent="0.2">
      <c r="A144" t="s">
        <v>545</v>
      </c>
      <c r="B144" t="s">
        <v>1639</v>
      </c>
      <c r="C144" t="s">
        <v>24</v>
      </c>
      <c r="D144" s="39" t="s">
        <v>557</v>
      </c>
      <c r="E144" t="s">
        <v>558</v>
      </c>
      <c r="F144" t="s">
        <v>1047</v>
      </c>
      <c r="G144">
        <v>3</v>
      </c>
      <c r="H144" t="s">
        <v>1799</v>
      </c>
      <c r="J144" t="s">
        <v>328</v>
      </c>
      <c r="K144" t="s">
        <v>329</v>
      </c>
      <c r="L144" t="s">
        <v>107</v>
      </c>
      <c r="M144" t="s">
        <v>272</v>
      </c>
      <c r="N144" t="s">
        <v>1907</v>
      </c>
      <c r="O144" t="s">
        <v>1908</v>
      </c>
      <c r="P144" t="s">
        <v>7</v>
      </c>
      <c r="Q144" t="s">
        <v>9</v>
      </c>
      <c r="R144" t="s">
        <v>245</v>
      </c>
      <c r="S144" t="s">
        <v>221</v>
      </c>
      <c r="T144">
        <v>0</v>
      </c>
      <c r="AD144" t="s">
        <v>469</v>
      </c>
      <c r="AE144">
        <v>0</v>
      </c>
      <c r="AG144" t="s">
        <v>1020</v>
      </c>
      <c r="AH144" t="s">
        <v>1020</v>
      </c>
      <c r="AI144" t="s">
        <v>1020</v>
      </c>
      <c r="AN144">
        <v>0</v>
      </c>
      <c r="AO144">
        <v>0</v>
      </c>
      <c r="AP144">
        <v>0</v>
      </c>
      <c r="AQ144">
        <v>0</v>
      </c>
      <c r="AR144" t="s">
        <v>469</v>
      </c>
      <c r="AS144" t="s">
        <v>469</v>
      </c>
      <c r="AT144" t="s">
        <v>469</v>
      </c>
      <c r="AU144" t="s">
        <v>469</v>
      </c>
      <c r="AV144" t="s">
        <v>469</v>
      </c>
      <c r="AW144" t="s">
        <v>469</v>
      </c>
      <c r="AX144" t="s">
        <v>469</v>
      </c>
      <c r="AY144" t="s">
        <v>469</v>
      </c>
      <c r="AZ144">
        <v>0</v>
      </c>
      <c r="BB144" t="s">
        <v>694</v>
      </c>
      <c r="BC144">
        <v>0</v>
      </c>
      <c r="BD144">
        <v>4</v>
      </c>
      <c r="BE144" t="s">
        <v>469</v>
      </c>
      <c r="BF144" t="s">
        <v>1161</v>
      </c>
      <c r="BG144" t="s">
        <v>469</v>
      </c>
      <c r="BH144">
        <v>-50000000</v>
      </c>
      <c r="BJ144">
        <v>0</v>
      </c>
      <c r="BN144">
        <v>0</v>
      </c>
      <c r="BR144">
        <v>0</v>
      </c>
      <c r="BV144">
        <v>0</v>
      </c>
      <c r="BZ144">
        <v>0</v>
      </c>
      <c r="CD144">
        <v>0</v>
      </c>
      <c r="CH144">
        <v>0</v>
      </c>
      <c r="CL144">
        <v>0</v>
      </c>
      <c r="CP144">
        <v>0</v>
      </c>
      <c r="CT144">
        <v>0</v>
      </c>
      <c r="CW144">
        <v>0</v>
      </c>
      <c r="DF144">
        <v>0</v>
      </c>
      <c r="DJ144">
        <v>0</v>
      </c>
      <c r="DN144">
        <v>0</v>
      </c>
      <c r="DR144">
        <v>0</v>
      </c>
      <c r="DV144">
        <v>0</v>
      </c>
      <c r="DZ144">
        <v>0</v>
      </c>
      <c r="ED144">
        <v>0</v>
      </c>
      <c r="EH144">
        <v>0</v>
      </c>
      <c r="EL144">
        <v>0</v>
      </c>
      <c r="EP144">
        <v>0</v>
      </c>
      <c r="ET144">
        <v>0</v>
      </c>
      <c r="EZ144" t="s">
        <v>667</v>
      </c>
      <c r="FA144">
        <v>0</v>
      </c>
      <c r="FB144">
        <v>1</v>
      </c>
      <c r="FC144" t="s">
        <v>469</v>
      </c>
      <c r="FD144" t="s">
        <v>801</v>
      </c>
      <c r="FE144" t="s">
        <v>605</v>
      </c>
      <c r="FF144">
        <v>0</v>
      </c>
    </row>
    <row r="145" spans="1:162" x14ac:dyDescent="0.2">
      <c r="A145" t="s">
        <v>545</v>
      </c>
      <c r="B145" t="s">
        <v>1639</v>
      </c>
      <c r="C145" t="s">
        <v>24</v>
      </c>
      <c r="D145" s="39" t="s">
        <v>557</v>
      </c>
      <c r="E145" t="s">
        <v>558</v>
      </c>
      <c r="F145" t="s">
        <v>1047</v>
      </c>
      <c r="G145">
        <v>4</v>
      </c>
      <c r="H145" t="s">
        <v>1799</v>
      </c>
      <c r="J145" t="s">
        <v>328</v>
      </c>
      <c r="K145" t="s">
        <v>329</v>
      </c>
      <c r="L145" t="s">
        <v>107</v>
      </c>
      <c r="M145" t="s">
        <v>272</v>
      </c>
      <c r="N145" t="s">
        <v>1907</v>
      </c>
      <c r="O145" t="s">
        <v>1908</v>
      </c>
      <c r="P145" t="s">
        <v>7</v>
      </c>
      <c r="Q145" t="s">
        <v>9</v>
      </c>
      <c r="R145" t="s">
        <v>245</v>
      </c>
      <c r="S145" t="s">
        <v>221</v>
      </c>
      <c r="T145">
        <v>102600</v>
      </c>
      <c r="AC145">
        <v>2.2800000000000001E-2</v>
      </c>
      <c r="AD145">
        <v>4500000</v>
      </c>
      <c r="AE145">
        <v>102600</v>
      </c>
      <c r="AG145">
        <v>42117</v>
      </c>
      <c r="AH145">
        <v>42118</v>
      </c>
      <c r="AI145">
        <v>42149</v>
      </c>
      <c r="AJ145" t="s">
        <v>411</v>
      </c>
      <c r="AP145">
        <v>102600</v>
      </c>
      <c r="AQ145">
        <v>0</v>
      </c>
      <c r="BB145" t="s">
        <v>695</v>
      </c>
      <c r="BC145">
        <v>0</v>
      </c>
      <c r="BD145">
        <v>4</v>
      </c>
      <c r="BE145" t="s">
        <v>469</v>
      </c>
      <c r="BF145" t="s">
        <v>1162</v>
      </c>
      <c r="BG145" t="s">
        <v>469</v>
      </c>
      <c r="BH145">
        <v>0</v>
      </c>
      <c r="BJ145">
        <v>0</v>
      </c>
      <c r="BN145">
        <v>0</v>
      </c>
      <c r="BR145">
        <v>0</v>
      </c>
      <c r="BV145">
        <v>0</v>
      </c>
      <c r="BZ145">
        <v>0</v>
      </c>
      <c r="CD145">
        <v>0</v>
      </c>
      <c r="CH145">
        <v>0</v>
      </c>
      <c r="CL145">
        <v>0</v>
      </c>
      <c r="CP145">
        <v>0</v>
      </c>
      <c r="CT145">
        <v>0</v>
      </c>
      <c r="CW145">
        <v>0</v>
      </c>
      <c r="DF145">
        <v>0</v>
      </c>
      <c r="DJ145">
        <v>0</v>
      </c>
      <c r="DN145">
        <v>0</v>
      </c>
      <c r="DR145">
        <v>0</v>
      </c>
      <c r="DV145">
        <v>0</v>
      </c>
      <c r="DZ145">
        <v>0</v>
      </c>
      <c r="ED145">
        <v>0</v>
      </c>
      <c r="EH145">
        <v>0</v>
      </c>
      <c r="EL145">
        <v>0</v>
      </c>
      <c r="EP145">
        <v>0</v>
      </c>
      <c r="ET145">
        <v>0</v>
      </c>
      <c r="EZ145" t="s">
        <v>668</v>
      </c>
      <c r="FA145">
        <v>0</v>
      </c>
      <c r="FB145">
        <v>1</v>
      </c>
      <c r="FC145" t="s">
        <v>469</v>
      </c>
      <c r="FD145" t="s">
        <v>802</v>
      </c>
      <c r="FE145" t="s">
        <v>610</v>
      </c>
      <c r="FF145">
        <v>0</v>
      </c>
    </row>
    <row r="146" spans="1:162" x14ac:dyDescent="0.2">
      <c r="A146" t="s">
        <v>545</v>
      </c>
      <c r="B146" t="s">
        <v>1639</v>
      </c>
      <c r="C146" t="s">
        <v>24</v>
      </c>
      <c r="D146" s="39" t="s">
        <v>557</v>
      </c>
      <c r="E146" t="s">
        <v>558</v>
      </c>
      <c r="F146" t="s">
        <v>1047</v>
      </c>
      <c r="G146">
        <v>5</v>
      </c>
      <c r="H146" t="s">
        <v>1799</v>
      </c>
      <c r="J146" t="s">
        <v>328</v>
      </c>
      <c r="K146" t="s">
        <v>329</v>
      </c>
      <c r="L146" t="s">
        <v>107</v>
      </c>
      <c r="M146" t="s">
        <v>272</v>
      </c>
      <c r="N146" t="s">
        <v>1907</v>
      </c>
      <c r="O146" t="s">
        <v>1908</v>
      </c>
      <c r="P146" t="s">
        <v>7</v>
      </c>
      <c r="Q146" t="s">
        <v>9</v>
      </c>
      <c r="R146" t="s">
        <v>245</v>
      </c>
      <c r="S146" t="s">
        <v>221</v>
      </c>
      <c r="T146">
        <v>4500000</v>
      </c>
      <c r="AC146">
        <v>1</v>
      </c>
      <c r="AD146">
        <v>4500000</v>
      </c>
      <c r="AE146">
        <v>4500000</v>
      </c>
      <c r="AG146">
        <v>42051</v>
      </c>
      <c r="AH146">
        <v>42052</v>
      </c>
      <c r="AI146">
        <v>42053</v>
      </c>
      <c r="AJ146" t="s">
        <v>411</v>
      </c>
      <c r="AN146">
        <v>0</v>
      </c>
      <c r="AO146">
        <v>0</v>
      </c>
      <c r="AP146">
        <v>4500000</v>
      </c>
      <c r="AQ146">
        <v>0</v>
      </c>
      <c r="AR146" t="s">
        <v>469</v>
      </c>
      <c r="AS146" t="s">
        <v>469</v>
      </c>
      <c r="AT146" t="s">
        <v>469</v>
      </c>
      <c r="AU146" t="s">
        <v>469</v>
      </c>
      <c r="AV146" t="s">
        <v>469</v>
      </c>
      <c r="AW146" t="s">
        <v>469</v>
      </c>
      <c r="AX146" t="s">
        <v>469</v>
      </c>
      <c r="AY146" t="s">
        <v>469</v>
      </c>
      <c r="AZ146">
        <v>0</v>
      </c>
      <c r="BB146" t="s">
        <v>696</v>
      </c>
      <c r="BC146">
        <v>0</v>
      </c>
      <c r="BD146">
        <v>4</v>
      </c>
      <c r="BE146" t="s">
        <v>469</v>
      </c>
      <c r="BF146" t="s">
        <v>1163</v>
      </c>
      <c r="BG146" t="s">
        <v>469</v>
      </c>
      <c r="BH146">
        <v>-50000000</v>
      </c>
      <c r="BJ146">
        <v>0</v>
      </c>
      <c r="BN146">
        <v>0</v>
      </c>
      <c r="BR146">
        <v>0</v>
      </c>
      <c r="BV146">
        <v>0</v>
      </c>
      <c r="BZ146">
        <v>0</v>
      </c>
      <c r="CD146">
        <v>0</v>
      </c>
      <c r="CH146">
        <v>0</v>
      </c>
      <c r="CL146">
        <v>0</v>
      </c>
      <c r="CP146">
        <v>0</v>
      </c>
      <c r="CT146">
        <v>0</v>
      </c>
      <c r="CW146">
        <v>0</v>
      </c>
      <c r="DF146">
        <v>0</v>
      </c>
      <c r="DJ146">
        <v>0</v>
      </c>
      <c r="DN146">
        <v>0</v>
      </c>
      <c r="DR146">
        <v>0</v>
      </c>
      <c r="DV146">
        <v>0</v>
      </c>
      <c r="DZ146">
        <v>0</v>
      </c>
      <c r="ED146">
        <v>0</v>
      </c>
      <c r="EH146">
        <v>0</v>
      </c>
      <c r="EL146">
        <v>0</v>
      </c>
      <c r="EP146">
        <v>0</v>
      </c>
      <c r="ET146">
        <v>0</v>
      </c>
      <c r="EZ146" t="s">
        <v>669</v>
      </c>
      <c r="FA146">
        <v>0</v>
      </c>
      <c r="FB146">
        <v>1</v>
      </c>
      <c r="FC146" t="s">
        <v>469</v>
      </c>
      <c r="FD146" t="s">
        <v>803</v>
      </c>
      <c r="FE146" t="s">
        <v>613</v>
      </c>
      <c r="FF146">
        <v>1150000</v>
      </c>
    </row>
    <row r="147" spans="1:162" x14ac:dyDescent="0.2">
      <c r="A147" t="s">
        <v>545</v>
      </c>
      <c r="B147" t="s">
        <v>1639</v>
      </c>
      <c r="C147" t="s">
        <v>24</v>
      </c>
      <c r="D147" s="39" t="s">
        <v>557</v>
      </c>
      <c r="E147" t="s">
        <v>558</v>
      </c>
      <c r="F147" t="s">
        <v>1047</v>
      </c>
      <c r="G147">
        <v>6</v>
      </c>
      <c r="H147" t="s">
        <v>1640</v>
      </c>
      <c r="J147" t="s">
        <v>328</v>
      </c>
      <c r="K147" t="s">
        <v>329</v>
      </c>
      <c r="L147" t="s">
        <v>107</v>
      </c>
      <c r="M147" t="s">
        <v>272</v>
      </c>
      <c r="N147" t="s">
        <v>1907</v>
      </c>
      <c r="O147" t="s">
        <v>1908</v>
      </c>
      <c r="P147" t="s">
        <v>7</v>
      </c>
      <c r="Q147" t="s">
        <v>9</v>
      </c>
      <c r="R147" t="s">
        <v>245</v>
      </c>
      <c r="S147" t="s">
        <v>221</v>
      </c>
      <c r="T147">
        <v>0</v>
      </c>
      <c r="AD147" t="s">
        <v>469</v>
      </c>
      <c r="AE147">
        <v>0</v>
      </c>
      <c r="AG147" t="s">
        <v>1020</v>
      </c>
      <c r="AH147" t="s">
        <v>1020</v>
      </c>
      <c r="AI147" t="s">
        <v>1020</v>
      </c>
      <c r="AN147">
        <v>0</v>
      </c>
      <c r="AO147">
        <v>0</v>
      </c>
      <c r="AP147">
        <v>0</v>
      </c>
      <c r="AQ147">
        <v>0</v>
      </c>
      <c r="AR147" t="s">
        <v>469</v>
      </c>
      <c r="AS147" t="s">
        <v>469</v>
      </c>
      <c r="AT147" t="s">
        <v>469</v>
      </c>
      <c r="AU147" t="s">
        <v>469</v>
      </c>
      <c r="AV147" t="s">
        <v>469</v>
      </c>
      <c r="AW147" t="s">
        <v>469</v>
      </c>
      <c r="AX147" t="s">
        <v>469</v>
      </c>
      <c r="AY147" t="s">
        <v>469</v>
      </c>
      <c r="AZ147">
        <v>0</v>
      </c>
      <c r="BB147" t="s">
        <v>697</v>
      </c>
      <c r="BC147">
        <v>0</v>
      </c>
      <c r="BD147">
        <v>4</v>
      </c>
      <c r="BE147" t="s">
        <v>469</v>
      </c>
      <c r="BF147" t="s">
        <v>1164</v>
      </c>
      <c r="BG147" t="s">
        <v>469</v>
      </c>
      <c r="BH147">
        <v>0</v>
      </c>
      <c r="BJ147">
        <v>0</v>
      </c>
      <c r="BN147">
        <v>0</v>
      </c>
      <c r="BR147">
        <v>0</v>
      </c>
      <c r="BV147">
        <v>0</v>
      </c>
      <c r="BZ147">
        <v>0</v>
      </c>
      <c r="CD147">
        <v>0</v>
      </c>
      <c r="CH147">
        <v>0</v>
      </c>
      <c r="CL147">
        <v>0</v>
      </c>
      <c r="CP147">
        <v>0</v>
      </c>
      <c r="CT147">
        <v>0</v>
      </c>
      <c r="CW147">
        <v>0</v>
      </c>
      <c r="DF147">
        <v>0</v>
      </c>
      <c r="DJ147">
        <v>0</v>
      </c>
      <c r="DN147">
        <v>0</v>
      </c>
      <c r="DR147">
        <v>0</v>
      </c>
      <c r="DV147">
        <v>0</v>
      </c>
      <c r="DZ147">
        <v>0</v>
      </c>
      <c r="ED147">
        <v>0</v>
      </c>
      <c r="EH147">
        <v>0</v>
      </c>
      <c r="EL147">
        <v>0</v>
      </c>
      <c r="EP147">
        <v>0</v>
      </c>
      <c r="ET147">
        <v>0</v>
      </c>
      <c r="EZ147" t="s">
        <v>669</v>
      </c>
      <c r="FA147">
        <v>0</v>
      </c>
      <c r="FB147">
        <v>1</v>
      </c>
      <c r="FC147" t="s">
        <v>469</v>
      </c>
      <c r="FD147" t="s">
        <v>803</v>
      </c>
      <c r="FE147" t="s">
        <v>613</v>
      </c>
      <c r="FF147">
        <v>1150000</v>
      </c>
    </row>
    <row r="148" spans="1:162" x14ac:dyDescent="0.2">
      <c r="A148" t="s">
        <v>545</v>
      </c>
      <c r="B148" t="s">
        <v>1639</v>
      </c>
      <c r="C148" t="s">
        <v>24</v>
      </c>
      <c r="D148" s="39" t="s">
        <v>557</v>
      </c>
      <c r="E148" t="s">
        <v>558</v>
      </c>
      <c r="F148" t="s">
        <v>1047</v>
      </c>
      <c r="G148">
        <v>7</v>
      </c>
      <c r="H148" t="s">
        <v>1799</v>
      </c>
      <c r="J148" t="s">
        <v>328</v>
      </c>
      <c r="K148" t="s">
        <v>329</v>
      </c>
      <c r="L148" t="s">
        <v>107</v>
      </c>
      <c r="M148" t="s">
        <v>272</v>
      </c>
      <c r="N148" t="s">
        <v>1907</v>
      </c>
      <c r="O148" t="s">
        <v>1908</v>
      </c>
      <c r="P148" t="s">
        <v>7</v>
      </c>
      <c r="Q148" t="s">
        <v>9</v>
      </c>
      <c r="R148" t="s">
        <v>245</v>
      </c>
      <c r="S148" t="s">
        <v>221</v>
      </c>
      <c r="T148">
        <v>5493000</v>
      </c>
      <c r="AC148">
        <v>1.22066666</v>
      </c>
      <c r="AD148">
        <v>4500000.0245767338</v>
      </c>
      <c r="AE148">
        <v>5493000</v>
      </c>
      <c r="AG148">
        <v>42051</v>
      </c>
      <c r="AH148">
        <v>42052</v>
      </c>
      <c r="AI148">
        <v>42053</v>
      </c>
      <c r="AJ148" t="s">
        <v>411</v>
      </c>
      <c r="AN148">
        <v>0</v>
      </c>
      <c r="AO148">
        <v>0</v>
      </c>
      <c r="AP148">
        <v>5493000</v>
      </c>
      <c r="AQ148">
        <v>0</v>
      </c>
      <c r="AR148" t="s">
        <v>469</v>
      </c>
      <c r="AS148" t="s">
        <v>469</v>
      </c>
      <c r="AT148" t="s">
        <v>469</v>
      </c>
      <c r="AU148" t="s">
        <v>469</v>
      </c>
      <c r="AV148" t="s">
        <v>469</v>
      </c>
      <c r="AW148" t="s">
        <v>469</v>
      </c>
      <c r="AX148" t="s">
        <v>469</v>
      </c>
      <c r="AY148" t="s">
        <v>469</v>
      </c>
      <c r="AZ148">
        <v>0</v>
      </c>
      <c r="BB148" t="s">
        <v>698</v>
      </c>
      <c r="BC148">
        <v>0</v>
      </c>
      <c r="BD148">
        <v>4</v>
      </c>
      <c r="BE148" t="s">
        <v>469</v>
      </c>
      <c r="BF148" t="s">
        <v>1165</v>
      </c>
      <c r="BG148" t="s">
        <v>469</v>
      </c>
      <c r="BH148">
        <v>-82000000</v>
      </c>
      <c r="BJ148">
        <v>0</v>
      </c>
      <c r="BN148">
        <v>0</v>
      </c>
      <c r="BR148">
        <v>0</v>
      </c>
      <c r="BV148">
        <v>0</v>
      </c>
      <c r="BZ148">
        <v>0</v>
      </c>
      <c r="CD148">
        <v>0</v>
      </c>
      <c r="CH148">
        <v>0</v>
      </c>
      <c r="CL148">
        <v>0</v>
      </c>
      <c r="CP148">
        <v>0</v>
      </c>
      <c r="CT148">
        <v>0</v>
      </c>
      <c r="CW148">
        <v>0</v>
      </c>
      <c r="DF148">
        <v>0</v>
      </c>
      <c r="DJ148">
        <v>0</v>
      </c>
      <c r="DN148">
        <v>0</v>
      </c>
      <c r="DR148">
        <v>0</v>
      </c>
      <c r="DV148">
        <v>0</v>
      </c>
      <c r="DZ148">
        <v>0</v>
      </c>
      <c r="ED148">
        <v>0</v>
      </c>
      <c r="EH148">
        <v>0</v>
      </c>
      <c r="EL148">
        <v>0</v>
      </c>
      <c r="EP148">
        <v>0</v>
      </c>
      <c r="ET148">
        <v>0</v>
      </c>
      <c r="EZ148" t="s">
        <v>563</v>
      </c>
      <c r="FA148">
        <v>0</v>
      </c>
      <c r="FB148">
        <v>2</v>
      </c>
      <c r="FC148" t="s">
        <v>469</v>
      </c>
      <c r="FD148" t="s">
        <v>614</v>
      </c>
      <c r="FE148" t="s">
        <v>615</v>
      </c>
      <c r="FF148">
        <v>0</v>
      </c>
    </row>
    <row r="149" spans="1:162" x14ac:dyDescent="0.2">
      <c r="A149" t="s">
        <v>545</v>
      </c>
      <c r="B149" t="s">
        <v>1639</v>
      </c>
      <c r="C149" t="s">
        <v>24</v>
      </c>
      <c r="D149" s="39" t="s">
        <v>557</v>
      </c>
      <c r="E149" t="s">
        <v>558</v>
      </c>
      <c r="F149" t="s">
        <v>1047</v>
      </c>
      <c r="G149">
        <v>8</v>
      </c>
      <c r="H149" t="s">
        <v>1905</v>
      </c>
      <c r="J149" t="s">
        <v>328</v>
      </c>
      <c r="K149" t="s">
        <v>329</v>
      </c>
      <c r="L149" t="s">
        <v>107</v>
      </c>
      <c r="M149" t="s">
        <v>272</v>
      </c>
      <c r="N149" t="s">
        <v>1907</v>
      </c>
      <c r="O149" t="s">
        <v>1908</v>
      </c>
      <c r="P149" t="s">
        <v>7</v>
      </c>
      <c r="Q149" t="s">
        <v>9</v>
      </c>
      <c r="R149" t="s">
        <v>245</v>
      </c>
      <c r="S149" t="s">
        <v>221</v>
      </c>
      <c r="T149">
        <v>9000000</v>
      </c>
      <c r="AC149">
        <v>2</v>
      </c>
      <c r="AD149">
        <v>4500000</v>
      </c>
      <c r="AE149">
        <v>9000000</v>
      </c>
      <c r="AG149">
        <v>42046</v>
      </c>
      <c r="AH149">
        <v>42047</v>
      </c>
      <c r="AI149">
        <v>42048</v>
      </c>
      <c r="AJ149" t="s">
        <v>411</v>
      </c>
      <c r="AN149">
        <v>9000000</v>
      </c>
      <c r="AO149">
        <v>9000000</v>
      </c>
      <c r="AP149">
        <v>0</v>
      </c>
      <c r="AQ149">
        <v>0</v>
      </c>
      <c r="AR149" t="s">
        <v>469</v>
      </c>
      <c r="AS149" t="s">
        <v>469</v>
      </c>
      <c r="AT149" t="s">
        <v>469</v>
      </c>
      <c r="AU149" t="s">
        <v>469</v>
      </c>
      <c r="AV149" t="s">
        <v>2185</v>
      </c>
      <c r="AW149">
        <v>241</v>
      </c>
      <c r="AX149">
        <v>237</v>
      </c>
      <c r="AY149">
        <v>42059</v>
      </c>
      <c r="AZ149">
        <v>9000000</v>
      </c>
      <c r="BB149" t="s">
        <v>699</v>
      </c>
      <c r="BC149">
        <v>0</v>
      </c>
      <c r="BD149">
        <v>4</v>
      </c>
      <c r="BE149" t="s">
        <v>469</v>
      </c>
      <c r="BF149" t="s">
        <v>1166</v>
      </c>
      <c r="BG149" t="s">
        <v>469</v>
      </c>
      <c r="BH149">
        <v>-156167615</v>
      </c>
      <c r="BJ149">
        <v>0</v>
      </c>
      <c r="BN149">
        <v>0</v>
      </c>
      <c r="BR149">
        <v>0</v>
      </c>
      <c r="BV149">
        <v>0</v>
      </c>
      <c r="BZ149">
        <v>0</v>
      </c>
      <c r="CD149">
        <v>0</v>
      </c>
      <c r="CH149">
        <v>0</v>
      </c>
      <c r="CL149">
        <v>0</v>
      </c>
      <c r="CP149">
        <v>0</v>
      </c>
      <c r="CT149">
        <v>0</v>
      </c>
      <c r="CW149">
        <v>0</v>
      </c>
      <c r="DF149">
        <v>0</v>
      </c>
      <c r="DJ149">
        <v>0</v>
      </c>
      <c r="DN149">
        <v>0</v>
      </c>
      <c r="DR149">
        <v>0</v>
      </c>
      <c r="DV149">
        <v>0</v>
      </c>
      <c r="DZ149">
        <v>0</v>
      </c>
      <c r="ED149">
        <v>0</v>
      </c>
      <c r="EH149">
        <v>0</v>
      </c>
      <c r="EL149">
        <v>0</v>
      </c>
      <c r="EP149">
        <v>0</v>
      </c>
      <c r="ET149">
        <v>0</v>
      </c>
      <c r="EZ149" t="s">
        <v>564</v>
      </c>
      <c r="FA149">
        <v>0</v>
      </c>
      <c r="FB149">
        <v>2</v>
      </c>
      <c r="FC149" t="s">
        <v>469</v>
      </c>
      <c r="FD149" t="s">
        <v>983</v>
      </c>
      <c r="FE149" t="s">
        <v>711</v>
      </c>
      <c r="FF149">
        <v>0</v>
      </c>
    </row>
    <row r="150" spans="1:162" x14ac:dyDescent="0.2">
      <c r="A150" t="s">
        <v>545</v>
      </c>
      <c r="B150" t="s">
        <v>1639</v>
      </c>
      <c r="C150" t="s">
        <v>24</v>
      </c>
      <c r="D150" s="39" t="s">
        <v>557</v>
      </c>
      <c r="E150" t="s">
        <v>558</v>
      </c>
      <c r="F150" t="s">
        <v>1047</v>
      </c>
      <c r="G150">
        <v>9</v>
      </c>
      <c r="H150" t="s">
        <v>1909</v>
      </c>
      <c r="J150" t="s">
        <v>328</v>
      </c>
      <c r="K150" t="s">
        <v>329</v>
      </c>
      <c r="L150" t="s">
        <v>107</v>
      </c>
      <c r="M150" t="s">
        <v>272</v>
      </c>
      <c r="N150" t="s">
        <v>1907</v>
      </c>
      <c r="O150" t="s">
        <v>1908</v>
      </c>
      <c r="P150" t="s">
        <v>7</v>
      </c>
      <c r="Q150" t="s">
        <v>9</v>
      </c>
      <c r="R150" t="s">
        <v>245</v>
      </c>
      <c r="S150" t="s">
        <v>221</v>
      </c>
      <c r="T150">
        <v>13400000</v>
      </c>
      <c r="AC150">
        <v>2</v>
      </c>
      <c r="AD150">
        <v>6700000</v>
      </c>
      <c r="AE150">
        <v>13400000</v>
      </c>
      <c r="AG150">
        <v>42046</v>
      </c>
      <c r="AH150">
        <v>42047</v>
      </c>
      <c r="AI150">
        <v>42048</v>
      </c>
      <c r="AJ150" t="s">
        <v>411</v>
      </c>
      <c r="AN150">
        <v>13400000</v>
      </c>
      <c r="AO150">
        <v>13400000</v>
      </c>
      <c r="AP150">
        <v>0</v>
      </c>
      <c r="AQ150">
        <v>0</v>
      </c>
      <c r="AR150" t="s">
        <v>469</v>
      </c>
      <c r="AS150" t="s">
        <v>469</v>
      </c>
      <c r="AT150" t="s">
        <v>469</v>
      </c>
      <c r="AU150" t="s">
        <v>469</v>
      </c>
      <c r="AV150" t="s">
        <v>2186</v>
      </c>
      <c r="AW150">
        <v>264</v>
      </c>
      <c r="AX150">
        <v>208</v>
      </c>
      <c r="AY150">
        <v>42053</v>
      </c>
      <c r="AZ150">
        <v>13400000</v>
      </c>
      <c r="BB150" t="s">
        <v>700</v>
      </c>
      <c r="BC150">
        <v>0</v>
      </c>
      <c r="BD150">
        <v>4</v>
      </c>
      <c r="BE150" t="s">
        <v>469</v>
      </c>
      <c r="BF150" t="s">
        <v>1167</v>
      </c>
      <c r="BG150" t="s">
        <v>469</v>
      </c>
      <c r="BH150">
        <v>-14350000</v>
      </c>
      <c r="BJ150">
        <v>0</v>
      </c>
      <c r="BN150">
        <v>0</v>
      </c>
      <c r="BR150">
        <v>0</v>
      </c>
      <c r="BV150">
        <v>0</v>
      </c>
      <c r="BZ150">
        <v>0</v>
      </c>
      <c r="CD150">
        <v>0</v>
      </c>
      <c r="CH150">
        <v>0</v>
      </c>
      <c r="CL150">
        <v>0</v>
      </c>
      <c r="CP150">
        <v>0</v>
      </c>
      <c r="CT150">
        <v>0</v>
      </c>
      <c r="CW150">
        <v>0</v>
      </c>
      <c r="DF150">
        <v>0</v>
      </c>
      <c r="DJ150">
        <v>0</v>
      </c>
      <c r="DN150">
        <v>0</v>
      </c>
      <c r="DR150">
        <v>0</v>
      </c>
      <c r="DV150">
        <v>0</v>
      </c>
      <c r="DZ150">
        <v>0</v>
      </c>
      <c r="ED150">
        <v>0</v>
      </c>
      <c r="EH150">
        <v>0</v>
      </c>
      <c r="EL150">
        <v>0</v>
      </c>
      <c r="EP150">
        <v>0</v>
      </c>
      <c r="ET150">
        <v>0</v>
      </c>
      <c r="EZ150" t="s">
        <v>565</v>
      </c>
      <c r="FA150">
        <v>0</v>
      </c>
      <c r="FB150">
        <v>2</v>
      </c>
      <c r="FC150" t="s">
        <v>469</v>
      </c>
      <c r="FD150" t="s">
        <v>804</v>
      </c>
      <c r="FE150" t="s">
        <v>615</v>
      </c>
      <c r="FF150">
        <v>46400000</v>
      </c>
    </row>
    <row r="151" spans="1:162" x14ac:dyDescent="0.2">
      <c r="A151" t="s">
        <v>545</v>
      </c>
      <c r="B151" t="s">
        <v>1639</v>
      </c>
      <c r="C151" t="s">
        <v>24</v>
      </c>
      <c r="D151" s="39" t="s">
        <v>557</v>
      </c>
      <c r="E151" t="s">
        <v>558</v>
      </c>
      <c r="F151" t="s">
        <v>1047</v>
      </c>
      <c r="G151">
        <v>10</v>
      </c>
      <c r="H151" t="s">
        <v>1800</v>
      </c>
      <c r="J151" t="s">
        <v>328</v>
      </c>
      <c r="K151" t="s">
        <v>329</v>
      </c>
      <c r="L151" t="s">
        <v>107</v>
      </c>
      <c r="M151" t="s">
        <v>272</v>
      </c>
      <c r="N151" t="s">
        <v>1907</v>
      </c>
      <c r="O151" t="s">
        <v>1908</v>
      </c>
      <c r="P151" t="s">
        <v>7</v>
      </c>
      <c r="Q151" t="s">
        <v>9</v>
      </c>
      <c r="R151" t="s">
        <v>245</v>
      </c>
      <c r="S151" t="s">
        <v>221</v>
      </c>
      <c r="T151">
        <v>4500000</v>
      </c>
      <c r="AC151">
        <v>1</v>
      </c>
      <c r="AD151">
        <v>4500000</v>
      </c>
      <c r="AE151">
        <v>4500000</v>
      </c>
      <c r="AG151">
        <v>42072</v>
      </c>
      <c r="AH151">
        <v>42073</v>
      </c>
      <c r="AI151">
        <v>42074</v>
      </c>
      <c r="AJ151" t="s">
        <v>411</v>
      </c>
      <c r="AN151">
        <v>4500000</v>
      </c>
      <c r="AO151">
        <v>4500000</v>
      </c>
      <c r="AP151">
        <v>0</v>
      </c>
      <c r="AQ151">
        <v>0</v>
      </c>
      <c r="AR151" t="s">
        <v>469</v>
      </c>
      <c r="AS151" t="s">
        <v>469</v>
      </c>
      <c r="AT151" t="s">
        <v>469</v>
      </c>
      <c r="AU151" t="s">
        <v>469</v>
      </c>
      <c r="AV151" t="s">
        <v>2187</v>
      </c>
      <c r="AW151">
        <v>242</v>
      </c>
      <c r="AX151">
        <v>287</v>
      </c>
      <c r="AY151">
        <v>42066</v>
      </c>
      <c r="AZ151">
        <v>4500000</v>
      </c>
      <c r="BB151" t="s">
        <v>701</v>
      </c>
      <c r="BC151">
        <v>0</v>
      </c>
      <c r="BD151">
        <v>4</v>
      </c>
      <c r="BE151" t="s">
        <v>469</v>
      </c>
      <c r="BF151" t="s">
        <v>1168</v>
      </c>
      <c r="BG151" t="s">
        <v>469</v>
      </c>
      <c r="BH151">
        <v>-8050000</v>
      </c>
      <c r="BJ151">
        <v>0</v>
      </c>
      <c r="BN151">
        <v>0</v>
      </c>
      <c r="BR151">
        <v>0</v>
      </c>
      <c r="BV151">
        <v>0</v>
      </c>
      <c r="BZ151">
        <v>0</v>
      </c>
      <c r="CD151">
        <v>0</v>
      </c>
      <c r="CH151">
        <v>0</v>
      </c>
      <c r="CL151">
        <v>0</v>
      </c>
      <c r="CP151">
        <v>0</v>
      </c>
      <c r="CT151">
        <v>0</v>
      </c>
      <c r="CW151">
        <v>0</v>
      </c>
      <c r="DF151">
        <v>0</v>
      </c>
      <c r="DJ151">
        <v>0</v>
      </c>
      <c r="DN151">
        <v>0</v>
      </c>
      <c r="DR151">
        <v>0</v>
      </c>
      <c r="DV151">
        <v>0</v>
      </c>
      <c r="DZ151">
        <v>0</v>
      </c>
      <c r="ED151">
        <v>0</v>
      </c>
      <c r="EH151">
        <v>0</v>
      </c>
      <c r="EL151">
        <v>0</v>
      </c>
      <c r="EP151">
        <v>0</v>
      </c>
      <c r="ET151">
        <v>0</v>
      </c>
      <c r="EZ151" t="s">
        <v>616</v>
      </c>
      <c r="FA151">
        <v>0</v>
      </c>
      <c r="FB151">
        <v>11</v>
      </c>
      <c r="FC151" t="s">
        <v>469</v>
      </c>
      <c r="FD151" t="s">
        <v>704</v>
      </c>
      <c r="FE151" t="s">
        <v>712</v>
      </c>
      <c r="FF151">
        <v>0</v>
      </c>
    </row>
    <row r="152" spans="1:162" x14ac:dyDescent="0.2">
      <c r="A152" t="s">
        <v>545</v>
      </c>
      <c r="B152" t="s">
        <v>1639</v>
      </c>
      <c r="C152" t="s">
        <v>24</v>
      </c>
      <c r="D152" s="39" t="s">
        <v>557</v>
      </c>
      <c r="E152" t="s">
        <v>558</v>
      </c>
      <c r="F152" t="s">
        <v>1047</v>
      </c>
      <c r="G152">
        <v>11</v>
      </c>
      <c r="H152" t="s">
        <v>1801</v>
      </c>
      <c r="J152" t="s">
        <v>328</v>
      </c>
      <c r="K152" t="s">
        <v>329</v>
      </c>
      <c r="L152" t="s">
        <v>107</v>
      </c>
      <c r="M152" t="s">
        <v>272</v>
      </c>
      <c r="N152" t="s">
        <v>1907</v>
      </c>
      <c r="O152" t="s">
        <v>1908</v>
      </c>
      <c r="P152" t="s">
        <v>7</v>
      </c>
      <c r="Q152" t="s">
        <v>9</v>
      </c>
      <c r="R152" t="s">
        <v>245</v>
      </c>
      <c r="S152" t="s">
        <v>221</v>
      </c>
      <c r="T152">
        <v>9000000</v>
      </c>
      <c r="AC152">
        <v>2</v>
      </c>
      <c r="AD152">
        <v>4500000</v>
      </c>
      <c r="AE152">
        <v>9000000</v>
      </c>
      <c r="AG152">
        <v>42046</v>
      </c>
      <c r="AH152">
        <v>42047</v>
      </c>
      <c r="AI152">
        <v>42048</v>
      </c>
      <c r="AJ152" t="s">
        <v>411</v>
      </c>
      <c r="AN152">
        <v>9000000</v>
      </c>
      <c r="AO152">
        <v>0</v>
      </c>
      <c r="AP152">
        <v>9000000</v>
      </c>
      <c r="AQ152">
        <v>9000000</v>
      </c>
      <c r="AR152" t="s">
        <v>469</v>
      </c>
      <c r="AS152" t="s">
        <v>469</v>
      </c>
      <c r="AT152" t="s">
        <v>469</v>
      </c>
      <c r="AU152" t="s">
        <v>469</v>
      </c>
      <c r="AV152" t="s">
        <v>2188</v>
      </c>
      <c r="AW152">
        <v>151</v>
      </c>
      <c r="AX152">
        <v>0</v>
      </c>
      <c r="AY152">
        <v>0</v>
      </c>
      <c r="AZ152">
        <v>9000000</v>
      </c>
      <c r="BB152" t="s">
        <v>695</v>
      </c>
      <c r="BC152">
        <v>0</v>
      </c>
      <c r="BD152">
        <v>4</v>
      </c>
      <c r="BE152" t="s">
        <v>469</v>
      </c>
      <c r="BF152" t="s">
        <v>1162</v>
      </c>
      <c r="BG152" t="s">
        <v>469</v>
      </c>
      <c r="BH152">
        <v>0</v>
      </c>
      <c r="BJ152">
        <v>0</v>
      </c>
      <c r="BN152">
        <v>0</v>
      </c>
      <c r="BR152">
        <v>0</v>
      </c>
      <c r="BV152">
        <v>0</v>
      </c>
      <c r="BZ152">
        <v>0</v>
      </c>
      <c r="CD152">
        <v>0</v>
      </c>
      <c r="CH152">
        <v>0</v>
      </c>
      <c r="CL152">
        <v>0</v>
      </c>
      <c r="CP152">
        <v>0</v>
      </c>
      <c r="CT152">
        <v>0</v>
      </c>
      <c r="CW152">
        <v>0</v>
      </c>
      <c r="DF152">
        <v>0</v>
      </c>
      <c r="DJ152">
        <v>0</v>
      </c>
      <c r="DN152">
        <v>0</v>
      </c>
      <c r="DR152">
        <v>0</v>
      </c>
      <c r="DV152">
        <v>0</v>
      </c>
      <c r="DZ152">
        <v>0</v>
      </c>
      <c r="ED152">
        <v>0</v>
      </c>
      <c r="EH152">
        <v>0</v>
      </c>
      <c r="EL152">
        <v>0</v>
      </c>
      <c r="EP152">
        <v>0</v>
      </c>
      <c r="ET152">
        <v>0</v>
      </c>
      <c r="EZ152" t="s">
        <v>668</v>
      </c>
      <c r="FA152">
        <v>0</v>
      </c>
      <c r="FB152">
        <v>1</v>
      </c>
      <c r="FC152" t="s">
        <v>469</v>
      </c>
      <c r="FD152" t="s">
        <v>802</v>
      </c>
      <c r="FE152" t="s">
        <v>610</v>
      </c>
      <c r="FF152">
        <v>0</v>
      </c>
    </row>
    <row r="153" spans="1:162" x14ac:dyDescent="0.2">
      <c r="A153" t="s">
        <v>545</v>
      </c>
      <c r="B153" t="s">
        <v>1639</v>
      </c>
      <c r="C153" t="s">
        <v>24</v>
      </c>
      <c r="D153" s="39" t="s">
        <v>557</v>
      </c>
      <c r="E153" t="s">
        <v>558</v>
      </c>
      <c r="F153" t="s">
        <v>1047</v>
      </c>
      <c r="G153">
        <v>12</v>
      </c>
      <c r="H153" t="s">
        <v>1906</v>
      </c>
      <c r="J153" t="s">
        <v>328</v>
      </c>
      <c r="K153" t="s">
        <v>329</v>
      </c>
      <c r="L153" t="s">
        <v>107</v>
      </c>
      <c r="M153" t="s">
        <v>272</v>
      </c>
      <c r="N153" t="s">
        <v>1907</v>
      </c>
      <c r="O153" t="s">
        <v>1908</v>
      </c>
      <c r="P153" t="s">
        <v>7</v>
      </c>
      <c r="Q153" t="s">
        <v>9</v>
      </c>
      <c r="R153" t="s">
        <v>245</v>
      </c>
      <c r="S153" t="s">
        <v>221</v>
      </c>
      <c r="T153">
        <v>9000000</v>
      </c>
      <c r="AC153">
        <v>2</v>
      </c>
      <c r="AD153">
        <v>4500000</v>
      </c>
      <c r="AE153">
        <v>9000000</v>
      </c>
      <c r="AG153">
        <v>42046</v>
      </c>
      <c r="AH153">
        <v>42047</v>
      </c>
      <c r="AI153">
        <v>42048</v>
      </c>
      <c r="AJ153" t="s">
        <v>411</v>
      </c>
      <c r="AN153">
        <v>9000000</v>
      </c>
      <c r="AO153">
        <v>9000000</v>
      </c>
      <c r="AP153">
        <v>0</v>
      </c>
      <c r="AQ153">
        <v>0</v>
      </c>
      <c r="AR153" t="s">
        <v>469</v>
      </c>
      <c r="AS153" t="s">
        <v>469</v>
      </c>
      <c r="AT153" t="s">
        <v>469</v>
      </c>
      <c r="AU153" t="s">
        <v>469</v>
      </c>
      <c r="AV153" t="s">
        <v>2189</v>
      </c>
      <c r="AW153">
        <v>265</v>
      </c>
      <c r="AX153">
        <v>249</v>
      </c>
      <c r="AY153">
        <v>42060</v>
      </c>
      <c r="AZ153">
        <v>9000000</v>
      </c>
      <c r="BB153" t="s">
        <v>696</v>
      </c>
      <c r="BC153">
        <v>0</v>
      </c>
      <c r="BD153">
        <v>4</v>
      </c>
      <c r="BE153" t="s">
        <v>469</v>
      </c>
      <c r="BF153" t="s">
        <v>1163</v>
      </c>
      <c r="BG153" t="s">
        <v>469</v>
      </c>
      <c r="BH153">
        <v>-50000000</v>
      </c>
      <c r="BJ153">
        <v>0</v>
      </c>
      <c r="BN153">
        <v>0</v>
      </c>
      <c r="BR153">
        <v>0</v>
      </c>
      <c r="BV153">
        <v>0</v>
      </c>
      <c r="BZ153">
        <v>0</v>
      </c>
      <c r="CD153">
        <v>0</v>
      </c>
      <c r="CH153">
        <v>0</v>
      </c>
      <c r="CL153">
        <v>0</v>
      </c>
      <c r="CP153">
        <v>0</v>
      </c>
      <c r="CT153">
        <v>0</v>
      </c>
      <c r="CW153">
        <v>0</v>
      </c>
      <c r="DF153">
        <v>0</v>
      </c>
      <c r="DJ153">
        <v>0</v>
      </c>
      <c r="DN153">
        <v>0</v>
      </c>
      <c r="DR153">
        <v>0</v>
      </c>
      <c r="DV153">
        <v>0</v>
      </c>
      <c r="DZ153">
        <v>0</v>
      </c>
      <c r="ED153">
        <v>0</v>
      </c>
      <c r="EH153">
        <v>0</v>
      </c>
      <c r="EL153">
        <v>0</v>
      </c>
      <c r="EP153">
        <v>0</v>
      </c>
      <c r="ET153">
        <v>0</v>
      </c>
      <c r="EZ153" t="s">
        <v>669</v>
      </c>
      <c r="FA153">
        <v>0</v>
      </c>
      <c r="FB153">
        <v>1</v>
      </c>
      <c r="FC153" t="s">
        <v>469</v>
      </c>
      <c r="FD153" t="s">
        <v>803</v>
      </c>
      <c r="FE153" t="s">
        <v>613</v>
      </c>
      <c r="FF153">
        <v>1150000</v>
      </c>
    </row>
    <row r="154" spans="1:162" x14ac:dyDescent="0.2">
      <c r="A154" t="s">
        <v>545</v>
      </c>
      <c r="B154" t="s">
        <v>1639</v>
      </c>
      <c r="C154" t="s">
        <v>24</v>
      </c>
      <c r="D154" s="39" t="s">
        <v>557</v>
      </c>
      <c r="E154" t="s">
        <v>558</v>
      </c>
      <c r="F154" t="s">
        <v>1047</v>
      </c>
      <c r="G154">
        <v>13</v>
      </c>
      <c r="H154" t="s">
        <v>1802</v>
      </c>
      <c r="J154" t="s">
        <v>328</v>
      </c>
      <c r="K154" t="s">
        <v>329</v>
      </c>
      <c r="L154" t="s">
        <v>107</v>
      </c>
      <c r="M154" t="s">
        <v>272</v>
      </c>
      <c r="N154" t="s">
        <v>1907</v>
      </c>
      <c r="O154" t="s">
        <v>1908</v>
      </c>
      <c r="P154" t="s">
        <v>7</v>
      </c>
      <c r="Q154" t="s">
        <v>9</v>
      </c>
      <c r="R154" t="s">
        <v>245</v>
      </c>
      <c r="S154" t="s">
        <v>221</v>
      </c>
      <c r="T154">
        <v>9000000</v>
      </c>
      <c r="AC154">
        <v>2</v>
      </c>
      <c r="AD154">
        <v>4500000</v>
      </c>
      <c r="AE154">
        <v>9000000</v>
      </c>
      <c r="AG154">
        <v>42046</v>
      </c>
      <c r="AH154">
        <v>42047</v>
      </c>
      <c r="AI154">
        <v>42048</v>
      </c>
      <c r="AJ154" t="s">
        <v>411</v>
      </c>
      <c r="AN154">
        <v>9000000</v>
      </c>
      <c r="AO154">
        <v>9000000</v>
      </c>
      <c r="AP154">
        <v>0</v>
      </c>
      <c r="AQ154">
        <v>0</v>
      </c>
      <c r="AR154" t="s">
        <v>469</v>
      </c>
      <c r="AS154" t="s">
        <v>469</v>
      </c>
      <c r="AT154" t="s">
        <v>469</v>
      </c>
      <c r="AU154" t="s">
        <v>469</v>
      </c>
      <c r="AV154" t="s">
        <v>2190</v>
      </c>
      <c r="AW154">
        <v>244</v>
      </c>
      <c r="AX154">
        <v>217</v>
      </c>
      <c r="AY154">
        <v>42054</v>
      </c>
      <c r="AZ154">
        <v>9000000</v>
      </c>
      <c r="BB154" t="s">
        <v>697</v>
      </c>
      <c r="BC154">
        <v>0</v>
      </c>
      <c r="BD154">
        <v>4</v>
      </c>
      <c r="BE154" t="s">
        <v>469</v>
      </c>
      <c r="BF154" t="s">
        <v>1164</v>
      </c>
      <c r="BG154" t="s">
        <v>469</v>
      </c>
      <c r="BH154">
        <v>0</v>
      </c>
      <c r="BJ154">
        <v>0</v>
      </c>
      <c r="BN154">
        <v>0</v>
      </c>
      <c r="BR154">
        <v>0</v>
      </c>
      <c r="BV154">
        <v>0</v>
      </c>
      <c r="BZ154">
        <v>0</v>
      </c>
      <c r="CD154">
        <v>0</v>
      </c>
      <c r="CH154">
        <v>0</v>
      </c>
      <c r="CL154">
        <v>0</v>
      </c>
      <c r="CP154">
        <v>0</v>
      </c>
      <c r="CT154">
        <v>0</v>
      </c>
      <c r="CW154">
        <v>0</v>
      </c>
      <c r="DF154">
        <v>0</v>
      </c>
      <c r="DJ154">
        <v>0</v>
      </c>
      <c r="DN154">
        <v>0</v>
      </c>
      <c r="DR154">
        <v>0</v>
      </c>
      <c r="DV154">
        <v>0</v>
      </c>
      <c r="DZ154">
        <v>0</v>
      </c>
      <c r="ED154">
        <v>0</v>
      </c>
      <c r="EH154">
        <v>0</v>
      </c>
      <c r="EL154">
        <v>0</v>
      </c>
      <c r="EP154">
        <v>0</v>
      </c>
      <c r="ET154">
        <v>0</v>
      </c>
      <c r="EZ154" t="s">
        <v>669</v>
      </c>
      <c r="FA154">
        <v>0</v>
      </c>
      <c r="FB154">
        <v>1</v>
      </c>
      <c r="FC154" t="s">
        <v>469</v>
      </c>
      <c r="FD154" t="s">
        <v>803</v>
      </c>
      <c r="FE154" t="s">
        <v>613</v>
      </c>
      <c r="FF154">
        <v>1150000</v>
      </c>
    </row>
    <row r="155" spans="1:162" x14ac:dyDescent="0.2">
      <c r="A155" t="s">
        <v>545</v>
      </c>
      <c r="B155" t="s">
        <v>1639</v>
      </c>
      <c r="C155" t="s">
        <v>24</v>
      </c>
      <c r="D155" s="39" t="s">
        <v>557</v>
      </c>
      <c r="E155" t="s">
        <v>558</v>
      </c>
      <c r="F155" t="s">
        <v>1047</v>
      </c>
      <c r="G155">
        <v>14</v>
      </c>
      <c r="H155" t="s">
        <v>1803</v>
      </c>
      <c r="J155" t="s">
        <v>328</v>
      </c>
      <c r="K155" t="s">
        <v>329</v>
      </c>
      <c r="L155" t="s">
        <v>107</v>
      </c>
      <c r="M155" t="s">
        <v>272</v>
      </c>
      <c r="N155" t="s">
        <v>1907</v>
      </c>
      <c r="O155" t="s">
        <v>1908</v>
      </c>
      <c r="P155" t="s">
        <v>7</v>
      </c>
      <c r="Q155" t="s">
        <v>9</v>
      </c>
      <c r="R155" t="s">
        <v>245</v>
      </c>
      <c r="S155" t="s">
        <v>221</v>
      </c>
      <c r="T155">
        <v>4600000</v>
      </c>
      <c r="AC155">
        <v>2</v>
      </c>
      <c r="AD155">
        <v>2300000</v>
      </c>
      <c r="AE155">
        <v>4600000</v>
      </c>
      <c r="AG155">
        <v>42058</v>
      </c>
      <c r="AH155">
        <v>42059</v>
      </c>
      <c r="AI155">
        <v>42060</v>
      </c>
      <c r="AJ155" t="s">
        <v>411</v>
      </c>
      <c r="AN155">
        <v>4600000</v>
      </c>
      <c r="AO155">
        <v>4600000</v>
      </c>
      <c r="AP155">
        <v>0</v>
      </c>
      <c r="AQ155">
        <v>0</v>
      </c>
      <c r="AR155" t="s">
        <v>469</v>
      </c>
      <c r="AS155" t="s">
        <v>469</v>
      </c>
      <c r="AT155" t="s">
        <v>469</v>
      </c>
      <c r="AU155" t="s">
        <v>469</v>
      </c>
      <c r="AV155" t="s">
        <v>2191</v>
      </c>
      <c r="AW155">
        <v>245</v>
      </c>
      <c r="AX155">
        <v>181</v>
      </c>
      <c r="AY155">
        <v>42048</v>
      </c>
      <c r="AZ155">
        <v>4600000</v>
      </c>
      <c r="BB155" t="s">
        <v>698</v>
      </c>
      <c r="BC155">
        <v>0</v>
      </c>
      <c r="BD155">
        <v>4</v>
      </c>
      <c r="BE155" t="s">
        <v>469</v>
      </c>
      <c r="BF155" t="s">
        <v>1165</v>
      </c>
      <c r="BG155" t="s">
        <v>469</v>
      </c>
      <c r="BH155">
        <v>-82000000</v>
      </c>
      <c r="BJ155">
        <v>0</v>
      </c>
      <c r="BN155">
        <v>0</v>
      </c>
      <c r="BR155">
        <v>0</v>
      </c>
      <c r="BV155">
        <v>0</v>
      </c>
      <c r="BZ155">
        <v>0</v>
      </c>
      <c r="CD155">
        <v>0</v>
      </c>
      <c r="CH155">
        <v>0</v>
      </c>
      <c r="CL155">
        <v>0</v>
      </c>
      <c r="CP155">
        <v>0</v>
      </c>
      <c r="CT155">
        <v>0</v>
      </c>
      <c r="CW155">
        <v>0</v>
      </c>
      <c r="DF155">
        <v>0</v>
      </c>
      <c r="DJ155">
        <v>0</v>
      </c>
      <c r="DN155">
        <v>0</v>
      </c>
      <c r="DR155">
        <v>0</v>
      </c>
      <c r="DV155">
        <v>0</v>
      </c>
      <c r="DZ155">
        <v>0</v>
      </c>
      <c r="ED155">
        <v>0</v>
      </c>
      <c r="EH155">
        <v>0</v>
      </c>
      <c r="EL155">
        <v>0</v>
      </c>
      <c r="EP155">
        <v>0</v>
      </c>
      <c r="ET155">
        <v>0</v>
      </c>
      <c r="EZ155" t="s">
        <v>563</v>
      </c>
      <c r="FA155">
        <v>0</v>
      </c>
      <c r="FB155">
        <v>2</v>
      </c>
      <c r="FC155" t="s">
        <v>469</v>
      </c>
      <c r="FD155" t="s">
        <v>614</v>
      </c>
      <c r="FE155" t="s">
        <v>615</v>
      </c>
      <c r="FF155">
        <v>0</v>
      </c>
    </row>
    <row r="156" spans="1:162" x14ac:dyDescent="0.2">
      <c r="A156" t="s">
        <v>545</v>
      </c>
      <c r="B156" t="s">
        <v>1639</v>
      </c>
      <c r="C156" t="s">
        <v>24</v>
      </c>
      <c r="D156" s="39" t="s">
        <v>557</v>
      </c>
      <c r="E156" t="s">
        <v>558</v>
      </c>
      <c r="F156" t="s">
        <v>1047</v>
      </c>
      <c r="G156">
        <v>15</v>
      </c>
      <c r="H156" t="s">
        <v>1832</v>
      </c>
      <c r="J156" t="s">
        <v>328</v>
      </c>
      <c r="K156" t="s">
        <v>329</v>
      </c>
      <c r="L156" t="s">
        <v>107</v>
      </c>
      <c r="M156" t="s">
        <v>272</v>
      </c>
      <c r="N156" t="s">
        <v>1907</v>
      </c>
      <c r="O156" t="s">
        <v>1908</v>
      </c>
      <c r="P156" t="s">
        <v>7</v>
      </c>
      <c r="Q156" t="s">
        <v>9</v>
      </c>
      <c r="R156" t="s">
        <v>245</v>
      </c>
      <c r="S156" t="s">
        <v>221</v>
      </c>
      <c r="T156">
        <v>9000000</v>
      </c>
      <c r="AC156">
        <v>2</v>
      </c>
      <c r="AD156">
        <v>4500000</v>
      </c>
      <c r="AE156">
        <v>9000000</v>
      </c>
      <c r="AG156">
        <v>42041</v>
      </c>
      <c r="AH156">
        <v>42041</v>
      </c>
      <c r="AI156">
        <v>42041</v>
      </c>
      <c r="AJ156" t="s">
        <v>411</v>
      </c>
      <c r="AN156">
        <v>9000000</v>
      </c>
      <c r="AO156">
        <v>9000000</v>
      </c>
      <c r="AP156">
        <v>0</v>
      </c>
      <c r="AQ156">
        <v>0</v>
      </c>
      <c r="AR156" t="s">
        <v>469</v>
      </c>
      <c r="AS156" t="s">
        <v>469</v>
      </c>
      <c r="AT156" t="s">
        <v>469</v>
      </c>
      <c r="AU156" t="s">
        <v>469</v>
      </c>
      <c r="AV156" t="s">
        <v>2192</v>
      </c>
      <c r="AW156">
        <v>152</v>
      </c>
      <c r="AX156">
        <v>93</v>
      </c>
      <c r="AY156">
        <v>42046</v>
      </c>
      <c r="AZ156">
        <v>9000000</v>
      </c>
      <c r="BB156" t="s">
        <v>699</v>
      </c>
      <c r="BC156">
        <v>0</v>
      </c>
      <c r="BD156">
        <v>4</v>
      </c>
      <c r="BE156" t="s">
        <v>469</v>
      </c>
      <c r="BF156" t="s">
        <v>1166</v>
      </c>
      <c r="BG156" t="s">
        <v>469</v>
      </c>
      <c r="BH156">
        <v>-156167615</v>
      </c>
      <c r="BJ156">
        <v>0</v>
      </c>
      <c r="BN156">
        <v>0</v>
      </c>
      <c r="BR156">
        <v>0</v>
      </c>
      <c r="BV156">
        <v>0</v>
      </c>
      <c r="BZ156">
        <v>0</v>
      </c>
      <c r="CD156">
        <v>0</v>
      </c>
      <c r="CH156">
        <v>0</v>
      </c>
      <c r="CL156">
        <v>0</v>
      </c>
      <c r="CP156">
        <v>0</v>
      </c>
      <c r="CT156">
        <v>0</v>
      </c>
      <c r="CW156">
        <v>0</v>
      </c>
      <c r="DF156">
        <v>0</v>
      </c>
      <c r="DJ156">
        <v>0</v>
      </c>
      <c r="DN156">
        <v>0</v>
      </c>
      <c r="DR156">
        <v>0</v>
      </c>
      <c r="DV156">
        <v>0</v>
      </c>
      <c r="DZ156">
        <v>0</v>
      </c>
      <c r="ED156">
        <v>0</v>
      </c>
      <c r="EH156">
        <v>0</v>
      </c>
      <c r="EL156">
        <v>0</v>
      </c>
      <c r="EP156">
        <v>0</v>
      </c>
      <c r="ET156">
        <v>0</v>
      </c>
      <c r="EZ156" t="s">
        <v>564</v>
      </c>
      <c r="FA156">
        <v>0</v>
      </c>
      <c r="FB156">
        <v>2</v>
      </c>
      <c r="FC156" t="s">
        <v>469</v>
      </c>
      <c r="FD156" t="s">
        <v>983</v>
      </c>
      <c r="FE156" t="s">
        <v>711</v>
      </c>
      <c r="FF156">
        <v>0</v>
      </c>
    </row>
    <row r="157" spans="1:162" x14ac:dyDescent="0.2">
      <c r="A157" t="s">
        <v>545</v>
      </c>
      <c r="B157" t="s">
        <v>1639</v>
      </c>
      <c r="C157" t="s">
        <v>24</v>
      </c>
      <c r="D157" s="39" t="s">
        <v>557</v>
      </c>
      <c r="E157" t="s">
        <v>558</v>
      </c>
      <c r="F157" t="s">
        <v>1047</v>
      </c>
      <c r="G157">
        <v>16</v>
      </c>
      <c r="H157" t="s">
        <v>1832</v>
      </c>
      <c r="J157" t="s">
        <v>328</v>
      </c>
      <c r="K157" t="s">
        <v>329</v>
      </c>
      <c r="L157" t="s">
        <v>107</v>
      </c>
      <c r="M157" t="s">
        <v>272</v>
      </c>
      <c r="N157" t="s">
        <v>1907</v>
      </c>
      <c r="O157" t="s">
        <v>1908</v>
      </c>
      <c r="P157" t="s">
        <v>7</v>
      </c>
      <c r="Q157" t="s">
        <v>9</v>
      </c>
      <c r="R157" t="s">
        <v>245</v>
      </c>
      <c r="S157" t="s">
        <v>221</v>
      </c>
      <c r="T157">
        <v>4500000</v>
      </c>
      <c r="AC157">
        <v>1</v>
      </c>
      <c r="AD157">
        <v>4500000</v>
      </c>
      <c r="AE157">
        <v>4500000</v>
      </c>
      <c r="AG157">
        <v>42041</v>
      </c>
      <c r="AH157">
        <v>42041</v>
      </c>
      <c r="AI157">
        <v>42041</v>
      </c>
      <c r="AJ157" t="s">
        <v>411</v>
      </c>
      <c r="AN157">
        <v>4500000</v>
      </c>
      <c r="AO157">
        <v>0</v>
      </c>
      <c r="AP157">
        <v>4500000</v>
      </c>
      <c r="AQ157">
        <v>4500000</v>
      </c>
      <c r="AR157" t="s">
        <v>469</v>
      </c>
      <c r="AS157" t="s">
        <v>469</v>
      </c>
      <c r="AT157" t="s">
        <v>469</v>
      </c>
      <c r="AU157" t="s">
        <v>469</v>
      </c>
      <c r="AV157" t="s">
        <v>2193</v>
      </c>
      <c r="AW157">
        <v>153</v>
      </c>
      <c r="AX157">
        <v>0</v>
      </c>
      <c r="AY157">
        <v>0</v>
      </c>
      <c r="AZ157">
        <v>4500000</v>
      </c>
      <c r="BB157" t="s">
        <v>700</v>
      </c>
      <c r="BC157">
        <v>0</v>
      </c>
      <c r="BD157">
        <v>4</v>
      </c>
      <c r="BE157" t="s">
        <v>469</v>
      </c>
      <c r="BF157" t="s">
        <v>1167</v>
      </c>
      <c r="BG157" t="s">
        <v>469</v>
      </c>
      <c r="BH157">
        <v>-14350000</v>
      </c>
      <c r="BJ157">
        <v>0</v>
      </c>
      <c r="BN157">
        <v>0</v>
      </c>
      <c r="BR157">
        <v>0</v>
      </c>
      <c r="BV157">
        <v>0</v>
      </c>
      <c r="BZ157">
        <v>0</v>
      </c>
      <c r="CD157">
        <v>0</v>
      </c>
      <c r="CH157">
        <v>0</v>
      </c>
      <c r="CL157">
        <v>0</v>
      </c>
      <c r="CP157">
        <v>0</v>
      </c>
      <c r="CT157">
        <v>0</v>
      </c>
      <c r="CW157">
        <v>0</v>
      </c>
      <c r="DF157">
        <v>0</v>
      </c>
      <c r="DJ157">
        <v>0</v>
      </c>
      <c r="DN157">
        <v>0</v>
      </c>
      <c r="DR157">
        <v>0</v>
      </c>
      <c r="DV157">
        <v>0</v>
      </c>
      <c r="DZ157">
        <v>0</v>
      </c>
      <c r="ED157">
        <v>0</v>
      </c>
      <c r="EH157">
        <v>0</v>
      </c>
      <c r="EL157">
        <v>0</v>
      </c>
      <c r="EP157">
        <v>0</v>
      </c>
      <c r="ET157">
        <v>0</v>
      </c>
      <c r="EZ157" t="s">
        <v>565</v>
      </c>
      <c r="FA157">
        <v>0</v>
      </c>
      <c r="FB157">
        <v>2</v>
      </c>
      <c r="FC157" t="s">
        <v>469</v>
      </c>
      <c r="FD157" t="s">
        <v>804</v>
      </c>
      <c r="FE157" t="s">
        <v>615</v>
      </c>
      <c r="FF157">
        <v>46400000</v>
      </c>
    </row>
    <row r="158" spans="1:162" x14ac:dyDescent="0.2">
      <c r="A158" t="s">
        <v>545</v>
      </c>
      <c r="B158" t="s">
        <v>1639</v>
      </c>
      <c r="C158" t="s">
        <v>24</v>
      </c>
      <c r="D158" s="39" t="s">
        <v>557</v>
      </c>
      <c r="E158" t="s">
        <v>558</v>
      </c>
      <c r="F158" t="s">
        <v>1047</v>
      </c>
      <c r="G158">
        <v>17</v>
      </c>
      <c r="H158" t="s">
        <v>2323</v>
      </c>
      <c r="I158" t="s">
        <v>1833</v>
      </c>
      <c r="J158" t="s">
        <v>328</v>
      </c>
      <c r="K158" t="s">
        <v>329</v>
      </c>
      <c r="L158" t="s">
        <v>107</v>
      </c>
      <c r="M158" t="s">
        <v>272</v>
      </c>
      <c r="N158" t="s">
        <v>1907</v>
      </c>
      <c r="O158" t="s">
        <v>1908</v>
      </c>
      <c r="P158" t="s">
        <v>7</v>
      </c>
      <c r="Q158" t="s">
        <v>9</v>
      </c>
      <c r="R158" t="s">
        <v>245</v>
      </c>
      <c r="S158" t="s">
        <v>221</v>
      </c>
      <c r="T158">
        <v>9000000</v>
      </c>
      <c r="AC158">
        <v>2</v>
      </c>
      <c r="AD158">
        <v>4500000</v>
      </c>
      <c r="AE158">
        <v>9000000</v>
      </c>
      <c r="AG158">
        <v>42074</v>
      </c>
      <c r="AH158">
        <v>42076</v>
      </c>
      <c r="AI158">
        <v>42076</v>
      </c>
      <c r="AJ158" t="s">
        <v>411</v>
      </c>
      <c r="AK158" t="s">
        <v>412</v>
      </c>
      <c r="AL158" t="s">
        <v>2324</v>
      </c>
      <c r="AM158">
        <v>42073</v>
      </c>
      <c r="AN158">
        <v>0</v>
      </c>
      <c r="AO158">
        <v>0</v>
      </c>
      <c r="AP158">
        <v>9000000</v>
      </c>
      <c r="AQ158">
        <v>0</v>
      </c>
      <c r="AR158" t="s">
        <v>469</v>
      </c>
      <c r="AS158" t="s">
        <v>469</v>
      </c>
      <c r="AT158" t="s">
        <v>469</v>
      </c>
      <c r="AU158" t="s">
        <v>469</v>
      </c>
      <c r="AV158" t="s">
        <v>469</v>
      </c>
      <c r="AW158" t="s">
        <v>469</v>
      </c>
      <c r="AX158" t="s">
        <v>469</v>
      </c>
      <c r="AY158" t="s">
        <v>469</v>
      </c>
      <c r="AZ158">
        <v>0</v>
      </c>
      <c r="BB158" t="s">
        <v>701</v>
      </c>
      <c r="BC158">
        <v>0</v>
      </c>
      <c r="BD158">
        <v>4</v>
      </c>
      <c r="BE158" t="s">
        <v>469</v>
      </c>
      <c r="BF158" t="s">
        <v>1168</v>
      </c>
      <c r="BG158" t="s">
        <v>469</v>
      </c>
      <c r="BH158">
        <v>-8050000</v>
      </c>
      <c r="BJ158">
        <v>0</v>
      </c>
      <c r="BN158">
        <v>0</v>
      </c>
      <c r="BR158">
        <v>0</v>
      </c>
      <c r="BV158">
        <v>0</v>
      </c>
      <c r="BZ158">
        <v>0</v>
      </c>
      <c r="CD158">
        <v>0</v>
      </c>
      <c r="CH158">
        <v>0</v>
      </c>
      <c r="CL158">
        <v>0</v>
      </c>
      <c r="CP158">
        <v>0</v>
      </c>
      <c r="CT158">
        <v>0</v>
      </c>
      <c r="CW158">
        <v>0</v>
      </c>
      <c r="DF158">
        <v>0</v>
      </c>
      <c r="DJ158">
        <v>0</v>
      </c>
      <c r="DN158">
        <v>0</v>
      </c>
      <c r="DR158">
        <v>0</v>
      </c>
      <c r="DV158">
        <v>0</v>
      </c>
      <c r="DZ158">
        <v>0</v>
      </c>
      <c r="ED158">
        <v>0</v>
      </c>
      <c r="EH158">
        <v>0</v>
      </c>
      <c r="EL158">
        <v>0</v>
      </c>
      <c r="EP158">
        <v>0</v>
      </c>
      <c r="ET158">
        <v>0</v>
      </c>
      <c r="EZ158" t="s">
        <v>616</v>
      </c>
      <c r="FA158">
        <v>0</v>
      </c>
      <c r="FB158">
        <v>11</v>
      </c>
      <c r="FC158" t="s">
        <v>469</v>
      </c>
      <c r="FD158" t="s">
        <v>704</v>
      </c>
      <c r="FE158" t="s">
        <v>712</v>
      </c>
      <c r="FF158">
        <v>0</v>
      </c>
    </row>
    <row r="159" spans="1:162" x14ac:dyDescent="0.2">
      <c r="A159" t="s">
        <v>545</v>
      </c>
      <c r="B159" t="s">
        <v>1641</v>
      </c>
      <c r="C159" t="s">
        <v>25</v>
      </c>
      <c r="D159" s="39" t="s">
        <v>559</v>
      </c>
      <c r="E159" t="s">
        <v>560</v>
      </c>
      <c r="F159" t="s">
        <v>1047</v>
      </c>
      <c r="G159">
        <v>1</v>
      </c>
      <c r="H159" t="s">
        <v>1145</v>
      </c>
      <c r="J159" t="s">
        <v>328</v>
      </c>
      <c r="K159" t="s">
        <v>329</v>
      </c>
      <c r="L159" t="s">
        <v>107</v>
      </c>
      <c r="M159" t="s">
        <v>272</v>
      </c>
      <c r="N159" t="s">
        <v>1907</v>
      </c>
      <c r="O159" t="s">
        <v>1908</v>
      </c>
      <c r="P159" t="s">
        <v>7</v>
      </c>
      <c r="Q159" t="s">
        <v>9</v>
      </c>
      <c r="R159" t="s">
        <v>245</v>
      </c>
      <c r="S159" t="s">
        <v>221</v>
      </c>
      <c r="T159">
        <v>0</v>
      </c>
      <c r="AD159" t="s">
        <v>469</v>
      </c>
      <c r="AE159">
        <v>0</v>
      </c>
      <c r="AN159">
        <v>0</v>
      </c>
      <c r="AO159">
        <v>0</v>
      </c>
      <c r="AP159">
        <v>0</v>
      </c>
      <c r="AQ159">
        <v>0</v>
      </c>
      <c r="AR159" t="s">
        <v>469</v>
      </c>
      <c r="AS159" t="s">
        <v>469</v>
      </c>
      <c r="AT159" t="s">
        <v>469</v>
      </c>
      <c r="AU159" t="s">
        <v>469</v>
      </c>
      <c r="AV159" t="s">
        <v>469</v>
      </c>
      <c r="AW159" t="s">
        <v>469</v>
      </c>
      <c r="AX159" t="s">
        <v>469</v>
      </c>
      <c r="AY159" t="s">
        <v>469</v>
      </c>
      <c r="AZ159">
        <v>0</v>
      </c>
      <c r="BB159" t="s">
        <v>687</v>
      </c>
      <c r="BC159">
        <v>0</v>
      </c>
      <c r="BD159">
        <v>4</v>
      </c>
      <c r="BE159" t="s">
        <v>469</v>
      </c>
      <c r="BF159" t="s">
        <v>1154</v>
      </c>
      <c r="BG159" t="s">
        <v>469</v>
      </c>
      <c r="BH159">
        <v>0</v>
      </c>
      <c r="BJ159">
        <v>0</v>
      </c>
      <c r="BN159">
        <v>0</v>
      </c>
      <c r="BR159">
        <v>0</v>
      </c>
      <c r="BV159">
        <v>0</v>
      </c>
      <c r="BZ159">
        <v>0</v>
      </c>
      <c r="CD159">
        <v>0</v>
      </c>
      <c r="CH159">
        <v>0</v>
      </c>
      <c r="CL159">
        <v>0</v>
      </c>
      <c r="CP159">
        <v>0</v>
      </c>
      <c r="CT159">
        <v>0</v>
      </c>
      <c r="CW159">
        <v>0</v>
      </c>
      <c r="DF159">
        <v>0</v>
      </c>
      <c r="DJ159">
        <v>0</v>
      </c>
      <c r="DN159">
        <v>0</v>
      </c>
      <c r="DR159">
        <v>0</v>
      </c>
      <c r="DV159">
        <v>0</v>
      </c>
      <c r="DZ159">
        <v>0</v>
      </c>
      <c r="ED159">
        <v>0</v>
      </c>
      <c r="EH159">
        <v>0</v>
      </c>
      <c r="EL159">
        <v>0</v>
      </c>
      <c r="EP159">
        <v>0</v>
      </c>
      <c r="ET159">
        <v>0</v>
      </c>
      <c r="EZ159" t="s">
        <v>660</v>
      </c>
      <c r="FA159">
        <v>0</v>
      </c>
      <c r="FB159">
        <v>1</v>
      </c>
      <c r="FC159" t="s">
        <v>469</v>
      </c>
      <c r="FD159" t="s">
        <v>791</v>
      </c>
      <c r="FE159" t="s">
        <v>582</v>
      </c>
      <c r="FF159">
        <v>0</v>
      </c>
    </row>
    <row r="160" spans="1:162" x14ac:dyDescent="0.2">
      <c r="A160" t="s">
        <v>545</v>
      </c>
      <c r="B160" t="s">
        <v>1641</v>
      </c>
      <c r="C160" t="s">
        <v>25</v>
      </c>
      <c r="D160" s="39" t="s">
        <v>559</v>
      </c>
      <c r="E160" t="s">
        <v>560</v>
      </c>
      <c r="F160" t="s">
        <v>1047</v>
      </c>
      <c r="G160">
        <v>2</v>
      </c>
      <c r="H160" t="s">
        <v>1145</v>
      </c>
      <c r="J160" t="s">
        <v>328</v>
      </c>
      <c r="K160" t="s">
        <v>329</v>
      </c>
      <c r="L160" t="s">
        <v>107</v>
      </c>
      <c r="M160" t="s">
        <v>272</v>
      </c>
      <c r="N160" t="s">
        <v>1907</v>
      </c>
      <c r="O160" t="s">
        <v>1908</v>
      </c>
      <c r="P160" t="s">
        <v>7</v>
      </c>
      <c r="Q160" t="s">
        <v>9</v>
      </c>
      <c r="R160" t="s">
        <v>245</v>
      </c>
      <c r="S160" t="s">
        <v>221</v>
      </c>
      <c r="T160">
        <v>20700000</v>
      </c>
      <c r="AC160">
        <v>9</v>
      </c>
      <c r="AD160">
        <v>2300000</v>
      </c>
      <c r="AE160">
        <v>20700000</v>
      </c>
      <c r="AI160">
        <v>42027</v>
      </c>
      <c r="AJ160" t="s">
        <v>411</v>
      </c>
      <c r="AN160">
        <v>0</v>
      </c>
      <c r="AO160">
        <v>0</v>
      </c>
      <c r="AP160">
        <v>20700000</v>
      </c>
      <c r="AQ160">
        <v>0</v>
      </c>
      <c r="AR160" t="s">
        <v>469</v>
      </c>
      <c r="AS160" t="s">
        <v>469</v>
      </c>
      <c r="AT160" t="s">
        <v>469</v>
      </c>
      <c r="AU160" t="s">
        <v>469</v>
      </c>
      <c r="AV160" t="s">
        <v>469</v>
      </c>
      <c r="AW160" t="s">
        <v>469</v>
      </c>
      <c r="AX160" t="s">
        <v>469</v>
      </c>
      <c r="AY160" t="s">
        <v>469</v>
      </c>
      <c r="AZ160">
        <v>0</v>
      </c>
      <c r="BB160" t="s">
        <v>688</v>
      </c>
      <c r="BC160">
        <v>0</v>
      </c>
      <c r="BD160">
        <v>4</v>
      </c>
      <c r="BE160" t="s">
        <v>469</v>
      </c>
      <c r="BF160" t="s">
        <v>1155</v>
      </c>
      <c r="BG160" t="s">
        <v>469</v>
      </c>
      <c r="BH160">
        <v>0</v>
      </c>
      <c r="BJ160">
        <v>0</v>
      </c>
      <c r="BN160">
        <v>0</v>
      </c>
      <c r="BR160">
        <v>0</v>
      </c>
      <c r="BV160">
        <v>0</v>
      </c>
      <c r="BZ160">
        <v>0</v>
      </c>
      <c r="CD160">
        <v>0</v>
      </c>
      <c r="CH160">
        <v>0</v>
      </c>
      <c r="CL160">
        <v>0</v>
      </c>
      <c r="CP160">
        <v>0</v>
      </c>
      <c r="CT160">
        <v>0</v>
      </c>
      <c r="CW160">
        <v>0</v>
      </c>
      <c r="DF160">
        <v>0</v>
      </c>
      <c r="DJ160">
        <v>0</v>
      </c>
      <c r="DN160">
        <v>0</v>
      </c>
      <c r="DR160">
        <v>0</v>
      </c>
      <c r="DV160">
        <v>0</v>
      </c>
      <c r="DZ160">
        <v>0</v>
      </c>
      <c r="ED160">
        <v>0</v>
      </c>
      <c r="EH160">
        <v>0</v>
      </c>
      <c r="EL160">
        <v>0</v>
      </c>
      <c r="EP160">
        <v>0</v>
      </c>
      <c r="ET160">
        <v>0</v>
      </c>
      <c r="EZ160" t="s">
        <v>661</v>
      </c>
      <c r="FA160">
        <v>0</v>
      </c>
      <c r="FB160">
        <v>1</v>
      </c>
      <c r="FC160" t="s">
        <v>469</v>
      </c>
      <c r="FD160" t="s">
        <v>792</v>
      </c>
      <c r="FE160" t="s">
        <v>585</v>
      </c>
      <c r="FF160">
        <v>0</v>
      </c>
    </row>
    <row r="161" spans="1:162" x14ac:dyDescent="0.2">
      <c r="A161" t="s">
        <v>545</v>
      </c>
      <c r="B161" t="s">
        <v>1641</v>
      </c>
      <c r="C161" t="s">
        <v>25</v>
      </c>
      <c r="D161" s="39" t="s">
        <v>559</v>
      </c>
      <c r="E161" t="s">
        <v>560</v>
      </c>
      <c r="F161" t="s">
        <v>1047</v>
      </c>
      <c r="G161">
        <v>3</v>
      </c>
      <c r="H161" t="s">
        <v>1145</v>
      </c>
      <c r="J161" t="s">
        <v>328</v>
      </c>
      <c r="K161" t="s">
        <v>329</v>
      </c>
      <c r="L161" t="s">
        <v>107</v>
      </c>
      <c r="M161" t="s">
        <v>272</v>
      </c>
      <c r="N161" t="s">
        <v>1907</v>
      </c>
      <c r="O161" t="s">
        <v>1908</v>
      </c>
      <c r="P161" t="s">
        <v>7</v>
      </c>
      <c r="Q161" t="s">
        <v>9</v>
      </c>
      <c r="R161" t="s">
        <v>245</v>
      </c>
      <c r="S161" t="s">
        <v>221</v>
      </c>
      <c r="T161">
        <v>20700000</v>
      </c>
      <c r="AC161">
        <v>9</v>
      </c>
      <c r="AD161">
        <v>2300000</v>
      </c>
      <c r="AE161">
        <v>20700000</v>
      </c>
      <c r="AG161">
        <v>42051</v>
      </c>
      <c r="AH161">
        <v>42052</v>
      </c>
      <c r="AI161">
        <v>42053</v>
      </c>
      <c r="AJ161" t="s">
        <v>411</v>
      </c>
      <c r="AN161">
        <v>0</v>
      </c>
      <c r="AO161">
        <v>0</v>
      </c>
      <c r="AP161">
        <v>20700000</v>
      </c>
      <c r="AQ161">
        <v>0</v>
      </c>
      <c r="AR161" t="s">
        <v>469</v>
      </c>
      <c r="AS161" t="s">
        <v>469</v>
      </c>
      <c r="AT161" t="s">
        <v>469</v>
      </c>
      <c r="AU161" t="s">
        <v>469</v>
      </c>
      <c r="AV161" t="s">
        <v>469</v>
      </c>
      <c r="AW161" t="s">
        <v>469</v>
      </c>
      <c r="AX161" t="s">
        <v>469</v>
      </c>
      <c r="AY161" t="s">
        <v>469</v>
      </c>
      <c r="AZ161">
        <v>0</v>
      </c>
      <c r="BB161" t="s">
        <v>689</v>
      </c>
      <c r="BC161">
        <v>0</v>
      </c>
      <c r="BD161">
        <v>4</v>
      </c>
      <c r="BE161" t="s">
        <v>469</v>
      </c>
      <c r="BF161" t="s">
        <v>1156</v>
      </c>
      <c r="BG161" t="s">
        <v>469</v>
      </c>
      <c r="BH161">
        <v>-63100000</v>
      </c>
      <c r="BJ161">
        <v>0</v>
      </c>
      <c r="BN161">
        <v>0</v>
      </c>
      <c r="BR161">
        <v>0</v>
      </c>
      <c r="BV161">
        <v>0</v>
      </c>
      <c r="BZ161">
        <v>0</v>
      </c>
      <c r="CD161">
        <v>0</v>
      </c>
      <c r="CH161">
        <v>0</v>
      </c>
      <c r="CL161">
        <v>0</v>
      </c>
      <c r="CP161">
        <v>0</v>
      </c>
      <c r="CT161">
        <v>0</v>
      </c>
      <c r="CW161">
        <v>0</v>
      </c>
      <c r="DF161">
        <v>0</v>
      </c>
      <c r="DJ161">
        <v>0</v>
      </c>
      <c r="DN161">
        <v>0</v>
      </c>
      <c r="DR161">
        <v>0</v>
      </c>
      <c r="DV161">
        <v>0</v>
      </c>
      <c r="DZ161">
        <v>0</v>
      </c>
      <c r="ED161">
        <v>0</v>
      </c>
      <c r="EH161">
        <v>0</v>
      </c>
      <c r="EL161">
        <v>0</v>
      </c>
      <c r="EP161">
        <v>0</v>
      </c>
      <c r="ET161">
        <v>0</v>
      </c>
      <c r="EZ161" t="s">
        <v>662</v>
      </c>
      <c r="FA161">
        <v>0</v>
      </c>
      <c r="FB161">
        <v>1</v>
      </c>
      <c r="FC161" t="s">
        <v>469</v>
      </c>
      <c r="FD161" t="s">
        <v>793</v>
      </c>
      <c r="FE161" t="s">
        <v>588</v>
      </c>
      <c r="FF161">
        <v>0</v>
      </c>
    </row>
    <row r="162" spans="1:162" x14ac:dyDescent="0.2">
      <c r="A162" t="s">
        <v>545</v>
      </c>
      <c r="B162" t="s">
        <v>1641</v>
      </c>
      <c r="C162" t="s">
        <v>25</v>
      </c>
      <c r="D162" s="39" t="s">
        <v>559</v>
      </c>
      <c r="E162" t="s">
        <v>560</v>
      </c>
      <c r="F162" t="s">
        <v>1047</v>
      </c>
      <c r="G162">
        <v>4</v>
      </c>
      <c r="H162" t="s">
        <v>1145</v>
      </c>
      <c r="J162" t="s">
        <v>328</v>
      </c>
      <c r="K162" t="s">
        <v>329</v>
      </c>
      <c r="L162" t="s">
        <v>107</v>
      </c>
      <c r="M162" t="s">
        <v>272</v>
      </c>
      <c r="N162" t="s">
        <v>1907</v>
      </c>
      <c r="O162" t="s">
        <v>1908</v>
      </c>
      <c r="P162" t="s">
        <v>7</v>
      </c>
      <c r="Q162" t="s">
        <v>9</v>
      </c>
      <c r="R162" t="s">
        <v>245</v>
      </c>
      <c r="S162" t="s">
        <v>221</v>
      </c>
      <c r="T162">
        <v>20700000</v>
      </c>
      <c r="AC162">
        <v>9</v>
      </c>
      <c r="AD162">
        <v>2300000</v>
      </c>
      <c r="AE162">
        <v>20700000</v>
      </c>
      <c r="AG162">
        <v>42051</v>
      </c>
      <c r="AH162">
        <v>42052</v>
      </c>
      <c r="AI162">
        <v>42053</v>
      </c>
      <c r="AJ162" t="s">
        <v>411</v>
      </c>
      <c r="AN162">
        <v>0</v>
      </c>
      <c r="AO162">
        <v>0</v>
      </c>
      <c r="AP162">
        <v>20700000</v>
      </c>
      <c r="AQ162">
        <v>0</v>
      </c>
      <c r="AR162" t="s">
        <v>469</v>
      </c>
      <c r="AS162" t="s">
        <v>469</v>
      </c>
      <c r="AT162" t="s">
        <v>469</v>
      </c>
      <c r="AU162" t="s">
        <v>469</v>
      </c>
      <c r="AV162" t="s">
        <v>469</v>
      </c>
      <c r="AW162" t="s">
        <v>469</v>
      </c>
      <c r="AX162" t="s">
        <v>469</v>
      </c>
      <c r="AY162" t="s">
        <v>469</v>
      </c>
      <c r="AZ162">
        <v>0</v>
      </c>
      <c r="BB162" t="s">
        <v>690</v>
      </c>
      <c r="BC162">
        <v>0</v>
      </c>
      <c r="BD162">
        <v>4</v>
      </c>
      <c r="BE162" t="s">
        <v>469</v>
      </c>
      <c r="BF162" t="s">
        <v>1157</v>
      </c>
      <c r="BG162" t="s">
        <v>469</v>
      </c>
      <c r="BH162">
        <v>0</v>
      </c>
      <c r="BJ162">
        <v>0</v>
      </c>
      <c r="BN162">
        <v>0</v>
      </c>
      <c r="BR162">
        <v>0</v>
      </c>
      <c r="BV162">
        <v>0</v>
      </c>
      <c r="BZ162">
        <v>0</v>
      </c>
      <c r="CD162">
        <v>0</v>
      </c>
      <c r="CH162">
        <v>0</v>
      </c>
      <c r="CL162">
        <v>0</v>
      </c>
      <c r="CP162">
        <v>0</v>
      </c>
      <c r="CT162">
        <v>0</v>
      </c>
      <c r="CW162">
        <v>0</v>
      </c>
      <c r="DF162">
        <v>0</v>
      </c>
      <c r="DJ162">
        <v>0</v>
      </c>
      <c r="DN162">
        <v>0</v>
      </c>
      <c r="DR162">
        <v>0</v>
      </c>
      <c r="DV162">
        <v>0</v>
      </c>
      <c r="DZ162">
        <v>0</v>
      </c>
      <c r="ED162">
        <v>0</v>
      </c>
      <c r="EH162">
        <v>0</v>
      </c>
      <c r="EL162">
        <v>0</v>
      </c>
      <c r="EP162">
        <v>0</v>
      </c>
      <c r="ET162">
        <v>0</v>
      </c>
      <c r="EZ162" t="s">
        <v>663</v>
      </c>
      <c r="FA162">
        <v>0</v>
      </c>
      <c r="FB162">
        <v>1</v>
      </c>
      <c r="FC162" t="s">
        <v>469</v>
      </c>
      <c r="FD162" t="s">
        <v>794</v>
      </c>
      <c r="FE162" t="s">
        <v>795</v>
      </c>
      <c r="FF162">
        <v>0</v>
      </c>
    </row>
    <row r="163" spans="1:162" x14ac:dyDescent="0.2">
      <c r="A163" t="s">
        <v>545</v>
      </c>
      <c r="B163" t="s">
        <v>1641</v>
      </c>
      <c r="C163" t="s">
        <v>25</v>
      </c>
      <c r="D163" s="39" t="s">
        <v>559</v>
      </c>
      <c r="E163" t="s">
        <v>560</v>
      </c>
      <c r="F163" t="s">
        <v>1047</v>
      </c>
      <c r="G163">
        <v>5</v>
      </c>
      <c r="H163" t="s">
        <v>1145</v>
      </c>
      <c r="J163" t="s">
        <v>328</v>
      </c>
      <c r="K163" t="s">
        <v>329</v>
      </c>
      <c r="L163" t="s">
        <v>107</v>
      </c>
      <c r="M163" t="s">
        <v>272</v>
      </c>
      <c r="N163" t="s">
        <v>1907</v>
      </c>
      <c r="O163" t="s">
        <v>1908</v>
      </c>
      <c r="P163" t="s">
        <v>7</v>
      </c>
      <c r="Q163" t="s">
        <v>9</v>
      </c>
      <c r="R163" t="s">
        <v>245</v>
      </c>
      <c r="S163" t="s">
        <v>221</v>
      </c>
      <c r="T163">
        <v>20700000</v>
      </c>
      <c r="AC163">
        <v>11</v>
      </c>
      <c r="AD163">
        <v>1881818.1818181819</v>
      </c>
      <c r="AE163">
        <v>20700000</v>
      </c>
      <c r="AG163">
        <v>42051</v>
      </c>
      <c r="AH163">
        <v>42052</v>
      </c>
      <c r="AI163">
        <v>42053</v>
      </c>
      <c r="AJ163" t="s">
        <v>411</v>
      </c>
      <c r="AN163">
        <v>0</v>
      </c>
      <c r="AO163">
        <v>0</v>
      </c>
      <c r="AP163">
        <v>20700000</v>
      </c>
      <c r="AQ163">
        <v>0</v>
      </c>
      <c r="AR163" t="s">
        <v>469</v>
      </c>
      <c r="AS163" t="s">
        <v>469</v>
      </c>
      <c r="AT163" t="s">
        <v>469</v>
      </c>
      <c r="AU163" t="s">
        <v>469</v>
      </c>
      <c r="AV163" t="s">
        <v>469</v>
      </c>
      <c r="AW163" t="s">
        <v>469</v>
      </c>
      <c r="AX163" t="s">
        <v>469</v>
      </c>
      <c r="AY163" t="s">
        <v>469</v>
      </c>
      <c r="AZ163">
        <v>0</v>
      </c>
      <c r="BB163" t="s">
        <v>691</v>
      </c>
      <c r="BC163">
        <v>0</v>
      </c>
      <c r="BD163">
        <v>4</v>
      </c>
      <c r="BE163" t="s">
        <v>469</v>
      </c>
      <c r="BF163" t="s">
        <v>1158</v>
      </c>
      <c r="BG163" t="s">
        <v>469</v>
      </c>
      <c r="BH163">
        <v>0</v>
      </c>
      <c r="BJ163">
        <v>0</v>
      </c>
      <c r="BN163">
        <v>0</v>
      </c>
      <c r="BR163">
        <v>0</v>
      </c>
      <c r="BV163">
        <v>0</v>
      </c>
      <c r="BZ163">
        <v>0</v>
      </c>
      <c r="CD163">
        <v>0</v>
      </c>
      <c r="CH163">
        <v>0</v>
      </c>
      <c r="CL163">
        <v>0</v>
      </c>
      <c r="CP163">
        <v>0</v>
      </c>
      <c r="CT163">
        <v>0</v>
      </c>
      <c r="CW163">
        <v>0</v>
      </c>
      <c r="DF163">
        <v>0</v>
      </c>
      <c r="DJ163">
        <v>0</v>
      </c>
      <c r="DN163">
        <v>0</v>
      </c>
      <c r="DR163">
        <v>0</v>
      </c>
      <c r="DV163">
        <v>0</v>
      </c>
      <c r="DZ163">
        <v>0</v>
      </c>
      <c r="ED163">
        <v>0</v>
      </c>
      <c r="EH163">
        <v>0</v>
      </c>
      <c r="EL163">
        <v>0</v>
      </c>
      <c r="EP163">
        <v>0</v>
      </c>
      <c r="ET163">
        <v>0</v>
      </c>
      <c r="EZ163" t="s">
        <v>664</v>
      </c>
      <c r="FA163">
        <v>0</v>
      </c>
      <c r="FB163">
        <v>1</v>
      </c>
      <c r="FC163" t="s">
        <v>469</v>
      </c>
      <c r="FD163" t="s">
        <v>796</v>
      </c>
      <c r="FE163" t="s">
        <v>797</v>
      </c>
      <c r="FF163">
        <v>0</v>
      </c>
    </row>
    <row r="164" spans="1:162" x14ac:dyDescent="0.2">
      <c r="A164" t="s">
        <v>545</v>
      </c>
      <c r="B164" t="s">
        <v>1641</v>
      </c>
      <c r="C164" t="s">
        <v>25</v>
      </c>
      <c r="D164" s="39" t="s">
        <v>559</v>
      </c>
      <c r="E164" t="s">
        <v>560</v>
      </c>
      <c r="F164" t="s">
        <v>1047</v>
      </c>
      <c r="G164">
        <v>6</v>
      </c>
      <c r="H164" t="s">
        <v>1145</v>
      </c>
      <c r="J164" t="s">
        <v>328</v>
      </c>
      <c r="K164" t="s">
        <v>329</v>
      </c>
      <c r="L164" t="s">
        <v>107</v>
      </c>
      <c r="M164" t="s">
        <v>272</v>
      </c>
      <c r="N164" t="s">
        <v>1907</v>
      </c>
      <c r="O164" t="s">
        <v>1908</v>
      </c>
      <c r="P164" t="s">
        <v>7</v>
      </c>
      <c r="Q164" t="s">
        <v>9</v>
      </c>
      <c r="R164" t="s">
        <v>245</v>
      </c>
      <c r="S164" t="s">
        <v>221</v>
      </c>
      <c r="T164">
        <v>20700000</v>
      </c>
      <c r="AC164">
        <v>9</v>
      </c>
      <c r="AD164">
        <v>2300000</v>
      </c>
      <c r="AE164">
        <v>20700000</v>
      </c>
      <c r="AG164">
        <v>42051</v>
      </c>
      <c r="AH164">
        <v>42052</v>
      </c>
      <c r="AI164">
        <v>42053</v>
      </c>
      <c r="AJ164" t="s">
        <v>411</v>
      </c>
      <c r="AN164">
        <v>0</v>
      </c>
      <c r="AO164">
        <v>0</v>
      </c>
      <c r="AP164">
        <v>20700000</v>
      </c>
      <c r="AQ164">
        <v>0</v>
      </c>
      <c r="AR164" t="s">
        <v>469</v>
      </c>
      <c r="AS164" t="s">
        <v>469</v>
      </c>
      <c r="AT164" t="s">
        <v>469</v>
      </c>
      <c r="AU164" t="s">
        <v>469</v>
      </c>
      <c r="AV164" t="s">
        <v>469</v>
      </c>
      <c r="AW164" t="s">
        <v>469</v>
      </c>
      <c r="AX164" t="s">
        <v>469</v>
      </c>
      <c r="AY164" t="s">
        <v>469</v>
      </c>
      <c r="AZ164">
        <v>0</v>
      </c>
      <c r="BB164" t="s">
        <v>692</v>
      </c>
      <c r="BC164">
        <v>0</v>
      </c>
      <c r="BD164">
        <v>4</v>
      </c>
      <c r="BE164" t="s">
        <v>469</v>
      </c>
      <c r="BF164" t="s">
        <v>1159</v>
      </c>
      <c r="BG164" t="s">
        <v>469</v>
      </c>
      <c r="BH164">
        <v>-30000000</v>
      </c>
      <c r="BJ164">
        <v>0</v>
      </c>
      <c r="BN164">
        <v>0</v>
      </c>
      <c r="BR164">
        <v>0</v>
      </c>
      <c r="BV164">
        <v>0</v>
      </c>
      <c r="BZ164">
        <v>0</v>
      </c>
      <c r="CD164">
        <v>0</v>
      </c>
      <c r="CH164">
        <v>0</v>
      </c>
      <c r="CL164">
        <v>0</v>
      </c>
      <c r="CP164">
        <v>0</v>
      </c>
      <c r="CT164">
        <v>0</v>
      </c>
      <c r="CW164">
        <v>0</v>
      </c>
      <c r="DF164">
        <v>0</v>
      </c>
      <c r="DJ164">
        <v>0</v>
      </c>
      <c r="DN164">
        <v>0</v>
      </c>
      <c r="DR164">
        <v>0</v>
      </c>
      <c r="DV164">
        <v>0</v>
      </c>
      <c r="DZ164">
        <v>0</v>
      </c>
      <c r="ED164">
        <v>0</v>
      </c>
      <c r="EH164">
        <v>0</v>
      </c>
      <c r="EL164">
        <v>0</v>
      </c>
      <c r="EP164">
        <v>0</v>
      </c>
      <c r="ET164">
        <v>0</v>
      </c>
      <c r="EZ164" t="s">
        <v>665</v>
      </c>
      <c r="FA164">
        <v>0</v>
      </c>
      <c r="FB164">
        <v>1</v>
      </c>
      <c r="FC164" t="s">
        <v>469</v>
      </c>
      <c r="FD164" t="s">
        <v>798</v>
      </c>
      <c r="FE164" t="s">
        <v>599</v>
      </c>
      <c r="FF164">
        <v>0</v>
      </c>
    </row>
    <row r="165" spans="1:162" x14ac:dyDescent="0.2">
      <c r="A165" t="s">
        <v>545</v>
      </c>
      <c r="B165" t="s">
        <v>1641</v>
      </c>
      <c r="C165" t="s">
        <v>25</v>
      </c>
      <c r="D165" s="39" t="s">
        <v>559</v>
      </c>
      <c r="E165" t="s">
        <v>560</v>
      </c>
      <c r="F165" t="s">
        <v>1047</v>
      </c>
      <c r="G165">
        <v>7</v>
      </c>
      <c r="H165" t="s">
        <v>1145</v>
      </c>
      <c r="J165" t="s">
        <v>328</v>
      </c>
      <c r="K165" t="s">
        <v>329</v>
      </c>
      <c r="L165" t="s">
        <v>107</v>
      </c>
      <c r="M165" t="s">
        <v>272</v>
      </c>
      <c r="N165" t="s">
        <v>1907</v>
      </c>
      <c r="O165" t="s">
        <v>1908</v>
      </c>
      <c r="P165" t="s">
        <v>7</v>
      </c>
      <c r="Q165" t="s">
        <v>9</v>
      </c>
      <c r="R165" t="s">
        <v>245</v>
      </c>
      <c r="S165" t="s">
        <v>221</v>
      </c>
      <c r="T165">
        <v>20700000</v>
      </c>
      <c r="AC165">
        <v>9</v>
      </c>
      <c r="AD165">
        <v>2300000</v>
      </c>
      <c r="AE165">
        <v>20700000</v>
      </c>
      <c r="AG165">
        <v>42051</v>
      </c>
      <c r="AH165">
        <v>42052</v>
      </c>
      <c r="AI165">
        <v>42053</v>
      </c>
      <c r="AJ165" t="s">
        <v>411</v>
      </c>
      <c r="AN165">
        <v>0</v>
      </c>
      <c r="AO165">
        <v>0</v>
      </c>
      <c r="AP165">
        <v>20700000</v>
      </c>
      <c r="AQ165">
        <v>0</v>
      </c>
      <c r="AR165" t="s">
        <v>469</v>
      </c>
      <c r="AS165" t="s">
        <v>469</v>
      </c>
      <c r="AT165" t="s">
        <v>469</v>
      </c>
      <c r="AU165" t="s">
        <v>469</v>
      </c>
      <c r="AV165" t="s">
        <v>469</v>
      </c>
      <c r="AW165" t="s">
        <v>469</v>
      </c>
      <c r="AX165" t="s">
        <v>469</v>
      </c>
      <c r="AY165" t="s">
        <v>469</v>
      </c>
      <c r="AZ165">
        <v>0</v>
      </c>
      <c r="BB165" t="s">
        <v>693</v>
      </c>
      <c r="BC165">
        <v>0</v>
      </c>
      <c r="BD165">
        <v>4</v>
      </c>
      <c r="BE165" t="s">
        <v>469</v>
      </c>
      <c r="BF165" t="s">
        <v>1160</v>
      </c>
      <c r="BG165" t="s">
        <v>469</v>
      </c>
      <c r="BH165">
        <v>0</v>
      </c>
      <c r="BJ165">
        <v>0</v>
      </c>
      <c r="BN165">
        <v>0</v>
      </c>
      <c r="BR165">
        <v>0</v>
      </c>
      <c r="BV165">
        <v>0</v>
      </c>
      <c r="BZ165">
        <v>0</v>
      </c>
      <c r="CD165">
        <v>0</v>
      </c>
      <c r="CH165">
        <v>0</v>
      </c>
      <c r="CL165">
        <v>0</v>
      </c>
      <c r="CP165">
        <v>0</v>
      </c>
      <c r="CT165">
        <v>0</v>
      </c>
      <c r="CW165">
        <v>0</v>
      </c>
      <c r="DF165">
        <v>0</v>
      </c>
      <c r="DJ165">
        <v>0</v>
      </c>
      <c r="DN165">
        <v>0</v>
      </c>
      <c r="DR165">
        <v>0</v>
      </c>
      <c r="DV165">
        <v>0</v>
      </c>
      <c r="DZ165">
        <v>0</v>
      </c>
      <c r="ED165">
        <v>0</v>
      </c>
      <c r="EH165">
        <v>0</v>
      </c>
      <c r="EL165">
        <v>0</v>
      </c>
      <c r="EP165">
        <v>0</v>
      </c>
      <c r="ET165">
        <v>0</v>
      </c>
      <c r="EZ165" t="s">
        <v>666</v>
      </c>
      <c r="FA165">
        <v>0</v>
      </c>
      <c r="FB165">
        <v>1</v>
      </c>
      <c r="FC165" t="s">
        <v>469</v>
      </c>
      <c r="FD165" t="s">
        <v>799</v>
      </c>
      <c r="FE165" t="s">
        <v>800</v>
      </c>
      <c r="FF165">
        <v>0</v>
      </c>
    </row>
    <row r="166" spans="1:162" x14ac:dyDescent="0.2">
      <c r="A166" t="s">
        <v>545</v>
      </c>
      <c r="B166" t="s">
        <v>1641</v>
      </c>
      <c r="C166" t="s">
        <v>25</v>
      </c>
      <c r="D166" s="39" t="s">
        <v>559</v>
      </c>
      <c r="E166" t="s">
        <v>560</v>
      </c>
      <c r="F166" t="s">
        <v>1047</v>
      </c>
      <c r="G166">
        <v>8</v>
      </c>
      <c r="H166" t="s">
        <v>1145</v>
      </c>
      <c r="J166" t="s">
        <v>328</v>
      </c>
      <c r="K166" t="s">
        <v>329</v>
      </c>
      <c r="L166" t="s">
        <v>107</v>
      </c>
      <c r="M166" t="s">
        <v>272</v>
      </c>
      <c r="N166" t="s">
        <v>1907</v>
      </c>
      <c r="O166" t="s">
        <v>1908</v>
      </c>
      <c r="P166" t="s">
        <v>7</v>
      </c>
      <c r="Q166" t="s">
        <v>9</v>
      </c>
      <c r="R166" t="s">
        <v>245</v>
      </c>
      <c r="S166" t="s">
        <v>221</v>
      </c>
      <c r="T166">
        <v>20700000</v>
      </c>
      <c r="AC166">
        <v>9</v>
      </c>
      <c r="AD166">
        <v>2300000</v>
      </c>
      <c r="AE166">
        <v>20700000</v>
      </c>
      <c r="AG166">
        <v>42051</v>
      </c>
      <c r="AH166">
        <v>42052</v>
      </c>
      <c r="AI166">
        <v>42053</v>
      </c>
      <c r="AJ166" t="s">
        <v>411</v>
      </c>
      <c r="AN166">
        <v>0</v>
      </c>
      <c r="AO166">
        <v>0</v>
      </c>
      <c r="AP166">
        <v>20700000</v>
      </c>
      <c r="AQ166">
        <v>0</v>
      </c>
      <c r="AR166" t="s">
        <v>469</v>
      </c>
      <c r="AS166" t="s">
        <v>469</v>
      </c>
      <c r="AT166" t="s">
        <v>469</v>
      </c>
      <c r="AU166" t="s">
        <v>469</v>
      </c>
      <c r="AV166" t="s">
        <v>469</v>
      </c>
      <c r="AW166" t="s">
        <v>469</v>
      </c>
      <c r="AX166" t="s">
        <v>469</v>
      </c>
      <c r="AY166" t="s">
        <v>469</v>
      </c>
      <c r="AZ166">
        <v>0</v>
      </c>
      <c r="BB166" t="s">
        <v>694</v>
      </c>
      <c r="BC166">
        <v>0</v>
      </c>
      <c r="BD166">
        <v>4</v>
      </c>
      <c r="BE166" t="s">
        <v>469</v>
      </c>
      <c r="BF166" t="s">
        <v>1161</v>
      </c>
      <c r="BG166" t="s">
        <v>469</v>
      </c>
      <c r="BH166">
        <v>-50000000</v>
      </c>
      <c r="BJ166">
        <v>0</v>
      </c>
      <c r="BN166">
        <v>0</v>
      </c>
      <c r="BR166">
        <v>0</v>
      </c>
      <c r="BV166">
        <v>0</v>
      </c>
      <c r="BZ166">
        <v>0</v>
      </c>
      <c r="CD166">
        <v>0</v>
      </c>
      <c r="CH166">
        <v>0</v>
      </c>
      <c r="CL166">
        <v>0</v>
      </c>
      <c r="CP166">
        <v>0</v>
      </c>
      <c r="CT166">
        <v>0</v>
      </c>
      <c r="CW166">
        <v>0</v>
      </c>
      <c r="DF166">
        <v>0</v>
      </c>
      <c r="DJ166">
        <v>0</v>
      </c>
      <c r="DN166">
        <v>0</v>
      </c>
      <c r="DR166">
        <v>0</v>
      </c>
      <c r="DV166">
        <v>0</v>
      </c>
      <c r="DZ166">
        <v>0</v>
      </c>
      <c r="ED166">
        <v>0</v>
      </c>
      <c r="EH166">
        <v>0</v>
      </c>
      <c r="EL166">
        <v>0</v>
      </c>
      <c r="EP166">
        <v>0</v>
      </c>
      <c r="ET166">
        <v>0</v>
      </c>
      <c r="EZ166" t="s">
        <v>667</v>
      </c>
      <c r="FA166">
        <v>0</v>
      </c>
      <c r="FB166">
        <v>1</v>
      </c>
      <c r="FC166" t="s">
        <v>469</v>
      </c>
      <c r="FD166" t="s">
        <v>801</v>
      </c>
      <c r="FE166" t="s">
        <v>605</v>
      </c>
      <c r="FF166">
        <v>0</v>
      </c>
    </row>
    <row r="167" spans="1:162" x14ac:dyDescent="0.2">
      <c r="A167" t="s">
        <v>545</v>
      </c>
      <c r="B167" t="s">
        <v>1641</v>
      </c>
      <c r="C167" t="s">
        <v>25</v>
      </c>
      <c r="D167" s="39" t="s">
        <v>559</v>
      </c>
      <c r="E167" t="s">
        <v>560</v>
      </c>
      <c r="F167" t="s">
        <v>1047</v>
      </c>
      <c r="G167">
        <v>9</v>
      </c>
      <c r="H167" t="s">
        <v>1145</v>
      </c>
      <c r="J167" t="s">
        <v>328</v>
      </c>
      <c r="K167" t="s">
        <v>329</v>
      </c>
      <c r="L167" t="s">
        <v>107</v>
      </c>
      <c r="M167" t="s">
        <v>272</v>
      </c>
      <c r="N167" t="s">
        <v>1907</v>
      </c>
      <c r="O167" t="s">
        <v>1908</v>
      </c>
      <c r="P167" t="s">
        <v>7</v>
      </c>
      <c r="Q167" t="s">
        <v>9</v>
      </c>
      <c r="R167" t="s">
        <v>245</v>
      </c>
      <c r="S167" t="s">
        <v>221</v>
      </c>
      <c r="T167">
        <v>21850000</v>
      </c>
      <c r="AC167">
        <v>9.5</v>
      </c>
      <c r="AD167">
        <v>2300000</v>
      </c>
      <c r="AE167">
        <v>21850000</v>
      </c>
      <c r="AG167">
        <v>42051</v>
      </c>
      <c r="AH167">
        <v>42052</v>
      </c>
      <c r="AI167">
        <v>42053</v>
      </c>
      <c r="AJ167" t="s">
        <v>411</v>
      </c>
      <c r="AN167">
        <v>0</v>
      </c>
      <c r="AO167">
        <v>0</v>
      </c>
      <c r="AP167">
        <v>21850000</v>
      </c>
      <c r="AQ167">
        <v>0</v>
      </c>
      <c r="AR167" t="s">
        <v>469</v>
      </c>
      <c r="AS167" t="s">
        <v>469</v>
      </c>
      <c r="AT167" t="s">
        <v>469</v>
      </c>
      <c r="AU167" t="s">
        <v>469</v>
      </c>
      <c r="AV167" t="s">
        <v>469</v>
      </c>
      <c r="AW167" t="s">
        <v>469</v>
      </c>
      <c r="AX167" t="s">
        <v>469</v>
      </c>
      <c r="AY167" t="s">
        <v>469</v>
      </c>
      <c r="AZ167">
        <v>0</v>
      </c>
      <c r="BB167" t="s">
        <v>695</v>
      </c>
      <c r="BC167">
        <v>0</v>
      </c>
      <c r="BD167">
        <v>4</v>
      </c>
      <c r="BE167" t="s">
        <v>469</v>
      </c>
      <c r="BF167" t="s">
        <v>1162</v>
      </c>
      <c r="BG167" t="s">
        <v>469</v>
      </c>
      <c r="BH167">
        <v>0</v>
      </c>
      <c r="BJ167">
        <v>0</v>
      </c>
      <c r="BN167">
        <v>0</v>
      </c>
      <c r="BR167">
        <v>0</v>
      </c>
      <c r="BV167">
        <v>0</v>
      </c>
      <c r="BZ167">
        <v>0</v>
      </c>
      <c r="CD167">
        <v>0</v>
      </c>
      <c r="CH167">
        <v>0</v>
      </c>
      <c r="CL167">
        <v>0</v>
      </c>
      <c r="CP167">
        <v>0</v>
      </c>
      <c r="CT167">
        <v>0</v>
      </c>
      <c r="CW167">
        <v>0</v>
      </c>
      <c r="DF167">
        <v>0</v>
      </c>
      <c r="DJ167">
        <v>0</v>
      </c>
      <c r="DN167">
        <v>0</v>
      </c>
      <c r="DR167">
        <v>0</v>
      </c>
      <c r="DV167">
        <v>0</v>
      </c>
      <c r="DZ167">
        <v>0</v>
      </c>
      <c r="ED167">
        <v>0</v>
      </c>
      <c r="EH167">
        <v>0</v>
      </c>
      <c r="EL167">
        <v>0</v>
      </c>
      <c r="EP167">
        <v>0</v>
      </c>
      <c r="ET167">
        <v>0</v>
      </c>
      <c r="EZ167" t="s">
        <v>668</v>
      </c>
      <c r="FA167">
        <v>0</v>
      </c>
      <c r="FB167">
        <v>1</v>
      </c>
      <c r="FC167" t="s">
        <v>469</v>
      </c>
      <c r="FD167" t="s">
        <v>802</v>
      </c>
      <c r="FE167" t="s">
        <v>610</v>
      </c>
      <c r="FF167">
        <v>0</v>
      </c>
    </row>
    <row r="168" spans="1:162" x14ac:dyDescent="0.2">
      <c r="A168" t="s">
        <v>545</v>
      </c>
      <c r="B168" t="s">
        <v>1641</v>
      </c>
      <c r="C168" t="s">
        <v>25</v>
      </c>
      <c r="D168" s="39" t="s">
        <v>559</v>
      </c>
      <c r="E168" t="s">
        <v>560</v>
      </c>
      <c r="F168" t="s">
        <v>1047</v>
      </c>
      <c r="G168">
        <v>10</v>
      </c>
      <c r="H168" t="s">
        <v>1145</v>
      </c>
      <c r="J168" t="s">
        <v>328</v>
      </c>
      <c r="K168" t="s">
        <v>329</v>
      </c>
      <c r="L168" t="s">
        <v>107</v>
      </c>
      <c r="M168" t="s">
        <v>272</v>
      </c>
      <c r="N168" t="s">
        <v>1907</v>
      </c>
      <c r="O168" t="s">
        <v>1908</v>
      </c>
      <c r="P168" t="s">
        <v>7</v>
      </c>
      <c r="Q168" t="s">
        <v>9</v>
      </c>
      <c r="R168" t="s">
        <v>245</v>
      </c>
      <c r="S168" t="s">
        <v>221</v>
      </c>
      <c r="T168">
        <v>1150000</v>
      </c>
      <c r="AC168">
        <v>0.5</v>
      </c>
      <c r="AD168">
        <v>2300000</v>
      </c>
      <c r="AE168">
        <v>1150000</v>
      </c>
      <c r="AG168">
        <v>42051</v>
      </c>
      <c r="AH168">
        <v>42052</v>
      </c>
      <c r="AI168">
        <v>42053</v>
      </c>
      <c r="AJ168" t="s">
        <v>411</v>
      </c>
      <c r="AN168">
        <v>0</v>
      </c>
      <c r="AO168">
        <v>0</v>
      </c>
      <c r="AP168">
        <v>1150000</v>
      </c>
      <c r="AQ168">
        <v>0</v>
      </c>
      <c r="AR168" t="s">
        <v>469</v>
      </c>
      <c r="AS168" t="s">
        <v>469</v>
      </c>
      <c r="AT168" t="s">
        <v>469</v>
      </c>
      <c r="AU168" t="s">
        <v>469</v>
      </c>
      <c r="AV168" t="s">
        <v>469</v>
      </c>
      <c r="AW168" t="s">
        <v>469</v>
      </c>
      <c r="AX168" t="s">
        <v>469</v>
      </c>
      <c r="AY168" t="s">
        <v>469</v>
      </c>
      <c r="AZ168">
        <v>0</v>
      </c>
      <c r="BB168" t="s">
        <v>696</v>
      </c>
      <c r="BC168">
        <v>0</v>
      </c>
      <c r="BD168">
        <v>4</v>
      </c>
      <c r="BE168" t="s">
        <v>469</v>
      </c>
      <c r="BF168" t="s">
        <v>1163</v>
      </c>
      <c r="BG168" t="s">
        <v>469</v>
      </c>
      <c r="BH168">
        <v>-50000000</v>
      </c>
      <c r="BJ168">
        <v>0</v>
      </c>
      <c r="BN168">
        <v>0</v>
      </c>
      <c r="BR168">
        <v>0</v>
      </c>
      <c r="BV168">
        <v>0</v>
      </c>
      <c r="BZ168">
        <v>0</v>
      </c>
      <c r="CD168">
        <v>0</v>
      </c>
      <c r="CH168">
        <v>0</v>
      </c>
      <c r="CL168">
        <v>0</v>
      </c>
      <c r="CP168">
        <v>0</v>
      </c>
      <c r="CT168">
        <v>0</v>
      </c>
      <c r="CW168">
        <v>0</v>
      </c>
      <c r="DF168">
        <v>0</v>
      </c>
      <c r="DJ168">
        <v>0</v>
      </c>
      <c r="DN168">
        <v>0</v>
      </c>
      <c r="DR168">
        <v>0</v>
      </c>
      <c r="DV168">
        <v>0</v>
      </c>
      <c r="DZ168">
        <v>0</v>
      </c>
      <c r="ED168">
        <v>0</v>
      </c>
      <c r="EH168">
        <v>0</v>
      </c>
      <c r="EL168">
        <v>0</v>
      </c>
      <c r="EP168">
        <v>0</v>
      </c>
      <c r="ET168">
        <v>0</v>
      </c>
      <c r="EZ168" t="s">
        <v>669</v>
      </c>
      <c r="FA168">
        <v>0</v>
      </c>
      <c r="FB168">
        <v>1</v>
      </c>
      <c r="FC168" t="s">
        <v>469</v>
      </c>
      <c r="FD168" t="s">
        <v>803</v>
      </c>
      <c r="FE168" t="s">
        <v>613</v>
      </c>
      <c r="FF168">
        <v>1150000</v>
      </c>
    </row>
    <row r="169" spans="1:162" x14ac:dyDescent="0.2">
      <c r="A169" t="s">
        <v>545</v>
      </c>
      <c r="B169" t="s">
        <v>1641</v>
      </c>
      <c r="C169" t="s">
        <v>25</v>
      </c>
      <c r="D169" s="39" t="s">
        <v>559</v>
      </c>
      <c r="E169" t="s">
        <v>560</v>
      </c>
      <c r="F169" t="s">
        <v>1047</v>
      </c>
      <c r="G169">
        <v>11</v>
      </c>
      <c r="H169" t="s">
        <v>1145</v>
      </c>
      <c r="J169" t="s">
        <v>328</v>
      </c>
      <c r="K169" t="s">
        <v>329</v>
      </c>
      <c r="L169" t="s">
        <v>107</v>
      </c>
      <c r="M169" t="s">
        <v>272</v>
      </c>
      <c r="N169" t="s">
        <v>1907</v>
      </c>
      <c r="O169" t="s">
        <v>1908</v>
      </c>
      <c r="P169" t="s">
        <v>7</v>
      </c>
      <c r="Q169" t="s">
        <v>9</v>
      </c>
      <c r="R169" t="s">
        <v>245</v>
      </c>
      <c r="S169" t="s">
        <v>221</v>
      </c>
      <c r="T169">
        <v>1334200</v>
      </c>
      <c r="AC169">
        <v>0.58008694999999999</v>
      </c>
      <c r="AD169">
        <v>2300000.0258581927</v>
      </c>
      <c r="AE169">
        <v>1334200</v>
      </c>
      <c r="AG169">
        <v>42051</v>
      </c>
      <c r="AH169">
        <v>42052</v>
      </c>
      <c r="AI169">
        <v>42053</v>
      </c>
      <c r="AJ169" t="s">
        <v>411</v>
      </c>
      <c r="AN169">
        <v>0</v>
      </c>
      <c r="AO169">
        <v>0</v>
      </c>
      <c r="AP169">
        <v>1334200</v>
      </c>
      <c r="AQ169">
        <v>0</v>
      </c>
      <c r="AR169" t="s">
        <v>469</v>
      </c>
      <c r="AS169" t="s">
        <v>469</v>
      </c>
      <c r="AT169" t="s">
        <v>469</v>
      </c>
      <c r="AU169" t="s">
        <v>469</v>
      </c>
      <c r="AV169" t="s">
        <v>469</v>
      </c>
      <c r="AW169" t="s">
        <v>469</v>
      </c>
      <c r="AX169" t="s">
        <v>469</v>
      </c>
      <c r="AY169" t="s">
        <v>469</v>
      </c>
      <c r="AZ169">
        <v>0</v>
      </c>
      <c r="BB169" t="s">
        <v>697</v>
      </c>
      <c r="BC169">
        <v>0</v>
      </c>
      <c r="BD169">
        <v>4</v>
      </c>
      <c r="BE169" t="s">
        <v>469</v>
      </c>
      <c r="BF169" t="s">
        <v>1164</v>
      </c>
      <c r="BG169" t="s">
        <v>469</v>
      </c>
      <c r="BH169">
        <v>0</v>
      </c>
      <c r="BJ169">
        <v>0</v>
      </c>
      <c r="BN169">
        <v>0</v>
      </c>
      <c r="BR169">
        <v>0</v>
      </c>
      <c r="BV169">
        <v>0</v>
      </c>
      <c r="BZ169">
        <v>0</v>
      </c>
      <c r="CD169">
        <v>0</v>
      </c>
      <c r="CH169">
        <v>0</v>
      </c>
      <c r="CL169">
        <v>0</v>
      </c>
      <c r="CP169">
        <v>0</v>
      </c>
      <c r="CT169">
        <v>0</v>
      </c>
      <c r="CW169">
        <v>0</v>
      </c>
      <c r="DF169">
        <v>0</v>
      </c>
      <c r="DJ169">
        <v>0</v>
      </c>
      <c r="DN169">
        <v>0</v>
      </c>
      <c r="DR169">
        <v>0</v>
      </c>
      <c r="DV169">
        <v>0</v>
      </c>
      <c r="DZ169">
        <v>0</v>
      </c>
      <c r="ED169">
        <v>0</v>
      </c>
      <c r="EH169">
        <v>0</v>
      </c>
      <c r="EL169">
        <v>0</v>
      </c>
      <c r="EP169">
        <v>0</v>
      </c>
      <c r="ET169">
        <v>0</v>
      </c>
      <c r="EZ169" t="s">
        <v>669</v>
      </c>
      <c r="FA169">
        <v>0</v>
      </c>
      <c r="FB169">
        <v>1</v>
      </c>
      <c r="FC169" t="s">
        <v>469</v>
      </c>
      <c r="FD169" t="s">
        <v>803</v>
      </c>
      <c r="FE169" t="s">
        <v>613</v>
      </c>
      <c r="FF169">
        <v>1150000</v>
      </c>
    </row>
    <row r="170" spans="1:162" x14ac:dyDescent="0.2">
      <c r="A170" t="s">
        <v>545</v>
      </c>
      <c r="B170" t="s">
        <v>1641</v>
      </c>
      <c r="C170" t="s">
        <v>25</v>
      </c>
      <c r="D170" s="39" t="s">
        <v>559</v>
      </c>
      <c r="E170" t="s">
        <v>560</v>
      </c>
      <c r="F170" t="s">
        <v>1047</v>
      </c>
      <c r="G170">
        <v>12</v>
      </c>
      <c r="H170" t="s">
        <v>1833</v>
      </c>
      <c r="J170" t="s">
        <v>328</v>
      </c>
      <c r="K170" t="s">
        <v>329</v>
      </c>
      <c r="L170" t="s">
        <v>107</v>
      </c>
      <c r="M170" t="s">
        <v>272</v>
      </c>
      <c r="N170" t="s">
        <v>1907</v>
      </c>
      <c r="O170" t="s">
        <v>1908</v>
      </c>
      <c r="P170" t="s">
        <v>7</v>
      </c>
      <c r="Q170" t="s">
        <v>9</v>
      </c>
      <c r="R170" t="s">
        <v>245</v>
      </c>
      <c r="S170" t="s">
        <v>221</v>
      </c>
      <c r="T170">
        <v>9000000</v>
      </c>
      <c r="AC170">
        <v>2</v>
      </c>
      <c r="AD170">
        <v>4500000</v>
      </c>
      <c r="AE170">
        <v>9000000</v>
      </c>
      <c r="AG170">
        <v>42121</v>
      </c>
      <c r="AH170">
        <v>42122</v>
      </c>
      <c r="AI170">
        <v>42123</v>
      </c>
      <c r="AJ170" t="s">
        <v>411</v>
      </c>
      <c r="AN170">
        <v>0</v>
      </c>
      <c r="AO170">
        <v>0</v>
      </c>
      <c r="AP170">
        <v>9000000</v>
      </c>
      <c r="AQ170">
        <v>0</v>
      </c>
      <c r="AR170" t="s">
        <v>469</v>
      </c>
      <c r="AS170" t="s">
        <v>469</v>
      </c>
      <c r="AT170" t="s">
        <v>469</v>
      </c>
      <c r="AU170" t="s">
        <v>469</v>
      </c>
      <c r="AV170" t="s">
        <v>469</v>
      </c>
      <c r="AW170" t="s">
        <v>469</v>
      </c>
      <c r="AX170" t="s">
        <v>469</v>
      </c>
      <c r="AY170" t="s">
        <v>469</v>
      </c>
      <c r="AZ170">
        <v>0</v>
      </c>
      <c r="BB170" t="s">
        <v>698</v>
      </c>
      <c r="BC170">
        <v>0</v>
      </c>
      <c r="BD170">
        <v>4</v>
      </c>
      <c r="BE170" t="s">
        <v>469</v>
      </c>
      <c r="BF170" t="s">
        <v>1165</v>
      </c>
      <c r="BG170" t="s">
        <v>469</v>
      </c>
      <c r="BH170">
        <v>-82000000</v>
      </c>
      <c r="BJ170">
        <v>0</v>
      </c>
      <c r="BN170">
        <v>0</v>
      </c>
      <c r="BR170">
        <v>0</v>
      </c>
      <c r="BV170">
        <v>0</v>
      </c>
      <c r="BZ170">
        <v>0</v>
      </c>
      <c r="CD170">
        <v>0</v>
      </c>
      <c r="CH170">
        <v>0</v>
      </c>
      <c r="CL170">
        <v>0</v>
      </c>
      <c r="CP170">
        <v>0</v>
      </c>
      <c r="CT170">
        <v>0</v>
      </c>
      <c r="CW170">
        <v>0</v>
      </c>
      <c r="DF170">
        <v>0</v>
      </c>
      <c r="DJ170">
        <v>0</v>
      </c>
      <c r="DN170">
        <v>0</v>
      </c>
      <c r="DR170">
        <v>0</v>
      </c>
      <c r="DV170">
        <v>0</v>
      </c>
      <c r="DZ170">
        <v>0</v>
      </c>
      <c r="ED170">
        <v>0</v>
      </c>
      <c r="EH170">
        <v>0</v>
      </c>
      <c r="EL170">
        <v>0</v>
      </c>
      <c r="EP170">
        <v>0</v>
      </c>
      <c r="ET170">
        <v>0</v>
      </c>
      <c r="EZ170" t="s">
        <v>563</v>
      </c>
      <c r="FA170">
        <v>0</v>
      </c>
      <c r="FB170">
        <v>2</v>
      </c>
      <c r="FC170" t="s">
        <v>469</v>
      </c>
      <c r="FD170" t="s">
        <v>614</v>
      </c>
      <c r="FE170" t="s">
        <v>615</v>
      </c>
      <c r="FF170">
        <v>0</v>
      </c>
    </row>
    <row r="171" spans="1:162" x14ac:dyDescent="0.2">
      <c r="A171" t="s">
        <v>545</v>
      </c>
      <c r="B171" t="s">
        <v>1641</v>
      </c>
      <c r="C171" t="s">
        <v>25</v>
      </c>
      <c r="D171" s="39" t="s">
        <v>559</v>
      </c>
      <c r="E171" t="s">
        <v>560</v>
      </c>
      <c r="F171" t="s">
        <v>1047</v>
      </c>
      <c r="G171">
        <v>13</v>
      </c>
      <c r="H171" t="s">
        <v>1906</v>
      </c>
      <c r="J171" t="s">
        <v>328</v>
      </c>
      <c r="K171" t="s">
        <v>329</v>
      </c>
      <c r="L171" t="s">
        <v>107</v>
      </c>
      <c r="M171" t="s">
        <v>272</v>
      </c>
      <c r="N171" t="s">
        <v>1907</v>
      </c>
      <c r="O171" t="s">
        <v>1908</v>
      </c>
      <c r="P171" t="s">
        <v>7</v>
      </c>
      <c r="Q171" t="s">
        <v>9</v>
      </c>
      <c r="R171" t="s">
        <v>245</v>
      </c>
      <c r="S171" t="s">
        <v>221</v>
      </c>
      <c r="T171">
        <v>9000000</v>
      </c>
      <c r="AC171">
        <v>2</v>
      </c>
      <c r="AD171">
        <v>4500000</v>
      </c>
      <c r="AE171">
        <v>9000000</v>
      </c>
      <c r="AG171">
        <v>42121</v>
      </c>
      <c r="AH171">
        <v>42122</v>
      </c>
      <c r="AI171">
        <v>42123</v>
      </c>
      <c r="AJ171" t="s">
        <v>411</v>
      </c>
      <c r="AN171">
        <v>0</v>
      </c>
      <c r="AO171">
        <v>0</v>
      </c>
      <c r="AP171">
        <v>9000000</v>
      </c>
      <c r="AQ171">
        <v>0</v>
      </c>
      <c r="AR171" t="s">
        <v>469</v>
      </c>
      <c r="AS171" t="s">
        <v>469</v>
      </c>
      <c r="AT171" t="s">
        <v>469</v>
      </c>
      <c r="AU171" t="s">
        <v>469</v>
      </c>
      <c r="AV171" t="s">
        <v>469</v>
      </c>
      <c r="AW171" t="s">
        <v>469</v>
      </c>
      <c r="AX171" t="s">
        <v>469</v>
      </c>
      <c r="AY171" t="s">
        <v>469</v>
      </c>
      <c r="AZ171">
        <v>0</v>
      </c>
      <c r="BB171" t="s">
        <v>699</v>
      </c>
      <c r="BC171">
        <v>0</v>
      </c>
      <c r="BD171">
        <v>4</v>
      </c>
      <c r="BE171" t="s">
        <v>469</v>
      </c>
      <c r="BF171" t="s">
        <v>1166</v>
      </c>
      <c r="BG171" t="s">
        <v>469</v>
      </c>
      <c r="BH171">
        <v>-156167615</v>
      </c>
      <c r="BJ171">
        <v>0</v>
      </c>
      <c r="BN171">
        <v>0</v>
      </c>
      <c r="BR171">
        <v>0</v>
      </c>
      <c r="BV171">
        <v>0</v>
      </c>
      <c r="BZ171">
        <v>0</v>
      </c>
      <c r="CD171">
        <v>0</v>
      </c>
      <c r="CH171">
        <v>0</v>
      </c>
      <c r="CL171">
        <v>0</v>
      </c>
      <c r="CP171">
        <v>0</v>
      </c>
      <c r="CT171">
        <v>0</v>
      </c>
      <c r="CW171">
        <v>0</v>
      </c>
      <c r="DF171">
        <v>0</v>
      </c>
      <c r="DJ171">
        <v>0</v>
      </c>
      <c r="DN171">
        <v>0</v>
      </c>
      <c r="DR171">
        <v>0</v>
      </c>
      <c r="DV171">
        <v>0</v>
      </c>
      <c r="DZ171">
        <v>0</v>
      </c>
      <c r="ED171">
        <v>0</v>
      </c>
      <c r="EH171">
        <v>0</v>
      </c>
      <c r="EL171">
        <v>0</v>
      </c>
      <c r="EP171">
        <v>0</v>
      </c>
      <c r="ET171">
        <v>0</v>
      </c>
      <c r="EZ171" t="s">
        <v>564</v>
      </c>
      <c r="FA171">
        <v>0</v>
      </c>
      <c r="FB171">
        <v>2</v>
      </c>
      <c r="FC171" t="s">
        <v>469</v>
      </c>
      <c r="FD171" t="s">
        <v>983</v>
      </c>
      <c r="FE171" t="s">
        <v>711</v>
      </c>
      <c r="FF171">
        <v>0</v>
      </c>
    </row>
    <row r="172" spans="1:162" x14ac:dyDescent="0.2">
      <c r="A172" t="s">
        <v>545</v>
      </c>
      <c r="B172" t="s">
        <v>1641</v>
      </c>
      <c r="C172" t="s">
        <v>25</v>
      </c>
      <c r="D172" s="39" t="s">
        <v>559</v>
      </c>
      <c r="E172" t="s">
        <v>560</v>
      </c>
      <c r="F172" t="s">
        <v>1047</v>
      </c>
      <c r="G172">
        <v>14</v>
      </c>
      <c r="H172" t="s">
        <v>1833</v>
      </c>
      <c r="J172" t="s">
        <v>328</v>
      </c>
      <c r="K172" t="s">
        <v>329</v>
      </c>
      <c r="L172" t="s">
        <v>107</v>
      </c>
      <c r="M172" t="s">
        <v>272</v>
      </c>
      <c r="N172" t="s">
        <v>1907</v>
      </c>
      <c r="O172" t="s">
        <v>1908</v>
      </c>
      <c r="P172" t="s">
        <v>7</v>
      </c>
      <c r="Q172" t="s">
        <v>9</v>
      </c>
      <c r="R172" t="s">
        <v>245</v>
      </c>
      <c r="S172" t="s">
        <v>221</v>
      </c>
      <c r="T172">
        <v>9000000</v>
      </c>
      <c r="AC172">
        <v>2</v>
      </c>
      <c r="AD172">
        <v>4500000</v>
      </c>
      <c r="AE172">
        <v>9000000</v>
      </c>
      <c r="AG172">
        <v>42121</v>
      </c>
      <c r="AH172">
        <v>42122</v>
      </c>
      <c r="AI172">
        <v>42123</v>
      </c>
      <c r="AJ172" t="s">
        <v>411</v>
      </c>
      <c r="AN172">
        <v>0</v>
      </c>
      <c r="AO172">
        <v>0</v>
      </c>
      <c r="AP172">
        <v>9000000</v>
      </c>
      <c r="AQ172">
        <v>0</v>
      </c>
      <c r="AR172" t="s">
        <v>469</v>
      </c>
      <c r="AS172" t="s">
        <v>469</v>
      </c>
      <c r="AT172" t="s">
        <v>469</v>
      </c>
      <c r="AU172" t="s">
        <v>469</v>
      </c>
      <c r="AV172" t="s">
        <v>469</v>
      </c>
      <c r="AW172" t="s">
        <v>469</v>
      </c>
      <c r="AX172" t="s">
        <v>469</v>
      </c>
      <c r="AY172" t="s">
        <v>469</v>
      </c>
      <c r="AZ172">
        <v>0</v>
      </c>
      <c r="BB172" t="s">
        <v>700</v>
      </c>
      <c r="BC172">
        <v>0</v>
      </c>
      <c r="BD172">
        <v>4</v>
      </c>
      <c r="BE172" t="s">
        <v>469</v>
      </c>
      <c r="BF172" t="s">
        <v>1167</v>
      </c>
      <c r="BG172" t="s">
        <v>469</v>
      </c>
      <c r="BH172">
        <v>-14350000</v>
      </c>
      <c r="BJ172">
        <v>0</v>
      </c>
      <c r="BN172">
        <v>0</v>
      </c>
      <c r="BR172">
        <v>0</v>
      </c>
      <c r="BV172">
        <v>0</v>
      </c>
      <c r="BZ172">
        <v>0</v>
      </c>
      <c r="CD172">
        <v>0</v>
      </c>
      <c r="CH172">
        <v>0</v>
      </c>
      <c r="CL172">
        <v>0</v>
      </c>
      <c r="CP172">
        <v>0</v>
      </c>
      <c r="CT172">
        <v>0</v>
      </c>
      <c r="CW172">
        <v>0</v>
      </c>
      <c r="DF172">
        <v>0</v>
      </c>
      <c r="DJ172">
        <v>0</v>
      </c>
      <c r="DN172">
        <v>0</v>
      </c>
      <c r="DR172">
        <v>0</v>
      </c>
      <c r="DV172">
        <v>0</v>
      </c>
      <c r="DZ172">
        <v>0</v>
      </c>
      <c r="ED172">
        <v>0</v>
      </c>
      <c r="EH172">
        <v>0</v>
      </c>
      <c r="EL172">
        <v>0</v>
      </c>
      <c r="EP172">
        <v>0</v>
      </c>
      <c r="ET172">
        <v>0</v>
      </c>
      <c r="EZ172" t="s">
        <v>565</v>
      </c>
      <c r="FA172">
        <v>0</v>
      </c>
      <c r="FB172">
        <v>2</v>
      </c>
      <c r="FC172" t="s">
        <v>469</v>
      </c>
      <c r="FD172" t="s">
        <v>804</v>
      </c>
      <c r="FE172" t="s">
        <v>615</v>
      </c>
      <c r="FF172">
        <v>46400000</v>
      </c>
    </row>
    <row r="173" spans="1:162" x14ac:dyDescent="0.2">
      <c r="A173" t="s">
        <v>545</v>
      </c>
      <c r="B173" t="s">
        <v>2194</v>
      </c>
      <c r="C173" t="s">
        <v>26</v>
      </c>
      <c r="D173" s="39" t="s">
        <v>2195</v>
      </c>
      <c r="E173" t="s">
        <v>2196</v>
      </c>
      <c r="F173" t="s">
        <v>1047</v>
      </c>
      <c r="G173">
        <v>1</v>
      </c>
      <c r="H173" t="s">
        <v>2197</v>
      </c>
      <c r="J173" t="s">
        <v>328</v>
      </c>
      <c r="K173" t="s">
        <v>329</v>
      </c>
      <c r="L173" t="s">
        <v>107</v>
      </c>
      <c r="M173" t="s">
        <v>272</v>
      </c>
      <c r="N173" t="s">
        <v>1907</v>
      </c>
      <c r="O173" t="s">
        <v>1908</v>
      </c>
      <c r="P173" t="s">
        <v>7</v>
      </c>
      <c r="Q173" t="s">
        <v>9</v>
      </c>
      <c r="R173" t="s">
        <v>245</v>
      </c>
      <c r="S173" t="s">
        <v>221</v>
      </c>
      <c r="T173">
        <v>5300000</v>
      </c>
      <c r="AC173">
        <v>1</v>
      </c>
      <c r="AD173">
        <v>5300000</v>
      </c>
      <c r="AE173">
        <v>5300000</v>
      </c>
      <c r="AG173">
        <v>42121</v>
      </c>
      <c r="AH173">
        <v>42122</v>
      </c>
      <c r="AI173">
        <v>42123</v>
      </c>
      <c r="AJ173" t="s">
        <v>411</v>
      </c>
      <c r="AN173">
        <v>0</v>
      </c>
      <c r="AO173">
        <v>0</v>
      </c>
      <c r="AP173">
        <v>5300000</v>
      </c>
      <c r="AQ173">
        <v>0</v>
      </c>
      <c r="AR173" t="s">
        <v>469</v>
      </c>
      <c r="AS173" t="s">
        <v>469</v>
      </c>
      <c r="AT173" t="s">
        <v>469</v>
      </c>
      <c r="AU173" t="s">
        <v>469</v>
      </c>
      <c r="AV173" t="s">
        <v>469</v>
      </c>
      <c r="AW173" t="s">
        <v>469</v>
      </c>
      <c r="AX173" t="s">
        <v>469</v>
      </c>
      <c r="AY173" t="s">
        <v>469</v>
      </c>
      <c r="AZ173">
        <v>0</v>
      </c>
      <c r="BB173" t="s">
        <v>701</v>
      </c>
      <c r="BC173">
        <v>0</v>
      </c>
      <c r="BD173">
        <v>4</v>
      </c>
      <c r="BE173" t="s">
        <v>469</v>
      </c>
      <c r="BF173" t="s">
        <v>1168</v>
      </c>
      <c r="BG173" t="s">
        <v>469</v>
      </c>
      <c r="BH173">
        <v>-8050000</v>
      </c>
      <c r="BJ173">
        <v>0</v>
      </c>
      <c r="BN173">
        <v>0</v>
      </c>
      <c r="BR173">
        <v>0</v>
      </c>
      <c r="BV173">
        <v>0</v>
      </c>
      <c r="BZ173">
        <v>0</v>
      </c>
      <c r="CD173">
        <v>0</v>
      </c>
      <c r="CH173">
        <v>0</v>
      </c>
      <c r="CL173">
        <v>0</v>
      </c>
      <c r="CP173">
        <v>0</v>
      </c>
      <c r="CT173">
        <v>0</v>
      </c>
      <c r="CW173">
        <v>0</v>
      </c>
      <c r="DF173">
        <v>0</v>
      </c>
      <c r="DJ173">
        <v>0</v>
      </c>
      <c r="DN173">
        <v>0</v>
      </c>
      <c r="DR173">
        <v>0</v>
      </c>
      <c r="DV173">
        <v>0</v>
      </c>
      <c r="DZ173">
        <v>0</v>
      </c>
      <c r="ED173">
        <v>0</v>
      </c>
      <c r="EH173">
        <v>0</v>
      </c>
      <c r="EL173">
        <v>0</v>
      </c>
      <c r="EP173">
        <v>0</v>
      </c>
      <c r="ET173">
        <v>0</v>
      </c>
      <c r="EZ173" t="s">
        <v>616</v>
      </c>
      <c r="FA173">
        <v>0</v>
      </c>
      <c r="FB173">
        <v>11</v>
      </c>
      <c r="FC173" t="s">
        <v>469</v>
      </c>
      <c r="FD173" t="s">
        <v>704</v>
      </c>
      <c r="FE173" t="s">
        <v>712</v>
      </c>
      <c r="FF173">
        <v>0</v>
      </c>
    </row>
    <row r="174" spans="1:162" x14ac:dyDescent="0.2">
      <c r="A174" s="43" t="s">
        <v>486</v>
      </c>
      <c r="B174" s="43" t="s">
        <v>2035</v>
      </c>
      <c r="C174" s="43" t="s">
        <v>4</v>
      </c>
      <c r="D174" s="60" t="s">
        <v>2036</v>
      </c>
      <c r="E174" s="43" t="s">
        <v>2037</v>
      </c>
      <c r="F174" s="43" t="s">
        <v>1047</v>
      </c>
      <c r="G174" s="43">
        <v>1</v>
      </c>
      <c r="H174" s="43" t="s">
        <v>2038</v>
      </c>
      <c r="I174" s="43"/>
      <c r="J174" s="43" t="s">
        <v>328</v>
      </c>
      <c r="K174" s="43" t="s">
        <v>329</v>
      </c>
      <c r="L174" s="43" t="s">
        <v>107</v>
      </c>
      <c r="M174" s="43" t="s">
        <v>272</v>
      </c>
      <c r="N174" s="43" t="s">
        <v>1907</v>
      </c>
      <c r="O174" s="43" t="s">
        <v>1908</v>
      </c>
      <c r="P174" s="43" t="s">
        <v>7</v>
      </c>
      <c r="Q174" s="43" t="s">
        <v>9</v>
      </c>
      <c r="R174" s="43" t="s">
        <v>245</v>
      </c>
      <c r="S174" s="43" t="s">
        <v>221</v>
      </c>
      <c r="T174" s="43">
        <v>6900000</v>
      </c>
      <c r="U174" s="43"/>
      <c r="V174" s="43"/>
      <c r="W174" s="43"/>
      <c r="X174" s="43"/>
      <c r="Y174" s="43"/>
      <c r="Z174" s="43"/>
      <c r="AA174" s="43"/>
      <c r="AB174" s="43"/>
      <c r="AC174" s="43">
        <v>3</v>
      </c>
      <c r="AD174" s="43">
        <v>2300000</v>
      </c>
      <c r="AE174" s="43">
        <v>6900000</v>
      </c>
      <c r="AF174" s="43"/>
      <c r="AG174" s="43">
        <v>42023</v>
      </c>
      <c r="AH174" s="43">
        <v>42025</v>
      </c>
      <c r="AI174" s="43">
        <v>42027</v>
      </c>
      <c r="AJ174" s="43" t="s">
        <v>411</v>
      </c>
      <c r="AK174" s="43"/>
      <c r="AL174" s="43"/>
      <c r="AM174" s="43"/>
      <c r="AN174" s="43">
        <v>0</v>
      </c>
      <c r="AO174" s="43">
        <v>0</v>
      </c>
      <c r="AP174" s="43">
        <v>6900000</v>
      </c>
      <c r="AQ174" s="43">
        <v>0</v>
      </c>
      <c r="AR174" s="43" t="s">
        <v>469</v>
      </c>
      <c r="AS174" s="43" t="s">
        <v>469</v>
      </c>
      <c r="AT174" s="43"/>
      <c r="AU174" s="43" t="s">
        <v>469</v>
      </c>
      <c r="AV174" s="43" t="s">
        <v>469</v>
      </c>
      <c r="AW174" s="43" t="s">
        <v>469</v>
      </c>
      <c r="AX174" s="43" t="s">
        <v>469</v>
      </c>
      <c r="AY174" s="43" t="s">
        <v>469</v>
      </c>
      <c r="AZ174" s="43" t="s">
        <v>469</v>
      </c>
      <c r="BA174" s="43">
        <v>0</v>
      </c>
      <c r="BB174">
        <v>0</v>
      </c>
      <c r="BF174">
        <v>0</v>
      </c>
      <c r="BJ174">
        <v>0</v>
      </c>
      <c r="BN174">
        <v>0</v>
      </c>
      <c r="BR174">
        <v>0</v>
      </c>
      <c r="BV174">
        <v>0</v>
      </c>
      <c r="BZ174">
        <v>0</v>
      </c>
      <c r="CD174">
        <v>0</v>
      </c>
      <c r="CH174">
        <v>0</v>
      </c>
      <c r="CL174">
        <v>0</v>
      </c>
      <c r="CP174">
        <v>0</v>
      </c>
      <c r="CT174">
        <v>0</v>
      </c>
      <c r="CW174">
        <v>0</v>
      </c>
      <c r="DF174">
        <v>0</v>
      </c>
      <c r="DJ174">
        <v>0</v>
      </c>
      <c r="DN174">
        <v>0</v>
      </c>
      <c r="DR174">
        <v>0</v>
      </c>
      <c r="DV174">
        <v>0</v>
      </c>
      <c r="DZ174">
        <v>0</v>
      </c>
      <c r="ED174">
        <v>0</v>
      </c>
      <c r="EH174">
        <v>0</v>
      </c>
      <c r="EL174">
        <v>0</v>
      </c>
      <c r="EP174">
        <v>0</v>
      </c>
      <c r="ET174">
        <v>0</v>
      </c>
      <c r="EZ174" t="s">
        <v>630</v>
      </c>
      <c r="FA174">
        <v>0</v>
      </c>
      <c r="FD174" t="s">
        <v>631</v>
      </c>
    </row>
    <row r="175" spans="1:162" x14ac:dyDescent="0.2">
      <c r="A175" t="s">
        <v>486</v>
      </c>
      <c r="B175" t="s">
        <v>2039</v>
      </c>
      <c r="C175" t="s">
        <v>1</v>
      </c>
      <c r="D175" s="39" t="s">
        <v>487</v>
      </c>
      <c r="E175" t="s">
        <v>488</v>
      </c>
      <c r="F175" t="s">
        <v>1047</v>
      </c>
      <c r="G175">
        <v>1</v>
      </c>
      <c r="H175" t="s">
        <v>1102</v>
      </c>
      <c r="J175" t="s">
        <v>328</v>
      </c>
      <c r="K175" t="s">
        <v>329</v>
      </c>
      <c r="L175" t="s">
        <v>107</v>
      </c>
      <c r="M175" t="s">
        <v>272</v>
      </c>
      <c r="N175" t="s">
        <v>1907</v>
      </c>
      <c r="O175" t="s">
        <v>1908</v>
      </c>
      <c r="P175" t="s">
        <v>7</v>
      </c>
      <c r="Q175" t="s">
        <v>9</v>
      </c>
      <c r="R175" t="s">
        <v>245</v>
      </c>
      <c r="S175" t="s">
        <v>221</v>
      </c>
      <c r="T175">
        <v>10250000</v>
      </c>
      <c r="AC175">
        <v>2.5</v>
      </c>
      <c r="AD175">
        <v>4100000</v>
      </c>
      <c r="AE175">
        <v>10250000</v>
      </c>
      <c r="AG175">
        <v>42023</v>
      </c>
      <c r="AH175">
        <v>42025</v>
      </c>
      <c r="AI175">
        <v>42027</v>
      </c>
      <c r="AJ175" t="s">
        <v>411</v>
      </c>
      <c r="AN175">
        <v>10250000</v>
      </c>
      <c r="AO175">
        <v>10250000</v>
      </c>
      <c r="AP175">
        <v>0</v>
      </c>
      <c r="AQ175">
        <v>0</v>
      </c>
      <c r="AR175" t="s">
        <v>469</v>
      </c>
      <c r="AS175" t="s">
        <v>469</v>
      </c>
      <c r="AU175" t="s">
        <v>469</v>
      </c>
      <c r="AV175" t="s">
        <v>469</v>
      </c>
      <c r="AW175" t="s">
        <v>2040</v>
      </c>
      <c r="AX175">
        <v>104</v>
      </c>
      <c r="AY175">
        <v>173</v>
      </c>
      <c r="AZ175">
        <v>42048</v>
      </c>
      <c r="BA175">
        <v>10250000</v>
      </c>
      <c r="BB175">
        <v>0</v>
      </c>
      <c r="BF175">
        <v>0</v>
      </c>
      <c r="BJ175">
        <v>0</v>
      </c>
      <c r="BN175">
        <v>0</v>
      </c>
      <c r="BR175">
        <v>0</v>
      </c>
      <c r="BV175">
        <v>0</v>
      </c>
      <c r="BZ175">
        <v>0</v>
      </c>
      <c r="CD175">
        <v>0</v>
      </c>
      <c r="CH175">
        <v>0</v>
      </c>
      <c r="CL175">
        <v>0</v>
      </c>
      <c r="CP175">
        <v>0</v>
      </c>
      <c r="CT175">
        <v>0</v>
      </c>
      <c r="CW175">
        <v>0</v>
      </c>
      <c r="DF175">
        <v>0</v>
      </c>
      <c r="DJ175">
        <v>0</v>
      </c>
      <c r="DN175">
        <v>0</v>
      </c>
      <c r="DR175">
        <v>0</v>
      </c>
      <c r="DV175">
        <v>0</v>
      </c>
      <c r="DZ175">
        <v>0</v>
      </c>
      <c r="ED175">
        <v>0</v>
      </c>
      <c r="EH175">
        <v>0</v>
      </c>
      <c r="EL175">
        <v>0</v>
      </c>
      <c r="EP175">
        <v>0</v>
      </c>
      <c r="ET175">
        <v>0</v>
      </c>
      <c r="EZ175" t="s">
        <v>754</v>
      </c>
      <c r="FA175">
        <v>0</v>
      </c>
      <c r="FB175">
        <v>6</v>
      </c>
      <c r="FC175" t="s">
        <v>469</v>
      </c>
      <c r="FD175" t="s">
        <v>805</v>
      </c>
      <c r="FE175" t="s">
        <v>618</v>
      </c>
      <c r="FF175">
        <v>3350000</v>
      </c>
    </row>
    <row r="176" spans="1:162" x14ac:dyDescent="0.2">
      <c r="A176" t="s">
        <v>486</v>
      </c>
      <c r="B176" t="s">
        <v>2039</v>
      </c>
      <c r="C176" t="s">
        <v>1</v>
      </c>
      <c r="D176" s="39" t="s">
        <v>487</v>
      </c>
      <c r="E176" t="s">
        <v>488</v>
      </c>
      <c r="F176" t="s">
        <v>1047</v>
      </c>
      <c r="G176">
        <v>2</v>
      </c>
      <c r="H176" t="s">
        <v>1964</v>
      </c>
      <c r="J176" t="s">
        <v>328</v>
      </c>
      <c r="K176" t="s">
        <v>329</v>
      </c>
      <c r="L176" t="s">
        <v>107</v>
      </c>
      <c r="M176" t="s">
        <v>272</v>
      </c>
      <c r="N176" t="s">
        <v>1907</v>
      </c>
      <c r="O176" t="s">
        <v>1908</v>
      </c>
      <c r="P176" t="s">
        <v>7</v>
      </c>
      <c r="Q176" t="s">
        <v>9</v>
      </c>
      <c r="R176" t="s">
        <v>245</v>
      </c>
      <c r="S176" t="s">
        <v>221</v>
      </c>
      <c r="T176">
        <v>12000000</v>
      </c>
      <c r="AC176">
        <v>2.5</v>
      </c>
      <c r="AD176">
        <v>4800000</v>
      </c>
      <c r="AE176">
        <v>12000000</v>
      </c>
      <c r="AG176">
        <v>42053</v>
      </c>
      <c r="AH176">
        <v>42054</v>
      </c>
      <c r="AI176">
        <v>42055</v>
      </c>
      <c r="AJ176" t="s">
        <v>411</v>
      </c>
      <c r="AN176">
        <v>12000000</v>
      </c>
      <c r="AO176">
        <v>11250000</v>
      </c>
      <c r="AP176">
        <v>750000</v>
      </c>
      <c r="AQ176">
        <v>750000</v>
      </c>
      <c r="AR176" t="s">
        <v>469</v>
      </c>
      <c r="AS176" t="s">
        <v>469</v>
      </c>
      <c r="AU176" t="s">
        <v>469</v>
      </c>
      <c r="AV176" t="s">
        <v>469</v>
      </c>
      <c r="AW176" t="s">
        <v>2330</v>
      </c>
      <c r="AX176">
        <v>275</v>
      </c>
      <c r="AY176">
        <v>359</v>
      </c>
      <c r="AZ176">
        <v>42072</v>
      </c>
      <c r="BA176">
        <v>12000000</v>
      </c>
      <c r="BB176">
        <v>0</v>
      </c>
      <c r="BF176">
        <v>0</v>
      </c>
      <c r="BJ176">
        <v>0</v>
      </c>
      <c r="BN176">
        <v>0</v>
      </c>
      <c r="BR176">
        <v>0</v>
      </c>
      <c r="BV176">
        <v>0</v>
      </c>
      <c r="BZ176">
        <v>0</v>
      </c>
      <c r="CD176">
        <v>0</v>
      </c>
      <c r="CH176">
        <v>0</v>
      </c>
      <c r="CL176">
        <v>0</v>
      </c>
      <c r="CP176">
        <v>0</v>
      </c>
      <c r="CT176">
        <v>0</v>
      </c>
      <c r="CW176">
        <v>0</v>
      </c>
      <c r="DF176">
        <v>0</v>
      </c>
      <c r="DJ176">
        <v>0</v>
      </c>
      <c r="DN176">
        <v>0</v>
      </c>
      <c r="DR176">
        <v>0</v>
      </c>
      <c r="DV176">
        <v>0</v>
      </c>
      <c r="DZ176">
        <v>0</v>
      </c>
      <c r="ED176">
        <v>0</v>
      </c>
      <c r="EH176">
        <v>0</v>
      </c>
      <c r="EL176">
        <v>0</v>
      </c>
      <c r="EP176">
        <v>0</v>
      </c>
      <c r="ET176">
        <v>0</v>
      </c>
      <c r="EZ176" t="s">
        <v>754</v>
      </c>
      <c r="FA176">
        <v>0</v>
      </c>
      <c r="FB176">
        <v>6</v>
      </c>
      <c r="FC176" t="s">
        <v>469</v>
      </c>
      <c r="FD176" t="s">
        <v>805</v>
      </c>
      <c r="FE176" t="s">
        <v>618</v>
      </c>
      <c r="FF176">
        <v>3350000</v>
      </c>
    </row>
    <row r="177" spans="1:162" x14ac:dyDescent="0.2">
      <c r="A177" t="s">
        <v>486</v>
      </c>
      <c r="B177" t="s">
        <v>2039</v>
      </c>
      <c r="C177" t="s">
        <v>1</v>
      </c>
      <c r="D177" s="39" t="s">
        <v>487</v>
      </c>
      <c r="E177" t="s">
        <v>488</v>
      </c>
      <c r="F177" t="s">
        <v>1047</v>
      </c>
      <c r="G177">
        <v>3</v>
      </c>
      <c r="H177" t="s">
        <v>1762</v>
      </c>
      <c r="J177" t="s">
        <v>328</v>
      </c>
      <c r="K177" t="s">
        <v>329</v>
      </c>
      <c r="L177" t="s">
        <v>107</v>
      </c>
      <c r="M177" t="s">
        <v>272</v>
      </c>
      <c r="N177" t="s">
        <v>1907</v>
      </c>
      <c r="O177" t="s">
        <v>1908</v>
      </c>
      <c r="P177" t="s">
        <v>7</v>
      </c>
      <c r="Q177" t="s">
        <v>9</v>
      </c>
      <c r="R177" t="s">
        <v>245</v>
      </c>
      <c r="S177" t="s">
        <v>221</v>
      </c>
      <c r="T177">
        <v>4100000</v>
      </c>
      <c r="AC177">
        <v>1</v>
      </c>
      <c r="AD177">
        <v>4100000</v>
      </c>
      <c r="AE177">
        <v>4100000</v>
      </c>
      <c r="AG177">
        <v>42023</v>
      </c>
      <c r="AH177">
        <v>42025</v>
      </c>
      <c r="AI177">
        <v>42027</v>
      </c>
      <c r="AJ177" t="s">
        <v>411</v>
      </c>
      <c r="AN177">
        <v>4100000</v>
      </c>
      <c r="AO177">
        <v>0</v>
      </c>
      <c r="AP177">
        <v>4100000</v>
      </c>
      <c r="AQ177">
        <v>4100000</v>
      </c>
      <c r="AR177" t="s">
        <v>469</v>
      </c>
      <c r="AS177" t="s">
        <v>469</v>
      </c>
      <c r="AU177" t="s">
        <v>469</v>
      </c>
      <c r="AV177" t="s">
        <v>469</v>
      </c>
      <c r="AW177" t="s">
        <v>2041</v>
      </c>
      <c r="AX177">
        <v>105</v>
      </c>
      <c r="AY177">
        <v>0</v>
      </c>
      <c r="AZ177">
        <v>0</v>
      </c>
      <c r="BA177">
        <v>4100000</v>
      </c>
      <c r="BB177">
        <v>0</v>
      </c>
      <c r="BF177">
        <v>0</v>
      </c>
      <c r="BJ177">
        <v>0</v>
      </c>
      <c r="BN177">
        <v>0</v>
      </c>
      <c r="BR177">
        <v>0</v>
      </c>
      <c r="BV177">
        <v>0</v>
      </c>
      <c r="BZ177">
        <v>0</v>
      </c>
      <c r="CD177">
        <v>0</v>
      </c>
      <c r="CH177">
        <v>0</v>
      </c>
      <c r="CL177">
        <v>0</v>
      </c>
      <c r="CP177">
        <v>0</v>
      </c>
      <c r="CT177">
        <v>0</v>
      </c>
      <c r="CW177">
        <v>0</v>
      </c>
      <c r="DF177">
        <v>0</v>
      </c>
      <c r="DJ177">
        <v>0</v>
      </c>
      <c r="DN177">
        <v>0</v>
      </c>
      <c r="DR177">
        <v>0</v>
      </c>
      <c r="DV177">
        <v>0</v>
      </c>
      <c r="DZ177">
        <v>0</v>
      </c>
      <c r="ED177">
        <v>0</v>
      </c>
      <c r="EH177">
        <v>0</v>
      </c>
      <c r="EL177">
        <v>0</v>
      </c>
      <c r="EP177">
        <v>0</v>
      </c>
      <c r="ET177">
        <v>0</v>
      </c>
      <c r="EZ177" t="s">
        <v>754</v>
      </c>
      <c r="FA177">
        <v>0</v>
      </c>
      <c r="FB177">
        <v>6</v>
      </c>
      <c r="FC177" t="s">
        <v>469</v>
      </c>
      <c r="FD177" t="s">
        <v>805</v>
      </c>
      <c r="FE177" t="s">
        <v>618</v>
      </c>
      <c r="FF177">
        <v>3350000</v>
      </c>
    </row>
    <row r="178" spans="1:162" x14ac:dyDescent="0.2">
      <c r="A178" t="s">
        <v>486</v>
      </c>
      <c r="B178" t="s">
        <v>2039</v>
      </c>
      <c r="C178" t="s">
        <v>1</v>
      </c>
      <c r="D178" s="39" t="s">
        <v>487</v>
      </c>
      <c r="E178" t="s">
        <v>488</v>
      </c>
      <c r="F178" t="s">
        <v>1047</v>
      </c>
      <c r="G178">
        <v>4</v>
      </c>
      <c r="H178" t="s">
        <v>1763</v>
      </c>
      <c r="J178" t="s">
        <v>328</v>
      </c>
      <c r="K178" t="s">
        <v>329</v>
      </c>
      <c r="L178" t="s">
        <v>107</v>
      </c>
      <c r="M178" t="s">
        <v>272</v>
      </c>
      <c r="N178" t="s">
        <v>1907</v>
      </c>
      <c r="O178" t="s">
        <v>1908</v>
      </c>
      <c r="P178" t="s">
        <v>7</v>
      </c>
      <c r="Q178" t="s">
        <v>9</v>
      </c>
      <c r="R178" t="s">
        <v>245</v>
      </c>
      <c r="S178" t="s">
        <v>221</v>
      </c>
      <c r="T178">
        <v>3900000</v>
      </c>
      <c r="AC178">
        <v>1</v>
      </c>
      <c r="AD178">
        <v>3900000</v>
      </c>
      <c r="AE178">
        <v>3900000</v>
      </c>
      <c r="AG178">
        <v>42023</v>
      </c>
      <c r="AH178">
        <v>42025</v>
      </c>
      <c r="AI178">
        <v>42027</v>
      </c>
      <c r="AJ178" t="s">
        <v>411</v>
      </c>
      <c r="AN178">
        <v>3900000</v>
      </c>
      <c r="AO178">
        <v>0</v>
      </c>
      <c r="AP178">
        <v>3900000</v>
      </c>
      <c r="AQ178">
        <v>3900000</v>
      </c>
      <c r="AR178" t="s">
        <v>469</v>
      </c>
      <c r="AS178" t="s">
        <v>469</v>
      </c>
      <c r="AU178" t="s">
        <v>469</v>
      </c>
      <c r="AV178" t="s">
        <v>469</v>
      </c>
      <c r="AW178" t="s">
        <v>2042</v>
      </c>
      <c r="AX178">
        <v>106</v>
      </c>
      <c r="AY178">
        <v>0</v>
      </c>
      <c r="AZ178">
        <v>0</v>
      </c>
      <c r="BA178">
        <v>3900000</v>
      </c>
      <c r="BB178">
        <v>0</v>
      </c>
      <c r="BF178">
        <v>0</v>
      </c>
      <c r="BJ178">
        <v>0</v>
      </c>
      <c r="BN178">
        <v>0</v>
      </c>
      <c r="BR178">
        <v>0</v>
      </c>
      <c r="BV178">
        <v>0</v>
      </c>
      <c r="BZ178">
        <v>0</v>
      </c>
      <c r="CD178">
        <v>0</v>
      </c>
      <c r="CH178">
        <v>0</v>
      </c>
      <c r="CL178">
        <v>0</v>
      </c>
      <c r="CP178">
        <v>0</v>
      </c>
      <c r="CT178">
        <v>0</v>
      </c>
      <c r="CW178">
        <v>0</v>
      </c>
      <c r="DF178">
        <v>0</v>
      </c>
      <c r="DJ178">
        <v>0</v>
      </c>
      <c r="DN178">
        <v>0</v>
      </c>
      <c r="DR178">
        <v>0</v>
      </c>
      <c r="DV178">
        <v>0</v>
      </c>
      <c r="DZ178">
        <v>0</v>
      </c>
      <c r="ED178">
        <v>0</v>
      </c>
      <c r="EH178">
        <v>0</v>
      </c>
      <c r="EL178">
        <v>0</v>
      </c>
      <c r="EP178">
        <v>0</v>
      </c>
      <c r="ET178">
        <v>0</v>
      </c>
      <c r="EZ178" t="s">
        <v>754</v>
      </c>
      <c r="FA178">
        <v>0</v>
      </c>
      <c r="FB178">
        <v>6</v>
      </c>
      <c r="FC178" t="s">
        <v>469</v>
      </c>
      <c r="FD178" t="s">
        <v>805</v>
      </c>
      <c r="FE178" t="s">
        <v>618</v>
      </c>
      <c r="FF178">
        <v>3350000</v>
      </c>
    </row>
    <row r="179" spans="1:162" x14ac:dyDescent="0.2">
      <c r="A179" t="s">
        <v>486</v>
      </c>
      <c r="B179" t="s">
        <v>2039</v>
      </c>
      <c r="C179" t="s">
        <v>1</v>
      </c>
      <c r="D179" s="39" t="s">
        <v>487</v>
      </c>
      <c r="E179" t="s">
        <v>488</v>
      </c>
      <c r="F179" t="s">
        <v>1047</v>
      </c>
      <c r="G179">
        <v>5</v>
      </c>
      <c r="H179" t="s">
        <v>1764</v>
      </c>
      <c r="J179" t="s">
        <v>328</v>
      </c>
      <c r="K179" t="s">
        <v>329</v>
      </c>
      <c r="L179" t="s">
        <v>107</v>
      </c>
      <c r="M179" t="s">
        <v>272</v>
      </c>
      <c r="N179" t="s">
        <v>1907</v>
      </c>
      <c r="O179" t="s">
        <v>1908</v>
      </c>
      <c r="P179" t="s">
        <v>7</v>
      </c>
      <c r="Q179" t="s">
        <v>9</v>
      </c>
      <c r="R179" t="s">
        <v>245</v>
      </c>
      <c r="S179" t="s">
        <v>221</v>
      </c>
      <c r="T179">
        <v>8200000</v>
      </c>
      <c r="AC179">
        <v>2</v>
      </c>
      <c r="AD179">
        <v>4100000</v>
      </c>
      <c r="AE179">
        <v>8200000</v>
      </c>
      <c r="AG179">
        <v>42023</v>
      </c>
      <c r="AH179">
        <v>42025</v>
      </c>
      <c r="AI179">
        <v>42027</v>
      </c>
      <c r="AJ179" t="s">
        <v>411</v>
      </c>
      <c r="AN179">
        <v>8200000</v>
      </c>
      <c r="AO179">
        <v>8200000</v>
      </c>
      <c r="AP179">
        <v>0</v>
      </c>
      <c r="AQ179">
        <v>0</v>
      </c>
      <c r="AR179" t="s">
        <v>469</v>
      </c>
      <c r="AS179" t="s">
        <v>469</v>
      </c>
      <c r="AU179" t="s">
        <v>469</v>
      </c>
      <c r="AV179" t="s">
        <v>469</v>
      </c>
      <c r="AW179" t="s">
        <v>2043</v>
      </c>
      <c r="AX179">
        <v>107</v>
      </c>
      <c r="AY179">
        <v>292</v>
      </c>
      <c r="AZ179">
        <v>42066</v>
      </c>
      <c r="BA179">
        <v>8200000</v>
      </c>
      <c r="BB179">
        <v>0</v>
      </c>
      <c r="BF179">
        <v>0</v>
      </c>
      <c r="BJ179">
        <v>0</v>
      </c>
      <c r="BN179">
        <v>0</v>
      </c>
      <c r="BR179">
        <v>0</v>
      </c>
      <c r="BV179">
        <v>0</v>
      </c>
      <c r="BZ179">
        <v>0</v>
      </c>
      <c r="CD179">
        <v>0</v>
      </c>
      <c r="CH179">
        <v>0</v>
      </c>
      <c r="CL179">
        <v>0</v>
      </c>
      <c r="CP179">
        <v>0</v>
      </c>
      <c r="CT179">
        <v>0</v>
      </c>
      <c r="CW179">
        <v>0</v>
      </c>
      <c r="DF179">
        <v>0</v>
      </c>
      <c r="DJ179">
        <v>0</v>
      </c>
      <c r="DN179">
        <v>0</v>
      </c>
      <c r="DR179">
        <v>0</v>
      </c>
      <c r="DV179">
        <v>0</v>
      </c>
      <c r="DZ179">
        <v>0</v>
      </c>
      <c r="ED179">
        <v>0</v>
      </c>
      <c r="EH179">
        <v>0</v>
      </c>
      <c r="EL179">
        <v>0</v>
      </c>
      <c r="EP179">
        <v>0</v>
      </c>
      <c r="ET179">
        <v>0</v>
      </c>
      <c r="EZ179" t="s">
        <v>754</v>
      </c>
      <c r="FA179">
        <v>0</v>
      </c>
      <c r="FB179">
        <v>6</v>
      </c>
      <c r="FC179" t="s">
        <v>469</v>
      </c>
      <c r="FD179" t="s">
        <v>805</v>
      </c>
      <c r="FE179" t="s">
        <v>618</v>
      </c>
      <c r="FF179">
        <v>3350000</v>
      </c>
    </row>
    <row r="180" spans="1:162" x14ac:dyDescent="0.2">
      <c r="A180" t="s">
        <v>486</v>
      </c>
      <c r="B180" t="s">
        <v>2039</v>
      </c>
      <c r="C180" t="s">
        <v>1</v>
      </c>
      <c r="D180" s="39" t="s">
        <v>487</v>
      </c>
      <c r="E180" t="s">
        <v>488</v>
      </c>
      <c r="F180" t="s">
        <v>1047</v>
      </c>
      <c r="G180">
        <v>6</v>
      </c>
      <c r="H180" t="s">
        <v>1765</v>
      </c>
      <c r="J180" t="s">
        <v>328</v>
      </c>
      <c r="K180" t="s">
        <v>329</v>
      </c>
      <c r="L180" t="s">
        <v>107</v>
      </c>
      <c r="M180" t="s">
        <v>272</v>
      </c>
      <c r="N180" t="s">
        <v>1907</v>
      </c>
      <c r="O180" t="s">
        <v>1908</v>
      </c>
      <c r="P180" t="s">
        <v>7</v>
      </c>
      <c r="Q180" t="s">
        <v>9</v>
      </c>
      <c r="R180" t="s">
        <v>245</v>
      </c>
      <c r="S180" t="s">
        <v>221</v>
      </c>
      <c r="AD180" t="s">
        <v>469</v>
      </c>
      <c r="AE180">
        <v>0</v>
      </c>
      <c r="AG180" t="s">
        <v>1020</v>
      </c>
      <c r="AH180" t="s">
        <v>1020</v>
      </c>
      <c r="AI180" t="s">
        <v>1020</v>
      </c>
      <c r="AN180">
        <v>0</v>
      </c>
      <c r="AO180">
        <v>0</v>
      </c>
      <c r="AP180">
        <v>0</v>
      </c>
      <c r="AQ180">
        <v>0</v>
      </c>
      <c r="AR180" t="s">
        <v>469</v>
      </c>
      <c r="AS180" t="s">
        <v>469</v>
      </c>
      <c r="AU180" t="s">
        <v>469</v>
      </c>
      <c r="AV180" t="s">
        <v>469</v>
      </c>
      <c r="AW180" t="s">
        <v>469</v>
      </c>
      <c r="AX180" t="s">
        <v>469</v>
      </c>
      <c r="AY180" t="s">
        <v>469</v>
      </c>
      <c r="AZ180" t="s">
        <v>469</v>
      </c>
      <c r="BA180">
        <v>0</v>
      </c>
      <c r="BB180">
        <v>0</v>
      </c>
      <c r="BF180">
        <v>0</v>
      </c>
      <c r="BJ180">
        <v>0</v>
      </c>
      <c r="BN180">
        <v>0</v>
      </c>
      <c r="BR180">
        <v>0</v>
      </c>
      <c r="BV180">
        <v>0</v>
      </c>
      <c r="BZ180">
        <v>0</v>
      </c>
      <c r="CD180">
        <v>0</v>
      </c>
      <c r="CH180">
        <v>0</v>
      </c>
      <c r="CL180">
        <v>0</v>
      </c>
      <c r="CP180">
        <v>0</v>
      </c>
      <c r="CT180">
        <v>0</v>
      </c>
      <c r="CW180">
        <v>0</v>
      </c>
      <c r="DF180">
        <v>0</v>
      </c>
      <c r="DJ180">
        <v>0</v>
      </c>
      <c r="DN180">
        <v>0</v>
      </c>
      <c r="DR180">
        <v>0</v>
      </c>
      <c r="DV180">
        <v>0</v>
      </c>
      <c r="DZ180">
        <v>0</v>
      </c>
      <c r="ED180">
        <v>0</v>
      </c>
      <c r="EH180">
        <v>0</v>
      </c>
      <c r="EL180">
        <v>0</v>
      </c>
      <c r="EP180">
        <v>0</v>
      </c>
      <c r="ET180">
        <v>0</v>
      </c>
      <c r="EZ180" t="s">
        <v>754</v>
      </c>
      <c r="FA180">
        <v>0</v>
      </c>
      <c r="FB180">
        <v>6</v>
      </c>
      <c r="FC180" t="s">
        <v>469</v>
      </c>
      <c r="FD180" t="s">
        <v>805</v>
      </c>
      <c r="FE180" t="s">
        <v>618</v>
      </c>
      <c r="FF180">
        <v>3350000</v>
      </c>
    </row>
    <row r="181" spans="1:162" x14ac:dyDescent="0.2">
      <c r="A181" t="s">
        <v>486</v>
      </c>
      <c r="B181" t="s">
        <v>2039</v>
      </c>
      <c r="C181" t="s">
        <v>1</v>
      </c>
      <c r="D181" s="39" t="s">
        <v>487</v>
      </c>
      <c r="E181" t="s">
        <v>488</v>
      </c>
      <c r="F181" t="s">
        <v>1047</v>
      </c>
      <c r="G181">
        <v>7</v>
      </c>
      <c r="H181" t="s">
        <v>1897</v>
      </c>
      <c r="J181" t="s">
        <v>328</v>
      </c>
      <c r="K181" t="s">
        <v>329</v>
      </c>
      <c r="L181" t="s">
        <v>107</v>
      </c>
      <c r="M181" t="s">
        <v>272</v>
      </c>
      <c r="N181" t="s">
        <v>1907</v>
      </c>
      <c r="O181" t="s">
        <v>1908</v>
      </c>
      <c r="P181" t="s">
        <v>7</v>
      </c>
      <c r="Q181" t="s">
        <v>9</v>
      </c>
      <c r="R181" t="s">
        <v>245</v>
      </c>
      <c r="S181" t="s">
        <v>221</v>
      </c>
      <c r="T181">
        <v>8200000</v>
      </c>
      <c r="AC181">
        <v>2</v>
      </c>
      <c r="AD181">
        <v>4100000</v>
      </c>
      <c r="AE181">
        <v>8200000</v>
      </c>
      <c r="AG181">
        <v>42023</v>
      </c>
      <c r="AH181">
        <v>42025</v>
      </c>
      <c r="AI181">
        <v>42027</v>
      </c>
      <c r="AJ181" t="s">
        <v>411</v>
      </c>
      <c r="AN181">
        <v>8200000</v>
      </c>
      <c r="AO181">
        <v>8200000</v>
      </c>
      <c r="AP181">
        <v>0</v>
      </c>
      <c r="AQ181">
        <v>0</v>
      </c>
      <c r="AR181" t="s">
        <v>469</v>
      </c>
      <c r="AS181" t="s">
        <v>469</v>
      </c>
      <c r="AU181" t="s">
        <v>469</v>
      </c>
      <c r="AV181" t="s">
        <v>469</v>
      </c>
      <c r="AW181" t="s">
        <v>2044</v>
      </c>
      <c r="AX181">
        <v>250</v>
      </c>
      <c r="AY181">
        <v>280</v>
      </c>
      <c r="AZ181">
        <v>42065</v>
      </c>
      <c r="BA181">
        <v>8200000</v>
      </c>
      <c r="BB181">
        <v>0</v>
      </c>
      <c r="BF181">
        <v>0</v>
      </c>
      <c r="BJ181">
        <v>0</v>
      </c>
      <c r="BN181">
        <v>0</v>
      </c>
      <c r="BR181">
        <v>0</v>
      </c>
      <c r="BV181">
        <v>0</v>
      </c>
      <c r="BZ181">
        <v>0</v>
      </c>
      <c r="CD181">
        <v>0</v>
      </c>
      <c r="CH181">
        <v>0</v>
      </c>
      <c r="CL181">
        <v>0</v>
      </c>
      <c r="CP181">
        <v>0</v>
      </c>
      <c r="CT181">
        <v>0</v>
      </c>
      <c r="CW181">
        <v>0</v>
      </c>
      <c r="DF181">
        <v>0</v>
      </c>
      <c r="DJ181">
        <v>0</v>
      </c>
      <c r="DN181">
        <v>0</v>
      </c>
      <c r="DR181">
        <v>0</v>
      </c>
      <c r="DV181">
        <v>0</v>
      </c>
      <c r="DZ181">
        <v>0</v>
      </c>
      <c r="ED181">
        <v>0</v>
      </c>
      <c r="EH181">
        <v>0</v>
      </c>
      <c r="EL181">
        <v>0</v>
      </c>
      <c r="EP181">
        <v>0</v>
      </c>
      <c r="ET181">
        <v>0</v>
      </c>
      <c r="EZ181" t="s">
        <v>755</v>
      </c>
      <c r="FA181">
        <v>0</v>
      </c>
      <c r="FB181">
        <v>6</v>
      </c>
      <c r="FC181" t="s">
        <v>469</v>
      </c>
      <c r="FD181" t="s">
        <v>806</v>
      </c>
      <c r="FE181" t="s">
        <v>621</v>
      </c>
      <c r="FF181">
        <v>0</v>
      </c>
    </row>
    <row r="182" spans="1:162" x14ac:dyDescent="0.2">
      <c r="A182" t="s">
        <v>486</v>
      </c>
      <c r="B182" t="s">
        <v>2039</v>
      </c>
      <c r="C182" t="s">
        <v>1</v>
      </c>
      <c r="D182" s="39" t="s">
        <v>487</v>
      </c>
      <c r="E182" t="s">
        <v>488</v>
      </c>
      <c r="F182" t="s">
        <v>1047</v>
      </c>
      <c r="G182">
        <v>8</v>
      </c>
      <c r="H182" t="s">
        <v>1766</v>
      </c>
      <c r="J182" t="s">
        <v>328</v>
      </c>
      <c r="K182" t="s">
        <v>329</v>
      </c>
      <c r="L182" t="s">
        <v>107</v>
      </c>
      <c r="M182" t="s">
        <v>272</v>
      </c>
      <c r="N182" t="s">
        <v>1907</v>
      </c>
      <c r="O182" t="s">
        <v>1908</v>
      </c>
      <c r="P182" t="s">
        <v>7</v>
      </c>
      <c r="Q182" t="s">
        <v>9</v>
      </c>
      <c r="R182" t="s">
        <v>245</v>
      </c>
      <c r="S182" t="s">
        <v>221</v>
      </c>
      <c r="T182">
        <v>6000000</v>
      </c>
      <c r="AC182">
        <v>2</v>
      </c>
      <c r="AD182">
        <v>3000000</v>
      </c>
      <c r="AE182">
        <v>6000000</v>
      </c>
      <c r="AG182">
        <v>42023</v>
      </c>
      <c r="AH182">
        <v>42025</v>
      </c>
      <c r="AI182">
        <v>42027</v>
      </c>
      <c r="AJ182" t="s">
        <v>411</v>
      </c>
      <c r="AN182">
        <v>6000000</v>
      </c>
      <c r="AO182">
        <v>6000000</v>
      </c>
      <c r="AP182">
        <v>0</v>
      </c>
      <c r="AQ182">
        <v>0</v>
      </c>
      <c r="AR182" t="s">
        <v>469</v>
      </c>
      <c r="AS182" t="s">
        <v>469</v>
      </c>
      <c r="AU182" t="s">
        <v>469</v>
      </c>
      <c r="AV182" t="s">
        <v>469</v>
      </c>
      <c r="AW182" t="s">
        <v>2331</v>
      </c>
      <c r="AX182">
        <v>110</v>
      </c>
      <c r="AY182">
        <v>321</v>
      </c>
      <c r="AZ182">
        <v>42067</v>
      </c>
      <c r="BA182">
        <v>6000000</v>
      </c>
      <c r="BB182">
        <v>0</v>
      </c>
      <c r="BF182">
        <v>0</v>
      </c>
      <c r="BJ182">
        <v>0</v>
      </c>
      <c r="BN182">
        <v>0</v>
      </c>
      <c r="BR182">
        <v>0</v>
      </c>
      <c r="BV182">
        <v>0</v>
      </c>
      <c r="BZ182">
        <v>0</v>
      </c>
      <c r="CD182">
        <v>0</v>
      </c>
      <c r="CH182">
        <v>0</v>
      </c>
      <c r="CL182">
        <v>0</v>
      </c>
      <c r="CP182">
        <v>0</v>
      </c>
      <c r="CT182">
        <v>0</v>
      </c>
      <c r="CW182">
        <v>0</v>
      </c>
      <c r="DF182">
        <v>0</v>
      </c>
      <c r="DJ182">
        <v>0</v>
      </c>
      <c r="DN182">
        <v>0</v>
      </c>
      <c r="DR182">
        <v>0</v>
      </c>
      <c r="DV182">
        <v>0</v>
      </c>
      <c r="DZ182">
        <v>0</v>
      </c>
      <c r="ED182">
        <v>0</v>
      </c>
      <c r="EH182">
        <v>0</v>
      </c>
      <c r="EL182">
        <v>0</v>
      </c>
      <c r="EP182">
        <v>0</v>
      </c>
      <c r="ET182">
        <v>0</v>
      </c>
      <c r="EZ182" t="s">
        <v>756</v>
      </c>
      <c r="FA182">
        <v>0</v>
      </c>
      <c r="FB182">
        <v>6</v>
      </c>
      <c r="FC182" t="s">
        <v>469</v>
      </c>
      <c r="FD182" t="s">
        <v>807</v>
      </c>
      <c r="FE182" t="s">
        <v>930</v>
      </c>
      <c r="FF182">
        <v>0</v>
      </c>
    </row>
    <row r="183" spans="1:162" x14ac:dyDescent="0.2">
      <c r="A183" t="s">
        <v>486</v>
      </c>
      <c r="B183" t="s">
        <v>2039</v>
      </c>
      <c r="C183" t="s">
        <v>1</v>
      </c>
      <c r="D183" s="39" t="s">
        <v>487</v>
      </c>
      <c r="E183" t="s">
        <v>488</v>
      </c>
      <c r="F183" t="s">
        <v>1047</v>
      </c>
      <c r="G183">
        <v>9</v>
      </c>
      <c r="H183" t="s">
        <v>1104</v>
      </c>
      <c r="J183" t="s">
        <v>328</v>
      </c>
      <c r="K183" t="s">
        <v>329</v>
      </c>
      <c r="L183" t="s">
        <v>107</v>
      </c>
      <c r="M183" t="s">
        <v>272</v>
      </c>
      <c r="N183" t="s">
        <v>1907</v>
      </c>
      <c r="O183" t="s">
        <v>1908</v>
      </c>
      <c r="P183" t="s">
        <v>7</v>
      </c>
      <c r="Q183" t="s">
        <v>9</v>
      </c>
      <c r="R183" t="s">
        <v>245</v>
      </c>
      <c r="S183" t="s">
        <v>221</v>
      </c>
      <c r="T183">
        <v>13500000</v>
      </c>
      <c r="AC183">
        <v>3</v>
      </c>
      <c r="AD183">
        <v>4500000</v>
      </c>
      <c r="AE183">
        <v>13500000</v>
      </c>
      <c r="AG183">
        <v>42023</v>
      </c>
      <c r="AH183">
        <v>42025</v>
      </c>
      <c r="AI183">
        <v>42027</v>
      </c>
      <c r="AJ183" t="s">
        <v>411</v>
      </c>
      <c r="AN183">
        <v>13500000</v>
      </c>
      <c r="AO183">
        <v>13500000</v>
      </c>
      <c r="AP183">
        <v>0</v>
      </c>
      <c r="AQ183">
        <v>0</v>
      </c>
      <c r="AR183" t="s">
        <v>469</v>
      </c>
      <c r="AS183" t="s">
        <v>469</v>
      </c>
      <c r="AU183" t="s">
        <v>469</v>
      </c>
      <c r="AV183" t="s">
        <v>469</v>
      </c>
      <c r="AW183" t="s">
        <v>2045</v>
      </c>
      <c r="AX183">
        <v>111</v>
      </c>
      <c r="AY183">
        <v>99</v>
      </c>
      <c r="AZ183">
        <v>42046</v>
      </c>
      <c r="BA183">
        <v>13500000</v>
      </c>
      <c r="BB183">
        <v>0</v>
      </c>
      <c r="BF183">
        <v>0</v>
      </c>
      <c r="BJ183">
        <v>0</v>
      </c>
      <c r="BN183">
        <v>0</v>
      </c>
      <c r="BR183">
        <v>0</v>
      </c>
      <c r="BV183">
        <v>0</v>
      </c>
      <c r="BZ183">
        <v>0</v>
      </c>
      <c r="CD183">
        <v>0</v>
      </c>
      <c r="CH183">
        <v>0</v>
      </c>
      <c r="CL183">
        <v>0</v>
      </c>
      <c r="CP183">
        <v>0</v>
      </c>
      <c r="CT183">
        <v>0</v>
      </c>
      <c r="CW183">
        <v>0</v>
      </c>
      <c r="DF183">
        <v>0</v>
      </c>
      <c r="DJ183">
        <v>0</v>
      </c>
      <c r="DN183">
        <v>0</v>
      </c>
      <c r="DR183">
        <v>0</v>
      </c>
      <c r="DV183">
        <v>0</v>
      </c>
      <c r="DZ183">
        <v>0</v>
      </c>
      <c r="ED183">
        <v>0</v>
      </c>
      <c r="EH183">
        <v>0</v>
      </c>
      <c r="EL183">
        <v>0</v>
      </c>
      <c r="EP183">
        <v>0</v>
      </c>
      <c r="ET183">
        <v>0</v>
      </c>
      <c r="EZ183" t="s">
        <v>757</v>
      </c>
      <c r="FA183">
        <v>0</v>
      </c>
      <c r="FB183">
        <v>6</v>
      </c>
      <c r="FC183" t="s">
        <v>469</v>
      </c>
      <c r="FD183" t="s">
        <v>931</v>
      </c>
      <c r="FE183" t="s">
        <v>658</v>
      </c>
      <c r="FF183">
        <v>183000000</v>
      </c>
    </row>
    <row r="184" spans="1:162" x14ac:dyDescent="0.2">
      <c r="A184" t="s">
        <v>486</v>
      </c>
      <c r="B184" t="s">
        <v>2039</v>
      </c>
      <c r="C184" t="s">
        <v>1</v>
      </c>
      <c r="D184" s="39" t="s">
        <v>487</v>
      </c>
      <c r="E184" t="s">
        <v>488</v>
      </c>
      <c r="F184" t="s">
        <v>1047</v>
      </c>
      <c r="G184">
        <v>10</v>
      </c>
      <c r="H184" t="s">
        <v>1767</v>
      </c>
      <c r="J184" t="s">
        <v>328</v>
      </c>
      <c r="K184" t="s">
        <v>329</v>
      </c>
      <c r="L184" t="s">
        <v>107</v>
      </c>
      <c r="M184" t="s">
        <v>272</v>
      </c>
      <c r="N184" t="s">
        <v>1907</v>
      </c>
      <c r="O184" t="s">
        <v>1908</v>
      </c>
      <c r="P184" t="s">
        <v>7</v>
      </c>
      <c r="Q184" t="s">
        <v>9</v>
      </c>
      <c r="R184" t="s">
        <v>245</v>
      </c>
      <c r="S184" t="s">
        <v>221</v>
      </c>
      <c r="T184">
        <v>13250000</v>
      </c>
      <c r="AC184">
        <v>2.5</v>
      </c>
      <c r="AD184">
        <v>5300000</v>
      </c>
      <c r="AE184">
        <v>13250000</v>
      </c>
      <c r="AG184">
        <v>42023</v>
      </c>
      <c r="AH184">
        <v>42025</v>
      </c>
      <c r="AI184">
        <v>42027</v>
      </c>
      <c r="AJ184" t="s">
        <v>411</v>
      </c>
      <c r="AN184">
        <v>13250000</v>
      </c>
      <c r="AO184">
        <v>0</v>
      </c>
      <c r="AP184">
        <v>13250000</v>
      </c>
      <c r="AQ184">
        <v>13250000</v>
      </c>
      <c r="AR184" t="s">
        <v>469</v>
      </c>
      <c r="AS184" t="s">
        <v>469</v>
      </c>
      <c r="AU184" t="s">
        <v>469</v>
      </c>
      <c r="AV184" t="s">
        <v>469</v>
      </c>
      <c r="AW184" t="s">
        <v>2046</v>
      </c>
      <c r="AX184">
        <v>112</v>
      </c>
      <c r="AY184">
        <v>0</v>
      </c>
      <c r="AZ184">
        <v>0</v>
      </c>
      <c r="BA184">
        <v>13250000</v>
      </c>
      <c r="BB184">
        <v>0</v>
      </c>
      <c r="BF184">
        <v>0</v>
      </c>
      <c r="BJ184">
        <v>0</v>
      </c>
      <c r="BN184">
        <v>0</v>
      </c>
      <c r="BR184">
        <v>0</v>
      </c>
      <c r="BV184">
        <v>0</v>
      </c>
      <c r="BZ184">
        <v>0</v>
      </c>
      <c r="CD184">
        <v>0</v>
      </c>
      <c r="CH184">
        <v>0</v>
      </c>
      <c r="CL184">
        <v>0</v>
      </c>
      <c r="CP184">
        <v>0</v>
      </c>
      <c r="CT184">
        <v>0</v>
      </c>
      <c r="CW184">
        <v>0</v>
      </c>
      <c r="DF184">
        <v>0</v>
      </c>
      <c r="DJ184">
        <v>0</v>
      </c>
      <c r="DN184">
        <v>0</v>
      </c>
      <c r="DR184">
        <v>0</v>
      </c>
      <c r="DV184">
        <v>0</v>
      </c>
      <c r="DZ184">
        <v>0</v>
      </c>
      <c r="ED184">
        <v>0</v>
      </c>
      <c r="EH184">
        <v>0</v>
      </c>
      <c r="EL184">
        <v>0</v>
      </c>
      <c r="EP184">
        <v>0</v>
      </c>
      <c r="ET184">
        <v>0</v>
      </c>
      <c r="EZ184" t="s">
        <v>758</v>
      </c>
      <c r="FA184">
        <v>0</v>
      </c>
      <c r="FB184">
        <v>6</v>
      </c>
      <c r="FC184" t="s">
        <v>469</v>
      </c>
      <c r="FD184" t="s">
        <v>934</v>
      </c>
      <c r="FE184" t="s">
        <v>984</v>
      </c>
      <c r="FF184">
        <v>0</v>
      </c>
    </row>
    <row r="185" spans="1:162" x14ac:dyDescent="0.2">
      <c r="A185" t="s">
        <v>486</v>
      </c>
      <c r="B185" t="s">
        <v>2039</v>
      </c>
      <c r="C185" t="s">
        <v>1</v>
      </c>
      <c r="D185" s="39" t="s">
        <v>487</v>
      </c>
      <c r="E185" t="s">
        <v>488</v>
      </c>
      <c r="F185" t="s">
        <v>1047</v>
      </c>
      <c r="G185">
        <v>11</v>
      </c>
      <c r="H185" t="s">
        <v>1768</v>
      </c>
      <c r="J185" t="s">
        <v>328</v>
      </c>
      <c r="K185" t="s">
        <v>329</v>
      </c>
      <c r="L185" t="s">
        <v>107</v>
      </c>
      <c r="M185" t="s">
        <v>272</v>
      </c>
      <c r="N185" t="s">
        <v>1907</v>
      </c>
      <c r="O185" t="s">
        <v>1908</v>
      </c>
      <c r="P185" t="s">
        <v>7</v>
      </c>
      <c r="Q185" t="s">
        <v>9</v>
      </c>
      <c r="R185" t="s">
        <v>245</v>
      </c>
      <c r="S185" t="s">
        <v>221</v>
      </c>
      <c r="T185">
        <v>7800000</v>
      </c>
      <c r="AC185">
        <v>2</v>
      </c>
      <c r="AD185">
        <v>3900000</v>
      </c>
      <c r="AE185">
        <v>7800000</v>
      </c>
      <c r="AG185">
        <v>42023</v>
      </c>
      <c r="AH185">
        <v>42025</v>
      </c>
      <c r="AI185">
        <v>42027</v>
      </c>
      <c r="AJ185" t="s">
        <v>411</v>
      </c>
      <c r="AN185">
        <v>7800000</v>
      </c>
      <c r="AO185">
        <v>7800000</v>
      </c>
      <c r="AP185">
        <v>0</v>
      </c>
      <c r="AQ185">
        <v>0</v>
      </c>
      <c r="AR185" t="s">
        <v>469</v>
      </c>
      <c r="AS185" t="s">
        <v>469</v>
      </c>
      <c r="AU185" t="s">
        <v>469</v>
      </c>
      <c r="AV185" t="s">
        <v>469</v>
      </c>
      <c r="AW185" t="s">
        <v>2047</v>
      </c>
      <c r="AX185">
        <v>113</v>
      </c>
      <c r="AY185">
        <v>206</v>
      </c>
      <c r="AZ185">
        <v>42053</v>
      </c>
      <c r="BA185">
        <v>7800000</v>
      </c>
      <c r="BB185">
        <v>0</v>
      </c>
      <c r="BF185">
        <v>0</v>
      </c>
      <c r="BJ185">
        <v>0</v>
      </c>
      <c r="BN185">
        <v>0</v>
      </c>
      <c r="BR185">
        <v>0</v>
      </c>
      <c r="BV185">
        <v>0</v>
      </c>
      <c r="BZ185">
        <v>0</v>
      </c>
      <c r="CD185">
        <v>0</v>
      </c>
      <c r="CH185">
        <v>0</v>
      </c>
      <c r="CL185">
        <v>0</v>
      </c>
      <c r="CP185">
        <v>0</v>
      </c>
      <c r="CT185">
        <v>0</v>
      </c>
      <c r="CW185">
        <v>0</v>
      </c>
      <c r="DF185">
        <v>0</v>
      </c>
      <c r="DJ185">
        <v>0</v>
      </c>
      <c r="DN185">
        <v>0</v>
      </c>
      <c r="DR185">
        <v>0</v>
      </c>
      <c r="DV185">
        <v>0</v>
      </c>
      <c r="DZ185">
        <v>0</v>
      </c>
      <c r="ED185">
        <v>0</v>
      </c>
      <c r="EH185">
        <v>0</v>
      </c>
      <c r="EL185">
        <v>0</v>
      </c>
      <c r="EP185">
        <v>0</v>
      </c>
      <c r="ET185">
        <v>0</v>
      </c>
      <c r="EZ185" t="s">
        <v>632</v>
      </c>
      <c r="FA185">
        <v>0</v>
      </c>
      <c r="FB185">
        <v>6</v>
      </c>
      <c r="FC185" t="s">
        <v>469</v>
      </c>
      <c r="FD185" t="s">
        <v>808</v>
      </c>
      <c r="FE185" t="s">
        <v>705</v>
      </c>
      <c r="FF185">
        <v>0</v>
      </c>
    </row>
    <row r="186" spans="1:162" x14ac:dyDescent="0.2">
      <c r="A186" t="s">
        <v>486</v>
      </c>
      <c r="B186" t="s">
        <v>2039</v>
      </c>
      <c r="C186" t="s">
        <v>1</v>
      </c>
      <c r="D186" s="39" t="s">
        <v>487</v>
      </c>
      <c r="E186" t="s">
        <v>488</v>
      </c>
      <c r="F186" t="s">
        <v>1047</v>
      </c>
      <c r="G186">
        <v>12</v>
      </c>
      <c r="H186" t="s">
        <v>1769</v>
      </c>
      <c r="J186" t="s">
        <v>328</v>
      </c>
      <c r="K186" t="s">
        <v>329</v>
      </c>
      <c r="L186" t="s">
        <v>107</v>
      </c>
      <c r="M186" t="s">
        <v>272</v>
      </c>
      <c r="N186" t="s">
        <v>1907</v>
      </c>
      <c r="O186" t="s">
        <v>1908</v>
      </c>
      <c r="P186" t="s">
        <v>7</v>
      </c>
      <c r="Q186" t="s">
        <v>9</v>
      </c>
      <c r="R186" t="s">
        <v>245</v>
      </c>
      <c r="S186" t="s">
        <v>221</v>
      </c>
      <c r="T186">
        <v>10600000</v>
      </c>
      <c r="AC186">
        <v>2</v>
      </c>
      <c r="AD186">
        <v>5300000</v>
      </c>
      <c r="AE186">
        <v>10600000</v>
      </c>
      <c r="AG186">
        <v>42023</v>
      </c>
      <c r="AH186">
        <v>42025</v>
      </c>
      <c r="AI186">
        <v>42027</v>
      </c>
      <c r="AJ186" t="s">
        <v>411</v>
      </c>
      <c r="AN186">
        <v>10600000</v>
      </c>
      <c r="AO186">
        <v>0</v>
      </c>
      <c r="AP186">
        <v>10600000</v>
      </c>
      <c r="AQ186">
        <v>10600000</v>
      </c>
      <c r="AR186" t="s">
        <v>469</v>
      </c>
      <c r="AS186" t="s">
        <v>469</v>
      </c>
      <c r="AU186" t="s">
        <v>469</v>
      </c>
      <c r="AV186" t="s">
        <v>469</v>
      </c>
      <c r="AW186" t="s">
        <v>2048</v>
      </c>
      <c r="AX186">
        <v>114</v>
      </c>
      <c r="AY186">
        <v>0</v>
      </c>
      <c r="AZ186">
        <v>0</v>
      </c>
      <c r="BA186">
        <v>10600000</v>
      </c>
      <c r="BB186">
        <v>0</v>
      </c>
      <c r="BF186">
        <v>0</v>
      </c>
      <c r="BJ186">
        <v>0</v>
      </c>
      <c r="BN186">
        <v>0</v>
      </c>
      <c r="BR186">
        <v>0</v>
      </c>
      <c r="BV186">
        <v>0</v>
      </c>
      <c r="BZ186">
        <v>0</v>
      </c>
      <c r="CD186">
        <v>0</v>
      </c>
      <c r="CH186">
        <v>0</v>
      </c>
      <c r="CL186">
        <v>0</v>
      </c>
      <c r="CP186">
        <v>0</v>
      </c>
      <c r="CT186">
        <v>0</v>
      </c>
      <c r="CW186">
        <v>0</v>
      </c>
      <c r="DF186">
        <v>0</v>
      </c>
      <c r="DJ186">
        <v>0</v>
      </c>
      <c r="DN186">
        <v>0</v>
      </c>
      <c r="DR186">
        <v>0</v>
      </c>
      <c r="DV186">
        <v>0</v>
      </c>
      <c r="DZ186">
        <v>0</v>
      </c>
      <c r="ED186">
        <v>0</v>
      </c>
      <c r="EH186">
        <v>0</v>
      </c>
      <c r="EL186">
        <v>0</v>
      </c>
      <c r="EP186">
        <v>0</v>
      </c>
      <c r="ET186">
        <v>0</v>
      </c>
      <c r="EZ186" t="s">
        <v>633</v>
      </c>
      <c r="FA186">
        <v>0</v>
      </c>
      <c r="FB186">
        <v>7</v>
      </c>
      <c r="FC186" t="s">
        <v>469</v>
      </c>
      <c r="FD186" t="s">
        <v>634</v>
      </c>
      <c r="FE186" t="s">
        <v>635</v>
      </c>
      <c r="FF186">
        <v>800000</v>
      </c>
    </row>
    <row r="187" spans="1:162" x14ac:dyDescent="0.2">
      <c r="A187" t="s">
        <v>486</v>
      </c>
      <c r="B187" t="s">
        <v>2039</v>
      </c>
      <c r="C187" t="s">
        <v>1</v>
      </c>
      <c r="D187" s="39" t="s">
        <v>487</v>
      </c>
      <c r="E187" t="s">
        <v>488</v>
      </c>
      <c r="F187" t="s">
        <v>1047</v>
      </c>
      <c r="G187">
        <v>13</v>
      </c>
      <c r="H187" t="s">
        <v>1770</v>
      </c>
      <c r="J187" t="s">
        <v>328</v>
      </c>
      <c r="K187" t="s">
        <v>329</v>
      </c>
      <c r="L187" t="s">
        <v>107</v>
      </c>
      <c r="M187" t="s">
        <v>272</v>
      </c>
      <c r="N187" t="s">
        <v>1907</v>
      </c>
      <c r="O187" t="s">
        <v>1908</v>
      </c>
      <c r="P187" t="s">
        <v>7</v>
      </c>
      <c r="Q187" t="s">
        <v>9</v>
      </c>
      <c r="R187" t="s">
        <v>245</v>
      </c>
      <c r="S187" t="s">
        <v>221</v>
      </c>
      <c r="T187">
        <v>11250000</v>
      </c>
      <c r="AC187">
        <v>2.5</v>
      </c>
      <c r="AD187">
        <v>4500000</v>
      </c>
      <c r="AE187">
        <v>11250000</v>
      </c>
      <c r="AG187">
        <v>42023</v>
      </c>
      <c r="AH187">
        <v>42025</v>
      </c>
      <c r="AI187">
        <v>42027</v>
      </c>
      <c r="AJ187" t="s">
        <v>411</v>
      </c>
      <c r="AN187">
        <v>11250000</v>
      </c>
      <c r="AO187">
        <v>11250000</v>
      </c>
      <c r="AP187">
        <v>0</v>
      </c>
      <c r="AQ187">
        <v>0</v>
      </c>
      <c r="AR187" t="s">
        <v>469</v>
      </c>
      <c r="AS187" t="s">
        <v>469</v>
      </c>
      <c r="AU187" t="s">
        <v>469</v>
      </c>
      <c r="AV187" t="s">
        <v>469</v>
      </c>
      <c r="AW187" t="s">
        <v>2049</v>
      </c>
      <c r="AX187">
        <v>115</v>
      </c>
      <c r="AY187">
        <v>196</v>
      </c>
      <c r="AZ187">
        <v>42051</v>
      </c>
      <c r="BA187">
        <v>11250000</v>
      </c>
      <c r="BB187">
        <v>0</v>
      </c>
      <c r="BF187">
        <v>0</v>
      </c>
      <c r="BJ187">
        <v>0</v>
      </c>
      <c r="BN187">
        <v>0</v>
      </c>
      <c r="BR187">
        <v>0</v>
      </c>
      <c r="BV187">
        <v>0</v>
      </c>
      <c r="BZ187">
        <v>0</v>
      </c>
      <c r="CD187">
        <v>0</v>
      </c>
      <c r="CH187">
        <v>0</v>
      </c>
      <c r="CL187">
        <v>0</v>
      </c>
      <c r="CP187">
        <v>0</v>
      </c>
      <c r="CT187">
        <v>0</v>
      </c>
      <c r="CW187">
        <v>0</v>
      </c>
      <c r="DF187">
        <v>0</v>
      </c>
      <c r="DJ187">
        <v>0</v>
      </c>
      <c r="DN187">
        <v>0</v>
      </c>
      <c r="DR187">
        <v>0</v>
      </c>
      <c r="DV187">
        <v>0</v>
      </c>
      <c r="DZ187">
        <v>0</v>
      </c>
      <c r="ED187">
        <v>0</v>
      </c>
      <c r="EH187">
        <v>0</v>
      </c>
      <c r="EL187">
        <v>0</v>
      </c>
      <c r="EP187">
        <v>0</v>
      </c>
      <c r="ET187">
        <v>0</v>
      </c>
      <c r="EZ187" t="s">
        <v>636</v>
      </c>
      <c r="FA187">
        <v>0</v>
      </c>
      <c r="FB187">
        <v>7</v>
      </c>
      <c r="FC187" t="s">
        <v>469</v>
      </c>
      <c r="FD187" t="s">
        <v>637</v>
      </c>
      <c r="FE187" t="s">
        <v>638</v>
      </c>
      <c r="FF187">
        <v>0</v>
      </c>
    </row>
    <row r="188" spans="1:162" x14ac:dyDescent="0.2">
      <c r="A188" t="s">
        <v>486</v>
      </c>
      <c r="B188" t="s">
        <v>2039</v>
      </c>
      <c r="C188" t="s">
        <v>1</v>
      </c>
      <c r="D188" s="39" t="s">
        <v>487</v>
      </c>
      <c r="E188" t="s">
        <v>488</v>
      </c>
      <c r="F188" t="s">
        <v>1047</v>
      </c>
      <c r="G188">
        <v>14</v>
      </c>
      <c r="H188" t="s">
        <v>1771</v>
      </c>
      <c r="J188" t="s">
        <v>328</v>
      </c>
      <c r="K188" t="s">
        <v>329</v>
      </c>
      <c r="L188" t="s">
        <v>107</v>
      </c>
      <c r="M188" t="s">
        <v>272</v>
      </c>
      <c r="N188" t="s">
        <v>1907</v>
      </c>
      <c r="O188" t="s">
        <v>1908</v>
      </c>
      <c r="P188" t="s">
        <v>7</v>
      </c>
      <c r="Q188" t="s">
        <v>9</v>
      </c>
      <c r="R188" t="s">
        <v>245</v>
      </c>
      <c r="S188" t="s">
        <v>221</v>
      </c>
      <c r="T188">
        <v>11600000</v>
      </c>
      <c r="AC188">
        <v>2</v>
      </c>
      <c r="AD188">
        <v>5800000</v>
      </c>
      <c r="AE188">
        <v>11600000</v>
      </c>
      <c r="AG188">
        <v>42023</v>
      </c>
      <c r="AH188">
        <v>42025</v>
      </c>
      <c r="AI188">
        <v>42027</v>
      </c>
      <c r="AJ188" t="s">
        <v>411</v>
      </c>
      <c r="AN188">
        <v>11600000</v>
      </c>
      <c r="AO188">
        <v>11600000</v>
      </c>
      <c r="AP188">
        <v>0</v>
      </c>
      <c r="AQ188">
        <v>0</v>
      </c>
      <c r="AR188" t="s">
        <v>469</v>
      </c>
      <c r="AS188" t="s">
        <v>469</v>
      </c>
      <c r="AU188" t="s">
        <v>469</v>
      </c>
      <c r="AV188" t="s">
        <v>469</v>
      </c>
      <c r="AW188" t="s">
        <v>2332</v>
      </c>
      <c r="AX188">
        <v>293</v>
      </c>
      <c r="AY188">
        <v>294</v>
      </c>
      <c r="AZ188">
        <v>42066</v>
      </c>
      <c r="BA188">
        <v>0</v>
      </c>
      <c r="BB188">
        <v>0</v>
      </c>
      <c r="BF188">
        <v>0</v>
      </c>
      <c r="BJ188">
        <v>0</v>
      </c>
      <c r="BN188">
        <v>0</v>
      </c>
      <c r="BR188">
        <v>0</v>
      </c>
      <c r="BV188">
        <v>0</v>
      </c>
      <c r="BZ188">
        <v>0</v>
      </c>
      <c r="CD188">
        <v>0</v>
      </c>
      <c r="CH188">
        <v>0</v>
      </c>
      <c r="CL188">
        <v>0</v>
      </c>
      <c r="CP188">
        <v>0</v>
      </c>
      <c r="CT188">
        <v>0</v>
      </c>
      <c r="CW188">
        <v>0</v>
      </c>
      <c r="DF188">
        <v>0</v>
      </c>
      <c r="DJ188">
        <v>0</v>
      </c>
      <c r="DN188">
        <v>0</v>
      </c>
      <c r="DR188">
        <v>0</v>
      </c>
      <c r="DV188">
        <v>0</v>
      </c>
      <c r="DZ188">
        <v>0</v>
      </c>
      <c r="ED188">
        <v>0</v>
      </c>
      <c r="EH188">
        <v>0</v>
      </c>
      <c r="EL188">
        <v>0</v>
      </c>
      <c r="EP188">
        <v>0</v>
      </c>
      <c r="ET188">
        <v>0</v>
      </c>
      <c r="EZ188" t="s">
        <v>702</v>
      </c>
      <c r="FA188">
        <v>0</v>
      </c>
      <c r="FB188">
        <v>7</v>
      </c>
      <c r="FC188" t="s">
        <v>469</v>
      </c>
      <c r="FD188" t="s">
        <v>809</v>
      </c>
      <c r="FE188" t="s">
        <v>469</v>
      </c>
      <c r="FF188">
        <v>0</v>
      </c>
    </row>
    <row r="189" spans="1:162" x14ac:dyDescent="0.2">
      <c r="A189" t="s">
        <v>486</v>
      </c>
      <c r="B189" t="s">
        <v>2039</v>
      </c>
      <c r="C189" t="s">
        <v>1</v>
      </c>
      <c r="D189" s="39" t="s">
        <v>487</v>
      </c>
      <c r="E189" t="s">
        <v>488</v>
      </c>
      <c r="F189" t="s">
        <v>1047</v>
      </c>
      <c r="G189">
        <v>15</v>
      </c>
      <c r="H189" t="s">
        <v>1772</v>
      </c>
      <c r="J189" t="s">
        <v>328</v>
      </c>
      <c r="K189" t="s">
        <v>329</v>
      </c>
      <c r="L189" t="s">
        <v>107</v>
      </c>
      <c r="M189" t="s">
        <v>272</v>
      </c>
      <c r="N189" t="s">
        <v>1907</v>
      </c>
      <c r="O189" t="s">
        <v>1908</v>
      </c>
      <c r="P189" t="s">
        <v>7</v>
      </c>
      <c r="Q189" t="s">
        <v>9</v>
      </c>
      <c r="R189" t="s">
        <v>245</v>
      </c>
      <c r="S189" t="s">
        <v>221</v>
      </c>
      <c r="T189">
        <v>8200000</v>
      </c>
      <c r="AC189">
        <v>2</v>
      </c>
      <c r="AD189">
        <v>4100000</v>
      </c>
      <c r="AE189">
        <v>8200000</v>
      </c>
      <c r="AG189">
        <v>42023</v>
      </c>
      <c r="AH189">
        <v>42025</v>
      </c>
      <c r="AI189">
        <v>42027</v>
      </c>
      <c r="AJ189" t="s">
        <v>411</v>
      </c>
      <c r="AN189">
        <v>8200000</v>
      </c>
      <c r="AO189">
        <v>8200000</v>
      </c>
      <c r="AP189">
        <v>0</v>
      </c>
      <c r="AQ189">
        <v>0</v>
      </c>
      <c r="AR189" t="s">
        <v>469</v>
      </c>
      <c r="AS189" t="s">
        <v>469</v>
      </c>
      <c r="AU189" t="s">
        <v>469</v>
      </c>
      <c r="AV189" t="s">
        <v>469</v>
      </c>
      <c r="AW189" t="s">
        <v>2050</v>
      </c>
      <c r="AX189">
        <v>116</v>
      </c>
      <c r="AY189">
        <v>282</v>
      </c>
      <c r="AZ189">
        <v>42065</v>
      </c>
      <c r="BA189">
        <v>8200000</v>
      </c>
      <c r="BB189">
        <v>0</v>
      </c>
      <c r="BF189">
        <v>0</v>
      </c>
      <c r="BJ189">
        <v>0</v>
      </c>
      <c r="BN189">
        <v>0</v>
      </c>
      <c r="BR189">
        <v>0</v>
      </c>
      <c r="BV189">
        <v>0</v>
      </c>
      <c r="BZ189">
        <v>0</v>
      </c>
      <c r="CD189">
        <v>0</v>
      </c>
      <c r="CH189">
        <v>0</v>
      </c>
      <c r="CL189">
        <v>0</v>
      </c>
      <c r="CP189">
        <v>0</v>
      </c>
      <c r="CT189">
        <v>0</v>
      </c>
      <c r="CW189">
        <v>0</v>
      </c>
      <c r="DF189">
        <v>0</v>
      </c>
      <c r="DJ189">
        <v>0</v>
      </c>
      <c r="DN189">
        <v>0</v>
      </c>
      <c r="DR189">
        <v>0</v>
      </c>
      <c r="DV189">
        <v>0</v>
      </c>
      <c r="DZ189">
        <v>0</v>
      </c>
      <c r="ED189">
        <v>0</v>
      </c>
      <c r="EH189">
        <v>0</v>
      </c>
      <c r="EL189">
        <v>0</v>
      </c>
      <c r="EP189">
        <v>0</v>
      </c>
      <c r="ET189">
        <v>0</v>
      </c>
      <c r="EZ189" t="s">
        <v>703</v>
      </c>
      <c r="FA189">
        <v>0</v>
      </c>
      <c r="FB189">
        <v>7</v>
      </c>
      <c r="FC189" t="s">
        <v>469</v>
      </c>
      <c r="FD189" t="s">
        <v>810</v>
      </c>
      <c r="FE189" t="s">
        <v>932</v>
      </c>
      <c r="FF189">
        <v>0</v>
      </c>
    </row>
    <row r="190" spans="1:162" x14ac:dyDescent="0.2">
      <c r="A190" t="s">
        <v>486</v>
      </c>
      <c r="B190" t="s">
        <v>2039</v>
      </c>
      <c r="C190" t="s">
        <v>1</v>
      </c>
      <c r="D190" s="39" t="s">
        <v>487</v>
      </c>
      <c r="E190" t="s">
        <v>488</v>
      </c>
      <c r="F190" t="s">
        <v>1047</v>
      </c>
      <c r="G190">
        <v>16</v>
      </c>
      <c r="H190" t="s">
        <v>1773</v>
      </c>
      <c r="J190" t="s">
        <v>328</v>
      </c>
      <c r="K190" t="s">
        <v>329</v>
      </c>
      <c r="L190" t="s">
        <v>107</v>
      </c>
      <c r="M190" t="s">
        <v>272</v>
      </c>
      <c r="N190" t="s">
        <v>1907</v>
      </c>
      <c r="O190" t="s">
        <v>1908</v>
      </c>
      <c r="P190" t="s">
        <v>7</v>
      </c>
      <c r="Q190" t="s">
        <v>9</v>
      </c>
      <c r="R190" t="s">
        <v>245</v>
      </c>
      <c r="S190" t="s">
        <v>221</v>
      </c>
      <c r="T190">
        <v>8200000</v>
      </c>
      <c r="AC190">
        <v>2</v>
      </c>
      <c r="AD190">
        <v>4100000</v>
      </c>
      <c r="AE190">
        <v>8200000</v>
      </c>
      <c r="AG190">
        <v>42023</v>
      </c>
      <c r="AH190">
        <v>42025</v>
      </c>
      <c r="AI190">
        <v>42027</v>
      </c>
      <c r="AJ190" t="s">
        <v>411</v>
      </c>
      <c r="AN190">
        <v>8200000</v>
      </c>
      <c r="AO190">
        <v>8200000</v>
      </c>
      <c r="AP190">
        <v>0</v>
      </c>
      <c r="AQ190">
        <v>0</v>
      </c>
      <c r="AR190" t="s">
        <v>469</v>
      </c>
      <c r="AS190" t="s">
        <v>469</v>
      </c>
      <c r="AU190" t="s">
        <v>469</v>
      </c>
      <c r="AV190" t="s">
        <v>469</v>
      </c>
      <c r="AW190" t="s">
        <v>2051</v>
      </c>
      <c r="AX190">
        <v>117</v>
      </c>
      <c r="AY190">
        <v>207</v>
      </c>
      <c r="AZ190">
        <v>42053</v>
      </c>
      <c r="BA190">
        <v>8200000</v>
      </c>
      <c r="BB190">
        <v>0</v>
      </c>
      <c r="BF190">
        <v>0</v>
      </c>
      <c r="BJ190">
        <v>0</v>
      </c>
      <c r="BN190">
        <v>0</v>
      </c>
      <c r="BR190">
        <v>0</v>
      </c>
      <c r="BV190">
        <v>0</v>
      </c>
      <c r="BZ190">
        <v>0</v>
      </c>
      <c r="CD190">
        <v>0</v>
      </c>
      <c r="CH190">
        <v>0</v>
      </c>
      <c r="CL190">
        <v>0</v>
      </c>
      <c r="CP190">
        <v>0</v>
      </c>
      <c r="CT190">
        <v>0</v>
      </c>
      <c r="CW190">
        <v>0</v>
      </c>
      <c r="DF190">
        <v>0</v>
      </c>
      <c r="DJ190">
        <v>0</v>
      </c>
      <c r="DN190">
        <v>0</v>
      </c>
      <c r="DR190">
        <v>0</v>
      </c>
      <c r="DV190">
        <v>0</v>
      </c>
      <c r="DZ190">
        <v>0</v>
      </c>
      <c r="ED190">
        <v>0</v>
      </c>
      <c r="EH190">
        <v>0</v>
      </c>
      <c r="EL190">
        <v>0</v>
      </c>
      <c r="EP190">
        <v>0</v>
      </c>
      <c r="ET190">
        <v>0</v>
      </c>
      <c r="EZ190" t="s">
        <v>639</v>
      </c>
      <c r="FA190">
        <v>0</v>
      </c>
      <c r="FB190">
        <v>7</v>
      </c>
      <c r="FC190" t="s">
        <v>469</v>
      </c>
      <c r="FD190" t="s">
        <v>640</v>
      </c>
      <c r="FE190" t="s">
        <v>641</v>
      </c>
      <c r="FF190">
        <v>0</v>
      </c>
    </row>
    <row r="191" spans="1:162" x14ac:dyDescent="0.2">
      <c r="A191" t="s">
        <v>486</v>
      </c>
      <c r="B191" t="s">
        <v>2039</v>
      </c>
      <c r="C191" t="s">
        <v>1</v>
      </c>
      <c r="D191" s="39" t="s">
        <v>487</v>
      </c>
      <c r="E191" t="s">
        <v>488</v>
      </c>
      <c r="F191" t="s">
        <v>1047</v>
      </c>
      <c r="G191">
        <v>17</v>
      </c>
      <c r="H191" t="s">
        <v>1774</v>
      </c>
      <c r="J191" t="s">
        <v>328</v>
      </c>
      <c r="K191" t="s">
        <v>329</v>
      </c>
      <c r="L191" t="s">
        <v>107</v>
      </c>
      <c r="M191" t="s">
        <v>272</v>
      </c>
      <c r="N191" t="s">
        <v>1907</v>
      </c>
      <c r="O191" t="s">
        <v>1908</v>
      </c>
      <c r="P191" t="s">
        <v>7</v>
      </c>
      <c r="Q191" t="s">
        <v>9</v>
      </c>
      <c r="R191" t="s">
        <v>245</v>
      </c>
      <c r="S191" t="s">
        <v>221</v>
      </c>
      <c r="T191">
        <v>4600000</v>
      </c>
      <c r="AC191">
        <v>2</v>
      </c>
      <c r="AD191">
        <v>2300000</v>
      </c>
      <c r="AE191">
        <v>4600000</v>
      </c>
      <c r="AG191">
        <v>42023</v>
      </c>
      <c r="AH191">
        <v>42025</v>
      </c>
      <c r="AI191">
        <v>42027</v>
      </c>
      <c r="AJ191" t="s">
        <v>411</v>
      </c>
      <c r="AN191">
        <v>4600000</v>
      </c>
      <c r="AO191">
        <v>4600000</v>
      </c>
      <c r="AP191">
        <v>0</v>
      </c>
      <c r="AQ191">
        <v>0</v>
      </c>
      <c r="AR191" t="s">
        <v>469</v>
      </c>
      <c r="AS191" t="s">
        <v>469</v>
      </c>
      <c r="AU191" t="s">
        <v>469</v>
      </c>
      <c r="AV191" t="s">
        <v>469</v>
      </c>
      <c r="AW191" t="s">
        <v>2052</v>
      </c>
      <c r="AX191">
        <v>118</v>
      </c>
      <c r="AY191">
        <v>213</v>
      </c>
      <c r="AZ191">
        <v>42054</v>
      </c>
      <c r="BA191">
        <v>4600000</v>
      </c>
      <c r="BB191">
        <v>0</v>
      </c>
      <c r="BF191">
        <v>0</v>
      </c>
      <c r="BJ191">
        <v>0</v>
      </c>
      <c r="BN191">
        <v>0</v>
      </c>
      <c r="BR191">
        <v>0</v>
      </c>
      <c r="BV191">
        <v>0</v>
      </c>
      <c r="BZ191">
        <v>0</v>
      </c>
      <c r="CD191">
        <v>0</v>
      </c>
      <c r="CH191">
        <v>0</v>
      </c>
      <c r="CL191">
        <v>0</v>
      </c>
      <c r="CP191">
        <v>0</v>
      </c>
      <c r="CT191">
        <v>0</v>
      </c>
      <c r="CW191">
        <v>0</v>
      </c>
      <c r="DF191">
        <v>0</v>
      </c>
      <c r="DJ191">
        <v>0</v>
      </c>
      <c r="DN191">
        <v>0</v>
      </c>
      <c r="DR191">
        <v>0</v>
      </c>
      <c r="DV191">
        <v>0</v>
      </c>
      <c r="DZ191">
        <v>0</v>
      </c>
      <c r="ED191">
        <v>0</v>
      </c>
      <c r="EH191">
        <v>0</v>
      </c>
      <c r="EL191">
        <v>0</v>
      </c>
      <c r="EP191">
        <v>0</v>
      </c>
      <c r="ET191">
        <v>0</v>
      </c>
      <c r="EZ191" t="s">
        <v>642</v>
      </c>
      <c r="FA191">
        <v>0</v>
      </c>
      <c r="FB191">
        <v>7</v>
      </c>
      <c r="FC191" t="s">
        <v>469</v>
      </c>
      <c r="FD191" t="s">
        <v>643</v>
      </c>
      <c r="FE191" t="s">
        <v>469</v>
      </c>
      <c r="FF191">
        <v>0</v>
      </c>
    </row>
    <row r="192" spans="1:162" x14ac:dyDescent="0.2">
      <c r="A192" t="s">
        <v>486</v>
      </c>
      <c r="B192" t="s">
        <v>2039</v>
      </c>
      <c r="C192" t="s">
        <v>1</v>
      </c>
      <c r="D192" s="39" t="s">
        <v>487</v>
      </c>
      <c r="E192" t="s">
        <v>488</v>
      </c>
      <c r="F192" t="s">
        <v>1047</v>
      </c>
      <c r="G192">
        <v>18</v>
      </c>
      <c r="H192" t="s">
        <v>1898</v>
      </c>
      <c r="J192" t="s">
        <v>328</v>
      </c>
      <c r="K192" t="s">
        <v>329</v>
      </c>
      <c r="L192" t="s">
        <v>107</v>
      </c>
      <c r="M192" t="s">
        <v>272</v>
      </c>
      <c r="N192" t="s">
        <v>1907</v>
      </c>
      <c r="O192" t="s">
        <v>1908</v>
      </c>
      <c r="P192" t="s">
        <v>7</v>
      </c>
      <c r="Q192" t="s">
        <v>9</v>
      </c>
      <c r="R192" t="s">
        <v>245</v>
      </c>
      <c r="S192" t="s">
        <v>221</v>
      </c>
      <c r="T192">
        <v>4750000</v>
      </c>
      <c r="AC192">
        <v>2.5</v>
      </c>
      <c r="AD192">
        <v>1900000</v>
      </c>
      <c r="AE192">
        <v>4750000</v>
      </c>
      <c r="AG192">
        <v>42023</v>
      </c>
      <c r="AH192">
        <v>42025</v>
      </c>
      <c r="AI192">
        <v>42027</v>
      </c>
      <c r="AJ192" t="s">
        <v>411</v>
      </c>
      <c r="AN192">
        <v>4750000</v>
      </c>
      <c r="AO192">
        <v>4750000</v>
      </c>
      <c r="AP192">
        <v>0</v>
      </c>
      <c r="AQ192">
        <v>0</v>
      </c>
      <c r="AR192" t="s">
        <v>469</v>
      </c>
      <c r="AS192" t="s">
        <v>469</v>
      </c>
      <c r="AU192" t="s">
        <v>469</v>
      </c>
      <c r="AV192" t="s">
        <v>469</v>
      </c>
      <c r="AW192" t="s">
        <v>2053</v>
      </c>
      <c r="AX192">
        <v>148</v>
      </c>
      <c r="AY192">
        <v>80</v>
      </c>
      <c r="AZ192">
        <v>42045</v>
      </c>
      <c r="BA192">
        <v>4750000</v>
      </c>
      <c r="BB192">
        <v>0</v>
      </c>
      <c r="BF192">
        <v>0</v>
      </c>
      <c r="BJ192">
        <v>0</v>
      </c>
      <c r="BN192">
        <v>0</v>
      </c>
      <c r="BR192">
        <v>0</v>
      </c>
      <c r="BV192">
        <v>0</v>
      </c>
      <c r="BZ192">
        <v>0</v>
      </c>
      <c r="CD192">
        <v>0</v>
      </c>
      <c r="CH192">
        <v>0</v>
      </c>
      <c r="CL192">
        <v>0</v>
      </c>
      <c r="CP192">
        <v>0</v>
      </c>
      <c r="CT192">
        <v>0</v>
      </c>
      <c r="CW192">
        <v>0</v>
      </c>
      <c r="DF192">
        <v>0</v>
      </c>
      <c r="DJ192">
        <v>0</v>
      </c>
      <c r="DN192">
        <v>0</v>
      </c>
      <c r="DR192">
        <v>0</v>
      </c>
      <c r="DV192">
        <v>0</v>
      </c>
      <c r="DZ192">
        <v>0</v>
      </c>
      <c r="ED192">
        <v>0</v>
      </c>
      <c r="EH192">
        <v>0</v>
      </c>
      <c r="EL192">
        <v>0</v>
      </c>
      <c r="EP192">
        <v>0</v>
      </c>
      <c r="ET192">
        <v>0</v>
      </c>
      <c r="EZ192" t="s">
        <v>747</v>
      </c>
      <c r="FA192">
        <v>0</v>
      </c>
      <c r="FB192">
        <v>7</v>
      </c>
      <c r="FC192" t="s">
        <v>469</v>
      </c>
      <c r="FD192" t="s">
        <v>811</v>
      </c>
      <c r="FE192" t="s">
        <v>641</v>
      </c>
      <c r="FF192">
        <v>0</v>
      </c>
    </row>
    <row r="193" spans="1:162" x14ac:dyDescent="0.2">
      <c r="A193" t="s">
        <v>486</v>
      </c>
      <c r="B193" t="s">
        <v>2039</v>
      </c>
      <c r="C193" t="s">
        <v>1</v>
      </c>
      <c r="D193" s="39" t="s">
        <v>487</v>
      </c>
      <c r="E193" t="s">
        <v>488</v>
      </c>
      <c r="F193" t="s">
        <v>1047</v>
      </c>
      <c r="G193">
        <v>19</v>
      </c>
      <c r="H193" t="s">
        <v>1775</v>
      </c>
      <c r="J193" t="s">
        <v>328</v>
      </c>
      <c r="K193" t="s">
        <v>329</v>
      </c>
      <c r="L193" t="s">
        <v>107</v>
      </c>
      <c r="M193" t="s">
        <v>272</v>
      </c>
      <c r="N193" t="s">
        <v>1907</v>
      </c>
      <c r="O193" t="s">
        <v>1908</v>
      </c>
      <c r="P193" t="s">
        <v>7</v>
      </c>
      <c r="Q193" t="s">
        <v>9</v>
      </c>
      <c r="R193" t="s">
        <v>245</v>
      </c>
      <c r="S193" t="s">
        <v>221</v>
      </c>
      <c r="T193">
        <v>2650000</v>
      </c>
      <c r="AC193">
        <v>0.5</v>
      </c>
      <c r="AD193">
        <v>5300000</v>
      </c>
      <c r="AE193">
        <v>2650000</v>
      </c>
      <c r="AG193">
        <v>42023</v>
      </c>
      <c r="AH193">
        <v>42025</v>
      </c>
      <c r="AI193">
        <v>42027</v>
      </c>
      <c r="AJ193" t="s">
        <v>411</v>
      </c>
      <c r="AN193">
        <v>2650000</v>
      </c>
      <c r="AO193">
        <v>0</v>
      </c>
      <c r="AP193">
        <v>2650000</v>
      </c>
      <c r="AQ193">
        <v>2650000</v>
      </c>
      <c r="AR193" t="s">
        <v>469</v>
      </c>
      <c r="AS193" t="s">
        <v>469</v>
      </c>
      <c r="AU193" t="s">
        <v>469</v>
      </c>
      <c r="AV193" t="s">
        <v>469</v>
      </c>
      <c r="AW193" t="s">
        <v>2054</v>
      </c>
      <c r="AX193">
        <v>119</v>
      </c>
      <c r="AY193">
        <v>0</v>
      </c>
      <c r="AZ193">
        <v>0</v>
      </c>
      <c r="BA193">
        <v>2650000</v>
      </c>
      <c r="BB193">
        <v>0</v>
      </c>
      <c r="BF193">
        <v>0</v>
      </c>
      <c r="BJ193">
        <v>0</v>
      </c>
      <c r="BN193">
        <v>0</v>
      </c>
      <c r="BR193">
        <v>0</v>
      </c>
      <c r="BV193">
        <v>0</v>
      </c>
      <c r="BZ193">
        <v>0</v>
      </c>
      <c r="CD193">
        <v>0</v>
      </c>
      <c r="CH193">
        <v>0</v>
      </c>
      <c r="CL193">
        <v>0</v>
      </c>
      <c r="CP193">
        <v>0</v>
      </c>
      <c r="CT193">
        <v>0</v>
      </c>
      <c r="CW193">
        <v>0</v>
      </c>
      <c r="DF193">
        <v>0</v>
      </c>
      <c r="DJ193">
        <v>0</v>
      </c>
      <c r="DN193">
        <v>0</v>
      </c>
      <c r="DR193">
        <v>0</v>
      </c>
      <c r="DV193">
        <v>0</v>
      </c>
      <c r="DZ193">
        <v>0</v>
      </c>
      <c r="ED193">
        <v>0</v>
      </c>
      <c r="EH193">
        <v>0</v>
      </c>
      <c r="EL193">
        <v>0</v>
      </c>
      <c r="EP193">
        <v>0</v>
      </c>
      <c r="ET193">
        <v>0</v>
      </c>
      <c r="EZ193" t="s">
        <v>644</v>
      </c>
      <c r="FA193">
        <v>0</v>
      </c>
      <c r="FB193">
        <v>8</v>
      </c>
      <c r="FC193" t="s">
        <v>469</v>
      </c>
      <c r="FD193" t="s">
        <v>645</v>
      </c>
      <c r="FE193" t="s">
        <v>646</v>
      </c>
      <c r="FF193">
        <v>5300000</v>
      </c>
    </row>
    <row r="194" spans="1:162" x14ac:dyDescent="0.2">
      <c r="A194" t="s">
        <v>486</v>
      </c>
      <c r="B194" t="s">
        <v>2039</v>
      </c>
      <c r="C194" t="s">
        <v>1</v>
      </c>
      <c r="D194" s="39" t="s">
        <v>487</v>
      </c>
      <c r="E194" t="s">
        <v>488</v>
      </c>
      <c r="F194" t="s">
        <v>1047</v>
      </c>
      <c r="G194">
        <v>20</v>
      </c>
      <c r="H194" t="s">
        <v>1776</v>
      </c>
      <c r="J194" t="s">
        <v>328</v>
      </c>
      <c r="K194" t="s">
        <v>329</v>
      </c>
      <c r="L194" t="s">
        <v>107</v>
      </c>
      <c r="M194" t="s">
        <v>272</v>
      </c>
      <c r="N194" t="s">
        <v>1907</v>
      </c>
      <c r="O194" t="s">
        <v>1908</v>
      </c>
      <c r="P194" t="s">
        <v>7</v>
      </c>
      <c r="Q194" t="s">
        <v>9</v>
      </c>
      <c r="R194" t="s">
        <v>245</v>
      </c>
      <c r="S194" t="s">
        <v>221</v>
      </c>
      <c r="T194">
        <v>2300000</v>
      </c>
      <c r="AC194">
        <v>1</v>
      </c>
      <c r="AD194">
        <v>2300000</v>
      </c>
      <c r="AE194">
        <v>2300000</v>
      </c>
      <c r="AG194">
        <v>42023</v>
      </c>
      <c r="AH194">
        <v>42025</v>
      </c>
      <c r="AI194">
        <v>42027</v>
      </c>
      <c r="AJ194" t="s">
        <v>411</v>
      </c>
      <c r="AN194">
        <v>2300000</v>
      </c>
      <c r="AO194">
        <v>0</v>
      </c>
      <c r="AP194">
        <v>2300000</v>
      </c>
      <c r="AQ194">
        <v>2300000</v>
      </c>
      <c r="AR194" t="s">
        <v>469</v>
      </c>
      <c r="AS194" t="s">
        <v>469</v>
      </c>
      <c r="AU194" t="s">
        <v>469</v>
      </c>
      <c r="AV194" t="s">
        <v>469</v>
      </c>
      <c r="AW194" t="s">
        <v>2054</v>
      </c>
      <c r="AX194">
        <v>120</v>
      </c>
      <c r="AY194">
        <v>0</v>
      </c>
      <c r="AZ194">
        <v>0</v>
      </c>
      <c r="BA194">
        <v>2300000</v>
      </c>
      <c r="BB194">
        <v>0</v>
      </c>
      <c r="BF194">
        <v>0</v>
      </c>
      <c r="BJ194">
        <v>0</v>
      </c>
      <c r="BN194">
        <v>0</v>
      </c>
      <c r="BR194">
        <v>0</v>
      </c>
      <c r="BV194">
        <v>0</v>
      </c>
      <c r="BZ194">
        <v>0</v>
      </c>
      <c r="CD194">
        <v>0</v>
      </c>
      <c r="CH194">
        <v>0</v>
      </c>
      <c r="CL194">
        <v>0</v>
      </c>
      <c r="CP194">
        <v>0</v>
      </c>
      <c r="CT194">
        <v>0</v>
      </c>
      <c r="CW194">
        <v>0</v>
      </c>
      <c r="DF194">
        <v>0</v>
      </c>
      <c r="DJ194">
        <v>0</v>
      </c>
      <c r="DN194">
        <v>0</v>
      </c>
      <c r="DR194">
        <v>0</v>
      </c>
      <c r="DV194">
        <v>0</v>
      </c>
      <c r="DZ194">
        <v>0</v>
      </c>
      <c r="ED194">
        <v>0</v>
      </c>
      <c r="EH194">
        <v>0</v>
      </c>
      <c r="EL194">
        <v>0</v>
      </c>
      <c r="EP194">
        <v>0</v>
      </c>
      <c r="ET194">
        <v>0</v>
      </c>
      <c r="EZ194" t="s">
        <v>812</v>
      </c>
      <c r="FA194">
        <v>0</v>
      </c>
      <c r="FB194">
        <v>8</v>
      </c>
      <c r="FC194" t="s">
        <v>469</v>
      </c>
      <c r="FD194" t="s">
        <v>813</v>
      </c>
      <c r="FE194" t="s">
        <v>933</v>
      </c>
      <c r="FF194">
        <v>5300000</v>
      </c>
    </row>
    <row r="195" spans="1:162" x14ac:dyDescent="0.2">
      <c r="A195" t="s">
        <v>486</v>
      </c>
      <c r="B195" t="s">
        <v>2039</v>
      </c>
      <c r="C195" t="s">
        <v>1</v>
      </c>
      <c r="D195" s="39" t="s">
        <v>487</v>
      </c>
      <c r="E195" t="s">
        <v>488</v>
      </c>
      <c r="F195" t="s">
        <v>1047</v>
      </c>
      <c r="G195">
        <v>21</v>
      </c>
      <c r="H195" t="s">
        <v>1777</v>
      </c>
      <c r="J195" t="s">
        <v>328</v>
      </c>
      <c r="K195" t="s">
        <v>329</v>
      </c>
      <c r="L195" t="s">
        <v>107</v>
      </c>
      <c r="M195" t="s">
        <v>272</v>
      </c>
      <c r="N195" t="s">
        <v>1907</v>
      </c>
      <c r="O195" t="s">
        <v>1908</v>
      </c>
      <c r="P195" t="s">
        <v>7</v>
      </c>
      <c r="Q195" t="s">
        <v>9</v>
      </c>
      <c r="R195" t="s">
        <v>245</v>
      </c>
      <c r="S195" t="s">
        <v>221</v>
      </c>
      <c r="T195">
        <v>2300000</v>
      </c>
      <c r="AC195">
        <v>1</v>
      </c>
      <c r="AD195">
        <v>2300000</v>
      </c>
      <c r="AE195">
        <v>2300000</v>
      </c>
      <c r="AG195">
        <v>42023</v>
      </c>
      <c r="AH195">
        <v>42025</v>
      </c>
      <c r="AI195">
        <v>42027</v>
      </c>
      <c r="AJ195" t="s">
        <v>411</v>
      </c>
      <c r="AN195">
        <v>2300000</v>
      </c>
      <c r="AO195">
        <v>0</v>
      </c>
      <c r="AP195">
        <v>2300000</v>
      </c>
      <c r="AQ195">
        <v>2300000</v>
      </c>
      <c r="AR195" t="s">
        <v>469</v>
      </c>
      <c r="AS195" t="s">
        <v>469</v>
      </c>
      <c r="AU195" t="s">
        <v>469</v>
      </c>
      <c r="AV195" t="s">
        <v>469</v>
      </c>
      <c r="AW195" t="s">
        <v>2055</v>
      </c>
      <c r="AX195">
        <v>121</v>
      </c>
      <c r="AY195">
        <v>0</v>
      </c>
      <c r="AZ195">
        <v>0</v>
      </c>
      <c r="BA195">
        <v>2300000</v>
      </c>
      <c r="BB195">
        <v>0</v>
      </c>
      <c r="BF195">
        <v>0</v>
      </c>
      <c r="BJ195">
        <v>0</v>
      </c>
      <c r="BN195">
        <v>0</v>
      </c>
      <c r="BR195">
        <v>0</v>
      </c>
      <c r="BV195">
        <v>0</v>
      </c>
      <c r="BZ195">
        <v>0</v>
      </c>
      <c r="CD195">
        <v>0</v>
      </c>
      <c r="CH195">
        <v>0</v>
      </c>
      <c r="CL195">
        <v>0</v>
      </c>
      <c r="CP195">
        <v>0</v>
      </c>
      <c r="CT195">
        <v>0</v>
      </c>
      <c r="CW195">
        <v>0</v>
      </c>
      <c r="DF195">
        <v>0</v>
      </c>
      <c r="DJ195">
        <v>0</v>
      </c>
      <c r="DN195">
        <v>0</v>
      </c>
      <c r="DR195">
        <v>0</v>
      </c>
      <c r="DV195">
        <v>0</v>
      </c>
      <c r="DZ195">
        <v>0</v>
      </c>
      <c r="ED195">
        <v>0</v>
      </c>
      <c r="EH195">
        <v>0</v>
      </c>
      <c r="EL195">
        <v>0</v>
      </c>
      <c r="EP195">
        <v>0</v>
      </c>
      <c r="ET195">
        <v>0</v>
      </c>
      <c r="EZ195" t="s">
        <v>647</v>
      </c>
      <c r="FA195">
        <v>0</v>
      </c>
      <c r="FB195">
        <v>10</v>
      </c>
      <c r="FC195" t="s">
        <v>469</v>
      </c>
      <c r="FD195" t="s">
        <v>648</v>
      </c>
      <c r="FE195" t="s">
        <v>649</v>
      </c>
      <c r="FF195">
        <v>0</v>
      </c>
    </row>
    <row r="196" spans="1:162" x14ac:dyDescent="0.2">
      <c r="A196" t="s">
        <v>486</v>
      </c>
      <c r="B196" t="s">
        <v>2039</v>
      </c>
      <c r="C196" t="s">
        <v>1</v>
      </c>
      <c r="D196" s="39" t="s">
        <v>487</v>
      </c>
      <c r="E196" t="s">
        <v>488</v>
      </c>
      <c r="F196" t="s">
        <v>1047</v>
      </c>
      <c r="G196">
        <v>22</v>
      </c>
      <c r="H196" t="s">
        <v>1778</v>
      </c>
      <c r="J196" t="s">
        <v>328</v>
      </c>
      <c r="K196" t="s">
        <v>329</v>
      </c>
      <c r="L196" t="s">
        <v>107</v>
      </c>
      <c r="M196" t="s">
        <v>272</v>
      </c>
      <c r="N196" t="s">
        <v>1907</v>
      </c>
      <c r="O196" t="s">
        <v>1908</v>
      </c>
      <c r="P196" t="s">
        <v>7</v>
      </c>
      <c r="Q196" t="s">
        <v>9</v>
      </c>
      <c r="R196" t="s">
        <v>245</v>
      </c>
      <c r="S196" t="s">
        <v>221</v>
      </c>
      <c r="T196">
        <v>2300000</v>
      </c>
      <c r="AC196">
        <v>1</v>
      </c>
      <c r="AD196">
        <v>2300000</v>
      </c>
      <c r="AE196">
        <v>2300000</v>
      </c>
      <c r="AG196">
        <v>42023</v>
      </c>
      <c r="AH196">
        <v>42025</v>
      </c>
      <c r="AI196">
        <v>42027</v>
      </c>
      <c r="AJ196" t="s">
        <v>411</v>
      </c>
      <c r="AN196">
        <v>2300000</v>
      </c>
      <c r="AO196">
        <v>0</v>
      </c>
      <c r="AP196">
        <v>2300000</v>
      </c>
      <c r="AQ196">
        <v>2300000</v>
      </c>
      <c r="AR196" t="s">
        <v>469</v>
      </c>
      <c r="AS196" t="s">
        <v>469</v>
      </c>
      <c r="AU196" t="s">
        <v>469</v>
      </c>
      <c r="AV196" t="s">
        <v>469</v>
      </c>
      <c r="AW196" t="s">
        <v>2056</v>
      </c>
      <c r="AX196">
        <v>122</v>
      </c>
      <c r="AY196">
        <v>0</v>
      </c>
      <c r="AZ196">
        <v>0</v>
      </c>
      <c r="BA196">
        <v>2300000</v>
      </c>
      <c r="BB196">
        <v>0</v>
      </c>
      <c r="BF196">
        <v>0</v>
      </c>
      <c r="BJ196">
        <v>0</v>
      </c>
      <c r="BN196">
        <v>0</v>
      </c>
      <c r="BR196">
        <v>0</v>
      </c>
      <c r="BV196">
        <v>0</v>
      </c>
      <c r="BZ196">
        <v>0</v>
      </c>
      <c r="CD196">
        <v>0</v>
      </c>
      <c r="CH196">
        <v>0</v>
      </c>
      <c r="CL196">
        <v>0</v>
      </c>
      <c r="CP196">
        <v>0</v>
      </c>
      <c r="CT196">
        <v>0</v>
      </c>
      <c r="CW196">
        <v>0</v>
      </c>
      <c r="DF196">
        <v>0</v>
      </c>
      <c r="DJ196">
        <v>0</v>
      </c>
      <c r="DN196">
        <v>0</v>
      </c>
      <c r="DR196">
        <v>0</v>
      </c>
      <c r="DV196">
        <v>0</v>
      </c>
      <c r="DZ196">
        <v>0</v>
      </c>
      <c r="ED196">
        <v>0</v>
      </c>
      <c r="EH196">
        <v>0</v>
      </c>
      <c r="EL196">
        <v>0</v>
      </c>
      <c r="EP196">
        <v>0</v>
      </c>
      <c r="ET196">
        <v>0</v>
      </c>
      <c r="EZ196" t="s">
        <v>650</v>
      </c>
      <c r="FA196">
        <v>0</v>
      </c>
      <c r="FB196">
        <v>10</v>
      </c>
      <c r="FC196" t="s">
        <v>469</v>
      </c>
      <c r="FD196" t="s">
        <v>651</v>
      </c>
      <c r="FE196" t="s">
        <v>469</v>
      </c>
      <c r="FF196">
        <v>0</v>
      </c>
    </row>
    <row r="197" spans="1:162" x14ac:dyDescent="0.2">
      <c r="A197" t="s">
        <v>486</v>
      </c>
      <c r="B197" t="s">
        <v>2039</v>
      </c>
      <c r="C197" t="s">
        <v>1</v>
      </c>
      <c r="D197" s="39" t="s">
        <v>487</v>
      </c>
      <c r="E197" t="s">
        <v>488</v>
      </c>
      <c r="F197" t="s">
        <v>1047</v>
      </c>
      <c r="G197">
        <v>23</v>
      </c>
      <c r="H197" t="s">
        <v>1779</v>
      </c>
      <c r="J197" t="s">
        <v>328</v>
      </c>
      <c r="K197" t="s">
        <v>329</v>
      </c>
      <c r="L197" t="s">
        <v>107</v>
      </c>
      <c r="M197" t="s">
        <v>272</v>
      </c>
      <c r="N197" t="s">
        <v>1907</v>
      </c>
      <c r="O197" t="s">
        <v>1908</v>
      </c>
      <c r="P197" t="s">
        <v>7</v>
      </c>
      <c r="Q197" t="s">
        <v>9</v>
      </c>
      <c r="R197" t="s">
        <v>245</v>
      </c>
      <c r="S197" t="s">
        <v>221</v>
      </c>
      <c r="T197">
        <v>2300000</v>
      </c>
      <c r="AC197">
        <v>1</v>
      </c>
      <c r="AD197">
        <v>2300000</v>
      </c>
      <c r="AE197">
        <v>2300000</v>
      </c>
      <c r="AG197">
        <v>42023</v>
      </c>
      <c r="AH197">
        <v>42025</v>
      </c>
      <c r="AI197">
        <v>42027</v>
      </c>
      <c r="AJ197" t="s">
        <v>411</v>
      </c>
      <c r="AN197">
        <v>2300000</v>
      </c>
      <c r="AO197">
        <v>0</v>
      </c>
      <c r="AP197">
        <v>2300000</v>
      </c>
      <c r="AQ197">
        <v>2300000</v>
      </c>
      <c r="AR197" t="s">
        <v>469</v>
      </c>
      <c r="AS197" t="s">
        <v>469</v>
      </c>
      <c r="AU197" t="s">
        <v>469</v>
      </c>
      <c r="AV197" t="s">
        <v>469</v>
      </c>
      <c r="AW197" t="s">
        <v>2057</v>
      </c>
      <c r="AX197">
        <v>123</v>
      </c>
      <c r="AY197">
        <v>0</v>
      </c>
      <c r="AZ197">
        <v>0</v>
      </c>
      <c r="BA197">
        <v>2300000</v>
      </c>
      <c r="BB197">
        <v>0</v>
      </c>
      <c r="BF197">
        <v>0</v>
      </c>
      <c r="BJ197">
        <v>0</v>
      </c>
      <c r="BN197">
        <v>0</v>
      </c>
      <c r="BR197">
        <v>0</v>
      </c>
      <c r="BV197">
        <v>0</v>
      </c>
      <c r="BZ197">
        <v>0</v>
      </c>
      <c r="CD197">
        <v>0</v>
      </c>
      <c r="CH197">
        <v>0</v>
      </c>
      <c r="CL197">
        <v>0</v>
      </c>
      <c r="CP197">
        <v>0</v>
      </c>
      <c r="CT197">
        <v>0</v>
      </c>
      <c r="CW197">
        <v>0</v>
      </c>
      <c r="DF197">
        <v>0</v>
      </c>
      <c r="DJ197">
        <v>0</v>
      </c>
      <c r="DN197">
        <v>0</v>
      </c>
      <c r="DR197">
        <v>0</v>
      </c>
      <c r="DV197">
        <v>0</v>
      </c>
      <c r="DZ197">
        <v>0</v>
      </c>
      <c r="ED197">
        <v>0</v>
      </c>
      <c r="EH197">
        <v>0</v>
      </c>
      <c r="EL197">
        <v>0</v>
      </c>
      <c r="EP197">
        <v>0</v>
      </c>
      <c r="ET197">
        <v>0</v>
      </c>
      <c r="EZ197" t="s">
        <v>814</v>
      </c>
      <c r="FA197">
        <v>0</v>
      </c>
      <c r="FB197">
        <v>10</v>
      </c>
      <c r="FC197" t="s">
        <v>469</v>
      </c>
      <c r="FD197" t="s">
        <v>815</v>
      </c>
      <c r="FE197" t="s">
        <v>649</v>
      </c>
      <c r="FF197">
        <v>2650000</v>
      </c>
    </row>
    <row r="198" spans="1:162" x14ac:dyDescent="0.2">
      <c r="A198" t="s">
        <v>486</v>
      </c>
      <c r="B198" t="s">
        <v>2039</v>
      </c>
      <c r="C198" t="s">
        <v>1</v>
      </c>
      <c r="D198" s="39" t="s">
        <v>487</v>
      </c>
      <c r="E198" t="s">
        <v>488</v>
      </c>
      <c r="F198" t="s">
        <v>1047</v>
      </c>
      <c r="G198">
        <v>24</v>
      </c>
      <c r="H198" t="s">
        <v>1780</v>
      </c>
      <c r="J198" t="s">
        <v>328</v>
      </c>
      <c r="K198" t="s">
        <v>329</v>
      </c>
      <c r="L198" t="s">
        <v>107</v>
      </c>
      <c r="M198" t="s">
        <v>272</v>
      </c>
      <c r="N198" t="s">
        <v>1907</v>
      </c>
      <c r="O198" t="s">
        <v>1908</v>
      </c>
      <c r="P198" t="s">
        <v>7</v>
      </c>
      <c r="Q198" t="s">
        <v>9</v>
      </c>
      <c r="R198" t="s">
        <v>245</v>
      </c>
      <c r="S198" t="s">
        <v>221</v>
      </c>
      <c r="T198">
        <v>2300000</v>
      </c>
      <c r="AC198">
        <v>1</v>
      </c>
      <c r="AD198">
        <v>2300000</v>
      </c>
      <c r="AE198">
        <v>2300000</v>
      </c>
      <c r="AG198">
        <v>42023</v>
      </c>
      <c r="AH198">
        <v>42025</v>
      </c>
      <c r="AI198">
        <v>42027</v>
      </c>
      <c r="AJ198" t="s">
        <v>411</v>
      </c>
      <c r="AN198">
        <v>2300000</v>
      </c>
      <c r="AO198">
        <v>0</v>
      </c>
      <c r="AP198">
        <v>2300000</v>
      </c>
      <c r="AQ198">
        <v>2300000</v>
      </c>
      <c r="AR198" t="s">
        <v>469</v>
      </c>
      <c r="AS198" t="s">
        <v>469</v>
      </c>
      <c r="AU198" t="s">
        <v>469</v>
      </c>
      <c r="AV198" t="s">
        <v>469</v>
      </c>
      <c r="AW198" t="s">
        <v>2058</v>
      </c>
      <c r="AX198">
        <v>124</v>
      </c>
      <c r="AY198">
        <v>0</v>
      </c>
      <c r="AZ198">
        <v>0</v>
      </c>
      <c r="BA198">
        <v>2300000</v>
      </c>
      <c r="BB198">
        <v>0</v>
      </c>
      <c r="BF198">
        <v>0</v>
      </c>
      <c r="BJ198">
        <v>0</v>
      </c>
      <c r="BN198">
        <v>0</v>
      </c>
      <c r="BR198">
        <v>0</v>
      </c>
      <c r="BV198">
        <v>0</v>
      </c>
      <c r="BZ198">
        <v>0</v>
      </c>
      <c r="CD198">
        <v>0</v>
      </c>
      <c r="CH198">
        <v>0</v>
      </c>
      <c r="CL198">
        <v>0</v>
      </c>
      <c r="CP198">
        <v>0</v>
      </c>
      <c r="CT198">
        <v>0</v>
      </c>
      <c r="CW198">
        <v>0</v>
      </c>
      <c r="DF198">
        <v>0</v>
      </c>
      <c r="DJ198">
        <v>0</v>
      </c>
      <c r="DN198">
        <v>0</v>
      </c>
      <c r="DR198">
        <v>0</v>
      </c>
      <c r="DV198">
        <v>0</v>
      </c>
      <c r="DZ198">
        <v>0</v>
      </c>
      <c r="ED198">
        <v>0</v>
      </c>
      <c r="EH198">
        <v>0</v>
      </c>
      <c r="EL198">
        <v>0</v>
      </c>
      <c r="EP198">
        <v>0</v>
      </c>
      <c r="ET198">
        <v>0</v>
      </c>
      <c r="EZ198" t="s">
        <v>652</v>
      </c>
      <c r="FA198">
        <v>0</v>
      </c>
      <c r="FB198">
        <v>10</v>
      </c>
      <c r="FC198" t="s">
        <v>469</v>
      </c>
      <c r="FD198" t="s">
        <v>816</v>
      </c>
      <c r="FE198" t="s">
        <v>705</v>
      </c>
      <c r="FF198">
        <v>0</v>
      </c>
    </row>
    <row r="199" spans="1:162" x14ac:dyDescent="0.2">
      <c r="A199" t="s">
        <v>486</v>
      </c>
      <c r="B199" t="s">
        <v>2039</v>
      </c>
      <c r="C199" t="s">
        <v>1</v>
      </c>
      <c r="D199" s="39" t="s">
        <v>487</v>
      </c>
      <c r="E199" t="s">
        <v>488</v>
      </c>
      <c r="F199" t="s">
        <v>1047</v>
      </c>
      <c r="G199">
        <v>25</v>
      </c>
      <c r="H199" t="s">
        <v>1781</v>
      </c>
      <c r="J199" t="s">
        <v>328</v>
      </c>
      <c r="K199" t="s">
        <v>329</v>
      </c>
      <c r="L199" t="s">
        <v>107</v>
      </c>
      <c r="M199" t="s">
        <v>272</v>
      </c>
      <c r="N199" t="s">
        <v>1907</v>
      </c>
      <c r="O199" t="s">
        <v>1908</v>
      </c>
      <c r="P199" t="s">
        <v>7</v>
      </c>
      <c r="Q199" t="s">
        <v>9</v>
      </c>
      <c r="R199" t="s">
        <v>245</v>
      </c>
      <c r="S199" t="s">
        <v>221</v>
      </c>
      <c r="T199">
        <v>3450000</v>
      </c>
      <c r="AC199">
        <v>1.5</v>
      </c>
      <c r="AD199">
        <v>2300000</v>
      </c>
      <c r="AE199">
        <v>3450000</v>
      </c>
      <c r="AG199">
        <v>42023</v>
      </c>
      <c r="AH199">
        <v>42025</v>
      </c>
      <c r="AI199">
        <v>42027</v>
      </c>
      <c r="AJ199" t="s">
        <v>411</v>
      </c>
      <c r="AN199">
        <v>3450000</v>
      </c>
      <c r="AO199">
        <v>3450000</v>
      </c>
      <c r="AP199">
        <v>0</v>
      </c>
      <c r="AQ199">
        <v>0</v>
      </c>
      <c r="AR199" t="s">
        <v>469</v>
      </c>
      <c r="AS199" t="s">
        <v>469</v>
      </c>
      <c r="AU199" t="s">
        <v>469</v>
      </c>
      <c r="AV199" t="s">
        <v>469</v>
      </c>
      <c r="AW199" t="s">
        <v>2059</v>
      </c>
      <c r="AX199">
        <v>125</v>
      </c>
      <c r="AY199">
        <v>333</v>
      </c>
      <c r="AZ199">
        <v>42067</v>
      </c>
      <c r="BA199">
        <v>3450000</v>
      </c>
      <c r="BB199">
        <v>0</v>
      </c>
      <c r="BF199">
        <v>0</v>
      </c>
      <c r="BJ199">
        <v>0</v>
      </c>
      <c r="BN199">
        <v>0</v>
      </c>
      <c r="BR199">
        <v>0</v>
      </c>
      <c r="BV199">
        <v>0</v>
      </c>
      <c r="BZ199">
        <v>0</v>
      </c>
      <c r="CD199">
        <v>0</v>
      </c>
      <c r="CH199">
        <v>0</v>
      </c>
      <c r="CL199">
        <v>0</v>
      </c>
      <c r="CP199">
        <v>0</v>
      </c>
      <c r="CT199">
        <v>0</v>
      </c>
      <c r="CW199">
        <v>0</v>
      </c>
      <c r="DF199">
        <v>0</v>
      </c>
      <c r="DJ199">
        <v>0</v>
      </c>
      <c r="DN199">
        <v>0</v>
      </c>
      <c r="DR199">
        <v>0</v>
      </c>
      <c r="DV199">
        <v>0</v>
      </c>
      <c r="DZ199">
        <v>0</v>
      </c>
      <c r="ED199">
        <v>0</v>
      </c>
      <c r="EH199">
        <v>0</v>
      </c>
      <c r="EL199">
        <v>0</v>
      </c>
      <c r="EP199">
        <v>0</v>
      </c>
      <c r="ET199">
        <v>0</v>
      </c>
      <c r="EZ199" t="s">
        <v>653</v>
      </c>
      <c r="FA199">
        <v>0</v>
      </c>
      <c r="FB199">
        <v>10</v>
      </c>
      <c r="FC199" t="s">
        <v>469</v>
      </c>
      <c r="FD199" t="s">
        <v>654</v>
      </c>
      <c r="FE199" t="s">
        <v>655</v>
      </c>
      <c r="FF199">
        <v>0</v>
      </c>
    </row>
    <row r="200" spans="1:162" x14ac:dyDescent="0.2">
      <c r="A200" t="s">
        <v>486</v>
      </c>
      <c r="B200" t="s">
        <v>2039</v>
      </c>
      <c r="C200" t="s">
        <v>1</v>
      </c>
      <c r="D200" s="39" t="s">
        <v>487</v>
      </c>
      <c r="E200" t="s">
        <v>488</v>
      </c>
      <c r="F200" t="s">
        <v>1047</v>
      </c>
      <c r="G200">
        <v>26</v>
      </c>
      <c r="H200" t="s">
        <v>1103</v>
      </c>
      <c r="J200" t="s">
        <v>328</v>
      </c>
      <c r="K200" t="s">
        <v>329</v>
      </c>
      <c r="L200" t="s">
        <v>107</v>
      </c>
      <c r="M200" t="s">
        <v>272</v>
      </c>
      <c r="N200" t="s">
        <v>1907</v>
      </c>
      <c r="O200" t="s">
        <v>1908</v>
      </c>
      <c r="P200" t="s">
        <v>7</v>
      </c>
      <c r="Q200" t="s">
        <v>9</v>
      </c>
      <c r="R200" t="s">
        <v>245</v>
      </c>
      <c r="S200" t="s">
        <v>221</v>
      </c>
      <c r="T200">
        <v>5750000</v>
      </c>
      <c r="AC200">
        <v>2.5</v>
      </c>
      <c r="AD200">
        <v>2300000</v>
      </c>
      <c r="AE200">
        <v>5750000</v>
      </c>
      <c r="AG200">
        <v>42023</v>
      </c>
      <c r="AH200">
        <v>42025</v>
      </c>
      <c r="AI200">
        <v>42027</v>
      </c>
      <c r="AJ200" t="s">
        <v>411</v>
      </c>
      <c r="AN200">
        <v>5750000</v>
      </c>
      <c r="AO200">
        <v>5750000</v>
      </c>
      <c r="AP200">
        <v>0</v>
      </c>
      <c r="AQ200">
        <v>0</v>
      </c>
      <c r="AR200" t="s">
        <v>469</v>
      </c>
      <c r="AS200" t="s">
        <v>469</v>
      </c>
      <c r="AU200" t="s">
        <v>469</v>
      </c>
      <c r="AV200" t="s">
        <v>469</v>
      </c>
      <c r="AW200" t="s">
        <v>2060</v>
      </c>
      <c r="AX200">
        <v>126</v>
      </c>
      <c r="AY200">
        <v>178</v>
      </c>
      <c r="AZ200">
        <v>42048</v>
      </c>
      <c r="BA200">
        <v>5750000</v>
      </c>
      <c r="BB200">
        <v>0</v>
      </c>
      <c r="BF200">
        <v>0</v>
      </c>
      <c r="BJ200">
        <v>0</v>
      </c>
      <c r="BN200">
        <v>0</v>
      </c>
      <c r="BR200">
        <v>0</v>
      </c>
      <c r="BV200">
        <v>0</v>
      </c>
      <c r="BZ200">
        <v>0</v>
      </c>
      <c r="CD200">
        <v>0</v>
      </c>
      <c r="CH200">
        <v>0</v>
      </c>
      <c r="CL200">
        <v>0</v>
      </c>
      <c r="CP200">
        <v>0</v>
      </c>
      <c r="CT200">
        <v>0</v>
      </c>
      <c r="CW200">
        <v>0</v>
      </c>
      <c r="DF200">
        <v>0</v>
      </c>
      <c r="DJ200">
        <v>0</v>
      </c>
      <c r="DN200">
        <v>0</v>
      </c>
      <c r="DR200">
        <v>0</v>
      </c>
      <c r="DV200">
        <v>0</v>
      </c>
      <c r="DZ200">
        <v>0</v>
      </c>
      <c r="ED200">
        <v>0</v>
      </c>
      <c r="EH200">
        <v>0</v>
      </c>
      <c r="EL200">
        <v>0</v>
      </c>
      <c r="EP200">
        <v>0</v>
      </c>
      <c r="ET200">
        <v>0</v>
      </c>
      <c r="EZ200" t="s">
        <v>656</v>
      </c>
      <c r="FA200">
        <v>0</v>
      </c>
      <c r="FB200">
        <v>10</v>
      </c>
      <c r="FC200" t="s">
        <v>469</v>
      </c>
      <c r="FD200" t="s">
        <v>657</v>
      </c>
      <c r="FE200" t="s">
        <v>469</v>
      </c>
      <c r="FF200">
        <v>0</v>
      </c>
    </row>
    <row r="201" spans="1:162" x14ac:dyDescent="0.2">
      <c r="A201" t="s">
        <v>486</v>
      </c>
      <c r="B201" t="s">
        <v>2039</v>
      </c>
      <c r="C201" t="s">
        <v>1</v>
      </c>
      <c r="D201" s="39" t="s">
        <v>487</v>
      </c>
      <c r="E201" t="s">
        <v>488</v>
      </c>
      <c r="F201" t="s">
        <v>21</v>
      </c>
      <c r="G201">
        <v>27</v>
      </c>
      <c r="H201" t="s">
        <v>1965</v>
      </c>
      <c r="J201" t="s">
        <v>281</v>
      </c>
      <c r="K201" t="s">
        <v>282</v>
      </c>
      <c r="L201" t="s">
        <v>107</v>
      </c>
      <c r="M201" t="s">
        <v>272</v>
      </c>
      <c r="N201" t="s">
        <v>1907</v>
      </c>
      <c r="O201" t="s">
        <v>1908</v>
      </c>
      <c r="P201" t="s">
        <v>1</v>
      </c>
      <c r="Q201" t="s">
        <v>5</v>
      </c>
      <c r="R201" t="s">
        <v>12</v>
      </c>
      <c r="S201" t="s">
        <v>237</v>
      </c>
      <c r="T201">
        <v>2100000</v>
      </c>
      <c r="AC201">
        <v>6</v>
      </c>
      <c r="AD201">
        <v>350000</v>
      </c>
      <c r="AE201">
        <v>2100000</v>
      </c>
      <c r="AG201">
        <v>42053</v>
      </c>
      <c r="AH201">
        <v>42054</v>
      </c>
      <c r="AI201">
        <v>42058</v>
      </c>
      <c r="AJ201" t="s">
        <v>411</v>
      </c>
      <c r="AN201">
        <v>0</v>
      </c>
      <c r="AO201">
        <v>0</v>
      </c>
      <c r="AP201">
        <v>2100000</v>
      </c>
      <c r="AQ201">
        <v>0</v>
      </c>
      <c r="AR201" t="s">
        <v>469</v>
      </c>
      <c r="AS201" t="s">
        <v>469</v>
      </c>
      <c r="AU201" t="s">
        <v>469</v>
      </c>
      <c r="AV201" t="s">
        <v>469</v>
      </c>
      <c r="AW201" t="s">
        <v>469</v>
      </c>
      <c r="AX201" t="s">
        <v>469</v>
      </c>
      <c r="AY201" t="s">
        <v>469</v>
      </c>
      <c r="AZ201" t="s">
        <v>469</v>
      </c>
      <c r="BA201">
        <v>2100000</v>
      </c>
      <c r="BB201">
        <v>0</v>
      </c>
      <c r="BF201">
        <v>0</v>
      </c>
      <c r="BJ201">
        <v>0</v>
      </c>
      <c r="BN201">
        <v>0</v>
      </c>
      <c r="BR201">
        <v>0</v>
      </c>
      <c r="BV201">
        <v>0</v>
      </c>
      <c r="BZ201">
        <v>0</v>
      </c>
      <c r="CD201">
        <v>0</v>
      </c>
      <c r="CH201">
        <v>0</v>
      </c>
      <c r="CL201">
        <v>0</v>
      </c>
      <c r="CP201">
        <v>0</v>
      </c>
      <c r="CT201">
        <v>0</v>
      </c>
      <c r="CW201">
        <v>0</v>
      </c>
      <c r="DF201">
        <v>0</v>
      </c>
      <c r="DJ201">
        <v>0</v>
      </c>
      <c r="DN201">
        <v>0</v>
      </c>
      <c r="DR201">
        <v>0</v>
      </c>
      <c r="DV201">
        <v>0</v>
      </c>
      <c r="DZ201">
        <v>0</v>
      </c>
      <c r="ED201">
        <v>0</v>
      </c>
      <c r="EH201">
        <v>0</v>
      </c>
      <c r="EL201">
        <v>0</v>
      </c>
      <c r="EP201">
        <v>0</v>
      </c>
      <c r="ET201">
        <v>0</v>
      </c>
      <c r="EZ201" t="s">
        <v>817</v>
      </c>
      <c r="FA201">
        <v>0</v>
      </c>
      <c r="FB201">
        <v>10</v>
      </c>
      <c r="FC201" t="s">
        <v>469</v>
      </c>
      <c r="FD201" t="s">
        <v>818</v>
      </c>
      <c r="FE201" t="s">
        <v>655</v>
      </c>
      <c r="FF201">
        <v>2650000</v>
      </c>
    </row>
    <row r="202" spans="1:162" x14ac:dyDescent="0.2">
      <c r="A202" t="s">
        <v>486</v>
      </c>
      <c r="B202" t="s">
        <v>997</v>
      </c>
      <c r="C202" t="s">
        <v>7</v>
      </c>
      <c r="D202" s="39" t="s">
        <v>489</v>
      </c>
      <c r="E202" t="s">
        <v>490</v>
      </c>
      <c r="F202" t="s">
        <v>1047</v>
      </c>
      <c r="G202">
        <v>1</v>
      </c>
      <c r="H202" t="s">
        <v>1102</v>
      </c>
      <c r="J202" t="s">
        <v>328</v>
      </c>
      <c r="K202" t="s">
        <v>329</v>
      </c>
      <c r="L202" t="s">
        <v>107</v>
      </c>
      <c r="M202" t="s">
        <v>272</v>
      </c>
      <c r="N202" t="s">
        <v>1907</v>
      </c>
      <c r="O202" t="s">
        <v>1908</v>
      </c>
      <c r="P202" t="s">
        <v>7</v>
      </c>
      <c r="Q202" t="s">
        <v>9</v>
      </c>
      <c r="R202" t="s">
        <v>245</v>
      </c>
      <c r="S202" t="s">
        <v>221</v>
      </c>
      <c r="T202">
        <v>12300000</v>
      </c>
      <c r="AC202">
        <v>3</v>
      </c>
      <c r="AD202">
        <v>4100000</v>
      </c>
      <c r="AE202">
        <v>12300000</v>
      </c>
      <c r="AJ202" t="s">
        <v>411</v>
      </c>
      <c r="AN202">
        <v>12300000</v>
      </c>
      <c r="AO202">
        <v>12300000</v>
      </c>
      <c r="AP202">
        <v>0</v>
      </c>
      <c r="AQ202">
        <v>0</v>
      </c>
      <c r="AR202" t="s">
        <v>469</v>
      </c>
      <c r="AS202" t="s">
        <v>469</v>
      </c>
      <c r="AU202" t="s">
        <v>469</v>
      </c>
      <c r="AV202" t="s">
        <v>469</v>
      </c>
      <c r="AW202" t="s">
        <v>2333</v>
      </c>
      <c r="AX202">
        <v>127</v>
      </c>
      <c r="AY202">
        <v>248</v>
      </c>
      <c r="AZ202">
        <v>42060</v>
      </c>
      <c r="BA202">
        <v>12300000</v>
      </c>
      <c r="BB202">
        <v>0</v>
      </c>
      <c r="BF202">
        <v>0</v>
      </c>
      <c r="BJ202">
        <v>0</v>
      </c>
      <c r="BN202">
        <v>0</v>
      </c>
      <c r="BR202">
        <v>0</v>
      </c>
      <c r="BV202">
        <v>0</v>
      </c>
      <c r="BZ202">
        <v>0</v>
      </c>
      <c r="CD202">
        <v>0</v>
      </c>
      <c r="CH202">
        <v>0</v>
      </c>
      <c r="CL202">
        <v>0</v>
      </c>
      <c r="CP202">
        <v>0</v>
      </c>
      <c r="CT202">
        <v>0</v>
      </c>
      <c r="CW202">
        <v>0</v>
      </c>
      <c r="DF202">
        <v>0</v>
      </c>
      <c r="DJ202">
        <v>0</v>
      </c>
      <c r="DN202">
        <v>0</v>
      </c>
      <c r="DR202">
        <v>0</v>
      </c>
      <c r="DV202">
        <v>0</v>
      </c>
      <c r="DZ202">
        <v>0</v>
      </c>
      <c r="ED202">
        <v>0</v>
      </c>
      <c r="EH202">
        <v>0</v>
      </c>
      <c r="EL202">
        <v>0</v>
      </c>
      <c r="EP202">
        <v>0</v>
      </c>
      <c r="ET202">
        <v>0</v>
      </c>
      <c r="EZ202" t="s">
        <v>819</v>
      </c>
      <c r="FA202">
        <v>0</v>
      </c>
      <c r="FB202">
        <v>10</v>
      </c>
      <c r="FC202" t="s">
        <v>469</v>
      </c>
      <c r="FD202" t="s">
        <v>820</v>
      </c>
      <c r="FE202" t="s">
        <v>576</v>
      </c>
      <c r="FF202">
        <v>0</v>
      </c>
    </row>
    <row r="203" spans="1:162" x14ac:dyDescent="0.2">
      <c r="A203" t="s">
        <v>486</v>
      </c>
      <c r="B203" t="s">
        <v>997</v>
      </c>
      <c r="C203" t="s">
        <v>7</v>
      </c>
      <c r="D203" s="39" t="s">
        <v>489</v>
      </c>
      <c r="E203" t="s">
        <v>490</v>
      </c>
      <c r="F203" t="s">
        <v>1047</v>
      </c>
      <c r="G203">
        <v>2</v>
      </c>
      <c r="H203" t="s">
        <v>1761</v>
      </c>
      <c r="J203" t="s">
        <v>328</v>
      </c>
      <c r="K203" t="s">
        <v>329</v>
      </c>
      <c r="L203" t="s">
        <v>107</v>
      </c>
      <c r="M203" t="s">
        <v>272</v>
      </c>
      <c r="N203" t="s">
        <v>1907</v>
      </c>
      <c r="O203" t="s">
        <v>1908</v>
      </c>
      <c r="P203" t="s">
        <v>7</v>
      </c>
      <c r="Q203" t="s">
        <v>9</v>
      </c>
      <c r="R203" t="s">
        <v>245</v>
      </c>
      <c r="S203" t="s">
        <v>221</v>
      </c>
      <c r="T203">
        <v>0</v>
      </c>
      <c r="AC203">
        <v>8</v>
      </c>
      <c r="AD203">
        <v>0</v>
      </c>
      <c r="AE203">
        <v>0</v>
      </c>
      <c r="AG203">
        <v>42023</v>
      </c>
      <c r="AH203">
        <v>42025</v>
      </c>
      <c r="AI203">
        <v>42027</v>
      </c>
      <c r="AJ203" t="s">
        <v>411</v>
      </c>
      <c r="AN203">
        <v>0</v>
      </c>
      <c r="AO203">
        <v>0</v>
      </c>
      <c r="AP203">
        <v>0</v>
      </c>
      <c r="AQ203">
        <v>0</v>
      </c>
      <c r="AR203" t="s">
        <v>469</v>
      </c>
      <c r="AS203" t="s">
        <v>469</v>
      </c>
      <c r="AU203" t="s">
        <v>469</v>
      </c>
      <c r="AV203" t="s">
        <v>469</v>
      </c>
      <c r="AW203" t="s">
        <v>469</v>
      </c>
      <c r="AX203" t="s">
        <v>469</v>
      </c>
      <c r="AY203" t="s">
        <v>469</v>
      </c>
      <c r="AZ203" t="s">
        <v>469</v>
      </c>
      <c r="BA203">
        <v>0</v>
      </c>
      <c r="BB203">
        <v>0</v>
      </c>
      <c r="BF203">
        <v>0</v>
      </c>
      <c r="BJ203">
        <v>0</v>
      </c>
      <c r="BN203">
        <v>0</v>
      </c>
      <c r="BR203">
        <v>0</v>
      </c>
      <c r="BV203">
        <v>0</v>
      </c>
      <c r="BZ203">
        <v>0</v>
      </c>
      <c r="CD203">
        <v>0</v>
      </c>
      <c r="CH203">
        <v>0</v>
      </c>
      <c r="CL203">
        <v>0</v>
      </c>
      <c r="CP203">
        <v>0</v>
      </c>
      <c r="CT203">
        <v>0</v>
      </c>
      <c r="CW203">
        <v>0</v>
      </c>
      <c r="DF203">
        <v>0</v>
      </c>
      <c r="DJ203">
        <v>0</v>
      </c>
      <c r="DN203">
        <v>0</v>
      </c>
      <c r="DR203">
        <v>0</v>
      </c>
      <c r="DV203">
        <v>0</v>
      </c>
      <c r="DZ203">
        <v>0</v>
      </c>
      <c r="ED203">
        <v>0</v>
      </c>
      <c r="EH203">
        <v>0</v>
      </c>
      <c r="EL203">
        <v>0</v>
      </c>
      <c r="EP203">
        <v>0</v>
      </c>
      <c r="ET203">
        <v>0</v>
      </c>
      <c r="EZ203" t="s">
        <v>821</v>
      </c>
      <c r="FA203">
        <v>0</v>
      </c>
      <c r="FB203">
        <v>10</v>
      </c>
      <c r="FC203" t="s">
        <v>469</v>
      </c>
      <c r="FD203" t="s">
        <v>822</v>
      </c>
      <c r="FE203" t="s">
        <v>469</v>
      </c>
      <c r="FF203">
        <v>0</v>
      </c>
    </row>
    <row r="204" spans="1:162" x14ac:dyDescent="0.2">
      <c r="A204" t="s">
        <v>486</v>
      </c>
      <c r="B204" t="s">
        <v>997</v>
      </c>
      <c r="C204" t="s">
        <v>7</v>
      </c>
      <c r="D204" s="39" t="s">
        <v>489</v>
      </c>
      <c r="E204" t="s">
        <v>490</v>
      </c>
      <c r="F204" t="s">
        <v>1047</v>
      </c>
      <c r="G204">
        <v>3</v>
      </c>
      <c r="H204" t="s">
        <v>1761</v>
      </c>
      <c r="J204" t="s">
        <v>328</v>
      </c>
      <c r="K204" t="s">
        <v>329</v>
      </c>
      <c r="L204" t="s">
        <v>107</v>
      </c>
      <c r="M204" t="s">
        <v>272</v>
      </c>
      <c r="N204" t="s">
        <v>1907</v>
      </c>
      <c r="O204" t="s">
        <v>1908</v>
      </c>
      <c r="P204" t="s">
        <v>7</v>
      </c>
      <c r="Q204" t="s">
        <v>9</v>
      </c>
      <c r="R204" t="s">
        <v>245</v>
      </c>
      <c r="S204" t="s">
        <v>221</v>
      </c>
      <c r="T204">
        <v>8700000</v>
      </c>
      <c r="AC204">
        <v>4</v>
      </c>
      <c r="AD204">
        <v>2175000</v>
      </c>
      <c r="AE204">
        <v>8700000</v>
      </c>
      <c r="AG204">
        <v>42023</v>
      </c>
      <c r="AH204">
        <v>42025</v>
      </c>
      <c r="AI204">
        <v>42027</v>
      </c>
      <c r="AJ204" t="s">
        <v>411</v>
      </c>
      <c r="AN204">
        <v>0</v>
      </c>
      <c r="AO204">
        <v>0</v>
      </c>
      <c r="AP204">
        <v>8700000</v>
      </c>
      <c r="AQ204">
        <v>0</v>
      </c>
      <c r="AR204" t="s">
        <v>469</v>
      </c>
      <c r="AS204" t="s">
        <v>469</v>
      </c>
      <c r="AU204" t="s">
        <v>469</v>
      </c>
      <c r="AV204" t="s">
        <v>469</v>
      </c>
      <c r="AW204" t="s">
        <v>469</v>
      </c>
      <c r="AX204" t="s">
        <v>469</v>
      </c>
      <c r="AY204" t="s">
        <v>469</v>
      </c>
      <c r="AZ204" t="s">
        <v>469</v>
      </c>
      <c r="BA204">
        <v>0</v>
      </c>
      <c r="BB204">
        <v>0</v>
      </c>
      <c r="BF204">
        <v>0</v>
      </c>
      <c r="BJ204">
        <v>0</v>
      </c>
      <c r="BN204">
        <v>0</v>
      </c>
      <c r="BR204">
        <v>0</v>
      </c>
      <c r="BV204">
        <v>0</v>
      </c>
      <c r="BZ204">
        <v>0</v>
      </c>
      <c r="CD204">
        <v>0</v>
      </c>
      <c r="CH204">
        <v>0</v>
      </c>
      <c r="CL204">
        <v>0</v>
      </c>
      <c r="CP204">
        <v>0</v>
      </c>
      <c r="CT204">
        <v>0</v>
      </c>
      <c r="CW204">
        <v>0</v>
      </c>
      <c r="DF204">
        <v>0</v>
      </c>
      <c r="DJ204">
        <v>0</v>
      </c>
      <c r="DN204">
        <v>0</v>
      </c>
      <c r="DR204">
        <v>0</v>
      </c>
      <c r="DV204">
        <v>0</v>
      </c>
      <c r="DZ204">
        <v>0</v>
      </c>
      <c r="ED204">
        <v>0</v>
      </c>
      <c r="EH204">
        <v>0</v>
      </c>
      <c r="EL204">
        <v>0</v>
      </c>
      <c r="EP204">
        <v>0</v>
      </c>
      <c r="ET204">
        <v>0</v>
      </c>
      <c r="EZ204" t="s">
        <v>823</v>
      </c>
      <c r="FA204">
        <v>0</v>
      </c>
      <c r="FB204">
        <v>10</v>
      </c>
      <c r="FC204" t="s">
        <v>469</v>
      </c>
      <c r="FD204" t="s">
        <v>876</v>
      </c>
      <c r="FE204" t="s">
        <v>929</v>
      </c>
      <c r="FF204">
        <v>0</v>
      </c>
    </row>
    <row r="205" spans="1:162" x14ac:dyDescent="0.2">
      <c r="A205" t="s">
        <v>486</v>
      </c>
      <c r="B205" t="s">
        <v>997</v>
      </c>
      <c r="C205" t="s">
        <v>7</v>
      </c>
      <c r="D205" s="39" t="s">
        <v>489</v>
      </c>
      <c r="E205" t="s">
        <v>490</v>
      </c>
      <c r="F205" t="s">
        <v>1047</v>
      </c>
      <c r="G205">
        <v>4</v>
      </c>
      <c r="H205" t="s">
        <v>1761</v>
      </c>
      <c r="J205" t="s">
        <v>328</v>
      </c>
      <c r="K205" t="s">
        <v>329</v>
      </c>
      <c r="L205" t="s">
        <v>107</v>
      </c>
      <c r="M205" t="s">
        <v>272</v>
      </c>
      <c r="N205" t="s">
        <v>1907</v>
      </c>
      <c r="O205" t="s">
        <v>1908</v>
      </c>
      <c r="P205" t="s">
        <v>7</v>
      </c>
      <c r="Q205" t="s">
        <v>9</v>
      </c>
      <c r="R205" t="s">
        <v>245</v>
      </c>
      <c r="S205" t="s">
        <v>221</v>
      </c>
      <c r="T205">
        <v>5000000</v>
      </c>
      <c r="AC205">
        <v>3.5</v>
      </c>
      <c r="AD205">
        <v>1428571.4285714286</v>
      </c>
      <c r="AE205">
        <v>5000000</v>
      </c>
      <c r="AG205">
        <v>42023</v>
      </c>
      <c r="AH205">
        <v>42025</v>
      </c>
      <c r="AI205">
        <v>42027</v>
      </c>
      <c r="AJ205" t="s">
        <v>411</v>
      </c>
      <c r="AN205">
        <v>0</v>
      </c>
      <c r="AO205">
        <v>0</v>
      </c>
      <c r="AP205">
        <v>5000000</v>
      </c>
      <c r="AQ205">
        <v>0</v>
      </c>
      <c r="AR205" t="s">
        <v>469</v>
      </c>
      <c r="AS205" t="s">
        <v>469</v>
      </c>
      <c r="AU205" t="s">
        <v>469</v>
      </c>
      <c r="AV205" t="s">
        <v>469</v>
      </c>
      <c r="AW205" t="s">
        <v>469</v>
      </c>
      <c r="AX205" t="s">
        <v>469</v>
      </c>
      <c r="AY205" t="s">
        <v>469</v>
      </c>
      <c r="AZ205" t="s">
        <v>469</v>
      </c>
      <c r="BA205">
        <v>0</v>
      </c>
      <c r="BB205">
        <v>0</v>
      </c>
      <c r="BF205">
        <v>0</v>
      </c>
      <c r="BJ205">
        <v>0</v>
      </c>
      <c r="BN205">
        <v>0</v>
      </c>
      <c r="BR205">
        <v>0</v>
      </c>
      <c r="BV205">
        <v>0</v>
      </c>
      <c r="BZ205">
        <v>0</v>
      </c>
      <c r="CD205">
        <v>0</v>
      </c>
      <c r="CH205">
        <v>0</v>
      </c>
      <c r="CL205">
        <v>0</v>
      </c>
      <c r="CP205">
        <v>0</v>
      </c>
      <c r="CT205">
        <v>0</v>
      </c>
      <c r="CW205">
        <v>0</v>
      </c>
      <c r="DF205">
        <v>0</v>
      </c>
      <c r="DJ205">
        <v>0</v>
      </c>
      <c r="DN205">
        <v>0</v>
      </c>
      <c r="DR205">
        <v>0</v>
      </c>
      <c r="DV205">
        <v>0</v>
      </c>
      <c r="DZ205">
        <v>0</v>
      </c>
      <c r="ED205">
        <v>0</v>
      </c>
      <c r="EH205">
        <v>0</v>
      </c>
      <c r="EL205">
        <v>0</v>
      </c>
      <c r="EP205">
        <v>0</v>
      </c>
      <c r="ET205">
        <v>0</v>
      </c>
      <c r="EZ205" t="s">
        <v>824</v>
      </c>
      <c r="FA205">
        <v>0</v>
      </c>
      <c r="FB205">
        <v>10</v>
      </c>
      <c r="FC205" t="s">
        <v>469</v>
      </c>
      <c r="FD205" t="s">
        <v>877</v>
      </c>
      <c r="FE205" t="s">
        <v>928</v>
      </c>
      <c r="FF205">
        <v>757143</v>
      </c>
    </row>
    <row r="206" spans="1:162" x14ac:dyDescent="0.2">
      <c r="A206" t="s">
        <v>486</v>
      </c>
      <c r="B206" t="s">
        <v>997</v>
      </c>
      <c r="C206" t="s">
        <v>7</v>
      </c>
      <c r="D206" s="39" t="s">
        <v>489</v>
      </c>
      <c r="E206" t="s">
        <v>490</v>
      </c>
      <c r="F206" t="s">
        <v>1047</v>
      </c>
      <c r="G206">
        <v>5</v>
      </c>
      <c r="H206" t="s">
        <v>1096</v>
      </c>
      <c r="J206" t="s">
        <v>281</v>
      </c>
      <c r="K206" t="s">
        <v>282</v>
      </c>
      <c r="L206" t="s">
        <v>107</v>
      </c>
      <c r="M206" t="s">
        <v>293</v>
      </c>
      <c r="N206" t="s">
        <v>1907</v>
      </c>
      <c r="O206" t="s">
        <v>1908</v>
      </c>
      <c r="P206" t="s">
        <v>1</v>
      </c>
      <c r="Q206" t="s">
        <v>4</v>
      </c>
      <c r="R206" t="s">
        <v>296</v>
      </c>
      <c r="S206" t="s">
        <v>241</v>
      </c>
      <c r="T206">
        <v>65000000</v>
      </c>
      <c r="AC206">
        <v>2</v>
      </c>
      <c r="AD206">
        <v>32500000</v>
      </c>
      <c r="AE206">
        <v>65000000</v>
      </c>
      <c r="AF206">
        <v>50000000</v>
      </c>
      <c r="AJ206" t="s">
        <v>411</v>
      </c>
      <c r="AK206" t="s">
        <v>412</v>
      </c>
      <c r="AL206" t="s">
        <v>2334</v>
      </c>
      <c r="AM206">
        <v>42073</v>
      </c>
      <c r="AN206">
        <v>50000000</v>
      </c>
      <c r="AO206">
        <v>45194709</v>
      </c>
      <c r="AP206">
        <v>19805291</v>
      </c>
      <c r="AQ206">
        <v>4805291</v>
      </c>
      <c r="AR206" t="s">
        <v>469</v>
      </c>
      <c r="AS206" t="s">
        <v>469</v>
      </c>
      <c r="AU206" t="s">
        <v>469</v>
      </c>
      <c r="AV206" t="s">
        <v>469</v>
      </c>
      <c r="AW206" t="s">
        <v>2061</v>
      </c>
      <c r="AX206">
        <v>87</v>
      </c>
      <c r="AY206" t="s">
        <v>2062</v>
      </c>
      <c r="AZ206">
        <v>42047</v>
      </c>
      <c r="BA206">
        <v>50000000</v>
      </c>
      <c r="BB206">
        <v>0</v>
      </c>
      <c r="BF206">
        <v>0</v>
      </c>
      <c r="BJ206">
        <v>0</v>
      </c>
      <c r="BN206">
        <v>0</v>
      </c>
      <c r="BR206">
        <v>0</v>
      </c>
      <c r="BV206">
        <v>0</v>
      </c>
      <c r="BZ206">
        <v>0</v>
      </c>
      <c r="CD206">
        <v>0</v>
      </c>
      <c r="CH206">
        <v>0</v>
      </c>
      <c r="CL206">
        <v>0</v>
      </c>
      <c r="CP206">
        <v>0</v>
      </c>
      <c r="CT206">
        <v>0</v>
      </c>
      <c r="CW206">
        <v>0</v>
      </c>
      <c r="DF206">
        <v>0</v>
      </c>
      <c r="DJ206">
        <v>0</v>
      </c>
      <c r="DN206">
        <v>0</v>
      </c>
      <c r="DR206">
        <v>0</v>
      </c>
      <c r="DV206">
        <v>0</v>
      </c>
      <c r="DZ206">
        <v>0</v>
      </c>
      <c r="ED206">
        <v>0</v>
      </c>
      <c r="EH206">
        <v>0</v>
      </c>
      <c r="EL206">
        <v>0</v>
      </c>
      <c r="EP206">
        <v>0</v>
      </c>
      <c r="ET206">
        <v>0</v>
      </c>
      <c r="EZ206" t="s">
        <v>824</v>
      </c>
      <c r="FA206">
        <v>0</v>
      </c>
      <c r="FB206">
        <v>10</v>
      </c>
      <c r="FC206" t="s">
        <v>469</v>
      </c>
      <c r="FD206" t="s">
        <v>877</v>
      </c>
      <c r="FE206" t="s">
        <v>928</v>
      </c>
      <c r="FF206">
        <v>757143</v>
      </c>
    </row>
    <row r="207" spans="1:162" x14ac:dyDescent="0.2">
      <c r="A207" t="s">
        <v>486</v>
      </c>
      <c r="B207" t="s">
        <v>544</v>
      </c>
      <c r="C207" t="s">
        <v>9</v>
      </c>
      <c r="D207" s="39" t="s">
        <v>491</v>
      </c>
      <c r="E207" t="s">
        <v>998</v>
      </c>
      <c r="F207" t="s">
        <v>1047</v>
      </c>
      <c r="G207">
        <v>1</v>
      </c>
      <c r="H207" t="s">
        <v>1782</v>
      </c>
      <c r="J207" t="s">
        <v>328</v>
      </c>
      <c r="K207" t="s">
        <v>329</v>
      </c>
      <c r="L207" t="s">
        <v>107</v>
      </c>
      <c r="M207" t="s">
        <v>272</v>
      </c>
      <c r="N207" t="s">
        <v>1907</v>
      </c>
      <c r="O207" t="s">
        <v>1908</v>
      </c>
      <c r="P207" t="s">
        <v>7</v>
      </c>
      <c r="Q207" t="s">
        <v>9</v>
      </c>
      <c r="R207" t="s">
        <v>245</v>
      </c>
      <c r="S207" t="s">
        <v>221</v>
      </c>
      <c r="T207">
        <v>2650000</v>
      </c>
      <c r="AC207">
        <v>0.5</v>
      </c>
      <c r="AD207">
        <v>5300000</v>
      </c>
      <c r="AE207">
        <v>2650000</v>
      </c>
      <c r="AG207">
        <v>42023</v>
      </c>
      <c r="AH207">
        <v>42025</v>
      </c>
      <c r="AI207">
        <v>42027</v>
      </c>
      <c r="AJ207" t="s">
        <v>411</v>
      </c>
      <c r="AN207">
        <v>0</v>
      </c>
      <c r="AO207">
        <v>0</v>
      </c>
      <c r="AP207">
        <v>2650000</v>
      </c>
      <c r="AQ207">
        <v>0</v>
      </c>
      <c r="AR207" t="s">
        <v>469</v>
      </c>
      <c r="AS207" t="s">
        <v>469</v>
      </c>
      <c r="AU207" t="s">
        <v>469</v>
      </c>
      <c r="AV207" t="s">
        <v>469</v>
      </c>
      <c r="AW207" t="s">
        <v>469</v>
      </c>
      <c r="AX207" t="s">
        <v>469</v>
      </c>
      <c r="AY207" t="s">
        <v>469</v>
      </c>
      <c r="AZ207" t="s">
        <v>469</v>
      </c>
      <c r="BA207">
        <v>0</v>
      </c>
      <c r="BB207">
        <v>0</v>
      </c>
      <c r="BF207">
        <v>0</v>
      </c>
      <c r="BJ207">
        <v>0</v>
      </c>
      <c r="BN207">
        <v>0</v>
      </c>
      <c r="BR207">
        <v>0</v>
      </c>
      <c r="BV207">
        <v>0</v>
      </c>
      <c r="BZ207">
        <v>0</v>
      </c>
      <c r="CD207">
        <v>0</v>
      </c>
      <c r="CH207">
        <v>0</v>
      </c>
      <c r="CL207">
        <v>0</v>
      </c>
      <c r="CP207">
        <v>0</v>
      </c>
      <c r="CT207">
        <v>0</v>
      </c>
      <c r="CW207">
        <v>0</v>
      </c>
      <c r="DF207">
        <v>0</v>
      </c>
      <c r="DJ207">
        <v>0</v>
      </c>
      <c r="DN207">
        <v>0</v>
      </c>
      <c r="DR207">
        <v>0</v>
      </c>
      <c r="DV207">
        <v>0</v>
      </c>
      <c r="DZ207">
        <v>0</v>
      </c>
      <c r="ED207">
        <v>0</v>
      </c>
      <c r="EH207">
        <v>0</v>
      </c>
      <c r="EL207">
        <v>0</v>
      </c>
      <c r="EP207">
        <v>0</v>
      </c>
      <c r="ET207">
        <v>0</v>
      </c>
      <c r="EZ207" t="s">
        <v>824</v>
      </c>
      <c r="FA207">
        <v>0</v>
      </c>
      <c r="FB207">
        <v>10</v>
      </c>
      <c r="FC207" t="s">
        <v>469</v>
      </c>
      <c r="FD207" t="s">
        <v>877</v>
      </c>
      <c r="FE207" t="s">
        <v>928</v>
      </c>
      <c r="FF207">
        <v>757143</v>
      </c>
    </row>
    <row r="208" spans="1:162" x14ac:dyDescent="0.2">
      <c r="A208" t="s">
        <v>486</v>
      </c>
      <c r="B208" t="s">
        <v>544</v>
      </c>
      <c r="C208" t="s">
        <v>9</v>
      </c>
      <c r="D208" s="39" t="s">
        <v>491</v>
      </c>
      <c r="E208" t="s">
        <v>998</v>
      </c>
      <c r="F208" t="s">
        <v>1047</v>
      </c>
      <c r="G208">
        <v>2</v>
      </c>
      <c r="H208" t="s">
        <v>1783</v>
      </c>
      <c r="J208" t="s">
        <v>328</v>
      </c>
      <c r="K208" t="s">
        <v>329</v>
      </c>
      <c r="L208" t="s">
        <v>107</v>
      </c>
      <c r="M208" t="s">
        <v>272</v>
      </c>
      <c r="N208" t="s">
        <v>1907</v>
      </c>
      <c r="O208" t="s">
        <v>1908</v>
      </c>
      <c r="P208" t="s">
        <v>7</v>
      </c>
      <c r="Q208" t="s">
        <v>9</v>
      </c>
      <c r="R208" t="s">
        <v>245</v>
      </c>
      <c r="S208" t="s">
        <v>221</v>
      </c>
      <c r="T208">
        <v>8550000</v>
      </c>
      <c r="AC208">
        <v>4.5</v>
      </c>
      <c r="AD208">
        <v>1900000</v>
      </c>
      <c r="AE208">
        <v>8550000</v>
      </c>
      <c r="AF208">
        <v>23550000</v>
      </c>
      <c r="AG208">
        <v>42023</v>
      </c>
      <c r="AH208">
        <v>42025</v>
      </c>
      <c r="AI208">
        <v>42027</v>
      </c>
      <c r="AJ208" t="s">
        <v>411</v>
      </c>
      <c r="AK208" t="s">
        <v>412</v>
      </c>
      <c r="AL208" t="s">
        <v>2335</v>
      </c>
      <c r="AM208">
        <v>42073</v>
      </c>
      <c r="AN208">
        <v>0</v>
      </c>
      <c r="AO208">
        <v>0</v>
      </c>
      <c r="AP208">
        <v>8550000</v>
      </c>
      <c r="AQ208">
        <v>0</v>
      </c>
      <c r="AR208" t="s">
        <v>469</v>
      </c>
      <c r="AS208" t="s">
        <v>469</v>
      </c>
      <c r="AU208" t="s">
        <v>469</v>
      </c>
      <c r="AV208" t="s">
        <v>469</v>
      </c>
      <c r="AW208" t="s">
        <v>469</v>
      </c>
      <c r="AX208" t="s">
        <v>469</v>
      </c>
      <c r="AY208" t="s">
        <v>469</v>
      </c>
      <c r="AZ208" t="s">
        <v>469</v>
      </c>
      <c r="BA208">
        <v>0</v>
      </c>
      <c r="BB208">
        <v>0</v>
      </c>
      <c r="BF208">
        <v>0</v>
      </c>
      <c r="BJ208">
        <v>0</v>
      </c>
      <c r="BN208">
        <v>0</v>
      </c>
      <c r="BR208">
        <v>0</v>
      </c>
      <c r="BV208">
        <v>0</v>
      </c>
      <c r="BZ208">
        <v>0</v>
      </c>
      <c r="CD208">
        <v>0</v>
      </c>
      <c r="CH208">
        <v>0</v>
      </c>
      <c r="CL208">
        <v>0</v>
      </c>
      <c r="CP208">
        <v>0</v>
      </c>
      <c r="CT208">
        <v>0</v>
      </c>
      <c r="CW208">
        <v>0</v>
      </c>
      <c r="DF208">
        <v>0</v>
      </c>
      <c r="DJ208">
        <v>0</v>
      </c>
      <c r="DN208">
        <v>0</v>
      </c>
      <c r="DR208">
        <v>0</v>
      </c>
      <c r="DV208">
        <v>0</v>
      </c>
      <c r="DZ208">
        <v>0</v>
      </c>
      <c r="ED208">
        <v>0</v>
      </c>
      <c r="EH208">
        <v>0</v>
      </c>
      <c r="EL208">
        <v>0</v>
      </c>
      <c r="EP208">
        <v>0</v>
      </c>
      <c r="ET208">
        <v>0</v>
      </c>
      <c r="EZ208" t="s">
        <v>824</v>
      </c>
      <c r="FA208">
        <v>0</v>
      </c>
      <c r="FB208">
        <v>10</v>
      </c>
      <c r="FC208" t="s">
        <v>469</v>
      </c>
      <c r="FD208" t="s">
        <v>877</v>
      </c>
      <c r="FE208" t="s">
        <v>928</v>
      </c>
      <c r="FF208">
        <v>757143</v>
      </c>
    </row>
    <row r="209" spans="1:162" x14ac:dyDescent="0.2">
      <c r="A209" t="s">
        <v>486</v>
      </c>
      <c r="B209" t="s">
        <v>544</v>
      </c>
      <c r="C209" t="s">
        <v>9</v>
      </c>
      <c r="D209" s="39" t="s">
        <v>491</v>
      </c>
      <c r="E209" t="s">
        <v>998</v>
      </c>
      <c r="F209" t="s">
        <v>1047</v>
      </c>
      <c r="G209">
        <v>3</v>
      </c>
      <c r="H209" t="s">
        <v>1784</v>
      </c>
      <c r="J209" t="s">
        <v>328</v>
      </c>
      <c r="K209" t="s">
        <v>329</v>
      </c>
      <c r="L209" t="s">
        <v>107</v>
      </c>
      <c r="M209" t="s">
        <v>272</v>
      </c>
      <c r="N209" t="s">
        <v>1907</v>
      </c>
      <c r="O209" t="s">
        <v>1908</v>
      </c>
      <c r="P209" t="s">
        <v>7</v>
      </c>
      <c r="Q209" t="s">
        <v>9</v>
      </c>
      <c r="R209" t="s">
        <v>245</v>
      </c>
      <c r="S209" t="s">
        <v>221</v>
      </c>
      <c r="T209">
        <v>28800000</v>
      </c>
      <c r="AC209">
        <v>8</v>
      </c>
      <c r="AD209">
        <v>3600000</v>
      </c>
      <c r="AE209">
        <v>28800000</v>
      </c>
      <c r="AG209">
        <v>42023</v>
      </c>
      <c r="AH209">
        <v>42025</v>
      </c>
      <c r="AI209">
        <v>42027</v>
      </c>
      <c r="AJ209" t="s">
        <v>411</v>
      </c>
      <c r="AN209">
        <v>0</v>
      </c>
      <c r="AO209">
        <v>0</v>
      </c>
      <c r="AP209">
        <v>28800000</v>
      </c>
      <c r="AQ209">
        <v>0</v>
      </c>
      <c r="AR209" t="s">
        <v>469</v>
      </c>
      <c r="AS209" t="s">
        <v>469</v>
      </c>
      <c r="AU209" t="s">
        <v>469</v>
      </c>
      <c r="AV209" t="s">
        <v>469</v>
      </c>
      <c r="AW209" t="s">
        <v>469</v>
      </c>
      <c r="AX209" t="s">
        <v>469</v>
      </c>
      <c r="AY209" t="s">
        <v>469</v>
      </c>
      <c r="AZ209" t="s">
        <v>469</v>
      </c>
      <c r="BA209">
        <v>0</v>
      </c>
      <c r="BB209">
        <v>0</v>
      </c>
      <c r="BF209">
        <v>0</v>
      </c>
      <c r="BJ209">
        <v>0</v>
      </c>
      <c r="BN209">
        <v>0</v>
      </c>
      <c r="BR209">
        <v>0</v>
      </c>
      <c r="BV209">
        <v>0</v>
      </c>
      <c r="BZ209">
        <v>0</v>
      </c>
      <c r="CD209">
        <v>0</v>
      </c>
      <c r="CH209">
        <v>0</v>
      </c>
      <c r="CL209">
        <v>0</v>
      </c>
      <c r="CP209">
        <v>0</v>
      </c>
      <c r="CT209">
        <v>0</v>
      </c>
      <c r="CW209">
        <v>0</v>
      </c>
      <c r="DF209">
        <v>0</v>
      </c>
      <c r="DJ209">
        <v>0</v>
      </c>
      <c r="DN209">
        <v>0</v>
      </c>
      <c r="DR209">
        <v>0</v>
      </c>
      <c r="DV209">
        <v>0</v>
      </c>
      <c r="DZ209">
        <v>0</v>
      </c>
      <c r="ED209">
        <v>0</v>
      </c>
      <c r="EH209">
        <v>0</v>
      </c>
      <c r="EL209">
        <v>0</v>
      </c>
      <c r="EP209">
        <v>0</v>
      </c>
      <c r="ET209">
        <v>0</v>
      </c>
      <c r="EZ209" t="s">
        <v>824</v>
      </c>
      <c r="FA209">
        <v>0</v>
      </c>
      <c r="FB209">
        <v>10</v>
      </c>
      <c r="FC209" t="s">
        <v>469</v>
      </c>
      <c r="FD209" t="s">
        <v>877</v>
      </c>
      <c r="FE209" t="s">
        <v>928</v>
      </c>
      <c r="FF209">
        <v>757143</v>
      </c>
    </row>
    <row r="210" spans="1:162" x14ac:dyDescent="0.2">
      <c r="A210" t="s">
        <v>486</v>
      </c>
      <c r="B210" t="s">
        <v>544</v>
      </c>
      <c r="C210" t="s">
        <v>9</v>
      </c>
      <c r="D210" s="39" t="s">
        <v>491</v>
      </c>
      <c r="E210" t="s">
        <v>998</v>
      </c>
      <c r="F210" t="s">
        <v>1047</v>
      </c>
      <c r="G210">
        <v>4</v>
      </c>
      <c r="H210" t="s">
        <v>1783</v>
      </c>
      <c r="J210" t="s">
        <v>328</v>
      </c>
      <c r="K210" t="s">
        <v>329</v>
      </c>
      <c r="L210" t="s">
        <v>107</v>
      </c>
      <c r="M210" t="s">
        <v>272</v>
      </c>
      <c r="N210" t="s">
        <v>1907</v>
      </c>
      <c r="O210" t="s">
        <v>1908</v>
      </c>
      <c r="P210" t="s">
        <v>7</v>
      </c>
      <c r="Q210" t="s">
        <v>9</v>
      </c>
      <c r="R210" t="s">
        <v>245</v>
      </c>
      <c r="S210" t="s">
        <v>221</v>
      </c>
      <c r="T210">
        <v>14822000</v>
      </c>
      <c r="AC210">
        <v>3.2937777777777777</v>
      </c>
      <c r="AD210">
        <v>4500000</v>
      </c>
      <c r="AE210">
        <v>14822000</v>
      </c>
      <c r="AG210">
        <v>42023</v>
      </c>
      <c r="AH210">
        <v>42025</v>
      </c>
      <c r="AI210">
        <v>42027</v>
      </c>
      <c r="AJ210" t="s">
        <v>411</v>
      </c>
      <c r="AN210">
        <v>0</v>
      </c>
      <c r="AO210">
        <v>0</v>
      </c>
      <c r="AP210">
        <v>14822000</v>
      </c>
      <c r="AQ210">
        <v>0</v>
      </c>
      <c r="AR210" t="s">
        <v>469</v>
      </c>
      <c r="AS210" t="s">
        <v>469</v>
      </c>
      <c r="AU210" t="s">
        <v>469</v>
      </c>
      <c r="AV210" t="s">
        <v>469</v>
      </c>
      <c r="AW210" t="s">
        <v>469</v>
      </c>
      <c r="AX210" t="s">
        <v>469</v>
      </c>
      <c r="AY210" t="s">
        <v>469</v>
      </c>
      <c r="AZ210" t="s">
        <v>469</v>
      </c>
      <c r="BA210">
        <v>0</v>
      </c>
      <c r="BB210">
        <v>0</v>
      </c>
      <c r="BF210">
        <v>0</v>
      </c>
      <c r="BJ210">
        <v>0</v>
      </c>
      <c r="BN210">
        <v>0</v>
      </c>
      <c r="BR210">
        <v>0</v>
      </c>
      <c r="BV210">
        <v>0</v>
      </c>
      <c r="BZ210">
        <v>0</v>
      </c>
      <c r="CD210">
        <v>0</v>
      </c>
      <c r="CH210">
        <v>0</v>
      </c>
      <c r="CL210">
        <v>0</v>
      </c>
      <c r="CP210">
        <v>0</v>
      </c>
      <c r="CT210">
        <v>0</v>
      </c>
      <c r="CW210">
        <v>0</v>
      </c>
      <c r="DF210">
        <v>0</v>
      </c>
      <c r="DJ210">
        <v>0</v>
      </c>
      <c r="DN210">
        <v>0</v>
      </c>
      <c r="DR210">
        <v>0</v>
      </c>
      <c r="DV210">
        <v>0</v>
      </c>
      <c r="DZ210">
        <v>0</v>
      </c>
      <c r="ED210">
        <v>0</v>
      </c>
      <c r="EH210">
        <v>0</v>
      </c>
      <c r="EL210">
        <v>0</v>
      </c>
      <c r="EP210">
        <v>0</v>
      </c>
      <c r="ET210">
        <v>0</v>
      </c>
      <c r="EZ210" t="s">
        <v>824</v>
      </c>
      <c r="FA210">
        <v>0</v>
      </c>
      <c r="FB210">
        <v>10</v>
      </c>
      <c r="FC210" t="s">
        <v>469</v>
      </c>
      <c r="FD210" t="s">
        <v>877</v>
      </c>
      <c r="FE210" t="s">
        <v>928</v>
      </c>
      <c r="FF210">
        <v>757143</v>
      </c>
    </row>
    <row r="211" spans="1:162" x14ac:dyDescent="0.2">
      <c r="A211" t="s">
        <v>486</v>
      </c>
      <c r="B211" t="s">
        <v>544</v>
      </c>
      <c r="C211" t="s">
        <v>9</v>
      </c>
      <c r="D211" s="39" t="s">
        <v>491</v>
      </c>
      <c r="E211" t="s">
        <v>998</v>
      </c>
      <c r="F211" t="s">
        <v>1047</v>
      </c>
      <c r="G211">
        <v>5</v>
      </c>
      <c r="H211" t="s">
        <v>1783</v>
      </c>
      <c r="J211" t="s">
        <v>328</v>
      </c>
      <c r="K211" t="s">
        <v>329</v>
      </c>
      <c r="L211" t="s">
        <v>107</v>
      </c>
      <c r="M211" t="s">
        <v>272</v>
      </c>
      <c r="N211" t="s">
        <v>1907</v>
      </c>
      <c r="O211" t="s">
        <v>1908</v>
      </c>
      <c r="P211" t="s">
        <v>7</v>
      </c>
      <c r="Q211" t="s">
        <v>9</v>
      </c>
      <c r="R211" t="s">
        <v>245</v>
      </c>
      <c r="S211" t="s">
        <v>221</v>
      </c>
      <c r="T211">
        <v>13500000</v>
      </c>
      <c r="AC211">
        <v>3</v>
      </c>
      <c r="AD211">
        <v>4500000</v>
      </c>
      <c r="AE211">
        <v>13500000</v>
      </c>
      <c r="AG211">
        <v>42023</v>
      </c>
      <c r="AH211">
        <v>42025</v>
      </c>
      <c r="AI211">
        <v>42027</v>
      </c>
      <c r="AJ211" t="s">
        <v>411</v>
      </c>
      <c r="AN211">
        <v>0</v>
      </c>
      <c r="AO211">
        <v>0</v>
      </c>
      <c r="AP211">
        <v>13500000</v>
      </c>
      <c r="AQ211">
        <v>0</v>
      </c>
      <c r="AR211" t="s">
        <v>469</v>
      </c>
      <c r="AS211" t="s">
        <v>469</v>
      </c>
      <c r="AU211" t="s">
        <v>469</v>
      </c>
      <c r="AV211" t="s">
        <v>469</v>
      </c>
      <c r="AW211" t="s">
        <v>469</v>
      </c>
      <c r="AX211" t="s">
        <v>469</v>
      </c>
      <c r="AY211" t="s">
        <v>469</v>
      </c>
      <c r="AZ211" t="s">
        <v>469</v>
      </c>
      <c r="BA211">
        <v>0</v>
      </c>
      <c r="BB211">
        <v>0</v>
      </c>
      <c r="BF211">
        <v>0</v>
      </c>
      <c r="BJ211">
        <v>0</v>
      </c>
      <c r="BN211">
        <v>0</v>
      </c>
      <c r="BR211">
        <v>0</v>
      </c>
      <c r="BV211">
        <v>0</v>
      </c>
      <c r="BZ211">
        <v>0</v>
      </c>
      <c r="CD211">
        <v>0</v>
      </c>
      <c r="CH211">
        <v>0</v>
      </c>
      <c r="CL211">
        <v>0</v>
      </c>
      <c r="CP211">
        <v>0</v>
      </c>
      <c r="CT211">
        <v>0</v>
      </c>
      <c r="CW211">
        <v>0</v>
      </c>
      <c r="DF211">
        <v>0</v>
      </c>
      <c r="DJ211">
        <v>0</v>
      </c>
      <c r="DN211">
        <v>0</v>
      </c>
      <c r="DR211">
        <v>0</v>
      </c>
      <c r="DV211">
        <v>0</v>
      </c>
      <c r="DZ211">
        <v>0</v>
      </c>
      <c r="ED211">
        <v>0</v>
      </c>
      <c r="EH211">
        <v>0</v>
      </c>
      <c r="EL211">
        <v>0</v>
      </c>
      <c r="EP211">
        <v>0</v>
      </c>
      <c r="ET211">
        <v>0</v>
      </c>
      <c r="EZ211" t="s">
        <v>824</v>
      </c>
      <c r="FA211">
        <v>0</v>
      </c>
      <c r="FB211">
        <v>10</v>
      </c>
      <c r="FC211" t="s">
        <v>469</v>
      </c>
      <c r="FD211" t="s">
        <v>877</v>
      </c>
      <c r="FE211" t="s">
        <v>928</v>
      </c>
      <c r="FF211">
        <v>757143</v>
      </c>
    </row>
    <row r="212" spans="1:162" x14ac:dyDescent="0.2">
      <c r="A212" t="s">
        <v>486</v>
      </c>
      <c r="B212" t="s">
        <v>2063</v>
      </c>
      <c r="C212" t="s">
        <v>5</v>
      </c>
      <c r="D212" s="39" t="s">
        <v>2064</v>
      </c>
      <c r="E212" t="s">
        <v>2065</v>
      </c>
      <c r="F212" t="s">
        <v>1047</v>
      </c>
      <c r="G212">
        <v>1</v>
      </c>
      <c r="H212" t="s">
        <v>2066</v>
      </c>
      <c r="J212" t="s">
        <v>328</v>
      </c>
      <c r="K212" t="s">
        <v>329</v>
      </c>
      <c r="L212" t="s">
        <v>107</v>
      </c>
      <c r="M212" t="s">
        <v>272</v>
      </c>
      <c r="N212" t="s">
        <v>1907</v>
      </c>
      <c r="O212" t="s">
        <v>1908</v>
      </c>
      <c r="P212" t="s">
        <v>7</v>
      </c>
      <c r="Q212" t="s">
        <v>9</v>
      </c>
      <c r="R212" t="s">
        <v>245</v>
      </c>
      <c r="S212" t="s">
        <v>221</v>
      </c>
      <c r="T212">
        <v>27000000</v>
      </c>
      <c r="AC212">
        <v>6</v>
      </c>
      <c r="AD212">
        <v>4500000</v>
      </c>
      <c r="AE212">
        <v>27000000</v>
      </c>
      <c r="AG212">
        <v>42023</v>
      </c>
      <c r="AH212">
        <v>42025</v>
      </c>
      <c r="AI212">
        <v>42027</v>
      </c>
      <c r="AJ212" t="s">
        <v>411</v>
      </c>
      <c r="AN212">
        <v>27000000</v>
      </c>
      <c r="AO212">
        <v>0</v>
      </c>
      <c r="AP212">
        <v>27000000</v>
      </c>
      <c r="AQ212">
        <v>27000000</v>
      </c>
      <c r="AR212" t="s">
        <v>469</v>
      </c>
      <c r="AS212" t="s">
        <v>469</v>
      </c>
      <c r="AU212" t="s">
        <v>469</v>
      </c>
      <c r="AV212" t="s">
        <v>469</v>
      </c>
      <c r="AW212" t="s">
        <v>2336</v>
      </c>
      <c r="AX212">
        <v>280</v>
      </c>
      <c r="AY212">
        <v>0</v>
      </c>
      <c r="AZ212">
        <v>0</v>
      </c>
      <c r="BA212">
        <v>27000000</v>
      </c>
      <c r="BB212">
        <v>0</v>
      </c>
      <c r="BF212">
        <v>0</v>
      </c>
      <c r="BJ212">
        <v>0</v>
      </c>
      <c r="BN212">
        <v>0</v>
      </c>
      <c r="BR212">
        <v>0</v>
      </c>
      <c r="BV212">
        <v>0</v>
      </c>
      <c r="BZ212">
        <v>0</v>
      </c>
      <c r="CD212">
        <v>0</v>
      </c>
      <c r="CH212">
        <v>0</v>
      </c>
      <c r="CL212">
        <v>0</v>
      </c>
      <c r="CP212">
        <v>0</v>
      </c>
      <c r="CT212">
        <v>0</v>
      </c>
      <c r="CW212">
        <v>0</v>
      </c>
      <c r="DF212">
        <v>0</v>
      </c>
      <c r="DJ212">
        <v>0</v>
      </c>
      <c r="DN212">
        <v>0</v>
      </c>
      <c r="DR212">
        <v>0</v>
      </c>
      <c r="DV212">
        <v>0</v>
      </c>
      <c r="DZ212">
        <v>0</v>
      </c>
      <c r="ED212">
        <v>0</v>
      </c>
      <c r="EH212">
        <v>0</v>
      </c>
      <c r="EL212">
        <v>0</v>
      </c>
      <c r="EP212">
        <v>0</v>
      </c>
      <c r="ET212">
        <v>0</v>
      </c>
      <c r="EZ212" t="s">
        <v>824</v>
      </c>
      <c r="FA212">
        <v>0</v>
      </c>
      <c r="FB212">
        <v>10</v>
      </c>
      <c r="FC212" t="s">
        <v>469</v>
      </c>
      <c r="FD212" t="s">
        <v>877</v>
      </c>
      <c r="FE212" t="s">
        <v>928</v>
      </c>
      <c r="FF212">
        <v>757143</v>
      </c>
    </row>
    <row r="213" spans="1:162" x14ac:dyDescent="0.2">
      <c r="A213" t="s">
        <v>486</v>
      </c>
      <c r="B213" t="s">
        <v>2067</v>
      </c>
      <c r="C213" t="s">
        <v>24</v>
      </c>
      <c r="D213" s="39" t="s">
        <v>2068</v>
      </c>
      <c r="E213" t="s">
        <v>2069</v>
      </c>
      <c r="F213" t="s">
        <v>1047</v>
      </c>
      <c r="G213">
        <v>1</v>
      </c>
      <c r="H213" t="s">
        <v>2070</v>
      </c>
      <c r="J213" t="s">
        <v>328</v>
      </c>
      <c r="K213" t="s">
        <v>329</v>
      </c>
      <c r="L213" t="s">
        <v>107</v>
      </c>
      <c r="M213" t="s">
        <v>272</v>
      </c>
      <c r="N213" t="s">
        <v>1907</v>
      </c>
      <c r="O213" t="s">
        <v>1908</v>
      </c>
      <c r="P213" t="s">
        <v>7</v>
      </c>
      <c r="Q213" t="s">
        <v>9</v>
      </c>
      <c r="R213" t="s">
        <v>245</v>
      </c>
      <c r="S213" t="s">
        <v>221</v>
      </c>
      <c r="T213">
        <v>5700000</v>
      </c>
      <c r="AC213">
        <v>3</v>
      </c>
      <c r="AD213">
        <v>1900000</v>
      </c>
      <c r="AE213">
        <v>5700000</v>
      </c>
      <c r="AG213">
        <v>42023</v>
      </c>
      <c r="AH213">
        <v>42025</v>
      </c>
      <c r="AI213">
        <v>42027</v>
      </c>
      <c r="AJ213" t="s">
        <v>411</v>
      </c>
      <c r="AN213">
        <v>0</v>
      </c>
      <c r="AO213">
        <v>0</v>
      </c>
      <c r="AP213">
        <v>5700000</v>
      </c>
      <c r="AQ213">
        <v>0</v>
      </c>
      <c r="AR213" t="s">
        <v>469</v>
      </c>
      <c r="AS213" t="s">
        <v>469</v>
      </c>
      <c r="AU213" t="s">
        <v>469</v>
      </c>
      <c r="AV213" t="s">
        <v>469</v>
      </c>
      <c r="AW213" t="s">
        <v>469</v>
      </c>
      <c r="AX213" t="s">
        <v>469</v>
      </c>
      <c r="AY213" t="s">
        <v>469</v>
      </c>
      <c r="AZ213" t="s">
        <v>469</v>
      </c>
      <c r="BA213">
        <v>0</v>
      </c>
      <c r="BB213">
        <v>0</v>
      </c>
      <c r="BF213">
        <v>0</v>
      </c>
      <c r="BJ213">
        <v>0</v>
      </c>
      <c r="BN213">
        <v>0</v>
      </c>
      <c r="BR213">
        <v>0</v>
      </c>
      <c r="BV213">
        <v>0</v>
      </c>
      <c r="BZ213">
        <v>0</v>
      </c>
      <c r="CD213">
        <v>0</v>
      </c>
      <c r="CH213">
        <v>0</v>
      </c>
      <c r="CL213">
        <v>0</v>
      </c>
      <c r="CP213">
        <v>0</v>
      </c>
      <c r="CT213">
        <v>0</v>
      </c>
      <c r="CW213">
        <v>0</v>
      </c>
      <c r="DF213">
        <v>0</v>
      </c>
      <c r="DJ213">
        <v>0</v>
      </c>
      <c r="DN213">
        <v>0</v>
      </c>
      <c r="DR213">
        <v>0</v>
      </c>
      <c r="DV213">
        <v>0</v>
      </c>
      <c r="DZ213">
        <v>0</v>
      </c>
      <c r="ED213">
        <v>0</v>
      </c>
      <c r="EH213">
        <v>0</v>
      </c>
      <c r="EL213">
        <v>0</v>
      </c>
      <c r="EP213">
        <v>0</v>
      </c>
      <c r="ET213">
        <v>0</v>
      </c>
      <c r="EZ213" t="s">
        <v>824</v>
      </c>
      <c r="FA213">
        <v>0</v>
      </c>
      <c r="FB213">
        <v>10</v>
      </c>
      <c r="FC213" t="s">
        <v>469</v>
      </c>
      <c r="FD213" t="s">
        <v>877</v>
      </c>
      <c r="FE213" t="s">
        <v>928</v>
      </c>
      <c r="FF213">
        <v>757143</v>
      </c>
    </row>
    <row r="214" spans="1:162" x14ac:dyDescent="0.2">
      <c r="A214" s="43" t="s">
        <v>492</v>
      </c>
      <c r="B214" s="43" t="s">
        <v>1741</v>
      </c>
      <c r="C214" s="43" t="s">
        <v>4</v>
      </c>
      <c r="D214" s="60" t="s">
        <v>493</v>
      </c>
      <c r="E214" s="43" t="s">
        <v>1987</v>
      </c>
      <c r="F214" s="43" t="s">
        <v>1047</v>
      </c>
      <c r="G214" s="43">
        <v>1</v>
      </c>
      <c r="H214" s="43" t="s">
        <v>1742</v>
      </c>
      <c r="I214" s="43"/>
      <c r="J214" s="43" t="s">
        <v>328</v>
      </c>
      <c r="K214" s="43" t="s">
        <v>329</v>
      </c>
      <c r="L214" s="43" t="s">
        <v>90</v>
      </c>
      <c r="M214" s="43" t="s">
        <v>368</v>
      </c>
      <c r="N214" s="43" t="s">
        <v>1907</v>
      </c>
      <c r="O214" s="43" t="s">
        <v>1908</v>
      </c>
      <c r="P214" s="43" t="s">
        <v>7</v>
      </c>
      <c r="Q214" s="43" t="s">
        <v>9</v>
      </c>
      <c r="R214" s="43" t="s">
        <v>245</v>
      </c>
      <c r="S214" s="43" t="s">
        <v>221</v>
      </c>
      <c r="T214" s="43">
        <v>11600000</v>
      </c>
      <c r="U214" s="43"/>
      <c r="V214" s="43"/>
      <c r="W214" s="43"/>
      <c r="X214" s="43"/>
      <c r="Y214" s="43"/>
      <c r="Z214" s="43"/>
      <c r="AA214" s="43"/>
      <c r="AB214" s="43"/>
      <c r="AC214" s="43">
        <v>2</v>
      </c>
      <c r="AD214" s="43">
        <v>5800000</v>
      </c>
      <c r="AE214" s="43">
        <v>11600000</v>
      </c>
      <c r="AF214" s="43"/>
      <c r="AG214" s="43"/>
      <c r="AH214" s="43"/>
      <c r="AI214" s="43">
        <v>42027</v>
      </c>
      <c r="AJ214" s="43" t="s">
        <v>411</v>
      </c>
      <c r="AK214" s="43"/>
      <c r="AL214" s="43"/>
      <c r="AM214" s="43"/>
      <c r="AN214" s="43">
        <v>11600000</v>
      </c>
      <c r="AO214" s="43">
        <v>11600000</v>
      </c>
      <c r="AP214" s="43">
        <v>0</v>
      </c>
      <c r="AQ214" s="43">
        <v>0</v>
      </c>
      <c r="AR214" s="43" t="s">
        <v>469</v>
      </c>
      <c r="AS214" s="43" t="s">
        <v>469</v>
      </c>
      <c r="AT214" s="43"/>
      <c r="AU214" s="43" t="s">
        <v>469</v>
      </c>
      <c r="AV214" s="43" t="s">
        <v>469</v>
      </c>
      <c r="AW214" s="43" t="s">
        <v>2072</v>
      </c>
      <c r="AX214" s="43">
        <v>82</v>
      </c>
      <c r="AY214" s="43">
        <v>202</v>
      </c>
      <c r="AZ214" s="43">
        <v>42052</v>
      </c>
      <c r="BA214" s="43">
        <v>11600000</v>
      </c>
      <c r="BB214">
        <v>0</v>
      </c>
      <c r="BF214">
        <v>0</v>
      </c>
      <c r="BJ214">
        <v>0</v>
      </c>
      <c r="BN214">
        <v>0</v>
      </c>
      <c r="BR214">
        <v>0</v>
      </c>
      <c r="BV214">
        <v>0</v>
      </c>
      <c r="BZ214">
        <v>0</v>
      </c>
      <c r="CD214">
        <v>0</v>
      </c>
      <c r="CH214">
        <v>0</v>
      </c>
      <c r="CL214">
        <v>0</v>
      </c>
      <c r="CP214">
        <v>0</v>
      </c>
      <c r="CT214">
        <v>0</v>
      </c>
      <c r="CW214">
        <v>0</v>
      </c>
      <c r="DF214">
        <v>0</v>
      </c>
      <c r="DJ214">
        <v>0</v>
      </c>
      <c r="DN214">
        <v>0</v>
      </c>
      <c r="DR214">
        <v>0</v>
      </c>
      <c r="DV214">
        <v>0</v>
      </c>
      <c r="DZ214">
        <v>0</v>
      </c>
      <c r="ED214">
        <v>0</v>
      </c>
      <c r="EH214">
        <v>0</v>
      </c>
      <c r="EL214">
        <v>0</v>
      </c>
      <c r="EP214">
        <v>0</v>
      </c>
      <c r="ET214">
        <v>0</v>
      </c>
      <c r="EZ214" t="s">
        <v>761</v>
      </c>
      <c r="FA214">
        <v>0</v>
      </c>
      <c r="FB214">
        <v>1</v>
      </c>
      <c r="FC214" t="s">
        <v>469</v>
      </c>
      <c r="FD214" t="s">
        <v>762</v>
      </c>
      <c r="FE214" t="s">
        <v>760</v>
      </c>
      <c r="FF214">
        <v>2050000</v>
      </c>
    </row>
    <row r="215" spans="1:162" x14ac:dyDescent="0.2">
      <c r="A215" t="s">
        <v>492</v>
      </c>
      <c r="B215" t="s">
        <v>1741</v>
      </c>
      <c r="C215" t="s">
        <v>4</v>
      </c>
      <c r="D215" s="39" t="s">
        <v>493</v>
      </c>
      <c r="E215" t="s">
        <v>1987</v>
      </c>
      <c r="F215" t="s">
        <v>1047</v>
      </c>
      <c r="G215">
        <v>2</v>
      </c>
      <c r="H215" t="s">
        <v>1743</v>
      </c>
      <c r="J215" t="s">
        <v>328</v>
      </c>
      <c r="K215" t="s">
        <v>329</v>
      </c>
      <c r="L215" t="s">
        <v>90</v>
      </c>
      <c r="M215" t="s">
        <v>368</v>
      </c>
      <c r="N215" t="s">
        <v>1907</v>
      </c>
      <c r="O215" t="s">
        <v>1908</v>
      </c>
      <c r="P215" t="s">
        <v>7</v>
      </c>
      <c r="Q215" t="s">
        <v>9</v>
      </c>
      <c r="R215" t="s">
        <v>245</v>
      </c>
      <c r="S215" t="s">
        <v>221</v>
      </c>
      <c r="T215">
        <v>9000000</v>
      </c>
      <c r="AC215">
        <v>3</v>
      </c>
      <c r="AD215">
        <v>3000000</v>
      </c>
      <c r="AE215">
        <v>9000000</v>
      </c>
      <c r="AI215">
        <v>42027</v>
      </c>
      <c r="AJ215" t="s">
        <v>411</v>
      </c>
      <c r="AN215">
        <v>9000000</v>
      </c>
      <c r="AO215">
        <v>9000000</v>
      </c>
      <c r="AP215">
        <v>0</v>
      </c>
      <c r="AQ215">
        <v>0</v>
      </c>
      <c r="AR215" t="s">
        <v>469</v>
      </c>
      <c r="AS215" t="s">
        <v>469</v>
      </c>
      <c r="AU215" t="s">
        <v>469</v>
      </c>
      <c r="AV215" t="s">
        <v>469</v>
      </c>
      <c r="AW215" t="s">
        <v>2073</v>
      </c>
      <c r="AX215">
        <v>83</v>
      </c>
      <c r="AY215">
        <v>82</v>
      </c>
      <c r="AZ215">
        <v>42045</v>
      </c>
      <c r="BA215">
        <v>9000000</v>
      </c>
      <c r="BB215">
        <v>0</v>
      </c>
      <c r="BF215">
        <v>0</v>
      </c>
      <c r="BJ215">
        <v>0</v>
      </c>
      <c r="BN215">
        <v>0</v>
      </c>
      <c r="BR215">
        <v>0</v>
      </c>
      <c r="BV215">
        <v>0</v>
      </c>
      <c r="BZ215">
        <v>0</v>
      </c>
      <c r="CD215">
        <v>0</v>
      </c>
      <c r="CH215">
        <v>0</v>
      </c>
      <c r="CL215">
        <v>0</v>
      </c>
      <c r="CP215">
        <v>0</v>
      </c>
      <c r="CT215">
        <v>0</v>
      </c>
      <c r="CW215">
        <v>0</v>
      </c>
      <c r="DF215">
        <v>0</v>
      </c>
      <c r="DJ215">
        <v>0</v>
      </c>
      <c r="DN215">
        <v>0</v>
      </c>
      <c r="DR215">
        <v>0</v>
      </c>
      <c r="DV215">
        <v>0</v>
      </c>
      <c r="DZ215">
        <v>0</v>
      </c>
      <c r="ED215">
        <v>0</v>
      </c>
      <c r="EH215">
        <v>0</v>
      </c>
      <c r="EL215">
        <v>0</v>
      </c>
      <c r="EP215">
        <v>0</v>
      </c>
      <c r="ET215">
        <v>0</v>
      </c>
      <c r="EZ215" t="s">
        <v>763</v>
      </c>
      <c r="FA215">
        <v>0</v>
      </c>
      <c r="FB215">
        <v>1</v>
      </c>
      <c r="FC215" t="s">
        <v>469</v>
      </c>
      <c r="FD215" t="s">
        <v>764</v>
      </c>
      <c r="FE215" t="s">
        <v>789</v>
      </c>
      <c r="FF215">
        <v>0</v>
      </c>
    </row>
    <row r="216" spans="1:162" x14ac:dyDescent="0.2">
      <c r="A216" t="s">
        <v>492</v>
      </c>
      <c r="B216" t="s">
        <v>1741</v>
      </c>
      <c r="C216" t="s">
        <v>4</v>
      </c>
      <c r="D216" s="39" t="s">
        <v>493</v>
      </c>
      <c r="E216" t="s">
        <v>1987</v>
      </c>
      <c r="F216" t="s">
        <v>1047</v>
      </c>
      <c r="G216">
        <v>3</v>
      </c>
      <c r="H216" t="s">
        <v>1744</v>
      </c>
      <c r="J216" t="s">
        <v>328</v>
      </c>
      <c r="K216" t="s">
        <v>329</v>
      </c>
      <c r="L216" t="s">
        <v>90</v>
      </c>
      <c r="M216" t="s">
        <v>368</v>
      </c>
      <c r="N216" t="s">
        <v>1907</v>
      </c>
      <c r="O216" t="s">
        <v>1908</v>
      </c>
      <c r="P216" t="s">
        <v>7</v>
      </c>
      <c r="Q216" t="s">
        <v>9</v>
      </c>
      <c r="R216" t="s">
        <v>245</v>
      </c>
      <c r="S216" t="s">
        <v>221</v>
      </c>
      <c r="T216">
        <v>20000000</v>
      </c>
      <c r="AC216">
        <v>2.5</v>
      </c>
      <c r="AD216">
        <v>8000000</v>
      </c>
      <c r="AE216">
        <v>20000000</v>
      </c>
      <c r="AI216">
        <v>42027</v>
      </c>
      <c r="AJ216" t="s">
        <v>411</v>
      </c>
      <c r="AN216">
        <v>26000000</v>
      </c>
      <c r="AO216">
        <v>26000000</v>
      </c>
      <c r="AP216">
        <v>-6000000</v>
      </c>
      <c r="AQ216">
        <v>0</v>
      </c>
      <c r="AR216" t="s">
        <v>469</v>
      </c>
      <c r="AS216" t="s">
        <v>469</v>
      </c>
      <c r="AU216" t="s">
        <v>469</v>
      </c>
      <c r="AV216" t="s">
        <v>469</v>
      </c>
      <c r="AW216" t="s">
        <v>2074</v>
      </c>
      <c r="AX216">
        <v>84</v>
      </c>
      <c r="AY216">
        <v>81</v>
      </c>
      <c r="AZ216">
        <v>42045</v>
      </c>
      <c r="BA216">
        <v>20000000</v>
      </c>
      <c r="BB216">
        <v>0</v>
      </c>
      <c r="BF216">
        <v>0</v>
      </c>
      <c r="BJ216">
        <v>0</v>
      </c>
      <c r="BN216">
        <v>0</v>
      </c>
      <c r="BR216">
        <v>0</v>
      </c>
      <c r="BV216">
        <v>0</v>
      </c>
      <c r="BZ216">
        <v>0</v>
      </c>
      <c r="CD216">
        <v>0</v>
      </c>
      <c r="CH216">
        <v>0</v>
      </c>
      <c r="CL216">
        <v>0</v>
      </c>
      <c r="CP216">
        <v>0</v>
      </c>
      <c r="CT216">
        <v>0</v>
      </c>
      <c r="CW216">
        <v>0</v>
      </c>
      <c r="DF216">
        <v>0</v>
      </c>
      <c r="DJ216">
        <v>0</v>
      </c>
      <c r="DN216">
        <v>0</v>
      </c>
      <c r="DR216">
        <v>0</v>
      </c>
      <c r="DV216">
        <v>0</v>
      </c>
      <c r="DZ216">
        <v>0</v>
      </c>
      <c r="ED216">
        <v>0</v>
      </c>
      <c r="EH216">
        <v>0</v>
      </c>
      <c r="EL216">
        <v>0</v>
      </c>
      <c r="EP216">
        <v>0</v>
      </c>
      <c r="ET216">
        <v>0</v>
      </c>
      <c r="EZ216" t="s">
        <v>763</v>
      </c>
      <c r="FA216">
        <v>0</v>
      </c>
      <c r="FB216">
        <v>1</v>
      </c>
      <c r="FC216" t="s">
        <v>469</v>
      </c>
      <c r="FD216" t="s">
        <v>764</v>
      </c>
      <c r="FE216" t="s">
        <v>789</v>
      </c>
      <c r="FF216">
        <v>0</v>
      </c>
    </row>
    <row r="217" spans="1:162" x14ac:dyDescent="0.2">
      <c r="A217" t="s">
        <v>492</v>
      </c>
      <c r="B217" t="s">
        <v>1741</v>
      </c>
      <c r="C217" t="s">
        <v>4</v>
      </c>
      <c r="D217" s="39" t="s">
        <v>493</v>
      </c>
      <c r="E217" t="s">
        <v>1987</v>
      </c>
      <c r="F217" t="s">
        <v>1047</v>
      </c>
      <c r="G217">
        <v>4</v>
      </c>
      <c r="H217" t="s">
        <v>1745</v>
      </c>
      <c r="J217" t="s">
        <v>328</v>
      </c>
      <c r="K217" t="s">
        <v>329</v>
      </c>
      <c r="L217" t="s">
        <v>90</v>
      </c>
      <c r="M217" t="s">
        <v>368</v>
      </c>
      <c r="N217" t="s">
        <v>1907</v>
      </c>
      <c r="O217" t="s">
        <v>1908</v>
      </c>
      <c r="P217" t="s">
        <v>7</v>
      </c>
      <c r="Q217" t="s">
        <v>9</v>
      </c>
      <c r="R217" t="s">
        <v>245</v>
      </c>
      <c r="S217" t="s">
        <v>221</v>
      </c>
      <c r="T217">
        <v>6000000</v>
      </c>
      <c r="AC217">
        <v>2</v>
      </c>
      <c r="AD217">
        <v>3000000</v>
      </c>
      <c r="AE217">
        <v>6000000</v>
      </c>
      <c r="AI217">
        <v>42027</v>
      </c>
      <c r="AJ217" t="s">
        <v>411</v>
      </c>
      <c r="AN217">
        <v>0</v>
      </c>
      <c r="AO217">
        <v>0</v>
      </c>
      <c r="AP217">
        <v>6000000</v>
      </c>
      <c r="AQ217">
        <v>0</v>
      </c>
      <c r="AR217" t="s">
        <v>469</v>
      </c>
      <c r="AS217" t="s">
        <v>469</v>
      </c>
      <c r="AU217" t="s">
        <v>469</v>
      </c>
      <c r="AV217" t="s">
        <v>469</v>
      </c>
      <c r="AW217" t="s">
        <v>469</v>
      </c>
      <c r="AX217" t="s">
        <v>469</v>
      </c>
      <c r="AY217" t="s">
        <v>469</v>
      </c>
      <c r="AZ217" t="s">
        <v>469</v>
      </c>
      <c r="BA217">
        <v>6000000</v>
      </c>
      <c r="BB217">
        <v>0</v>
      </c>
      <c r="BF217">
        <v>0</v>
      </c>
      <c r="BJ217">
        <v>0</v>
      </c>
      <c r="BN217">
        <v>0</v>
      </c>
      <c r="BR217">
        <v>0</v>
      </c>
      <c r="BV217">
        <v>0</v>
      </c>
      <c r="BZ217">
        <v>0</v>
      </c>
      <c r="CD217">
        <v>0</v>
      </c>
      <c r="CH217">
        <v>0</v>
      </c>
      <c r="CL217">
        <v>0</v>
      </c>
      <c r="CP217">
        <v>0</v>
      </c>
      <c r="CT217">
        <v>0</v>
      </c>
      <c r="CW217">
        <v>0</v>
      </c>
      <c r="DF217">
        <v>0</v>
      </c>
      <c r="DJ217">
        <v>0</v>
      </c>
      <c r="DN217">
        <v>0</v>
      </c>
      <c r="DR217">
        <v>0</v>
      </c>
      <c r="DV217">
        <v>0</v>
      </c>
      <c r="DZ217">
        <v>0</v>
      </c>
      <c r="ED217">
        <v>0</v>
      </c>
      <c r="EH217">
        <v>0</v>
      </c>
      <c r="EL217">
        <v>0</v>
      </c>
      <c r="EP217">
        <v>0</v>
      </c>
      <c r="ET217">
        <v>0</v>
      </c>
      <c r="EZ217" t="s">
        <v>763</v>
      </c>
      <c r="FA217">
        <v>0</v>
      </c>
      <c r="FB217">
        <v>1</v>
      </c>
      <c r="FC217" t="s">
        <v>469</v>
      </c>
      <c r="FD217" t="s">
        <v>764</v>
      </c>
      <c r="FE217" t="s">
        <v>789</v>
      </c>
      <c r="FF217">
        <v>0</v>
      </c>
    </row>
    <row r="218" spans="1:162" x14ac:dyDescent="0.2">
      <c r="A218" t="s">
        <v>492</v>
      </c>
      <c r="B218" t="s">
        <v>1741</v>
      </c>
      <c r="C218" t="s">
        <v>4</v>
      </c>
      <c r="D218" s="39" t="s">
        <v>494</v>
      </c>
      <c r="E218" t="s">
        <v>999</v>
      </c>
      <c r="F218" t="s">
        <v>1047</v>
      </c>
      <c r="G218">
        <v>1</v>
      </c>
      <c r="H218" t="s">
        <v>1746</v>
      </c>
      <c r="J218" t="s">
        <v>328</v>
      </c>
      <c r="K218" t="s">
        <v>329</v>
      </c>
      <c r="L218" t="s">
        <v>90</v>
      </c>
      <c r="M218" t="s">
        <v>368</v>
      </c>
      <c r="N218" t="s">
        <v>1907</v>
      </c>
      <c r="O218" t="s">
        <v>1908</v>
      </c>
      <c r="P218" t="s">
        <v>7</v>
      </c>
      <c r="Q218" t="s">
        <v>9</v>
      </c>
      <c r="R218" t="s">
        <v>245</v>
      </c>
      <c r="S218" t="s">
        <v>221</v>
      </c>
      <c r="T218">
        <v>12300000</v>
      </c>
      <c r="AC218">
        <v>3</v>
      </c>
      <c r="AD218">
        <v>4100000</v>
      </c>
      <c r="AE218">
        <v>12300000</v>
      </c>
      <c r="AI218">
        <v>42027</v>
      </c>
      <c r="AJ218" t="s">
        <v>411</v>
      </c>
      <c r="AN218">
        <v>12300000</v>
      </c>
      <c r="AO218">
        <v>12300000</v>
      </c>
      <c r="AP218">
        <v>0</v>
      </c>
      <c r="AQ218">
        <v>0</v>
      </c>
      <c r="AR218" t="s">
        <v>469</v>
      </c>
      <c r="AS218" t="s">
        <v>469</v>
      </c>
      <c r="AU218" t="s">
        <v>469</v>
      </c>
      <c r="AV218" t="s">
        <v>469</v>
      </c>
      <c r="AW218" t="s">
        <v>2075</v>
      </c>
      <c r="AX218">
        <v>86</v>
      </c>
      <c r="AY218">
        <v>76</v>
      </c>
      <c r="AZ218">
        <v>42045</v>
      </c>
      <c r="BA218">
        <v>12300000</v>
      </c>
      <c r="BB218">
        <v>0</v>
      </c>
      <c r="BF218">
        <v>0</v>
      </c>
      <c r="BJ218">
        <v>0</v>
      </c>
      <c r="BN218">
        <v>0</v>
      </c>
      <c r="BR218">
        <v>0</v>
      </c>
      <c r="BV218">
        <v>0</v>
      </c>
      <c r="BZ218">
        <v>0</v>
      </c>
      <c r="CD218">
        <v>0</v>
      </c>
      <c r="CH218">
        <v>0</v>
      </c>
      <c r="CL218">
        <v>0</v>
      </c>
      <c r="CP218">
        <v>0</v>
      </c>
      <c r="CT218">
        <v>0</v>
      </c>
      <c r="CW218">
        <v>0</v>
      </c>
      <c r="DF218">
        <v>0</v>
      </c>
      <c r="DJ218">
        <v>0</v>
      </c>
      <c r="DN218">
        <v>0</v>
      </c>
      <c r="DR218">
        <v>0</v>
      </c>
      <c r="DV218">
        <v>0</v>
      </c>
      <c r="DZ218">
        <v>0</v>
      </c>
      <c r="ED218">
        <v>0</v>
      </c>
      <c r="EH218">
        <v>0</v>
      </c>
      <c r="EL218">
        <v>0</v>
      </c>
      <c r="EP218">
        <v>0</v>
      </c>
      <c r="ET218">
        <v>0</v>
      </c>
      <c r="EZ218" t="s">
        <v>563</v>
      </c>
      <c r="FA218">
        <v>0</v>
      </c>
      <c r="FB218">
        <v>2</v>
      </c>
      <c r="FC218" t="s">
        <v>469</v>
      </c>
      <c r="FD218" t="s">
        <v>879</v>
      </c>
      <c r="FE218" t="s">
        <v>844</v>
      </c>
      <c r="FF218">
        <v>0</v>
      </c>
    </row>
    <row r="219" spans="1:162" x14ac:dyDescent="0.2">
      <c r="A219" t="s">
        <v>492</v>
      </c>
      <c r="B219" t="s">
        <v>1741</v>
      </c>
      <c r="C219" t="s">
        <v>4</v>
      </c>
      <c r="D219" s="39" t="s">
        <v>494</v>
      </c>
      <c r="E219" t="s">
        <v>999</v>
      </c>
      <c r="F219" t="s">
        <v>1047</v>
      </c>
      <c r="G219">
        <v>2</v>
      </c>
      <c r="H219" t="s">
        <v>496</v>
      </c>
      <c r="J219" t="s">
        <v>328</v>
      </c>
      <c r="K219" t="s">
        <v>329</v>
      </c>
      <c r="L219" t="s">
        <v>90</v>
      </c>
      <c r="M219" t="s">
        <v>368</v>
      </c>
      <c r="N219" t="s">
        <v>1907</v>
      </c>
      <c r="O219" t="s">
        <v>1908</v>
      </c>
      <c r="P219" t="s">
        <v>7</v>
      </c>
      <c r="Q219" t="s">
        <v>9</v>
      </c>
      <c r="R219" t="s">
        <v>245</v>
      </c>
      <c r="S219" t="s">
        <v>221</v>
      </c>
      <c r="T219">
        <v>12300000</v>
      </c>
      <c r="AC219">
        <v>3</v>
      </c>
      <c r="AD219">
        <v>4100000</v>
      </c>
      <c r="AE219">
        <v>12300000</v>
      </c>
      <c r="AI219">
        <v>42027</v>
      </c>
      <c r="AJ219" t="s">
        <v>411</v>
      </c>
      <c r="AN219">
        <v>12300000</v>
      </c>
      <c r="AO219">
        <v>12300000</v>
      </c>
      <c r="AP219">
        <v>0</v>
      </c>
      <c r="AQ219">
        <v>0</v>
      </c>
      <c r="AR219" t="s">
        <v>469</v>
      </c>
      <c r="AS219" t="s">
        <v>469</v>
      </c>
      <c r="AU219" t="s">
        <v>469</v>
      </c>
      <c r="AV219" t="s">
        <v>469</v>
      </c>
      <c r="AW219" t="s">
        <v>2076</v>
      </c>
      <c r="AX219">
        <v>92</v>
      </c>
      <c r="AY219">
        <v>62</v>
      </c>
      <c r="AZ219">
        <v>42044</v>
      </c>
      <c r="BA219">
        <v>12300000</v>
      </c>
      <c r="BB219">
        <v>0</v>
      </c>
      <c r="BF219">
        <v>0</v>
      </c>
      <c r="BJ219">
        <v>0</v>
      </c>
      <c r="BN219">
        <v>0</v>
      </c>
      <c r="BR219">
        <v>0</v>
      </c>
      <c r="BV219">
        <v>0</v>
      </c>
      <c r="BZ219">
        <v>0</v>
      </c>
      <c r="CD219">
        <v>0</v>
      </c>
      <c r="CH219">
        <v>0</v>
      </c>
      <c r="CL219">
        <v>0</v>
      </c>
      <c r="CP219">
        <v>0</v>
      </c>
      <c r="CT219">
        <v>0</v>
      </c>
      <c r="CW219">
        <v>0</v>
      </c>
      <c r="DF219">
        <v>0</v>
      </c>
      <c r="DJ219">
        <v>0</v>
      </c>
      <c r="DN219">
        <v>0</v>
      </c>
      <c r="DR219">
        <v>0</v>
      </c>
      <c r="DV219">
        <v>0</v>
      </c>
      <c r="DZ219">
        <v>0</v>
      </c>
      <c r="ED219">
        <v>0</v>
      </c>
      <c r="EH219">
        <v>0</v>
      </c>
      <c r="EL219">
        <v>0</v>
      </c>
      <c r="EP219">
        <v>0</v>
      </c>
      <c r="ET219">
        <v>0</v>
      </c>
      <c r="EZ219" t="s">
        <v>763</v>
      </c>
      <c r="FA219">
        <v>0</v>
      </c>
      <c r="FB219">
        <v>1</v>
      </c>
      <c r="FC219" t="s">
        <v>469</v>
      </c>
      <c r="FD219" t="s">
        <v>764</v>
      </c>
      <c r="FE219" t="s">
        <v>789</v>
      </c>
      <c r="FF219">
        <v>0</v>
      </c>
    </row>
    <row r="220" spans="1:162" x14ac:dyDescent="0.2">
      <c r="A220" t="s">
        <v>492</v>
      </c>
      <c r="B220" t="s">
        <v>1741</v>
      </c>
      <c r="C220" t="s">
        <v>4</v>
      </c>
      <c r="D220" s="39" t="s">
        <v>494</v>
      </c>
      <c r="E220" t="s">
        <v>999</v>
      </c>
      <c r="F220" t="s">
        <v>1047</v>
      </c>
      <c r="G220">
        <v>3</v>
      </c>
      <c r="H220" t="s">
        <v>1747</v>
      </c>
      <c r="J220" t="s">
        <v>328</v>
      </c>
      <c r="K220" t="s">
        <v>329</v>
      </c>
      <c r="L220" t="s">
        <v>90</v>
      </c>
      <c r="M220" t="s">
        <v>368</v>
      </c>
      <c r="N220" t="s">
        <v>1907</v>
      </c>
      <c r="O220" t="s">
        <v>1908</v>
      </c>
      <c r="P220" t="s">
        <v>7</v>
      </c>
      <c r="Q220" t="s">
        <v>9</v>
      </c>
      <c r="R220" t="s">
        <v>245</v>
      </c>
      <c r="S220" t="s">
        <v>221</v>
      </c>
      <c r="T220">
        <v>12300000</v>
      </c>
      <c r="AC220">
        <v>3</v>
      </c>
      <c r="AD220">
        <v>4100000</v>
      </c>
      <c r="AE220">
        <v>12300000</v>
      </c>
      <c r="AI220">
        <v>42027</v>
      </c>
      <c r="AJ220" t="s">
        <v>411</v>
      </c>
      <c r="AN220">
        <v>12300000</v>
      </c>
      <c r="AO220">
        <v>12300000</v>
      </c>
      <c r="AP220">
        <v>0</v>
      </c>
      <c r="AQ220">
        <v>0</v>
      </c>
      <c r="AR220" t="s">
        <v>469</v>
      </c>
      <c r="AS220" t="s">
        <v>469</v>
      </c>
      <c r="AU220" t="s">
        <v>469</v>
      </c>
      <c r="AV220" t="s">
        <v>469</v>
      </c>
      <c r="AW220" t="s">
        <v>2077</v>
      </c>
      <c r="AX220">
        <v>93</v>
      </c>
      <c r="AY220">
        <v>67</v>
      </c>
      <c r="AZ220">
        <v>42044</v>
      </c>
      <c r="BA220">
        <v>12300000</v>
      </c>
      <c r="BB220">
        <v>0</v>
      </c>
      <c r="BF220">
        <v>0</v>
      </c>
      <c r="BJ220">
        <v>0</v>
      </c>
      <c r="BN220">
        <v>0</v>
      </c>
      <c r="BR220">
        <v>0</v>
      </c>
      <c r="BV220">
        <v>0</v>
      </c>
      <c r="BZ220">
        <v>0</v>
      </c>
      <c r="CD220">
        <v>0</v>
      </c>
      <c r="CH220">
        <v>0</v>
      </c>
      <c r="CL220">
        <v>0</v>
      </c>
      <c r="CP220">
        <v>0</v>
      </c>
      <c r="CT220">
        <v>0</v>
      </c>
      <c r="CW220">
        <v>0</v>
      </c>
      <c r="DF220">
        <v>0</v>
      </c>
      <c r="DJ220">
        <v>0</v>
      </c>
      <c r="DN220">
        <v>0</v>
      </c>
      <c r="DR220">
        <v>0</v>
      </c>
      <c r="DV220">
        <v>0</v>
      </c>
      <c r="DZ220">
        <v>0</v>
      </c>
      <c r="ED220">
        <v>0</v>
      </c>
      <c r="EH220">
        <v>0</v>
      </c>
      <c r="EL220">
        <v>0</v>
      </c>
      <c r="EP220">
        <v>0</v>
      </c>
      <c r="ET220">
        <v>0</v>
      </c>
      <c r="EZ220" t="s">
        <v>563</v>
      </c>
      <c r="FA220">
        <v>0</v>
      </c>
      <c r="FB220">
        <v>2</v>
      </c>
      <c r="FC220" t="s">
        <v>469</v>
      </c>
      <c r="FD220" t="s">
        <v>879</v>
      </c>
      <c r="FE220" t="s">
        <v>844</v>
      </c>
      <c r="FF220">
        <v>0</v>
      </c>
    </row>
    <row r="221" spans="1:162" x14ac:dyDescent="0.2">
      <c r="A221" t="s">
        <v>492</v>
      </c>
      <c r="B221" t="s">
        <v>1741</v>
      </c>
      <c r="C221" t="s">
        <v>4</v>
      </c>
      <c r="D221" s="39" t="s">
        <v>494</v>
      </c>
      <c r="E221" t="s">
        <v>999</v>
      </c>
      <c r="F221" t="s">
        <v>1047</v>
      </c>
      <c r="G221">
        <v>4</v>
      </c>
      <c r="H221" t="s">
        <v>1748</v>
      </c>
      <c r="J221" t="s">
        <v>328</v>
      </c>
      <c r="K221" t="s">
        <v>329</v>
      </c>
      <c r="L221" t="s">
        <v>90</v>
      </c>
      <c r="M221" t="s">
        <v>368</v>
      </c>
      <c r="N221" t="s">
        <v>1907</v>
      </c>
      <c r="O221" t="s">
        <v>1908</v>
      </c>
      <c r="P221" t="s">
        <v>7</v>
      </c>
      <c r="Q221" t="s">
        <v>9</v>
      </c>
      <c r="R221" t="s">
        <v>245</v>
      </c>
      <c r="S221" t="s">
        <v>221</v>
      </c>
      <c r="T221">
        <v>10250000</v>
      </c>
      <c r="AC221">
        <v>2.5</v>
      </c>
      <c r="AD221">
        <v>4100000</v>
      </c>
      <c r="AE221">
        <v>10250000</v>
      </c>
      <c r="AI221">
        <v>42027</v>
      </c>
      <c r="AJ221" t="s">
        <v>411</v>
      </c>
      <c r="AN221">
        <v>10250000</v>
      </c>
      <c r="AO221">
        <v>10250000</v>
      </c>
      <c r="AP221">
        <v>0</v>
      </c>
      <c r="AQ221">
        <v>0</v>
      </c>
      <c r="AR221" t="s">
        <v>469</v>
      </c>
      <c r="AS221" t="s">
        <v>469</v>
      </c>
      <c r="AU221" t="s">
        <v>469</v>
      </c>
      <c r="AV221" t="s">
        <v>469</v>
      </c>
      <c r="AW221" t="s">
        <v>2078</v>
      </c>
      <c r="AX221">
        <v>94</v>
      </c>
      <c r="AY221">
        <v>197</v>
      </c>
      <c r="AZ221">
        <v>42051</v>
      </c>
      <c r="BA221">
        <v>10250000</v>
      </c>
      <c r="BB221">
        <v>0</v>
      </c>
      <c r="BF221">
        <v>0</v>
      </c>
      <c r="BJ221">
        <v>0</v>
      </c>
      <c r="BN221">
        <v>0</v>
      </c>
      <c r="BR221">
        <v>0</v>
      </c>
      <c r="BV221">
        <v>0</v>
      </c>
      <c r="BZ221">
        <v>0</v>
      </c>
      <c r="CD221">
        <v>0</v>
      </c>
      <c r="CH221">
        <v>0</v>
      </c>
      <c r="CL221">
        <v>0</v>
      </c>
      <c r="CP221">
        <v>0</v>
      </c>
      <c r="CT221">
        <v>0</v>
      </c>
      <c r="CW221">
        <v>0</v>
      </c>
      <c r="DF221">
        <v>0</v>
      </c>
      <c r="DJ221">
        <v>0</v>
      </c>
      <c r="DN221">
        <v>0</v>
      </c>
      <c r="DR221">
        <v>0</v>
      </c>
      <c r="DV221">
        <v>0</v>
      </c>
      <c r="DZ221">
        <v>0</v>
      </c>
      <c r="ED221">
        <v>0</v>
      </c>
      <c r="EH221">
        <v>0</v>
      </c>
      <c r="EL221">
        <v>0</v>
      </c>
      <c r="EP221">
        <v>0</v>
      </c>
      <c r="ET221">
        <v>0</v>
      </c>
      <c r="EZ221" t="s">
        <v>763</v>
      </c>
      <c r="FA221">
        <v>0</v>
      </c>
      <c r="FB221">
        <v>1</v>
      </c>
      <c r="FC221" t="s">
        <v>469</v>
      </c>
      <c r="FD221" t="s">
        <v>764</v>
      </c>
      <c r="FE221" t="s">
        <v>789</v>
      </c>
      <c r="FF221">
        <v>0</v>
      </c>
    </row>
    <row r="222" spans="1:162" x14ac:dyDescent="0.2">
      <c r="A222" t="s">
        <v>492</v>
      </c>
      <c r="B222" t="s">
        <v>1741</v>
      </c>
      <c r="C222" t="s">
        <v>4</v>
      </c>
      <c r="D222" s="39" t="s">
        <v>494</v>
      </c>
      <c r="E222" t="s">
        <v>999</v>
      </c>
      <c r="F222" t="s">
        <v>1047</v>
      </c>
      <c r="G222">
        <v>5</v>
      </c>
      <c r="H222" t="s">
        <v>1099</v>
      </c>
      <c r="J222" t="s">
        <v>328</v>
      </c>
      <c r="K222" t="s">
        <v>329</v>
      </c>
      <c r="L222" t="s">
        <v>90</v>
      </c>
      <c r="M222" t="s">
        <v>368</v>
      </c>
      <c r="N222" t="s">
        <v>1907</v>
      </c>
      <c r="O222" t="s">
        <v>1908</v>
      </c>
      <c r="P222" t="s">
        <v>7</v>
      </c>
      <c r="Q222" t="s">
        <v>9</v>
      </c>
      <c r="R222" t="s">
        <v>245</v>
      </c>
      <c r="S222" t="s">
        <v>221</v>
      </c>
      <c r="T222">
        <v>13500000</v>
      </c>
      <c r="AC222">
        <v>3</v>
      </c>
      <c r="AD222">
        <v>4500000</v>
      </c>
      <c r="AE222">
        <v>13500000</v>
      </c>
      <c r="AI222">
        <v>42027</v>
      </c>
      <c r="AJ222" t="s">
        <v>411</v>
      </c>
      <c r="AN222">
        <v>13500000</v>
      </c>
      <c r="AO222">
        <v>13500000</v>
      </c>
      <c r="AP222">
        <v>0</v>
      </c>
      <c r="AQ222">
        <v>0</v>
      </c>
      <c r="AR222" t="s">
        <v>469</v>
      </c>
      <c r="AS222" t="s">
        <v>469</v>
      </c>
      <c r="AU222" t="s">
        <v>469</v>
      </c>
      <c r="AV222" t="s">
        <v>469</v>
      </c>
      <c r="AW222" t="s">
        <v>2079</v>
      </c>
      <c r="AX222">
        <v>95</v>
      </c>
      <c r="AY222">
        <v>85</v>
      </c>
      <c r="AZ222">
        <v>42046</v>
      </c>
      <c r="BA222">
        <v>13500000</v>
      </c>
      <c r="BB222">
        <v>0</v>
      </c>
      <c r="BF222">
        <v>0</v>
      </c>
      <c r="BJ222">
        <v>0</v>
      </c>
      <c r="BN222">
        <v>0</v>
      </c>
      <c r="BR222">
        <v>0</v>
      </c>
      <c r="BV222">
        <v>0</v>
      </c>
      <c r="BZ222">
        <v>0</v>
      </c>
      <c r="CD222">
        <v>0</v>
      </c>
      <c r="CH222">
        <v>0</v>
      </c>
      <c r="CL222">
        <v>0</v>
      </c>
      <c r="CP222">
        <v>0</v>
      </c>
      <c r="CT222">
        <v>0</v>
      </c>
      <c r="CW222">
        <v>0</v>
      </c>
      <c r="DF222">
        <v>0</v>
      </c>
      <c r="DJ222">
        <v>0</v>
      </c>
      <c r="DN222">
        <v>0</v>
      </c>
      <c r="DR222">
        <v>0</v>
      </c>
      <c r="DV222">
        <v>0</v>
      </c>
      <c r="DZ222">
        <v>0</v>
      </c>
      <c r="ED222">
        <v>0</v>
      </c>
      <c r="EH222">
        <v>0</v>
      </c>
      <c r="EL222">
        <v>0</v>
      </c>
      <c r="EP222">
        <v>0</v>
      </c>
      <c r="ET222">
        <v>0</v>
      </c>
      <c r="EZ222" t="s">
        <v>563</v>
      </c>
      <c r="FA222">
        <v>0</v>
      </c>
      <c r="FB222">
        <v>2</v>
      </c>
      <c r="FC222" t="s">
        <v>469</v>
      </c>
      <c r="FD222" t="s">
        <v>879</v>
      </c>
      <c r="FE222" t="s">
        <v>844</v>
      </c>
      <c r="FF222">
        <v>0</v>
      </c>
    </row>
    <row r="223" spans="1:162" x14ac:dyDescent="0.2">
      <c r="A223" t="s">
        <v>492</v>
      </c>
      <c r="B223" t="s">
        <v>1741</v>
      </c>
      <c r="C223" t="s">
        <v>4</v>
      </c>
      <c r="D223" s="39" t="s">
        <v>494</v>
      </c>
      <c r="E223" t="s">
        <v>999</v>
      </c>
      <c r="F223" t="s">
        <v>1047</v>
      </c>
      <c r="G223">
        <v>6</v>
      </c>
      <c r="H223" t="s">
        <v>1749</v>
      </c>
      <c r="J223" t="s">
        <v>328</v>
      </c>
      <c r="K223" t="s">
        <v>329</v>
      </c>
      <c r="L223" t="s">
        <v>90</v>
      </c>
      <c r="M223" t="s">
        <v>368</v>
      </c>
      <c r="N223" t="s">
        <v>1907</v>
      </c>
      <c r="O223" t="s">
        <v>1908</v>
      </c>
      <c r="P223" t="s">
        <v>7</v>
      </c>
      <c r="Q223" t="s">
        <v>9</v>
      </c>
      <c r="R223" t="s">
        <v>245</v>
      </c>
      <c r="S223" t="s">
        <v>221</v>
      </c>
      <c r="T223">
        <v>8200000</v>
      </c>
      <c r="AC223">
        <v>2</v>
      </c>
      <c r="AD223">
        <v>4100000</v>
      </c>
      <c r="AE223">
        <v>8200000</v>
      </c>
      <c r="AI223">
        <v>42027</v>
      </c>
      <c r="AJ223" t="s">
        <v>411</v>
      </c>
      <c r="AN223">
        <v>8200000</v>
      </c>
      <c r="AO223">
        <v>8200000</v>
      </c>
      <c r="AP223">
        <v>0</v>
      </c>
      <c r="AQ223">
        <v>0</v>
      </c>
      <c r="AR223" t="s">
        <v>469</v>
      </c>
      <c r="AS223" t="s">
        <v>469</v>
      </c>
      <c r="AU223" t="s">
        <v>469</v>
      </c>
      <c r="AV223" t="s">
        <v>469</v>
      </c>
      <c r="AW223" t="s">
        <v>2080</v>
      </c>
      <c r="AX223">
        <v>96</v>
      </c>
      <c r="AY223">
        <v>231</v>
      </c>
      <c r="AZ223">
        <v>42055</v>
      </c>
      <c r="BA223">
        <v>8200000</v>
      </c>
      <c r="BB223">
        <v>0</v>
      </c>
      <c r="BF223">
        <v>0</v>
      </c>
      <c r="BJ223">
        <v>0</v>
      </c>
      <c r="BN223">
        <v>0</v>
      </c>
      <c r="BR223">
        <v>0</v>
      </c>
      <c r="BV223">
        <v>0</v>
      </c>
      <c r="BZ223">
        <v>0</v>
      </c>
      <c r="CD223">
        <v>0</v>
      </c>
      <c r="CH223">
        <v>0</v>
      </c>
      <c r="CL223">
        <v>0</v>
      </c>
      <c r="CP223">
        <v>0</v>
      </c>
      <c r="CT223">
        <v>0</v>
      </c>
      <c r="CW223">
        <v>0</v>
      </c>
      <c r="DF223">
        <v>0</v>
      </c>
      <c r="DJ223">
        <v>0</v>
      </c>
      <c r="DN223">
        <v>0</v>
      </c>
      <c r="DR223">
        <v>0</v>
      </c>
      <c r="DV223">
        <v>0</v>
      </c>
      <c r="DZ223">
        <v>0</v>
      </c>
      <c r="ED223">
        <v>0</v>
      </c>
      <c r="EH223">
        <v>0</v>
      </c>
      <c r="EL223">
        <v>0</v>
      </c>
      <c r="EP223">
        <v>0</v>
      </c>
      <c r="ET223">
        <v>0</v>
      </c>
      <c r="EZ223" t="s">
        <v>564</v>
      </c>
      <c r="FA223">
        <v>0</v>
      </c>
      <c r="FB223">
        <v>2</v>
      </c>
      <c r="FC223" t="s">
        <v>469</v>
      </c>
      <c r="FD223" t="s">
        <v>880</v>
      </c>
      <c r="FE223" t="s">
        <v>765</v>
      </c>
      <c r="FF223">
        <v>0</v>
      </c>
    </row>
    <row r="224" spans="1:162" x14ac:dyDescent="0.2">
      <c r="A224" t="s">
        <v>492</v>
      </c>
      <c r="B224" t="s">
        <v>1741</v>
      </c>
      <c r="C224" t="s">
        <v>4</v>
      </c>
      <c r="D224" s="39" t="s">
        <v>494</v>
      </c>
      <c r="E224" t="s">
        <v>999</v>
      </c>
      <c r="F224" t="s">
        <v>1047</v>
      </c>
      <c r="G224">
        <v>7</v>
      </c>
      <c r="H224" t="s">
        <v>1750</v>
      </c>
      <c r="J224" t="s">
        <v>328</v>
      </c>
      <c r="K224" t="s">
        <v>329</v>
      </c>
      <c r="L224" t="s">
        <v>90</v>
      </c>
      <c r="M224" t="s">
        <v>368</v>
      </c>
      <c r="N224" t="s">
        <v>1907</v>
      </c>
      <c r="O224" t="s">
        <v>1908</v>
      </c>
      <c r="P224" t="s">
        <v>7</v>
      </c>
      <c r="Q224" t="s">
        <v>1187</v>
      </c>
      <c r="R224" t="s">
        <v>245</v>
      </c>
      <c r="S224" t="s">
        <v>221</v>
      </c>
      <c r="T224">
        <v>8200000</v>
      </c>
      <c r="AC224">
        <v>2</v>
      </c>
      <c r="AD224">
        <v>4100000</v>
      </c>
      <c r="AE224">
        <v>8200000</v>
      </c>
      <c r="AI224">
        <v>42027</v>
      </c>
      <c r="AJ224" t="s">
        <v>411</v>
      </c>
      <c r="AN224">
        <v>8200000</v>
      </c>
      <c r="AO224">
        <v>8200000</v>
      </c>
      <c r="AP224">
        <v>0</v>
      </c>
      <c r="AQ224">
        <v>0</v>
      </c>
      <c r="AR224" t="s">
        <v>469</v>
      </c>
      <c r="AS224" t="s">
        <v>469</v>
      </c>
      <c r="AU224" t="s">
        <v>469</v>
      </c>
      <c r="AV224" t="s">
        <v>469</v>
      </c>
      <c r="AW224" t="s">
        <v>2081</v>
      </c>
      <c r="AX224">
        <v>97</v>
      </c>
      <c r="AY224">
        <v>205</v>
      </c>
      <c r="AZ224">
        <v>42053</v>
      </c>
      <c r="BA224">
        <v>8200000</v>
      </c>
      <c r="BB224">
        <v>0</v>
      </c>
      <c r="BF224">
        <v>0</v>
      </c>
      <c r="BJ224">
        <v>0</v>
      </c>
      <c r="BN224">
        <v>0</v>
      </c>
      <c r="BR224">
        <v>0</v>
      </c>
      <c r="BV224">
        <v>0</v>
      </c>
      <c r="BZ224">
        <v>0</v>
      </c>
      <c r="CD224">
        <v>0</v>
      </c>
      <c r="CH224">
        <v>0</v>
      </c>
      <c r="CL224">
        <v>0</v>
      </c>
      <c r="CP224">
        <v>0</v>
      </c>
      <c r="CT224">
        <v>0</v>
      </c>
      <c r="CW224">
        <v>0</v>
      </c>
      <c r="DF224">
        <v>0</v>
      </c>
      <c r="DJ224">
        <v>0</v>
      </c>
      <c r="DN224">
        <v>0</v>
      </c>
      <c r="DR224">
        <v>0</v>
      </c>
      <c r="DV224">
        <v>0</v>
      </c>
      <c r="DZ224">
        <v>0</v>
      </c>
      <c r="ED224">
        <v>0</v>
      </c>
      <c r="EH224">
        <v>0</v>
      </c>
      <c r="EL224">
        <v>0</v>
      </c>
      <c r="EP224">
        <v>0</v>
      </c>
      <c r="ET224">
        <v>0</v>
      </c>
      <c r="EZ224" t="s">
        <v>565</v>
      </c>
      <c r="FA224">
        <v>0</v>
      </c>
      <c r="FB224">
        <v>2</v>
      </c>
      <c r="FC224" t="s">
        <v>469</v>
      </c>
      <c r="FD224" t="s">
        <v>766</v>
      </c>
      <c r="FE224" t="s">
        <v>765</v>
      </c>
      <c r="FF224">
        <v>0</v>
      </c>
    </row>
    <row r="225" spans="1:162" x14ac:dyDescent="0.2">
      <c r="A225" t="s">
        <v>492</v>
      </c>
      <c r="B225" t="s">
        <v>1741</v>
      </c>
      <c r="C225" t="s">
        <v>4</v>
      </c>
      <c r="D225" s="39" t="s">
        <v>495</v>
      </c>
      <c r="E225" t="s">
        <v>1000</v>
      </c>
      <c r="F225" t="s">
        <v>1047</v>
      </c>
      <c r="G225">
        <v>1</v>
      </c>
      <c r="H225" t="s">
        <v>1100</v>
      </c>
      <c r="J225" t="s">
        <v>328</v>
      </c>
      <c r="K225" t="s">
        <v>329</v>
      </c>
      <c r="L225" t="s">
        <v>90</v>
      </c>
      <c r="M225" t="s">
        <v>368</v>
      </c>
      <c r="N225" t="s">
        <v>1907</v>
      </c>
      <c r="O225" t="s">
        <v>1908</v>
      </c>
      <c r="P225" t="s">
        <v>7</v>
      </c>
      <c r="Q225" t="s">
        <v>9</v>
      </c>
      <c r="R225" t="s">
        <v>245</v>
      </c>
      <c r="S225" t="s">
        <v>221</v>
      </c>
      <c r="T225">
        <v>15900000</v>
      </c>
      <c r="AC225">
        <v>3</v>
      </c>
      <c r="AD225">
        <v>5300000</v>
      </c>
      <c r="AE225">
        <v>15900000</v>
      </c>
      <c r="AI225">
        <v>42027</v>
      </c>
      <c r="AJ225" t="s">
        <v>411</v>
      </c>
      <c r="AN225">
        <v>15900000</v>
      </c>
      <c r="AO225">
        <v>15900000</v>
      </c>
      <c r="AP225">
        <v>0</v>
      </c>
      <c r="AQ225">
        <v>0</v>
      </c>
      <c r="AR225" t="s">
        <v>469</v>
      </c>
      <c r="AS225" t="s">
        <v>469</v>
      </c>
      <c r="AU225" t="s">
        <v>469</v>
      </c>
      <c r="AV225" t="s">
        <v>469</v>
      </c>
      <c r="AW225" t="s">
        <v>2082</v>
      </c>
      <c r="AX225">
        <v>98</v>
      </c>
      <c r="AY225">
        <v>69</v>
      </c>
      <c r="AZ225">
        <v>42045</v>
      </c>
      <c r="BA225">
        <v>15900000</v>
      </c>
      <c r="BB225">
        <v>0</v>
      </c>
      <c r="BF225">
        <v>0</v>
      </c>
      <c r="BJ225">
        <v>0</v>
      </c>
      <c r="BN225">
        <v>0</v>
      </c>
      <c r="BR225">
        <v>0</v>
      </c>
      <c r="BV225">
        <v>0</v>
      </c>
      <c r="BZ225">
        <v>0</v>
      </c>
      <c r="CD225">
        <v>0</v>
      </c>
      <c r="CH225">
        <v>0</v>
      </c>
      <c r="CL225">
        <v>0</v>
      </c>
      <c r="CP225">
        <v>0</v>
      </c>
      <c r="CT225">
        <v>0</v>
      </c>
      <c r="CW225">
        <v>0</v>
      </c>
      <c r="DF225">
        <v>0</v>
      </c>
      <c r="DJ225">
        <v>0</v>
      </c>
      <c r="DN225">
        <v>0</v>
      </c>
      <c r="DR225">
        <v>0</v>
      </c>
      <c r="DV225">
        <v>0</v>
      </c>
      <c r="DZ225">
        <v>0</v>
      </c>
      <c r="ED225">
        <v>0</v>
      </c>
      <c r="EH225">
        <v>0</v>
      </c>
      <c r="EL225">
        <v>0</v>
      </c>
      <c r="EP225">
        <v>0</v>
      </c>
      <c r="ET225">
        <v>0</v>
      </c>
      <c r="EZ225" t="s">
        <v>566</v>
      </c>
      <c r="FA225">
        <v>0</v>
      </c>
      <c r="FB225">
        <v>2</v>
      </c>
      <c r="FC225" t="s">
        <v>469</v>
      </c>
      <c r="FD225" t="s">
        <v>847</v>
      </c>
      <c r="FE225" t="s">
        <v>469</v>
      </c>
      <c r="FF225">
        <v>0</v>
      </c>
    </row>
    <row r="226" spans="1:162" x14ac:dyDescent="0.2">
      <c r="A226" t="s">
        <v>492</v>
      </c>
      <c r="B226" t="s">
        <v>1741</v>
      </c>
      <c r="C226" t="s">
        <v>4</v>
      </c>
      <c r="D226" s="39" t="s">
        <v>495</v>
      </c>
      <c r="E226" t="s">
        <v>1000</v>
      </c>
      <c r="F226" t="s">
        <v>1047</v>
      </c>
      <c r="G226">
        <v>2</v>
      </c>
      <c r="H226" t="s">
        <v>1751</v>
      </c>
      <c r="J226" t="s">
        <v>328</v>
      </c>
      <c r="K226" t="s">
        <v>329</v>
      </c>
      <c r="L226" t="s">
        <v>90</v>
      </c>
      <c r="M226" t="s">
        <v>368</v>
      </c>
      <c r="N226" t="s">
        <v>1907</v>
      </c>
      <c r="O226" t="s">
        <v>1908</v>
      </c>
      <c r="P226" t="s">
        <v>7</v>
      </c>
      <c r="Q226" t="s">
        <v>9</v>
      </c>
      <c r="R226" t="s">
        <v>245</v>
      </c>
      <c r="S226" t="s">
        <v>221</v>
      </c>
      <c r="T226">
        <v>8200000</v>
      </c>
      <c r="AC226">
        <v>2</v>
      </c>
      <c r="AD226">
        <v>4100000</v>
      </c>
      <c r="AE226">
        <v>8200000</v>
      </c>
      <c r="AI226">
        <v>42027</v>
      </c>
      <c r="AJ226" t="s">
        <v>411</v>
      </c>
      <c r="AN226">
        <v>8200000</v>
      </c>
      <c r="AO226">
        <v>8200000</v>
      </c>
      <c r="AP226">
        <v>0</v>
      </c>
      <c r="AQ226">
        <v>0</v>
      </c>
      <c r="AR226" t="s">
        <v>469</v>
      </c>
      <c r="AS226" t="s">
        <v>469</v>
      </c>
      <c r="AU226" t="s">
        <v>469</v>
      </c>
      <c r="AV226" t="s">
        <v>469</v>
      </c>
      <c r="AW226" t="s">
        <v>2083</v>
      </c>
      <c r="AX226">
        <v>99</v>
      </c>
      <c r="AY226">
        <v>214</v>
      </c>
      <c r="AZ226">
        <v>42054</v>
      </c>
      <c r="BA226">
        <v>8200000</v>
      </c>
      <c r="BB226">
        <v>0</v>
      </c>
      <c r="BF226">
        <v>0</v>
      </c>
      <c r="BJ226">
        <v>0</v>
      </c>
      <c r="BN226">
        <v>0</v>
      </c>
      <c r="BR226">
        <v>0</v>
      </c>
      <c r="BV226">
        <v>0</v>
      </c>
      <c r="BZ226">
        <v>0</v>
      </c>
      <c r="CD226">
        <v>0</v>
      </c>
      <c r="CH226">
        <v>0</v>
      </c>
      <c r="CL226">
        <v>0</v>
      </c>
      <c r="CP226">
        <v>0</v>
      </c>
      <c r="CT226">
        <v>0</v>
      </c>
      <c r="CW226">
        <v>0</v>
      </c>
      <c r="DF226">
        <v>0</v>
      </c>
      <c r="DJ226">
        <v>0</v>
      </c>
      <c r="DN226">
        <v>0</v>
      </c>
      <c r="DR226">
        <v>0</v>
      </c>
      <c r="DV226">
        <v>0</v>
      </c>
      <c r="DZ226">
        <v>0</v>
      </c>
      <c r="ED226">
        <v>0</v>
      </c>
      <c r="EH226">
        <v>0</v>
      </c>
      <c r="EL226">
        <v>0</v>
      </c>
      <c r="EP226">
        <v>0</v>
      </c>
      <c r="ET226">
        <v>0</v>
      </c>
      <c r="EZ226" t="s">
        <v>567</v>
      </c>
      <c r="FA226">
        <v>0</v>
      </c>
      <c r="FB226">
        <v>2</v>
      </c>
      <c r="FC226" t="s">
        <v>469</v>
      </c>
      <c r="FD226" t="s">
        <v>767</v>
      </c>
      <c r="FE226" t="s">
        <v>845</v>
      </c>
      <c r="FF226">
        <v>0</v>
      </c>
    </row>
    <row r="227" spans="1:162" x14ac:dyDescent="0.2">
      <c r="A227" t="s">
        <v>492</v>
      </c>
      <c r="B227" t="s">
        <v>1741</v>
      </c>
      <c r="C227" t="s">
        <v>4</v>
      </c>
      <c r="D227" s="39" t="s">
        <v>1001</v>
      </c>
      <c r="E227" t="s">
        <v>1752</v>
      </c>
      <c r="F227" t="s">
        <v>1047</v>
      </c>
      <c r="G227">
        <v>1</v>
      </c>
      <c r="H227" t="s">
        <v>1753</v>
      </c>
      <c r="J227" t="s">
        <v>328</v>
      </c>
      <c r="K227" t="s">
        <v>329</v>
      </c>
      <c r="L227" t="s">
        <v>90</v>
      </c>
      <c r="M227" t="s">
        <v>368</v>
      </c>
      <c r="N227" t="s">
        <v>1907</v>
      </c>
      <c r="O227" t="s">
        <v>1908</v>
      </c>
      <c r="P227" t="s">
        <v>7</v>
      </c>
      <c r="Q227" t="s">
        <v>9</v>
      </c>
      <c r="R227" t="s">
        <v>245</v>
      </c>
      <c r="S227" t="s">
        <v>221</v>
      </c>
      <c r="T227">
        <v>9000000</v>
      </c>
      <c r="AC227">
        <v>2</v>
      </c>
      <c r="AD227">
        <v>4500000</v>
      </c>
      <c r="AE227">
        <v>9000000</v>
      </c>
      <c r="AI227">
        <v>42027</v>
      </c>
      <c r="AJ227" t="s">
        <v>411</v>
      </c>
      <c r="AN227">
        <v>9000000</v>
      </c>
      <c r="AO227">
        <v>9000000</v>
      </c>
      <c r="AP227">
        <v>0</v>
      </c>
      <c r="AQ227">
        <v>0</v>
      </c>
      <c r="AR227" t="s">
        <v>469</v>
      </c>
      <c r="AS227" t="s">
        <v>469</v>
      </c>
      <c r="AU227" t="s">
        <v>469</v>
      </c>
      <c r="AV227" t="s">
        <v>469</v>
      </c>
      <c r="AW227" t="s">
        <v>2084</v>
      </c>
      <c r="AX227">
        <v>100</v>
      </c>
      <c r="AY227">
        <v>262</v>
      </c>
      <c r="AZ227">
        <v>42060</v>
      </c>
      <c r="BA227">
        <v>9000000</v>
      </c>
      <c r="BB227">
        <v>0</v>
      </c>
      <c r="BF227">
        <v>0</v>
      </c>
      <c r="BJ227">
        <v>0</v>
      </c>
      <c r="BN227">
        <v>0</v>
      </c>
      <c r="BR227">
        <v>0</v>
      </c>
      <c r="BV227">
        <v>0</v>
      </c>
      <c r="BZ227">
        <v>0</v>
      </c>
      <c r="CD227">
        <v>0</v>
      </c>
      <c r="CH227">
        <v>0</v>
      </c>
      <c r="CL227">
        <v>0</v>
      </c>
      <c r="CP227">
        <v>0</v>
      </c>
      <c r="CT227">
        <v>0</v>
      </c>
      <c r="CW227">
        <v>0</v>
      </c>
      <c r="DF227">
        <v>0</v>
      </c>
      <c r="DJ227">
        <v>0</v>
      </c>
      <c r="DN227">
        <v>0</v>
      </c>
      <c r="DR227">
        <v>0</v>
      </c>
      <c r="DV227">
        <v>0</v>
      </c>
      <c r="DZ227">
        <v>0</v>
      </c>
      <c r="ED227">
        <v>0</v>
      </c>
      <c r="EH227">
        <v>0</v>
      </c>
      <c r="EL227">
        <v>0</v>
      </c>
      <c r="EP227">
        <v>0</v>
      </c>
      <c r="ET227">
        <v>0</v>
      </c>
      <c r="EZ227" t="s">
        <v>568</v>
      </c>
      <c r="FA227">
        <v>0</v>
      </c>
      <c r="FB227">
        <v>2</v>
      </c>
      <c r="FC227" t="s">
        <v>469</v>
      </c>
      <c r="FD227" t="s">
        <v>846</v>
      </c>
      <c r="FE227" t="s">
        <v>765</v>
      </c>
      <c r="FF227">
        <v>0</v>
      </c>
    </row>
    <row r="228" spans="1:162" x14ac:dyDescent="0.2">
      <c r="A228" t="s">
        <v>492</v>
      </c>
      <c r="B228" t="s">
        <v>1741</v>
      </c>
      <c r="C228" t="s">
        <v>4</v>
      </c>
      <c r="D228" s="39" t="s">
        <v>1001</v>
      </c>
      <c r="E228" t="s">
        <v>1752</v>
      </c>
      <c r="F228" t="s">
        <v>1047</v>
      </c>
      <c r="G228">
        <v>2</v>
      </c>
      <c r="H228" t="s">
        <v>1754</v>
      </c>
      <c r="J228" t="s">
        <v>328</v>
      </c>
      <c r="K228" t="s">
        <v>329</v>
      </c>
      <c r="L228" t="s">
        <v>90</v>
      </c>
      <c r="M228" t="s">
        <v>368</v>
      </c>
      <c r="N228" t="s">
        <v>1907</v>
      </c>
      <c r="O228" t="s">
        <v>1908</v>
      </c>
      <c r="P228" t="s">
        <v>7</v>
      </c>
      <c r="Q228" t="s">
        <v>9</v>
      </c>
      <c r="R228" t="s">
        <v>245</v>
      </c>
      <c r="S228" t="s">
        <v>221</v>
      </c>
      <c r="T228">
        <v>9000000</v>
      </c>
      <c r="AC228">
        <v>2</v>
      </c>
      <c r="AD228">
        <v>4500000</v>
      </c>
      <c r="AE228">
        <v>9000000</v>
      </c>
      <c r="AI228">
        <v>42027</v>
      </c>
      <c r="AJ228" t="s">
        <v>411</v>
      </c>
      <c r="AN228">
        <v>9000000</v>
      </c>
      <c r="AO228">
        <v>9000000</v>
      </c>
      <c r="AP228">
        <v>0</v>
      </c>
      <c r="AQ228">
        <v>0</v>
      </c>
      <c r="AR228" t="s">
        <v>469</v>
      </c>
      <c r="AS228" t="s">
        <v>469</v>
      </c>
      <c r="AU228" t="s">
        <v>469</v>
      </c>
      <c r="AV228" t="s">
        <v>469</v>
      </c>
      <c r="AW228" t="s">
        <v>2085</v>
      </c>
      <c r="AX228">
        <v>101</v>
      </c>
      <c r="AY228">
        <v>216</v>
      </c>
      <c r="AZ228">
        <v>42054</v>
      </c>
      <c r="BA228">
        <v>9000000</v>
      </c>
      <c r="BB228">
        <v>0</v>
      </c>
      <c r="BF228">
        <v>0</v>
      </c>
      <c r="BJ228">
        <v>0</v>
      </c>
      <c r="BN228">
        <v>0</v>
      </c>
      <c r="BR228">
        <v>0</v>
      </c>
      <c r="BV228">
        <v>0</v>
      </c>
      <c r="BZ228">
        <v>0</v>
      </c>
      <c r="CD228">
        <v>0</v>
      </c>
      <c r="CH228">
        <v>0</v>
      </c>
      <c r="CL228">
        <v>0</v>
      </c>
      <c r="CP228">
        <v>0</v>
      </c>
      <c r="CT228">
        <v>0</v>
      </c>
      <c r="CW228">
        <v>0</v>
      </c>
      <c r="DF228">
        <v>0</v>
      </c>
      <c r="DJ228">
        <v>0</v>
      </c>
      <c r="DN228">
        <v>0</v>
      </c>
      <c r="DR228">
        <v>0</v>
      </c>
      <c r="DV228">
        <v>0</v>
      </c>
      <c r="DZ228">
        <v>0</v>
      </c>
      <c r="ED228">
        <v>0</v>
      </c>
      <c r="EH228">
        <v>0</v>
      </c>
      <c r="EL228">
        <v>0</v>
      </c>
      <c r="EP228">
        <v>0</v>
      </c>
      <c r="ET228">
        <v>0</v>
      </c>
      <c r="EZ228" t="s">
        <v>768</v>
      </c>
      <c r="FA228">
        <v>0</v>
      </c>
      <c r="FB228">
        <v>2</v>
      </c>
      <c r="FC228" t="s">
        <v>469</v>
      </c>
      <c r="FD228" t="s">
        <v>769</v>
      </c>
      <c r="FE228" t="s">
        <v>469</v>
      </c>
      <c r="FF228">
        <v>0</v>
      </c>
    </row>
    <row r="229" spans="1:162" x14ac:dyDescent="0.2">
      <c r="A229" t="s">
        <v>492</v>
      </c>
      <c r="B229" t="s">
        <v>1003</v>
      </c>
      <c r="C229" t="s">
        <v>1</v>
      </c>
      <c r="D229" s="39" t="s">
        <v>497</v>
      </c>
      <c r="E229" t="s">
        <v>1004</v>
      </c>
      <c r="F229" t="s">
        <v>1755</v>
      </c>
      <c r="G229">
        <v>1</v>
      </c>
      <c r="H229" t="s">
        <v>1043</v>
      </c>
      <c r="J229" t="s">
        <v>321</v>
      </c>
      <c r="K229" t="s">
        <v>322</v>
      </c>
      <c r="L229" t="s">
        <v>90</v>
      </c>
      <c r="M229" t="s">
        <v>272</v>
      </c>
      <c r="N229" t="s">
        <v>1907</v>
      </c>
      <c r="O229" t="s">
        <v>1908</v>
      </c>
      <c r="P229" t="s">
        <v>1</v>
      </c>
      <c r="Q229" t="s">
        <v>4</v>
      </c>
      <c r="R229" t="s">
        <v>247</v>
      </c>
      <c r="S229" t="s">
        <v>223</v>
      </c>
      <c r="T229">
        <v>8000000</v>
      </c>
      <c r="AC229">
        <v>1</v>
      </c>
      <c r="AD229">
        <v>8000000</v>
      </c>
      <c r="AE229">
        <v>8000000</v>
      </c>
      <c r="AF229">
        <v>11150000</v>
      </c>
      <c r="AG229">
        <v>42191</v>
      </c>
      <c r="AH229">
        <v>42193</v>
      </c>
      <c r="AI229">
        <v>42195</v>
      </c>
      <c r="AJ229" t="s">
        <v>411</v>
      </c>
      <c r="AK229" t="s">
        <v>412</v>
      </c>
      <c r="AL229" t="s">
        <v>2211</v>
      </c>
      <c r="AM229">
        <v>42067</v>
      </c>
      <c r="AN229">
        <v>0</v>
      </c>
      <c r="AO229">
        <v>0</v>
      </c>
      <c r="AP229">
        <v>8000000</v>
      </c>
      <c r="AQ229">
        <v>0</v>
      </c>
      <c r="AR229" t="s">
        <v>469</v>
      </c>
      <c r="AS229" t="s">
        <v>469</v>
      </c>
      <c r="AU229" t="s">
        <v>469</v>
      </c>
      <c r="AV229" t="s">
        <v>469</v>
      </c>
      <c r="AW229" t="s">
        <v>469</v>
      </c>
      <c r="AX229" t="s">
        <v>469</v>
      </c>
      <c r="AY229" t="s">
        <v>469</v>
      </c>
      <c r="AZ229" t="s">
        <v>469</v>
      </c>
      <c r="BA229">
        <v>0</v>
      </c>
      <c r="BB229">
        <v>0</v>
      </c>
      <c r="BF229">
        <v>0</v>
      </c>
      <c r="BJ229">
        <v>0</v>
      </c>
      <c r="BN229">
        <v>0</v>
      </c>
      <c r="BR229">
        <v>0</v>
      </c>
      <c r="BV229">
        <v>0</v>
      </c>
      <c r="BZ229">
        <v>0</v>
      </c>
      <c r="CD229">
        <v>0</v>
      </c>
      <c r="CH229">
        <v>0</v>
      </c>
      <c r="CL229">
        <v>0</v>
      </c>
      <c r="CP229">
        <v>0</v>
      </c>
      <c r="CT229">
        <v>0</v>
      </c>
      <c r="CW229">
        <v>0</v>
      </c>
      <c r="DF229">
        <v>0</v>
      </c>
      <c r="DJ229">
        <v>0</v>
      </c>
      <c r="DN229">
        <v>0</v>
      </c>
      <c r="DR229">
        <v>0</v>
      </c>
      <c r="DV229">
        <v>0</v>
      </c>
      <c r="DZ229">
        <v>0</v>
      </c>
      <c r="ED229">
        <v>0</v>
      </c>
      <c r="EH229">
        <v>0</v>
      </c>
      <c r="EL229">
        <v>0</v>
      </c>
      <c r="EP229">
        <v>0</v>
      </c>
      <c r="ET229">
        <v>0</v>
      </c>
      <c r="EZ229" t="s">
        <v>569</v>
      </c>
      <c r="FA229">
        <v>0</v>
      </c>
      <c r="FB229">
        <v>3</v>
      </c>
      <c r="FC229" t="s">
        <v>469</v>
      </c>
      <c r="FD229" t="s">
        <v>770</v>
      </c>
      <c r="FE229" t="s">
        <v>469</v>
      </c>
      <c r="FF229">
        <v>0</v>
      </c>
    </row>
    <row r="230" spans="1:162" x14ac:dyDescent="0.2">
      <c r="A230" t="s">
        <v>492</v>
      </c>
      <c r="B230" t="s">
        <v>1002</v>
      </c>
      <c r="C230" t="s">
        <v>7</v>
      </c>
      <c r="D230" s="39" t="s">
        <v>498</v>
      </c>
      <c r="E230" t="s">
        <v>499</v>
      </c>
      <c r="F230" t="s">
        <v>1047</v>
      </c>
      <c r="G230">
        <v>1</v>
      </c>
      <c r="H230" t="s">
        <v>1756</v>
      </c>
      <c r="J230" t="s">
        <v>298</v>
      </c>
      <c r="K230" t="s">
        <v>299</v>
      </c>
      <c r="L230" t="s">
        <v>90</v>
      </c>
      <c r="M230" t="s">
        <v>368</v>
      </c>
      <c r="N230" t="s">
        <v>1907</v>
      </c>
      <c r="O230" t="s">
        <v>1908</v>
      </c>
      <c r="P230" t="s">
        <v>1</v>
      </c>
      <c r="Q230" t="s">
        <v>1</v>
      </c>
      <c r="R230" t="s">
        <v>248</v>
      </c>
      <c r="S230" t="s">
        <v>224</v>
      </c>
      <c r="T230">
        <v>205419340</v>
      </c>
      <c r="AC230">
        <v>1</v>
      </c>
      <c r="AD230">
        <v>205419340</v>
      </c>
      <c r="AE230">
        <v>205419340</v>
      </c>
      <c r="AF230">
        <v>656943342</v>
      </c>
      <c r="AJ230" t="s">
        <v>411</v>
      </c>
      <c r="AK230" t="s">
        <v>412</v>
      </c>
      <c r="AL230" t="s">
        <v>2211</v>
      </c>
      <c r="AM230">
        <v>42067</v>
      </c>
      <c r="AN230">
        <v>0</v>
      </c>
      <c r="AO230">
        <v>0</v>
      </c>
      <c r="AP230">
        <v>205419340</v>
      </c>
      <c r="AQ230">
        <v>0</v>
      </c>
      <c r="AR230" t="s">
        <v>469</v>
      </c>
      <c r="AS230" t="s">
        <v>469</v>
      </c>
      <c r="AU230" t="s">
        <v>469</v>
      </c>
      <c r="AV230" t="s">
        <v>469</v>
      </c>
      <c r="AW230" t="s">
        <v>469</v>
      </c>
      <c r="AX230" t="s">
        <v>469</v>
      </c>
      <c r="AY230" t="s">
        <v>469</v>
      </c>
      <c r="AZ230" t="s">
        <v>469</v>
      </c>
      <c r="BA230">
        <v>0</v>
      </c>
      <c r="BB230">
        <v>0</v>
      </c>
      <c r="BF230">
        <v>0</v>
      </c>
      <c r="BJ230">
        <v>0</v>
      </c>
      <c r="BN230">
        <v>0</v>
      </c>
      <c r="BR230">
        <v>0</v>
      </c>
      <c r="BV230">
        <v>0</v>
      </c>
      <c r="BZ230">
        <v>0</v>
      </c>
      <c r="CD230">
        <v>0</v>
      </c>
      <c r="CH230">
        <v>0</v>
      </c>
      <c r="CL230">
        <v>0</v>
      </c>
      <c r="CP230">
        <v>0</v>
      </c>
      <c r="CT230">
        <v>0</v>
      </c>
      <c r="CW230">
        <v>0</v>
      </c>
      <c r="DF230">
        <v>0</v>
      </c>
      <c r="DJ230">
        <v>0</v>
      </c>
      <c r="DN230">
        <v>0</v>
      </c>
      <c r="DR230">
        <v>0</v>
      </c>
      <c r="DV230">
        <v>0</v>
      </c>
      <c r="DZ230">
        <v>0</v>
      </c>
      <c r="ED230">
        <v>0</v>
      </c>
      <c r="EH230">
        <v>0</v>
      </c>
      <c r="EL230">
        <v>0</v>
      </c>
      <c r="EP230">
        <v>0</v>
      </c>
      <c r="ET230">
        <v>0</v>
      </c>
      <c r="EZ230" t="s">
        <v>570</v>
      </c>
      <c r="FA230">
        <v>0</v>
      </c>
      <c r="FB230">
        <v>4</v>
      </c>
      <c r="FC230" t="s">
        <v>469</v>
      </c>
      <c r="FD230" t="s">
        <v>771</v>
      </c>
      <c r="FE230" t="s">
        <v>469</v>
      </c>
      <c r="FF230">
        <v>0</v>
      </c>
    </row>
    <row r="231" spans="1:162" x14ac:dyDescent="0.2">
      <c r="A231" t="s">
        <v>492</v>
      </c>
      <c r="B231" t="s">
        <v>1002</v>
      </c>
      <c r="C231" t="s">
        <v>7</v>
      </c>
      <c r="D231" s="39" t="s">
        <v>498</v>
      </c>
      <c r="E231" t="s">
        <v>499</v>
      </c>
      <c r="F231" t="s">
        <v>1047</v>
      </c>
      <c r="G231">
        <v>2</v>
      </c>
      <c r="H231" t="s">
        <v>1785</v>
      </c>
      <c r="J231" t="s">
        <v>328</v>
      </c>
      <c r="K231" t="s">
        <v>329</v>
      </c>
      <c r="L231" t="s">
        <v>90</v>
      </c>
      <c r="M231" t="s">
        <v>368</v>
      </c>
      <c r="N231" t="s">
        <v>1907</v>
      </c>
      <c r="O231" t="s">
        <v>1908</v>
      </c>
      <c r="P231" t="s">
        <v>7</v>
      </c>
      <c r="Q231" t="s">
        <v>9</v>
      </c>
      <c r="R231" t="s">
        <v>245</v>
      </c>
      <c r="S231" t="s">
        <v>221</v>
      </c>
      <c r="T231">
        <v>13500000</v>
      </c>
      <c r="AC231">
        <v>3</v>
      </c>
      <c r="AD231">
        <v>4500000</v>
      </c>
      <c r="AE231">
        <v>13500000</v>
      </c>
      <c r="AI231">
        <v>42027</v>
      </c>
      <c r="AJ231" t="s">
        <v>411</v>
      </c>
      <c r="AN231">
        <v>13500000</v>
      </c>
      <c r="AO231">
        <v>13500000</v>
      </c>
      <c r="AP231">
        <v>0</v>
      </c>
      <c r="AQ231">
        <v>0</v>
      </c>
      <c r="AR231" t="s">
        <v>469</v>
      </c>
      <c r="AS231" t="s">
        <v>469</v>
      </c>
      <c r="AU231" t="s">
        <v>469</v>
      </c>
      <c r="AV231" t="s">
        <v>469</v>
      </c>
      <c r="AW231" t="s">
        <v>2086</v>
      </c>
      <c r="AX231">
        <v>149</v>
      </c>
      <c r="AY231">
        <v>95</v>
      </c>
      <c r="AZ231">
        <v>42046</v>
      </c>
      <c r="BA231">
        <v>13500000</v>
      </c>
      <c r="BB231">
        <v>0</v>
      </c>
      <c r="BF231">
        <v>0</v>
      </c>
      <c r="BJ231">
        <v>0</v>
      </c>
      <c r="BN231">
        <v>0</v>
      </c>
      <c r="BR231">
        <v>0</v>
      </c>
      <c r="BV231">
        <v>0</v>
      </c>
      <c r="BZ231">
        <v>0</v>
      </c>
      <c r="CD231">
        <v>0</v>
      </c>
      <c r="CH231">
        <v>0</v>
      </c>
      <c r="CL231">
        <v>0</v>
      </c>
      <c r="CP231">
        <v>0</v>
      </c>
      <c r="CT231">
        <v>0</v>
      </c>
      <c r="CW231">
        <v>0</v>
      </c>
      <c r="DF231">
        <v>0</v>
      </c>
      <c r="DJ231">
        <v>0</v>
      </c>
      <c r="DN231">
        <v>0</v>
      </c>
      <c r="DR231">
        <v>0</v>
      </c>
      <c r="DV231">
        <v>0</v>
      </c>
      <c r="DZ231">
        <v>0</v>
      </c>
      <c r="ED231">
        <v>0</v>
      </c>
      <c r="EH231">
        <v>0</v>
      </c>
      <c r="EL231">
        <v>0</v>
      </c>
      <c r="EP231">
        <v>0</v>
      </c>
      <c r="ET231">
        <v>0</v>
      </c>
      <c r="EZ231" t="s">
        <v>571</v>
      </c>
      <c r="FA231">
        <v>0</v>
      </c>
      <c r="FB231">
        <v>4</v>
      </c>
      <c r="FC231" t="s">
        <v>469</v>
      </c>
      <c r="FD231" t="s">
        <v>772</v>
      </c>
      <c r="FE231" t="s">
        <v>773</v>
      </c>
      <c r="FF231">
        <v>9000000</v>
      </c>
    </row>
    <row r="232" spans="1:162" x14ac:dyDescent="0.2">
      <c r="A232" t="s">
        <v>492</v>
      </c>
      <c r="B232" t="s">
        <v>535</v>
      </c>
      <c r="C232" t="s">
        <v>9</v>
      </c>
      <c r="D232" s="39" t="s">
        <v>500</v>
      </c>
      <c r="E232" t="s">
        <v>1988</v>
      </c>
      <c r="F232" t="s">
        <v>1757</v>
      </c>
      <c r="G232">
        <v>1</v>
      </c>
      <c r="H232" t="s">
        <v>561</v>
      </c>
      <c r="J232" t="s">
        <v>281</v>
      </c>
      <c r="K232" t="s">
        <v>282</v>
      </c>
      <c r="L232" t="s">
        <v>90</v>
      </c>
      <c r="M232" t="s">
        <v>368</v>
      </c>
      <c r="N232" t="s">
        <v>1907</v>
      </c>
      <c r="O232" t="s">
        <v>1908</v>
      </c>
      <c r="P232" t="s">
        <v>1</v>
      </c>
      <c r="Q232" t="s">
        <v>5</v>
      </c>
      <c r="R232" t="s">
        <v>12</v>
      </c>
      <c r="S232" t="s">
        <v>237</v>
      </c>
      <c r="T232">
        <v>0</v>
      </c>
      <c r="AD232" t="s">
        <v>469</v>
      </c>
      <c r="AE232">
        <v>0</v>
      </c>
      <c r="AF232">
        <v>20000000</v>
      </c>
      <c r="AG232" t="s">
        <v>1020</v>
      </c>
      <c r="AH232" t="s">
        <v>1020</v>
      </c>
      <c r="AI232" t="s">
        <v>1020</v>
      </c>
      <c r="AK232" t="s">
        <v>408</v>
      </c>
      <c r="AL232" t="s">
        <v>2212</v>
      </c>
      <c r="AM232">
        <v>42067</v>
      </c>
      <c r="AN232">
        <v>0</v>
      </c>
      <c r="AO232">
        <v>0</v>
      </c>
      <c r="AP232">
        <v>0</v>
      </c>
      <c r="AQ232">
        <v>0</v>
      </c>
      <c r="AR232" t="s">
        <v>469</v>
      </c>
      <c r="AS232" t="s">
        <v>469</v>
      </c>
      <c r="AU232" t="s">
        <v>469</v>
      </c>
      <c r="AV232" t="s">
        <v>469</v>
      </c>
      <c r="AW232" t="s">
        <v>469</v>
      </c>
      <c r="AX232" t="s">
        <v>469</v>
      </c>
      <c r="AY232" t="s">
        <v>469</v>
      </c>
      <c r="AZ232" t="s">
        <v>469</v>
      </c>
      <c r="BA232">
        <v>0</v>
      </c>
      <c r="BB232">
        <v>0</v>
      </c>
      <c r="BF232">
        <v>0</v>
      </c>
      <c r="BJ232">
        <v>0</v>
      </c>
      <c r="BN232">
        <v>0</v>
      </c>
      <c r="BR232">
        <v>0</v>
      </c>
      <c r="BV232">
        <v>0</v>
      </c>
      <c r="BZ232">
        <v>0</v>
      </c>
      <c r="CD232">
        <v>0</v>
      </c>
      <c r="CH232">
        <v>0</v>
      </c>
      <c r="CL232">
        <v>0</v>
      </c>
      <c r="CP232">
        <v>0</v>
      </c>
      <c r="CT232">
        <v>0</v>
      </c>
      <c r="CW232">
        <v>0</v>
      </c>
      <c r="DF232">
        <v>0</v>
      </c>
      <c r="DJ232">
        <v>0</v>
      </c>
      <c r="DN232">
        <v>0</v>
      </c>
      <c r="DR232">
        <v>0</v>
      </c>
      <c r="DV232">
        <v>0</v>
      </c>
      <c r="DZ232">
        <v>0</v>
      </c>
      <c r="ED232">
        <v>0</v>
      </c>
      <c r="EH232">
        <v>0</v>
      </c>
      <c r="EL232">
        <v>0</v>
      </c>
      <c r="EP232">
        <v>0</v>
      </c>
      <c r="ET232">
        <v>0</v>
      </c>
      <c r="EZ232" t="s">
        <v>572</v>
      </c>
      <c r="FA232">
        <v>0</v>
      </c>
      <c r="FB232">
        <v>4</v>
      </c>
      <c r="FC232" t="s">
        <v>469</v>
      </c>
      <c r="FD232" t="s">
        <v>774</v>
      </c>
      <c r="FE232" t="s">
        <v>775</v>
      </c>
      <c r="FF232">
        <v>6900000</v>
      </c>
    </row>
    <row r="233" spans="1:162" x14ac:dyDescent="0.2">
      <c r="A233" t="s">
        <v>492</v>
      </c>
      <c r="B233" t="s">
        <v>535</v>
      </c>
      <c r="C233" t="s">
        <v>9</v>
      </c>
      <c r="D233" s="39" t="s">
        <v>500</v>
      </c>
      <c r="E233" t="s">
        <v>1988</v>
      </c>
      <c r="F233" t="s">
        <v>1758</v>
      </c>
      <c r="G233">
        <v>2</v>
      </c>
      <c r="H233" t="s">
        <v>2213</v>
      </c>
      <c r="I233" t="s">
        <v>533</v>
      </c>
      <c r="J233" t="s">
        <v>281</v>
      </c>
      <c r="K233" t="s">
        <v>282</v>
      </c>
      <c r="L233" t="s">
        <v>107</v>
      </c>
      <c r="M233" t="s">
        <v>293</v>
      </c>
      <c r="N233" t="s">
        <v>1907</v>
      </c>
      <c r="O233" t="s">
        <v>1908</v>
      </c>
      <c r="P233" t="s">
        <v>1</v>
      </c>
      <c r="Q233" t="s">
        <v>5</v>
      </c>
      <c r="R233" t="s">
        <v>252</v>
      </c>
      <c r="S233" t="s">
        <v>229</v>
      </c>
      <c r="T233">
        <v>12986520</v>
      </c>
      <c r="AC233">
        <v>12</v>
      </c>
      <c r="AD233">
        <v>1082210</v>
      </c>
      <c r="AE233">
        <v>12986520</v>
      </c>
      <c r="AF233">
        <v>8519658</v>
      </c>
      <c r="AG233">
        <v>42068</v>
      </c>
      <c r="AH233">
        <v>42069</v>
      </c>
      <c r="AI233">
        <v>42072</v>
      </c>
      <c r="AJ233" t="s">
        <v>411</v>
      </c>
      <c r="AK233" t="s">
        <v>412</v>
      </c>
      <c r="AL233" t="s">
        <v>2214</v>
      </c>
      <c r="AM233">
        <v>42067</v>
      </c>
      <c r="AN233">
        <v>0</v>
      </c>
      <c r="AO233">
        <v>0</v>
      </c>
      <c r="AP233">
        <v>12986520</v>
      </c>
      <c r="AQ233">
        <v>0</v>
      </c>
      <c r="AR233" t="s">
        <v>469</v>
      </c>
      <c r="AS233" t="s">
        <v>469</v>
      </c>
      <c r="AU233" t="s">
        <v>469</v>
      </c>
      <c r="AV233" t="s">
        <v>469</v>
      </c>
      <c r="AW233" t="s">
        <v>469</v>
      </c>
      <c r="AX233" t="s">
        <v>469</v>
      </c>
      <c r="AY233" t="s">
        <v>469</v>
      </c>
      <c r="AZ233" t="s">
        <v>469</v>
      </c>
      <c r="BA233">
        <v>0</v>
      </c>
      <c r="BB233">
        <v>0</v>
      </c>
      <c r="BF233">
        <v>0</v>
      </c>
      <c r="BJ233">
        <v>0</v>
      </c>
      <c r="BN233">
        <v>0</v>
      </c>
      <c r="BR233">
        <v>0</v>
      </c>
      <c r="BV233">
        <v>0</v>
      </c>
      <c r="BZ233">
        <v>0</v>
      </c>
      <c r="CD233">
        <v>0</v>
      </c>
      <c r="CH233">
        <v>0</v>
      </c>
      <c r="CL233">
        <v>0</v>
      </c>
      <c r="CP233">
        <v>0</v>
      </c>
      <c r="CT233">
        <v>0</v>
      </c>
      <c r="CW233">
        <v>0</v>
      </c>
      <c r="DF233">
        <v>0</v>
      </c>
      <c r="DJ233">
        <v>0</v>
      </c>
      <c r="DN233">
        <v>0</v>
      </c>
      <c r="DR233">
        <v>0</v>
      </c>
      <c r="DV233">
        <v>0</v>
      </c>
      <c r="DZ233">
        <v>0</v>
      </c>
      <c r="ED233">
        <v>0</v>
      </c>
      <c r="EH233">
        <v>0</v>
      </c>
      <c r="EL233">
        <v>0</v>
      </c>
      <c r="EP233">
        <v>0</v>
      </c>
      <c r="ET233">
        <v>0</v>
      </c>
      <c r="EZ233" t="s">
        <v>573</v>
      </c>
      <c r="FA233">
        <v>0</v>
      </c>
      <c r="FB233">
        <v>4</v>
      </c>
      <c r="FC233" t="s">
        <v>469</v>
      </c>
      <c r="FD233" t="s">
        <v>776</v>
      </c>
      <c r="FE233" t="s">
        <v>777</v>
      </c>
      <c r="FF233">
        <v>4600000</v>
      </c>
    </row>
    <row r="234" spans="1:162" x14ac:dyDescent="0.2">
      <c r="A234" t="s">
        <v>492</v>
      </c>
      <c r="B234" t="s">
        <v>535</v>
      </c>
      <c r="C234" t="s">
        <v>9</v>
      </c>
      <c r="D234" s="39" t="s">
        <v>500</v>
      </c>
      <c r="E234" t="s">
        <v>1988</v>
      </c>
      <c r="F234" t="s">
        <v>1047</v>
      </c>
      <c r="G234">
        <v>3</v>
      </c>
      <c r="H234" t="s">
        <v>1101</v>
      </c>
      <c r="J234" t="s">
        <v>328</v>
      </c>
      <c r="K234" t="s">
        <v>329</v>
      </c>
      <c r="L234" t="s">
        <v>90</v>
      </c>
      <c r="M234" t="s">
        <v>368</v>
      </c>
      <c r="N234" t="s">
        <v>1907</v>
      </c>
      <c r="O234" t="s">
        <v>1908</v>
      </c>
      <c r="P234" t="s">
        <v>7</v>
      </c>
      <c r="Q234" t="s">
        <v>9</v>
      </c>
      <c r="R234" t="s">
        <v>245</v>
      </c>
      <c r="S234" t="s">
        <v>221</v>
      </c>
      <c r="T234">
        <v>15900000</v>
      </c>
      <c r="AC234">
        <v>3</v>
      </c>
      <c r="AD234">
        <v>5300000</v>
      </c>
      <c r="AE234">
        <v>15900000</v>
      </c>
      <c r="AI234">
        <v>42027</v>
      </c>
      <c r="AJ234" t="s">
        <v>411</v>
      </c>
      <c r="AN234">
        <v>15900000</v>
      </c>
      <c r="AO234">
        <v>15900000</v>
      </c>
      <c r="AP234">
        <v>0</v>
      </c>
      <c r="AQ234">
        <v>0</v>
      </c>
      <c r="AR234" t="s">
        <v>469</v>
      </c>
      <c r="AS234" t="s">
        <v>469</v>
      </c>
      <c r="AU234" t="s">
        <v>469</v>
      </c>
      <c r="AV234" t="s">
        <v>469</v>
      </c>
      <c r="AW234" t="s">
        <v>2087</v>
      </c>
      <c r="AX234">
        <v>102</v>
      </c>
      <c r="AY234">
        <v>73</v>
      </c>
      <c r="AZ234">
        <v>42045</v>
      </c>
      <c r="BA234">
        <v>15900000</v>
      </c>
      <c r="BB234">
        <v>0</v>
      </c>
      <c r="BF234">
        <v>0</v>
      </c>
      <c r="BJ234">
        <v>0</v>
      </c>
      <c r="BN234">
        <v>0</v>
      </c>
      <c r="BR234">
        <v>0</v>
      </c>
      <c r="BV234">
        <v>0</v>
      </c>
      <c r="BZ234">
        <v>0</v>
      </c>
      <c r="CD234">
        <v>0</v>
      </c>
      <c r="CH234">
        <v>0</v>
      </c>
      <c r="CL234">
        <v>0</v>
      </c>
      <c r="CP234">
        <v>0</v>
      </c>
      <c r="CT234">
        <v>0</v>
      </c>
      <c r="CW234">
        <v>0</v>
      </c>
      <c r="DF234">
        <v>0</v>
      </c>
      <c r="DJ234">
        <v>0</v>
      </c>
      <c r="DN234">
        <v>0</v>
      </c>
      <c r="DR234">
        <v>0</v>
      </c>
      <c r="DV234">
        <v>0</v>
      </c>
      <c r="DZ234">
        <v>0</v>
      </c>
      <c r="ED234">
        <v>0</v>
      </c>
      <c r="EH234">
        <v>0</v>
      </c>
      <c r="EL234">
        <v>0</v>
      </c>
      <c r="EP234">
        <v>0</v>
      </c>
      <c r="ET234">
        <v>0</v>
      </c>
      <c r="EZ234" t="s">
        <v>682</v>
      </c>
      <c r="FA234">
        <v>0</v>
      </c>
      <c r="FB234">
        <v>4</v>
      </c>
      <c r="FC234" t="s">
        <v>469</v>
      </c>
      <c r="FD234" t="s">
        <v>778</v>
      </c>
      <c r="FE234" t="s">
        <v>779</v>
      </c>
      <c r="FF234">
        <v>4600000</v>
      </c>
    </row>
    <row r="235" spans="1:162" x14ac:dyDescent="0.2">
      <c r="A235" t="s">
        <v>492</v>
      </c>
      <c r="B235" t="s">
        <v>535</v>
      </c>
      <c r="C235" t="s">
        <v>9</v>
      </c>
      <c r="D235" s="39" t="s">
        <v>500</v>
      </c>
      <c r="E235" t="s">
        <v>1988</v>
      </c>
      <c r="F235" t="s">
        <v>1047</v>
      </c>
      <c r="G235">
        <v>4</v>
      </c>
      <c r="H235" t="s">
        <v>1759</v>
      </c>
      <c r="J235" t="s">
        <v>328</v>
      </c>
      <c r="K235" t="s">
        <v>329</v>
      </c>
      <c r="L235" t="s">
        <v>90</v>
      </c>
      <c r="M235" t="s">
        <v>368</v>
      </c>
      <c r="N235" t="s">
        <v>1907</v>
      </c>
      <c r="O235" t="s">
        <v>1908</v>
      </c>
      <c r="P235" t="s">
        <v>7</v>
      </c>
      <c r="Q235" t="s">
        <v>9</v>
      </c>
      <c r="R235" t="s">
        <v>245</v>
      </c>
      <c r="S235" t="s">
        <v>221</v>
      </c>
      <c r="T235">
        <v>8200000</v>
      </c>
      <c r="AC235">
        <v>2</v>
      </c>
      <c r="AD235">
        <v>4100000</v>
      </c>
      <c r="AE235">
        <v>8200000</v>
      </c>
      <c r="AI235">
        <v>42027</v>
      </c>
      <c r="AJ235" t="s">
        <v>411</v>
      </c>
      <c r="AN235">
        <v>8200000</v>
      </c>
      <c r="AO235">
        <v>8200000</v>
      </c>
      <c r="AP235">
        <v>0</v>
      </c>
      <c r="AQ235">
        <v>0</v>
      </c>
      <c r="AR235" t="s">
        <v>469</v>
      </c>
      <c r="AS235" t="s">
        <v>469</v>
      </c>
      <c r="AU235" t="s">
        <v>469</v>
      </c>
      <c r="AV235" t="s">
        <v>469</v>
      </c>
      <c r="AW235" t="s">
        <v>2088</v>
      </c>
      <c r="AX235">
        <v>103</v>
      </c>
      <c r="AY235">
        <v>232</v>
      </c>
      <c r="AZ235">
        <v>42055</v>
      </c>
      <c r="BA235">
        <v>8200000</v>
      </c>
      <c r="BB235">
        <v>0</v>
      </c>
      <c r="BF235">
        <v>0</v>
      </c>
      <c r="BJ235">
        <v>0</v>
      </c>
      <c r="BN235">
        <v>0</v>
      </c>
      <c r="BR235">
        <v>0</v>
      </c>
      <c r="BV235">
        <v>0</v>
      </c>
      <c r="BZ235">
        <v>0</v>
      </c>
      <c r="CD235">
        <v>0</v>
      </c>
      <c r="CH235">
        <v>0</v>
      </c>
      <c r="CL235">
        <v>0</v>
      </c>
      <c r="CP235">
        <v>0</v>
      </c>
      <c r="CT235">
        <v>0</v>
      </c>
      <c r="CW235">
        <v>0</v>
      </c>
      <c r="DF235">
        <v>0</v>
      </c>
      <c r="DJ235">
        <v>0</v>
      </c>
      <c r="DN235">
        <v>0</v>
      </c>
      <c r="DR235">
        <v>0</v>
      </c>
      <c r="DV235">
        <v>0</v>
      </c>
      <c r="DZ235">
        <v>0</v>
      </c>
      <c r="ED235">
        <v>0</v>
      </c>
      <c r="EH235">
        <v>0</v>
      </c>
      <c r="EL235">
        <v>0</v>
      </c>
      <c r="EP235">
        <v>0</v>
      </c>
      <c r="ET235">
        <v>0</v>
      </c>
      <c r="EZ235" t="s">
        <v>683</v>
      </c>
      <c r="FA235">
        <v>0</v>
      </c>
      <c r="FB235">
        <v>4</v>
      </c>
      <c r="FC235" t="s">
        <v>469</v>
      </c>
      <c r="FD235" t="s">
        <v>780</v>
      </c>
      <c r="FE235" t="s">
        <v>781</v>
      </c>
      <c r="FF235">
        <v>4600000</v>
      </c>
    </row>
    <row r="236" spans="1:162" x14ac:dyDescent="0.2">
      <c r="A236" t="s">
        <v>492</v>
      </c>
      <c r="B236" t="s">
        <v>535</v>
      </c>
      <c r="C236" t="s">
        <v>9</v>
      </c>
      <c r="D236" s="39" t="s">
        <v>500</v>
      </c>
      <c r="E236" t="s">
        <v>1988</v>
      </c>
      <c r="F236" t="s">
        <v>439</v>
      </c>
      <c r="G236">
        <v>5</v>
      </c>
      <c r="H236" t="s">
        <v>2089</v>
      </c>
      <c r="J236" t="s">
        <v>281</v>
      </c>
      <c r="K236" t="s">
        <v>282</v>
      </c>
      <c r="L236" t="s">
        <v>90</v>
      </c>
      <c r="M236" t="s">
        <v>368</v>
      </c>
      <c r="N236" t="s">
        <v>1907</v>
      </c>
      <c r="O236" t="s">
        <v>1908</v>
      </c>
      <c r="P236" t="s">
        <v>1</v>
      </c>
      <c r="Q236" t="s">
        <v>4</v>
      </c>
      <c r="R236" t="s">
        <v>249</v>
      </c>
      <c r="S236" t="s">
        <v>225</v>
      </c>
      <c r="T236">
        <v>82000000</v>
      </c>
      <c r="AC236">
        <v>12</v>
      </c>
      <c r="AD236">
        <v>6833333.333333333</v>
      </c>
      <c r="AE236">
        <v>82000000</v>
      </c>
      <c r="AI236">
        <v>42027</v>
      </c>
      <c r="AJ236" t="s">
        <v>411</v>
      </c>
      <c r="AN236">
        <v>82000000</v>
      </c>
      <c r="AO236">
        <v>0</v>
      </c>
      <c r="AP236">
        <v>82000000</v>
      </c>
      <c r="AQ236">
        <v>82000000</v>
      </c>
      <c r="AR236" t="s">
        <v>469</v>
      </c>
      <c r="AS236" t="s">
        <v>469</v>
      </c>
      <c r="AU236" t="s">
        <v>469</v>
      </c>
      <c r="AV236" t="s">
        <v>469</v>
      </c>
      <c r="AW236" t="s">
        <v>2215</v>
      </c>
      <c r="AX236">
        <v>281</v>
      </c>
      <c r="AY236">
        <v>0</v>
      </c>
      <c r="AZ236">
        <v>0</v>
      </c>
      <c r="BA236">
        <v>82000000</v>
      </c>
      <c r="BB236">
        <v>0</v>
      </c>
      <c r="BF236">
        <v>0</v>
      </c>
      <c r="BJ236">
        <v>0</v>
      </c>
      <c r="BN236">
        <v>0</v>
      </c>
      <c r="BR236">
        <v>0</v>
      </c>
      <c r="BV236">
        <v>0</v>
      </c>
      <c r="BZ236">
        <v>0</v>
      </c>
      <c r="CD236">
        <v>0</v>
      </c>
      <c r="CH236">
        <v>0</v>
      </c>
      <c r="CL236">
        <v>0</v>
      </c>
      <c r="CP236">
        <v>0</v>
      </c>
      <c r="CT236">
        <v>0</v>
      </c>
      <c r="CW236">
        <v>0</v>
      </c>
      <c r="DF236">
        <v>0</v>
      </c>
      <c r="DJ236">
        <v>0</v>
      </c>
      <c r="DN236">
        <v>0</v>
      </c>
      <c r="DR236">
        <v>0</v>
      </c>
      <c r="DV236">
        <v>0</v>
      </c>
      <c r="DZ236">
        <v>0</v>
      </c>
      <c r="ED236">
        <v>0</v>
      </c>
      <c r="EH236">
        <v>0</v>
      </c>
      <c r="EL236">
        <v>0</v>
      </c>
      <c r="EP236">
        <v>0</v>
      </c>
      <c r="ET236">
        <v>0</v>
      </c>
      <c r="EZ236" t="s">
        <v>684</v>
      </c>
      <c r="FA236">
        <v>0</v>
      </c>
      <c r="FB236">
        <v>4</v>
      </c>
      <c r="FC236" t="s">
        <v>469</v>
      </c>
      <c r="FD236" t="s">
        <v>782</v>
      </c>
      <c r="FE236" t="s">
        <v>783</v>
      </c>
      <c r="FF236">
        <v>9200000</v>
      </c>
    </row>
    <row r="237" spans="1:162" x14ac:dyDescent="0.2">
      <c r="A237" t="s">
        <v>492</v>
      </c>
      <c r="B237" t="s">
        <v>535</v>
      </c>
      <c r="C237" t="s">
        <v>9</v>
      </c>
      <c r="D237" s="39" t="s">
        <v>500</v>
      </c>
      <c r="E237" t="s">
        <v>1988</v>
      </c>
      <c r="F237" t="s">
        <v>439</v>
      </c>
      <c r="G237">
        <v>6</v>
      </c>
      <c r="H237" t="s">
        <v>2216</v>
      </c>
      <c r="J237" t="s">
        <v>281</v>
      </c>
      <c r="K237" t="s">
        <v>282</v>
      </c>
      <c r="L237" t="s">
        <v>90</v>
      </c>
      <c r="M237" t="s">
        <v>368</v>
      </c>
      <c r="N237" t="s">
        <v>1907</v>
      </c>
      <c r="O237" t="s">
        <v>1908</v>
      </c>
      <c r="P237" t="s">
        <v>1</v>
      </c>
      <c r="Q237" t="s">
        <v>4</v>
      </c>
      <c r="R237" t="s">
        <v>249</v>
      </c>
      <c r="S237" t="s">
        <v>225</v>
      </c>
      <c r="T237">
        <v>398544297</v>
      </c>
      <c r="AC237">
        <v>12</v>
      </c>
      <c r="AD237">
        <v>33212024.75</v>
      </c>
      <c r="AE237">
        <v>398544297</v>
      </c>
      <c r="AG237">
        <v>42109</v>
      </c>
      <c r="AH237">
        <v>42111</v>
      </c>
      <c r="AI237">
        <v>42114</v>
      </c>
      <c r="AJ237" t="s">
        <v>411</v>
      </c>
      <c r="AK237" t="s">
        <v>417</v>
      </c>
      <c r="AL237" t="s">
        <v>2217</v>
      </c>
      <c r="AM237">
        <v>42067</v>
      </c>
      <c r="AN237">
        <v>0</v>
      </c>
      <c r="AO237">
        <v>0</v>
      </c>
      <c r="AP237">
        <v>398544297</v>
      </c>
      <c r="AQ237">
        <v>0</v>
      </c>
      <c r="AR237" t="s">
        <v>469</v>
      </c>
      <c r="AS237" t="s">
        <v>469</v>
      </c>
      <c r="AU237" t="s">
        <v>469</v>
      </c>
      <c r="AV237" t="s">
        <v>469</v>
      </c>
      <c r="AW237" t="s">
        <v>469</v>
      </c>
      <c r="AX237" t="s">
        <v>469</v>
      </c>
      <c r="AY237" t="s">
        <v>469</v>
      </c>
      <c r="AZ237" t="s">
        <v>469</v>
      </c>
      <c r="BA237">
        <v>0</v>
      </c>
      <c r="BB237">
        <v>0</v>
      </c>
      <c r="BF237">
        <v>0</v>
      </c>
      <c r="BJ237">
        <v>0</v>
      </c>
      <c r="BN237">
        <v>0</v>
      </c>
      <c r="BR237">
        <v>0</v>
      </c>
      <c r="BV237">
        <v>0</v>
      </c>
      <c r="BZ237">
        <v>0</v>
      </c>
      <c r="CD237">
        <v>0</v>
      </c>
      <c r="CH237">
        <v>0</v>
      </c>
      <c r="CL237">
        <v>0</v>
      </c>
      <c r="CP237">
        <v>0</v>
      </c>
      <c r="CT237">
        <v>0</v>
      </c>
      <c r="CW237">
        <v>0</v>
      </c>
      <c r="DF237">
        <v>0</v>
      </c>
      <c r="DJ237">
        <v>0</v>
      </c>
      <c r="DN237">
        <v>0</v>
      </c>
      <c r="DR237">
        <v>0</v>
      </c>
      <c r="DV237">
        <v>0</v>
      </c>
      <c r="DZ237">
        <v>0</v>
      </c>
      <c r="ED237">
        <v>0</v>
      </c>
      <c r="EH237">
        <v>0</v>
      </c>
      <c r="EL237">
        <v>0</v>
      </c>
      <c r="EP237">
        <v>0</v>
      </c>
      <c r="ET237">
        <v>0</v>
      </c>
      <c r="EZ237" t="s">
        <v>568</v>
      </c>
      <c r="FA237">
        <v>0</v>
      </c>
      <c r="FB237">
        <v>2</v>
      </c>
      <c r="FC237" t="s">
        <v>469</v>
      </c>
      <c r="FD237" t="s">
        <v>846</v>
      </c>
      <c r="FE237" t="s">
        <v>765</v>
      </c>
      <c r="FF237">
        <v>0</v>
      </c>
    </row>
    <row r="238" spans="1:162" x14ac:dyDescent="0.2">
      <c r="A238" t="s">
        <v>492</v>
      </c>
      <c r="B238" t="s">
        <v>535</v>
      </c>
      <c r="C238" t="s">
        <v>9</v>
      </c>
      <c r="D238" s="39" t="s">
        <v>500</v>
      </c>
      <c r="E238" t="s">
        <v>1988</v>
      </c>
      <c r="F238" t="s">
        <v>1758</v>
      </c>
      <c r="G238">
        <v>7</v>
      </c>
      <c r="H238" t="s">
        <v>2218</v>
      </c>
      <c r="J238" t="s">
        <v>281</v>
      </c>
      <c r="K238" t="s">
        <v>282</v>
      </c>
      <c r="L238" t="s">
        <v>107</v>
      </c>
      <c r="M238" t="s">
        <v>293</v>
      </c>
      <c r="N238" t="s">
        <v>1907</v>
      </c>
      <c r="O238" t="s">
        <v>1908</v>
      </c>
      <c r="P238" t="s">
        <v>1</v>
      </c>
      <c r="Q238" t="s">
        <v>5</v>
      </c>
      <c r="R238" t="s">
        <v>252</v>
      </c>
      <c r="S238" t="s">
        <v>229</v>
      </c>
      <c r="T238">
        <v>644350</v>
      </c>
      <c r="AC238">
        <v>12</v>
      </c>
      <c r="AD238">
        <v>53695.833333333336</v>
      </c>
      <c r="AE238">
        <v>644350</v>
      </c>
      <c r="AG238">
        <v>42289</v>
      </c>
      <c r="AH238">
        <v>42291</v>
      </c>
      <c r="AI238">
        <v>42293</v>
      </c>
      <c r="AJ238" t="s">
        <v>411</v>
      </c>
      <c r="AK238" t="s">
        <v>417</v>
      </c>
      <c r="AL238" t="s">
        <v>2217</v>
      </c>
      <c r="AM238">
        <v>42067</v>
      </c>
      <c r="AN238">
        <v>0</v>
      </c>
      <c r="AO238">
        <v>0</v>
      </c>
      <c r="AP238">
        <v>644350</v>
      </c>
      <c r="AQ238">
        <v>0</v>
      </c>
      <c r="AR238" t="s">
        <v>469</v>
      </c>
      <c r="AS238" t="s">
        <v>469</v>
      </c>
      <c r="AU238" t="s">
        <v>469</v>
      </c>
      <c r="AV238" t="s">
        <v>469</v>
      </c>
      <c r="AW238" t="s">
        <v>469</v>
      </c>
      <c r="AX238" t="s">
        <v>469</v>
      </c>
      <c r="AY238" t="s">
        <v>469</v>
      </c>
      <c r="AZ238" t="s">
        <v>469</v>
      </c>
      <c r="BA238">
        <v>0</v>
      </c>
      <c r="BB238">
        <v>0</v>
      </c>
      <c r="BF238">
        <v>0</v>
      </c>
      <c r="BJ238">
        <v>0</v>
      </c>
      <c r="BN238">
        <v>0</v>
      </c>
      <c r="BR238">
        <v>0</v>
      </c>
      <c r="BV238">
        <v>0</v>
      </c>
      <c r="BZ238">
        <v>0</v>
      </c>
      <c r="CD238">
        <v>0</v>
      </c>
      <c r="CH238">
        <v>0</v>
      </c>
      <c r="CL238">
        <v>0</v>
      </c>
      <c r="CP238">
        <v>0</v>
      </c>
      <c r="CT238">
        <v>0</v>
      </c>
      <c r="CW238">
        <v>0</v>
      </c>
      <c r="DF238">
        <v>0</v>
      </c>
      <c r="DJ238">
        <v>0</v>
      </c>
      <c r="DN238">
        <v>0</v>
      </c>
      <c r="DR238">
        <v>0</v>
      </c>
      <c r="DV238">
        <v>0</v>
      </c>
      <c r="DZ238">
        <v>0</v>
      </c>
      <c r="ED238">
        <v>0</v>
      </c>
      <c r="EH238">
        <v>0</v>
      </c>
      <c r="EL238">
        <v>0</v>
      </c>
      <c r="EP238">
        <v>0</v>
      </c>
      <c r="ET238">
        <v>0</v>
      </c>
      <c r="EZ238" t="s">
        <v>768</v>
      </c>
      <c r="FA238">
        <v>0</v>
      </c>
      <c r="FB238">
        <v>2</v>
      </c>
      <c r="FC238" t="s">
        <v>469</v>
      </c>
      <c r="FD238" t="s">
        <v>769</v>
      </c>
      <c r="FE238" t="s">
        <v>469</v>
      </c>
      <c r="FF238">
        <v>0</v>
      </c>
    </row>
    <row r="239" spans="1:162" x14ac:dyDescent="0.2">
      <c r="A239" t="s">
        <v>492</v>
      </c>
      <c r="B239" t="s">
        <v>535</v>
      </c>
      <c r="C239" t="s">
        <v>9</v>
      </c>
      <c r="D239" s="39" t="s">
        <v>500</v>
      </c>
      <c r="E239" t="s">
        <v>1988</v>
      </c>
      <c r="F239" t="s">
        <v>1758</v>
      </c>
      <c r="G239">
        <v>8</v>
      </c>
      <c r="H239" t="s">
        <v>2219</v>
      </c>
      <c r="J239" t="s">
        <v>281</v>
      </c>
      <c r="K239" t="s">
        <v>282</v>
      </c>
      <c r="L239" t="s">
        <v>107</v>
      </c>
      <c r="M239" t="s">
        <v>293</v>
      </c>
      <c r="N239" t="s">
        <v>1907</v>
      </c>
      <c r="O239" t="s">
        <v>1908</v>
      </c>
      <c r="P239" t="s">
        <v>1</v>
      </c>
      <c r="Q239" t="s">
        <v>5</v>
      </c>
      <c r="R239" t="s">
        <v>252</v>
      </c>
      <c r="S239" t="s">
        <v>229</v>
      </c>
      <c r="T239">
        <v>644350</v>
      </c>
      <c r="AC239">
        <v>12</v>
      </c>
      <c r="AD239">
        <v>53695.833333333336</v>
      </c>
      <c r="AE239">
        <v>644350</v>
      </c>
      <c r="AG239">
        <v>42289</v>
      </c>
      <c r="AH239">
        <v>42291</v>
      </c>
      <c r="AI239">
        <v>42293</v>
      </c>
      <c r="AJ239" t="s">
        <v>411</v>
      </c>
      <c r="AK239" t="s">
        <v>417</v>
      </c>
      <c r="AL239" t="s">
        <v>2217</v>
      </c>
      <c r="AM239">
        <v>42067</v>
      </c>
      <c r="AN239">
        <v>0</v>
      </c>
      <c r="AO239">
        <v>0</v>
      </c>
      <c r="AP239">
        <v>644350</v>
      </c>
      <c r="AQ239">
        <v>0</v>
      </c>
      <c r="AR239" t="s">
        <v>469</v>
      </c>
      <c r="AS239" t="s">
        <v>469</v>
      </c>
      <c r="AU239" t="s">
        <v>469</v>
      </c>
      <c r="AV239" t="s">
        <v>469</v>
      </c>
      <c r="AW239" t="s">
        <v>469</v>
      </c>
      <c r="AX239" t="s">
        <v>469</v>
      </c>
      <c r="AY239" t="s">
        <v>469</v>
      </c>
      <c r="AZ239" t="s">
        <v>469</v>
      </c>
      <c r="BA239">
        <v>0</v>
      </c>
      <c r="BB239">
        <v>0</v>
      </c>
      <c r="BF239">
        <v>0</v>
      </c>
      <c r="BJ239">
        <v>0</v>
      </c>
      <c r="BN239">
        <v>0</v>
      </c>
      <c r="BR239">
        <v>0</v>
      </c>
      <c r="BV239">
        <v>0</v>
      </c>
      <c r="BZ239">
        <v>0</v>
      </c>
      <c r="CD239">
        <v>0</v>
      </c>
      <c r="CH239">
        <v>0</v>
      </c>
      <c r="CL239">
        <v>0</v>
      </c>
      <c r="CP239">
        <v>0</v>
      </c>
      <c r="CT239">
        <v>0</v>
      </c>
      <c r="CW239">
        <v>0</v>
      </c>
      <c r="DF239">
        <v>0</v>
      </c>
      <c r="DJ239">
        <v>0</v>
      </c>
      <c r="DN239">
        <v>0</v>
      </c>
      <c r="DR239">
        <v>0</v>
      </c>
      <c r="DV239">
        <v>0</v>
      </c>
      <c r="DZ239">
        <v>0</v>
      </c>
      <c r="ED239">
        <v>0</v>
      </c>
      <c r="EH239">
        <v>0</v>
      </c>
      <c r="EL239">
        <v>0</v>
      </c>
      <c r="EP239">
        <v>0</v>
      </c>
      <c r="ET239">
        <v>0</v>
      </c>
      <c r="EZ239" t="s">
        <v>569</v>
      </c>
      <c r="FA239">
        <v>0</v>
      </c>
      <c r="FB239">
        <v>3</v>
      </c>
      <c r="FC239" t="s">
        <v>469</v>
      </c>
      <c r="FD239" t="s">
        <v>770</v>
      </c>
      <c r="FE239" t="s">
        <v>469</v>
      </c>
      <c r="FF239">
        <v>0</v>
      </c>
    </row>
    <row r="240" spans="1:162" x14ac:dyDescent="0.2">
      <c r="A240" t="s">
        <v>492</v>
      </c>
      <c r="B240" t="s">
        <v>535</v>
      </c>
      <c r="C240" t="s">
        <v>9</v>
      </c>
      <c r="D240" s="39" t="s">
        <v>500</v>
      </c>
      <c r="E240" t="s">
        <v>1988</v>
      </c>
      <c r="F240" t="s">
        <v>1758</v>
      </c>
      <c r="G240">
        <v>9</v>
      </c>
      <c r="H240" t="s">
        <v>2220</v>
      </c>
      <c r="J240" t="s">
        <v>281</v>
      </c>
      <c r="K240" t="s">
        <v>282</v>
      </c>
      <c r="L240" t="s">
        <v>107</v>
      </c>
      <c r="M240" t="s">
        <v>293</v>
      </c>
      <c r="N240" t="s">
        <v>1907</v>
      </c>
      <c r="O240" t="s">
        <v>1908</v>
      </c>
      <c r="P240" t="s">
        <v>1</v>
      </c>
      <c r="Q240" t="s">
        <v>5</v>
      </c>
      <c r="R240" t="s">
        <v>252</v>
      </c>
      <c r="S240" t="s">
        <v>229</v>
      </c>
      <c r="T240">
        <v>644350</v>
      </c>
      <c r="AC240">
        <v>12</v>
      </c>
      <c r="AD240">
        <v>53695.833333333336</v>
      </c>
      <c r="AE240">
        <v>644350</v>
      </c>
      <c r="AG240">
        <v>42079</v>
      </c>
      <c r="AH240">
        <v>42081</v>
      </c>
      <c r="AI240">
        <v>42083</v>
      </c>
      <c r="AJ240" t="s">
        <v>411</v>
      </c>
      <c r="AK240" t="s">
        <v>417</v>
      </c>
      <c r="AL240" t="s">
        <v>2217</v>
      </c>
      <c r="AM240">
        <v>42067</v>
      </c>
      <c r="AN240">
        <v>0</v>
      </c>
      <c r="AO240">
        <v>0</v>
      </c>
      <c r="AP240">
        <v>644350</v>
      </c>
      <c r="AQ240">
        <v>0</v>
      </c>
      <c r="AR240" t="s">
        <v>469</v>
      </c>
      <c r="AS240" t="s">
        <v>469</v>
      </c>
      <c r="AU240" t="s">
        <v>469</v>
      </c>
      <c r="AV240" t="s">
        <v>469</v>
      </c>
      <c r="AW240" t="s">
        <v>469</v>
      </c>
      <c r="AX240" t="s">
        <v>469</v>
      </c>
      <c r="AY240" t="s">
        <v>469</v>
      </c>
      <c r="AZ240" t="s">
        <v>469</v>
      </c>
      <c r="BA240">
        <v>0</v>
      </c>
      <c r="BB240">
        <v>0</v>
      </c>
      <c r="BF240">
        <v>0</v>
      </c>
      <c r="BJ240">
        <v>0</v>
      </c>
      <c r="BN240">
        <v>0</v>
      </c>
      <c r="BR240">
        <v>0</v>
      </c>
      <c r="BV240">
        <v>0</v>
      </c>
      <c r="BZ240">
        <v>0</v>
      </c>
      <c r="CD240">
        <v>0</v>
      </c>
      <c r="CH240">
        <v>0</v>
      </c>
      <c r="CL240">
        <v>0</v>
      </c>
      <c r="CP240">
        <v>0</v>
      </c>
      <c r="CT240">
        <v>0</v>
      </c>
      <c r="CW240">
        <v>0</v>
      </c>
      <c r="DF240">
        <v>0</v>
      </c>
      <c r="DJ240">
        <v>0</v>
      </c>
      <c r="DN240">
        <v>0</v>
      </c>
      <c r="DR240">
        <v>0</v>
      </c>
      <c r="DV240">
        <v>0</v>
      </c>
      <c r="DZ240">
        <v>0</v>
      </c>
      <c r="ED240">
        <v>0</v>
      </c>
      <c r="EH240">
        <v>0</v>
      </c>
      <c r="EL240">
        <v>0</v>
      </c>
      <c r="EP240">
        <v>0</v>
      </c>
      <c r="ET240">
        <v>0</v>
      </c>
      <c r="EZ240" t="s">
        <v>570</v>
      </c>
      <c r="FA240">
        <v>0</v>
      </c>
      <c r="FB240">
        <v>4</v>
      </c>
      <c r="FC240" t="s">
        <v>469</v>
      </c>
      <c r="FD240" t="s">
        <v>771</v>
      </c>
      <c r="FE240" t="s">
        <v>469</v>
      </c>
      <c r="FF240">
        <v>0</v>
      </c>
    </row>
    <row r="241" spans="1:162" x14ac:dyDescent="0.2">
      <c r="A241" t="s">
        <v>492</v>
      </c>
      <c r="B241" t="s">
        <v>535</v>
      </c>
      <c r="C241" t="s">
        <v>9</v>
      </c>
      <c r="D241" s="39" t="s">
        <v>500</v>
      </c>
      <c r="E241" t="s">
        <v>1988</v>
      </c>
      <c r="F241" t="s">
        <v>1758</v>
      </c>
      <c r="G241">
        <v>10</v>
      </c>
      <c r="H241" t="s">
        <v>2221</v>
      </c>
      <c r="J241" t="s">
        <v>281</v>
      </c>
      <c r="K241" t="s">
        <v>282</v>
      </c>
      <c r="L241" t="s">
        <v>107</v>
      </c>
      <c r="M241" t="s">
        <v>293</v>
      </c>
      <c r="N241" t="s">
        <v>1907</v>
      </c>
      <c r="O241" t="s">
        <v>1908</v>
      </c>
      <c r="P241" t="s">
        <v>1</v>
      </c>
      <c r="Q241" t="s">
        <v>5</v>
      </c>
      <c r="R241" t="s">
        <v>252</v>
      </c>
      <c r="S241" t="s">
        <v>229</v>
      </c>
      <c r="T241">
        <v>644350</v>
      </c>
      <c r="AC241">
        <v>12</v>
      </c>
      <c r="AD241">
        <v>53695.833333333336</v>
      </c>
      <c r="AE241">
        <v>644350</v>
      </c>
      <c r="AG241">
        <v>42079</v>
      </c>
      <c r="AH241">
        <v>42081</v>
      </c>
      <c r="AI241">
        <v>42083</v>
      </c>
      <c r="AJ241" t="s">
        <v>411</v>
      </c>
      <c r="AK241" t="s">
        <v>417</v>
      </c>
      <c r="AL241" t="s">
        <v>2217</v>
      </c>
      <c r="AM241">
        <v>42067</v>
      </c>
      <c r="AN241">
        <v>0</v>
      </c>
      <c r="AO241">
        <v>0</v>
      </c>
      <c r="AP241">
        <v>644350</v>
      </c>
      <c r="AQ241">
        <v>0</v>
      </c>
      <c r="AR241" t="s">
        <v>469</v>
      </c>
      <c r="AS241" t="s">
        <v>469</v>
      </c>
      <c r="AU241" t="s">
        <v>469</v>
      </c>
      <c r="AV241" t="s">
        <v>469</v>
      </c>
      <c r="AW241" t="s">
        <v>469</v>
      </c>
      <c r="AX241" t="s">
        <v>469</v>
      </c>
      <c r="AY241" t="s">
        <v>469</v>
      </c>
      <c r="AZ241" t="s">
        <v>469</v>
      </c>
      <c r="BA241">
        <v>0</v>
      </c>
      <c r="BB241">
        <v>0</v>
      </c>
      <c r="BF241">
        <v>0</v>
      </c>
      <c r="BJ241">
        <v>0</v>
      </c>
      <c r="BN241">
        <v>0</v>
      </c>
      <c r="BR241">
        <v>0</v>
      </c>
      <c r="BV241">
        <v>0</v>
      </c>
      <c r="BZ241">
        <v>0</v>
      </c>
      <c r="CD241">
        <v>0</v>
      </c>
      <c r="CH241">
        <v>0</v>
      </c>
      <c r="CL241">
        <v>0</v>
      </c>
      <c r="CP241">
        <v>0</v>
      </c>
      <c r="CT241">
        <v>0</v>
      </c>
      <c r="CW241">
        <v>0</v>
      </c>
      <c r="DF241">
        <v>0</v>
      </c>
      <c r="DJ241">
        <v>0</v>
      </c>
      <c r="DN241">
        <v>0</v>
      </c>
      <c r="DR241">
        <v>0</v>
      </c>
      <c r="DV241">
        <v>0</v>
      </c>
      <c r="DZ241">
        <v>0</v>
      </c>
      <c r="ED241">
        <v>0</v>
      </c>
      <c r="EH241">
        <v>0</v>
      </c>
      <c r="EL241">
        <v>0</v>
      </c>
      <c r="EP241">
        <v>0</v>
      </c>
      <c r="ET241">
        <v>0</v>
      </c>
      <c r="EZ241" t="s">
        <v>571</v>
      </c>
      <c r="FA241">
        <v>0</v>
      </c>
      <c r="FB241">
        <v>4</v>
      </c>
      <c r="FC241" t="s">
        <v>469</v>
      </c>
      <c r="FD241" t="s">
        <v>772</v>
      </c>
      <c r="FE241" t="s">
        <v>773</v>
      </c>
      <c r="FF241">
        <v>9000000</v>
      </c>
    </row>
    <row r="242" spans="1:162" x14ac:dyDescent="0.2">
      <c r="A242" t="s">
        <v>492</v>
      </c>
      <c r="B242" t="s">
        <v>535</v>
      </c>
      <c r="C242" t="s">
        <v>9</v>
      </c>
      <c r="D242" s="39" t="s">
        <v>500</v>
      </c>
      <c r="E242" t="s">
        <v>1988</v>
      </c>
      <c r="F242" t="s">
        <v>1758</v>
      </c>
      <c r="G242">
        <v>11</v>
      </c>
      <c r="H242" t="s">
        <v>2222</v>
      </c>
      <c r="J242" t="s">
        <v>281</v>
      </c>
      <c r="K242" t="s">
        <v>282</v>
      </c>
      <c r="L242" t="s">
        <v>107</v>
      </c>
      <c r="M242" t="s">
        <v>293</v>
      </c>
      <c r="N242" t="s">
        <v>1907</v>
      </c>
      <c r="O242" t="s">
        <v>1908</v>
      </c>
      <c r="P242" t="s">
        <v>1</v>
      </c>
      <c r="Q242" t="s">
        <v>5</v>
      </c>
      <c r="R242" t="s">
        <v>252</v>
      </c>
      <c r="S242" t="s">
        <v>229</v>
      </c>
      <c r="T242">
        <v>11000000</v>
      </c>
      <c r="AC242">
        <v>12</v>
      </c>
      <c r="AD242">
        <v>916666.66666666663</v>
      </c>
      <c r="AE242">
        <v>11000000</v>
      </c>
      <c r="AG242">
        <v>42352</v>
      </c>
      <c r="AH242">
        <v>42354</v>
      </c>
      <c r="AI242">
        <v>42356</v>
      </c>
      <c r="AJ242" t="s">
        <v>411</v>
      </c>
      <c r="AK242" t="s">
        <v>417</v>
      </c>
      <c r="AL242" t="s">
        <v>2217</v>
      </c>
      <c r="AM242">
        <v>42067</v>
      </c>
      <c r="AN242">
        <v>0</v>
      </c>
      <c r="AO242">
        <v>0</v>
      </c>
      <c r="AP242">
        <v>11000000</v>
      </c>
      <c r="AQ242">
        <v>0</v>
      </c>
      <c r="AR242" t="s">
        <v>469</v>
      </c>
      <c r="AS242" t="s">
        <v>469</v>
      </c>
      <c r="AU242" t="s">
        <v>469</v>
      </c>
      <c r="AV242" t="s">
        <v>469</v>
      </c>
      <c r="AW242" t="s">
        <v>469</v>
      </c>
      <c r="AX242" t="s">
        <v>469</v>
      </c>
      <c r="AY242" t="s">
        <v>469</v>
      </c>
      <c r="AZ242" t="s">
        <v>469</v>
      </c>
      <c r="BA242">
        <v>0</v>
      </c>
      <c r="BB242">
        <v>0</v>
      </c>
      <c r="BF242">
        <v>0</v>
      </c>
      <c r="BJ242">
        <v>0</v>
      </c>
      <c r="BN242">
        <v>0</v>
      </c>
      <c r="BR242">
        <v>0</v>
      </c>
      <c r="BV242">
        <v>0</v>
      </c>
      <c r="BZ242">
        <v>0</v>
      </c>
      <c r="CD242">
        <v>0</v>
      </c>
      <c r="CH242">
        <v>0</v>
      </c>
      <c r="CL242">
        <v>0</v>
      </c>
      <c r="CP242">
        <v>0</v>
      </c>
      <c r="CT242">
        <v>0</v>
      </c>
      <c r="CW242">
        <v>0</v>
      </c>
      <c r="DF242">
        <v>0</v>
      </c>
      <c r="DJ242">
        <v>0</v>
      </c>
      <c r="DN242">
        <v>0</v>
      </c>
      <c r="DR242">
        <v>0</v>
      </c>
      <c r="DV242">
        <v>0</v>
      </c>
      <c r="DZ242">
        <v>0</v>
      </c>
      <c r="ED242">
        <v>0</v>
      </c>
      <c r="EH242">
        <v>0</v>
      </c>
      <c r="EL242">
        <v>0</v>
      </c>
      <c r="EP242">
        <v>0</v>
      </c>
      <c r="ET242">
        <v>0</v>
      </c>
      <c r="EZ242" t="s">
        <v>572</v>
      </c>
      <c r="FA242">
        <v>0</v>
      </c>
      <c r="FB242">
        <v>4</v>
      </c>
      <c r="FC242" t="s">
        <v>469</v>
      </c>
      <c r="FD242" t="s">
        <v>774</v>
      </c>
      <c r="FE242" t="s">
        <v>775</v>
      </c>
      <c r="FF242">
        <v>6900000</v>
      </c>
    </row>
    <row r="243" spans="1:162" x14ac:dyDescent="0.2">
      <c r="A243" t="s">
        <v>492</v>
      </c>
      <c r="B243" t="s">
        <v>535</v>
      </c>
      <c r="C243" t="s">
        <v>9</v>
      </c>
      <c r="D243" s="39" t="s">
        <v>500</v>
      </c>
      <c r="E243" t="s">
        <v>1988</v>
      </c>
      <c r="F243" t="s">
        <v>1758</v>
      </c>
      <c r="G243">
        <v>12</v>
      </c>
      <c r="H243" t="s">
        <v>2223</v>
      </c>
      <c r="J243" t="s">
        <v>281</v>
      </c>
      <c r="K243" t="s">
        <v>282</v>
      </c>
      <c r="L243" t="s">
        <v>107</v>
      </c>
      <c r="M243" t="s">
        <v>293</v>
      </c>
      <c r="N243" t="s">
        <v>1907</v>
      </c>
      <c r="O243" t="s">
        <v>1908</v>
      </c>
      <c r="P243" t="s">
        <v>1</v>
      </c>
      <c r="Q243" t="s">
        <v>5</v>
      </c>
      <c r="R243" t="s">
        <v>252</v>
      </c>
      <c r="S243" t="s">
        <v>229</v>
      </c>
      <c r="T243">
        <v>5900000</v>
      </c>
      <c r="AC243">
        <v>12</v>
      </c>
      <c r="AD243">
        <v>491666.66666666669</v>
      </c>
      <c r="AE243">
        <v>5900000</v>
      </c>
      <c r="AG243">
        <v>42093</v>
      </c>
      <c r="AH243">
        <v>42095</v>
      </c>
      <c r="AI243">
        <v>42097</v>
      </c>
      <c r="AJ243" t="s">
        <v>411</v>
      </c>
      <c r="AK243" t="s">
        <v>417</v>
      </c>
      <c r="AL243" t="s">
        <v>2217</v>
      </c>
      <c r="AM243">
        <v>42067</v>
      </c>
      <c r="AN243">
        <v>0</v>
      </c>
      <c r="AO243">
        <v>0</v>
      </c>
      <c r="AP243">
        <v>5900000</v>
      </c>
      <c r="AQ243">
        <v>0</v>
      </c>
      <c r="AR243" t="s">
        <v>469</v>
      </c>
      <c r="AS243" t="s">
        <v>469</v>
      </c>
      <c r="AU243" t="s">
        <v>469</v>
      </c>
      <c r="AV243" t="s">
        <v>469</v>
      </c>
      <c r="AW243" t="s">
        <v>469</v>
      </c>
      <c r="AX243" t="s">
        <v>469</v>
      </c>
      <c r="AY243" t="s">
        <v>469</v>
      </c>
      <c r="AZ243" t="s">
        <v>469</v>
      </c>
      <c r="BA243">
        <v>0</v>
      </c>
      <c r="BB243">
        <v>0</v>
      </c>
      <c r="BF243">
        <v>0</v>
      </c>
      <c r="BJ243">
        <v>0</v>
      </c>
      <c r="BN243">
        <v>0</v>
      </c>
      <c r="BR243">
        <v>0</v>
      </c>
      <c r="BV243">
        <v>0</v>
      </c>
      <c r="BZ243">
        <v>0</v>
      </c>
      <c r="CD243">
        <v>0</v>
      </c>
      <c r="CH243">
        <v>0</v>
      </c>
      <c r="CL243">
        <v>0</v>
      </c>
      <c r="CP243">
        <v>0</v>
      </c>
      <c r="CT243">
        <v>0</v>
      </c>
      <c r="CW243">
        <v>0</v>
      </c>
      <c r="DF243">
        <v>0</v>
      </c>
      <c r="DJ243">
        <v>0</v>
      </c>
      <c r="DN243">
        <v>0</v>
      </c>
      <c r="DR243">
        <v>0</v>
      </c>
      <c r="DV243">
        <v>0</v>
      </c>
      <c r="DZ243">
        <v>0</v>
      </c>
      <c r="ED243">
        <v>0</v>
      </c>
      <c r="EH243">
        <v>0</v>
      </c>
      <c r="EL243">
        <v>0</v>
      </c>
      <c r="EP243">
        <v>0</v>
      </c>
      <c r="ET243">
        <v>0</v>
      </c>
      <c r="EZ243" t="s">
        <v>573</v>
      </c>
      <c r="FA243">
        <v>0</v>
      </c>
      <c r="FB243">
        <v>4</v>
      </c>
      <c r="FC243" t="s">
        <v>469</v>
      </c>
      <c r="FD243" t="s">
        <v>776</v>
      </c>
      <c r="FE243" t="s">
        <v>777</v>
      </c>
      <c r="FF243">
        <v>4600000</v>
      </c>
    </row>
    <row r="244" spans="1:162" x14ac:dyDescent="0.2">
      <c r="A244" t="s">
        <v>492</v>
      </c>
      <c r="B244" t="s">
        <v>535</v>
      </c>
      <c r="C244" t="s">
        <v>9</v>
      </c>
      <c r="D244" s="39" t="s">
        <v>500</v>
      </c>
      <c r="E244" t="s">
        <v>1988</v>
      </c>
      <c r="F244" t="s">
        <v>1758</v>
      </c>
      <c r="G244">
        <v>13</v>
      </c>
      <c r="H244" t="s">
        <v>2224</v>
      </c>
      <c r="J244" t="s">
        <v>281</v>
      </c>
      <c r="K244" t="s">
        <v>282</v>
      </c>
      <c r="L244" t="s">
        <v>107</v>
      </c>
      <c r="M244" t="s">
        <v>293</v>
      </c>
      <c r="N244" t="s">
        <v>1907</v>
      </c>
      <c r="O244" t="s">
        <v>1908</v>
      </c>
      <c r="P244" t="s">
        <v>1</v>
      </c>
      <c r="Q244" t="s">
        <v>5</v>
      </c>
      <c r="R244" t="s">
        <v>252</v>
      </c>
      <c r="S244" t="s">
        <v>229</v>
      </c>
      <c r="T244">
        <v>6720000</v>
      </c>
      <c r="AC244">
        <v>12</v>
      </c>
      <c r="AD244">
        <v>560000</v>
      </c>
      <c r="AE244">
        <v>6720000</v>
      </c>
      <c r="AG244">
        <v>42068</v>
      </c>
      <c r="AH244">
        <v>42069</v>
      </c>
      <c r="AI244">
        <v>42072</v>
      </c>
      <c r="AJ244" t="s">
        <v>411</v>
      </c>
      <c r="AK244" t="s">
        <v>417</v>
      </c>
      <c r="AL244" t="s">
        <v>2217</v>
      </c>
      <c r="AM244">
        <v>42067</v>
      </c>
      <c r="AN244">
        <v>0</v>
      </c>
      <c r="AO244">
        <v>0</v>
      </c>
      <c r="AP244">
        <v>6720000</v>
      </c>
      <c r="AQ244">
        <v>0</v>
      </c>
      <c r="AR244" t="s">
        <v>469</v>
      </c>
      <c r="AS244" t="s">
        <v>469</v>
      </c>
      <c r="AU244" t="s">
        <v>469</v>
      </c>
      <c r="AV244" t="s">
        <v>469</v>
      </c>
      <c r="AW244" t="s">
        <v>469</v>
      </c>
      <c r="AX244" t="s">
        <v>469</v>
      </c>
      <c r="AY244" t="s">
        <v>469</v>
      </c>
      <c r="AZ244" t="s">
        <v>469</v>
      </c>
      <c r="BA244">
        <v>0</v>
      </c>
      <c r="BB244">
        <v>0</v>
      </c>
      <c r="BF244">
        <v>0</v>
      </c>
      <c r="BJ244">
        <v>0</v>
      </c>
      <c r="BN244">
        <v>0</v>
      </c>
      <c r="BR244">
        <v>0</v>
      </c>
      <c r="BV244">
        <v>0</v>
      </c>
      <c r="BZ244">
        <v>0</v>
      </c>
      <c r="CD244">
        <v>0</v>
      </c>
      <c r="CH244">
        <v>0</v>
      </c>
      <c r="CL244">
        <v>0</v>
      </c>
      <c r="CP244">
        <v>0</v>
      </c>
      <c r="CT244">
        <v>0</v>
      </c>
      <c r="CW244">
        <v>0</v>
      </c>
      <c r="DF244">
        <v>0</v>
      </c>
      <c r="DJ244">
        <v>0</v>
      </c>
      <c r="DN244">
        <v>0</v>
      </c>
      <c r="DR244">
        <v>0</v>
      </c>
      <c r="DV244">
        <v>0</v>
      </c>
      <c r="DZ244">
        <v>0</v>
      </c>
      <c r="ED244">
        <v>0</v>
      </c>
      <c r="EH244">
        <v>0</v>
      </c>
      <c r="EL244">
        <v>0</v>
      </c>
      <c r="EP244">
        <v>0</v>
      </c>
      <c r="ET244">
        <v>0</v>
      </c>
      <c r="EZ244" t="s">
        <v>682</v>
      </c>
      <c r="FA244">
        <v>0</v>
      </c>
      <c r="FB244">
        <v>4</v>
      </c>
      <c r="FC244" t="s">
        <v>469</v>
      </c>
      <c r="FD244" t="s">
        <v>778</v>
      </c>
      <c r="FE244" t="s">
        <v>779</v>
      </c>
      <c r="FF244">
        <v>4600000</v>
      </c>
    </row>
    <row r="245" spans="1:162" x14ac:dyDescent="0.2">
      <c r="A245" t="s">
        <v>492</v>
      </c>
      <c r="B245" t="s">
        <v>535</v>
      </c>
      <c r="C245" t="s">
        <v>9</v>
      </c>
      <c r="D245" s="39" t="s">
        <v>500</v>
      </c>
      <c r="E245" t="s">
        <v>1988</v>
      </c>
      <c r="F245" t="s">
        <v>1758</v>
      </c>
      <c r="G245">
        <v>14</v>
      </c>
      <c r="H245" t="s">
        <v>2225</v>
      </c>
      <c r="J245" t="s">
        <v>281</v>
      </c>
      <c r="K245" t="s">
        <v>282</v>
      </c>
      <c r="L245" t="s">
        <v>107</v>
      </c>
      <c r="M245" t="s">
        <v>293</v>
      </c>
      <c r="N245" t="s">
        <v>1907</v>
      </c>
      <c r="O245" t="s">
        <v>1908</v>
      </c>
      <c r="P245" t="s">
        <v>1</v>
      </c>
      <c r="Q245" t="s">
        <v>5</v>
      </c>
      <c r="R245" t="s">
        <v>252</v>
      </c>
      <c r="S245" t="s">
        <v>229</v>
      </c>
      <c r="T245">
        <v>25465443</v>
      </c>
      <c r="AC245">
        <v>12</v>
      </c>
      <c r="AD245">
        <v>2122120.25</v>
      </c>
      <c r="AE245">
        <v>25465443</v>
      </c>
      <c r="AG245">
        <v>42079</v>
      </c>
      <c r="AH245">
        <v>42081</v>
      </c>
      <c r="AI245">
        <v>42083</v>
      </c>
      <c r="AJ245" t="s">
        <v>411</v>
      </c>
      <c r="AK245" t="s">
        <v>417</v>
      </c>
      <c r="AL245" t="s">
        <v>2217</v>
      </c>
      <c r="AM245">
        <v>42067</v>
      </c>
      <c r="AN245">
        <v>0</v>
      </c>
      <c r="AO245">
        <v>0</v>
      </c>
      <c r="AP245">
        <v>25465443</v>
      </c>
      <c r="AQ245">
        <v>0</v>
      </c>
      <c r="AR245" t="s">
        <v>469</v>
      </c>
      <c r="AS245" t="s">
        <v>469</v>
      </c>
      <c r="AU245" t="s">
        <v>469</v>
      </c>
      <c r="AV245" t="s">
        <v>469</v>
      </c>
      <c r="AW245" t="s">
        <v>469</v>
      </c>
      <c r="AX245" t="s">
        <v>469</v>
      </c>
      <c r="AY245" t="s">
        <v>469</v>
      </c>
      <c r="AZ245" t="s">
        <v>469</v>
      </c>
      <c r="BA245">
        <v>0</v>
      </c>
      <c r="BB245">
        <v>0</v>
      </c>
      <c r="BF245">
        <v>0</v>
      </c>
      <c r="BJ245">
        <v>0</v>
      </c>
      <c r="BN245">
        <v>0</v>
      </c>
      <c r="BR245">
        <v>0</v>
      </c>
      <c r="BV245">
        <v>0</v>
      </c>
      <c r="BZ245">
        <v>0</v>
      </c>
      <c r="CD245">
        <v>0</v>
      </c>
      <c r="CH245">
        <v>0</v>
      </c>
      <c r="CL245">
        <v>0</v>
      </c>
      <c r="CP245">
        <v>0</v>
      </c>
      <c r="CT245">
        <v>0</v>
      </c>
      <c r="CW245">
        <v>0</v>
      </c>
      <c r="DF245">
        <v>0</v>
      </c>
      <c r="DJ245">
        <v>0</v>
      </c>
      <c r="DN245">
        <v>0</v>
      </c>
      <c r="DR245">
        <v>0</v>
      </c>
      <c r="DV245">
        <v>0</v>
      </c>
      <c r="DZ245">
        <v>0</v>
      </c>
      <c r="ED245">
        <v>0</v>
      </c>
      <c r="EH245">
        <v>0</v>
      </c>
      <c r="EL245">
        <v>0</v>
      </c>
      <c r="EP245">
        <v>0</v>
      </c>
      <c r="ET245">
        <v>0</v>
      </c>
      <c r="EZ245" t="s">
        <v>683</v>
      </c>
      <c r="FA245">
        <v>0</v>
      </c>
      <c r="FB245">
        <v>4</v>
      </c>
      <c r="FC245" t="s">
        <v>469</v>
      </c>
      <c r="FD245" t="s">
        <v>780</v>
      </c>
      <c r="FE245" t="s">
        <v>781</v>
      </c>
      <c r="FF245">
        <v>4600000</v>
      </c>
    </row>
    <row r="246" spans="1:162" x14ac:dyDescent="0.2">
      <c r="A246" t="s">
        <v>492</v>
      </c>
      <c r="B246" t="s">
        <v>2226</v>
      </c>
      <c r="C246" t="s">
        <v>11</v>
      </c>
      <c r="D246" s="39" t="s">
        <v>2227</v>
      </c>
      <c r="E246" t="s">
        <v>2228</v>
      </c>
      <c r="F246" t="s">
        <v>1757</v>
      </c>
      <c r="G246">
        <v>1</v>
      </c>
      <c r="H246" t="s">
        <v>561</v>
      </c>
      <c r="J246" t="s">
        <v>281</v>
      </c>
      <c r="K246" t="s">
        <v>282</v>
      </c>
      <c r="L246" t="s">
        <v>90</v>
      </c>
      <c r="M246" t="s">
        <v>368</v>
      </c>
      <c r="N246" t="s">
        <v>1907</v>
      </c>
      <c r="O246" t="s">
        <v>1908</v>
      </c>
      <c r="P246" t="s">
        <v>1</v>
      </c>
      <c r="Q246" t="s">
        <v>5</v>
      </c>
      <c r="R246" t="s">
        <v>12</v>
      </c>
      <c r="S246" t="s">
        <v>237</v>
      </c>
      <c r="T246">
        <v>20000000</v>
      </c>
      <c r="AC246">
        <v>12</v>
      </c>
      <c r="AD246">
        <v>1666666.6666666667</v>
      </c>
      <c r="AE246">
        <v>20000000</v>
      </c>
      <c r="AG246">
        <v>42107</v>
      </c>
      <c r="AH246">
        <v>42109</v>
      </c>
      <c r="AI246">
        <v>42111</v>
      </c>
      <c r="AJ246" t="s">
        <v>411</v>
      </c>
      <c r="AK246" t="s">
        <v>417</v>
      </c>
      <c r="AL246" t="s">
        <v>2217</v>
      </c>
      <c r="AM246">
        <v>42067</v>
      </c>
      <c r="AN246">
        <v>0</v>
      </c>
      <c r="AO246">
        <v>0</v>
      </c>
      <c r="AP246">
        <v>20000000</v>
      </c>
      <c r="AQ246">
        <v>0</v>
      </c>
      <c r="AR246" t="s">
        <v>469</v>
      </c>
      <c r="AS246" t="s">
        <v>469</v>
      </c>
      <c r="AU246" t="s">
        <v>469</v>
      </c>
      <c r="AV246" t="s">
        <v>469</v>
      </c>
      <c r="AW246" t="s">
        <v>469</v>
      </c>
      <c r="AX246" t="s">
        <v>469</v>
      </c>
      <c r="AY246" t="s">
        <v>469</v>
      </c>
      <c r="AZ246" t="s">
        <v>469</v>
      </c>
      <c r="BA246">
        <v>0</v>
      </c>
      <c r="BB246">
        <v>0</v>
      </c>
      <c r="BF246">
        <v>0</v>
      </c>
      <c r="BJ246">
        <v>0</v>
      </c>
      <c r="BN246">
        <v>0</v>
      </c>
      <c r="BR246">
        <v>0</v>
      </c>
      <c r="BV246">
        <v>0</v>
      </c>
      <c r="BZ246">
        <v>0</v>
      </c>
      <c r="CD246">
        <v>0</v>
      </c>
      <c r="CH246">
        <v>0</v>
      </c>
      <c r="CL246">
        <v>0</v>
      </c>
      <c r="CP246">
        <v>0</v>
      </c>
      <c r="CT246">
        <v>0</v>
      </c>
      <c r="CW246">
        <v>0</v>
      </c>
      <c r="DF246">
        <v>0</v>
      </c>
      <c r="DJ246">
        <v>0</v>
      </c>
      <c r="DN246">
        <v>0</v>
      </c>
      <c r="DR246">
        <v>0</v>
      </c>
      <c r="DV246">
        <v>0</v>
      </c>
      <c r="DZ246">
        <v>0</v>
      </c>
      <c r="ED246">
        <v>0</v>
      </c>
      <c r="EH246">
        <v>0</v>
      </c>
      <c r="EL246">
        <v>0</v>
      </c>
      <c r="EP246">
        <v>0</v>
      </c>
      <c r="ET246">
        <v>0</v>
      </c>
      <c r="EZ246" t="s">
        <v>684</v>
      </c>
      <c r="FA246">
        <v>0</v>
      </c>
      <c r="FB246">
        <v>4</v>
      </c>
      <c r="FC246" t="s">
        <v>469</v>
      </c>
      <c r="FD246" t="s">
        <v>782</v>
      </c>
      <c r="FE246" t="s">
        <v>783</v>
      </c>
      <c r="FF246">
        <v>9200000</v>
      </c>
    </row>
    <row r="247" spans="1:162" x14ac:dyDescent="0.2">
      <c r="A247" s="43" t="s">
        <v>501</v>
      </c>
      <c r="B247" s="43" t="s">
        <v>1731</v>
      </c>
      <c r="C247" s="43" t="s">
        <v>4</v>
      </c>
      <c r="D247" s="60" t="s">
        <v>502</v>
      </c>
      <c r="E247" s="43" t="s">
        <v>1008</v>
      </c>
      <c r="F247" s="43" t="s">
        <v>1047</v>
      </c>
      <c r="G247" s="43">
        <v>1</v>
      </c>
      <c r="H247" s="43" t="s">
        <v>1125</v>
      </c>
      <c r="I247" s="43"/>
      <c r="J247" s="43" t="s">
        <v>328</v>
      </c>
      <c r="K247" s="43" t="s">
        <v>329</v>
      </c>
      <c r="L247" s="43" t="s">
        <v>107</v>
      </c>
      <c r="M247" s="43" t="s">
        <v>272</v>
      </c>
      <c r="N247" s="43" t="s">
        <v>1907</v>
      </c>
      <c r="O247" s="43" t="s">
        <v>1908</v>
      </c>
      <c r="P247" s="43" t="s">
        <v>7</v>
      </c>
      <c r="Q247" s="43" t="s">
        <v>9</v>
      </c>
      <c r="R247" s="43" t="s">
        <v>245</v>
      </c>
      <c r="S247" s="43" t="s">
        <v>221</v>
      </c>
      <c r="T247" s="43">
        <v>0</v>
      </c>
      <c r="U247" s="43"/>
      <c r="V247" s="43"/>
      <c r="W247" s="43"/>
      <c r="X247" s="43"/>
      <c r="Y247" s="43"/>
      <c r="Z247" s="43"/>
      <c r="AA247" s="43"/>
      <c r="AB247" s="43"/>
      <c r="AC247" s="43"/>
      <c r="AD247" s="43" t="s">
        <v>469</v>
      </c>
      <c r="AE247" s="43">
        <v>0</v>
      </c>
      <c r="AF247" s="43"/>
      <c r="AG247" s="43"/>
      <c r="AH247" s="43"/>
      <c r="AI247" s="43"/>
      <c r="AJ247" s="43"/>
      <c r="AK247" s="43"/>
      <c r="AL247" s="43"/>
      <c r="AM247" s="43"/>
      <c r="AN247" s="43">
        <v>0</v>
      </c>
      <c r="AO247" s="43">
        <v>0</v>
      </c>
      <c r="AP247" s="43">
        <v>0</v>
      </c>
      <c r="AQ247" s="43">
        <v>0</v>
      </c>
      <c r="AR247" s="43" t="s">
        <v>469</v>
      </c>
      <c r="AS247" s="43" t="s">
        <v>469</v>
      </c>
      <c r="AT247" s="43" t="s">
        <v>469</v>
      </c>
      <c r="AU247" s="43" t="s">
        <v>469</v>
      </c>
      <c r="AV247" s="43" t="s">
        <v>469</v>
      </c>
      <c r="AW247" s="43" t="s">
        <v>469</v>
      </c>
      <c r="AX247" s="43" t="s">
        <v>469</v>
      </c>
      <c r="AY247" s="43" t="s">
        <v>469</v>
      </c>
      <c r="AZ247" s="43">
        <v>0</v>
      </c>
      <c r="BA247" s="43"/>
      <c r="BB247">
        <v>0</v>
      </c>
      <c r="BF247">
        <v>0</v>
      </c>
      <c r="BJ247">
        <v>0</v>
      </c>
      <c r="BN247">
        <v>0</v>
      </c>
      <c r="BR247">
        <v>0</v>
      </c>
      <c r="BV247">
        <v>0</v>
      </c>
      <c r="BZ247">
        <v>0</v>
      </c>
      <c r="CD247">
        <v>0</v>
      </c>
      <c r="CH247">
        <v>0</v>
      </c>
      <c r="CL247">
        <v>0</v>
      </c>
      <c r="CP247">
        <v>0</v>
      </c>
      <c r="CT247">
        <v>0</v>
      </c>
      <c r="CW247">
        <v>0</v>
      </c>
      <c r="DF247">
        <v>0</v>
      </c>
      <c r="DJ247">
        <v>0</v>
      </c>
      <c r="DN247">
        <v>0</v>
      </c>
      <c r="DR247">
        <v>0</v>
      </c>
      <c r="DV247">
        <v>0</v>
      </c>
      <c r="DZ247">
        <v>0</v>
      </c>
      <c r="ED247">
        <v>0</v>
      </c>
      <c r="EH247">
        <v>0</v>
      </c>
      <c r="EL247">
        <v>0</v>
      </c>
      <c r="EP247">
        <v>0</v>
      </c>
      <c r="ET247">
        <v>0</v>
      </c>
      <c r="EZ247" t="s">
        <v>751</v>
      </c>
      <c r="FA247">
        <v>0</v>
      </c>
      <c r="FB247">
        <v>4</v>
      </c>
      <c r="FC247" t="s">
        <v>469</v>
      </c>
      <c r="FD247" t="s">
        <v>784</v>
      </c>
      <c r="FE247" t="s">
        <v>469</v>
      </c>
      <c r="FF247">
        <v>0</v>
      </c>
    </row>
    <row r="248" spans="1:162" x14ac:dyDescent="0.2">
      <c r="A248" t="s">
        <v>501</v>
      </c>
      <c r="B248" t="s">
        <v>1731</v>
      </c>
      <c r="C248" t="s">
        <v>4</v>
      </c>
      <c r="D248" s="39" t="s">
        <v>502</v>
      </c>
      <c r="E248" t="s">
        <v>1008</v>
      </c>
      <c r="F248" t="s">
        <v>1047</v>
      </c>
      <c r="G248">
        <v>2</v>
      </c>
      <c r="H248" t="s">
        <v>1125</v>
      </c>
      <c r="J248" t="s">
        <v>328</v>
      </c>
      <c r="K248" t="s">
        <v>329</v>
      </c>
      <c r="L248" t="s">
        <v>107</v>
      </c>
      <c r="M248" t="s">
        <v>272</v>
      </c>
      <c r="N248" t="s">
        <v>1907</v>
      </c>
      <c r="O248" t="s">
        <v>1908</v>
      </c>
      <c r="P248" t="s">
        <v>7</v>
      </c>
      <c r="Q248" t="s">
        <v>9</v>
      </c>
      <c r="R248" t="s">
        <v>245</v>
      </c>
      <c r="S248" t="s">
        <v>221</v>
      </c>
      <c r="T248">
        <v>0</v>
      </c>
      <c r="AD248" t="s">
        <v>469</v>
      </c>
      <c r="AE248">
        <v>0</v>
      </c>
      <c r="AN248">
        <v>0</v>
      </c>
      <c r="AO248">
        <v>0</v>
      </c>
      <c r="AP248">
        <v>0</v>
      </c>
      <c r="AQ248">
        <v>0</v>
      </c>
      <c r="AR248" t="s">
        <v>469</v>
      </c>
      <c r="AS248" t="s">
        <v>469</v>
      </c>
      <c r="AT248" t="s">
        <v>469</v>
      </c>
      <c r="AU248" t="s">
        <v>469</v>
      </c>
      <c r="AV248" t="s">
        <v>469</v>
      </c>
      <c r="AW248" t="s">
        <v>469</v>
      </c>
      <c r="AX248" t="s">
        <v>469</v>
      </c>
      <c r="AY248" t="s">
        <v>469</v>
      </c>
      <c r="AZ248">
        <v>0</v>
      </c>
      <c r="BB248">
        <v>0</v>
      </c>
      <c r="BF248">
        <v>0</v>
      </c>
      <c r="BJ248">
        <v>0</v>
      </c>
      <c r="BN248">
        <v>0</v>
      </c>
      <c r="BR248">
        <v>0</v>
      </c>
      <c r="BV248">
        <v>0</v>
      </c>
      <c r="BZ248">
        <v>0</v>
      </c>
      <c r="CD248">
        <v>0</v>
      </c>
      <c r="CH248">
        <v>0</v>
      </c>
      <c r="CL248">
        <v>0</v>
      </c>
      <c r="CP248">
        <v>0</v>
      </c>
      <c r="CT248">
        <v>0</v>
      </c>
      <c r="CW248">
        <v>0</v>
      </c>
      <c r="DF248">
        <v>0</v>
      </c>
      <c r="DJ248">
        <v>0</v>
      </c>
      <c r="DN248">
        <v>0</v>
      </c>
      <c r="DR248">
        <v>0</v>
      </c>
      <c r="DV248">
        <v>0</v>
      </c>
      <c r="DZ248">
        <v>0</v>
      </c>
      <c r="ED248">
        <v>0</v>
      </c>
      <c r="EH248">
        <v>0</v>
      </c>
      <c r="EL248">
        <v>0</v>
      </c>
      <c r="EP248">
        <v>0</v>
      </c>
      <c r="ET248">
        <v>0</v>
      </c>
      <c r="EZ248" t="s">
        <v>752</v>
      </c>
      <c r="FA248">
        <v>0</v>
      </c>
      <c r="FB248">
        <v>4</v>
      </c>
      <c r="FC248" t="s">
        <v>469</v>
      </c>
      <c r="FD248" t="s">
        <v>785</v>
      </c>
      <c r="FE248" t="s">
        <v>469</v>
      </c>
      <c r="FF248">
        <v>0</v>
      </c>
    </row>
    <row r="249" spans="1:162" x14ac:dyDescent="0.2">
      <c r="A249" t="s">
        <v>501</v>
      </c>
      <c r="B249" t="s">
        <v>1731</v>
      </c>
      <c r="C249" t="s">
        <v>4</v>
      </c>
      <c r="D249" s="39" t="s">
        <v>502</v>
      </c>
      <c r="E249" t="s">
        <v>1008</v>
      </c>
      <c r="F249" t="s">
        <v>1047</v>
      </c>
      <c r="G249">
        <v>3</v>
      </c>
      <c r="H249" t="s">
        <v>1125</v>
      </c>
      <c r="J249" t="s">
        <v>328</v>
      </c>
      <c r="K249" t="s">
        <v>329</v>
      </c>
      <c r="L249" t="s">
        <v>107</v>
      </c>
      <c r="M249" t="s">
        <v>272</v>
      </c>
      <c r="N249" t="s">
        <v>1907</v>
      </c>
      <c r="O249" t="s">
        <v>1908</v>
      </c>
      <c r="P249" t="s">
        <v>7</v>
      </c>
      <c r="Q249" t="s">
        <v>9</v>
      </c>
      <c r="R249" t="s">
        <v>245</v>
      </c>
      <c r="S249" t="s">
        <v>221</v>
      </c>
      <c r="T249">
        <v>15050000</v>
      </c>
      <c r="AC249">
        <v>3.6707317000000002</v>
      </c>
      <c r="AD249">
        <v>4100000.0081727575</v>
      </c>
      <c r="AE249">
        <v>15050000</v>
      </c>
      <c r="AG249">
        <v>42086</v>
      </c>
      <c r="AH249">
        <v>42087</v>
      </c>
      <c r="AI249">
        <v>42088</v>
      </c>
      <c r="AJ249" t="s">
        <v>411</v>
      </c>
      <c r="AN249">
        <v>0</v>
      </c>
      <c r="AO249">
        <v>0</v>
      </c>
      <c r="AP249">
        <v>15050000</v>
      </c>
      <c r="AQ249">
        <v>0</v>
      </c>
      <c r="AR249" t="s">
        <v>469</v>
      </c>
      <c r="AS249" t="s">
        <v>469</v>
      </c>
      <c r="AT249" t="s">
        <v>469</v>
      </c>
      <c r="AU249" t="s">
        <v>469</v>
      </c>
      <c r="AV249" t="s">
        <v>469</v>
      </c>
      <c r="AW249" t="s">
        <v>469</v>
      </c>
      <c r="AX249" t="s">
        <v>469</v>
      </c>
      <c r="AY249" t="s">
        <v>469</v>
      </c>
      <c r="AZ249">
        <v>0</v>
      </c>
      <c r="BB249">
        <v>0</v>
      </c>
      <c r="BF249">
        <v>0</v>
      </c>
      <c r="BJ249">
        <v>0</v>
      </c>
      <c r="BN249">
        <v>0</v>
      </c>
      <c r="BR249">
        <v>0</v>
      </c>
      <c r="BV249">
        <v>0</v>
      </c>
      <c r="BZ249">
        <v>0</v>
      </c>
      <c r="CD249">
        <v>0</v>
      </c>
      <c r="CH249">
        <v>0</v>
      </c>
      <c r="CL249">
        <v>0</v>
      </c>
      <c r="CP249">
        <v>0</v>
      </c>
      <c r="CT249">
        <v>0</v>
      </c>
      <c r="CW249">
        <v>0</v>
      </c>
      <c r="DF249">
        <v>0</v>
      </c>
      <c r="DJ249">
        <v>0</v>
      </c>
      <c r="DN249">
        <v>0</v>
      </c>
      <c r="DR249">
        <v>0</v>
      </c>
      <c r="DV249">
        <v>0</v>
      </c>
      <c r="DZ249">
        <v>0</v>
      </c>
      <c r="ED249">
        <v>0</v>
      </c>
      <c r="EH249">
        <v>0</v>
      </c>
      <c r="EL249">
        <v>0</v>
      </c>
      <c r="EP249">
        <v>0</v>
      </c>
      <c r="ET249">
        <v>0</v>
      </c>
      <c r="EZ249" t="s">
        <v>752</v>
      </c>
      <c r="FA249">
        <v>0</v>
      </c>
      <c r="FB249">
        <v>4</v>
      </c>
      <c r="FC249" t="s">
        <v>469</v>
      </c>
      <c r="FD249" t="s">
        <v>785</v>
      </c>
      <c r="FE249" t="s">
        <v>469</v>
      </c>
      <c r="FF249">
        <v>0</v>
      </c>
    </row>
    <row r="250" spans="1:162" x14ac:dyDescent="0.2">
      <c r="A250" t="s">
        <v>501</v>
      </c>
      <c r="B250" t="s">
        <v>1731</v>
      </c>
      <c r="C250" t="s">
        <v>4</v>
      </c>
      <c r="D250" s="39" t="s">
        <v>502</v>
      </c>
      <c r="E250" t="s">
        <v>1008</v>
      </c>
      <c r="F250" t="s">
        <v>1047</v>
      </c>
      <c r="G250">
        <v>4</v>
      </c>
      <c r="H250" t="s">
        <v>1125</v>
      </c>
      <c r="J250" t="s">
        <v>328</v>
      </c>
      <c r="K250" t="s">
        <v>329</v>
      </c>
      <c r="L250" t="s">
        <v>107</v>
      </c>
      <c r="M250" t="s">
        <v>272</v>
      </c>
      <c r="N250" t="s">
        <v>1907</v>
      </c>
      <c r="O250" t="s">
        <v>1908</v>
      </c>
      <c r="P250" t="s">
        <v>7</v>
      </c>
      <c r="Q250" t="s">
        <v>9</v>
      </c>
      <c r="R250" t="s">
        <v>245</v>
      </c>
      <c r="S250" t="s">
        <v>221</v>
      </c>
      <c r="T250">
        <v>15900000</v>
      </c>
      <c r="AC250">
        <v>10</v>
      </c>
      <c r="AD250">
        <v>1590000</v>
      </c>
      <c r="AE250">
        <v>15900000</v>
      </c>
      <c r="AI250">
        <v>42027</v>
      </c>
      <c r="AJ250" t="s">
        <v>411</v>
      </c>
      <c r="AN250">
        <v>0</v>
      </c>
      <c r="AO250">
        <v>0</v>
      </c>
      <c r="AP250">
        <v>15900000</v>
      </c>
      <c r="AQ250">
        <v>0</v>
      </c>
      <c r="AR250" t="s">
        <v>469</v>
      </c>
      <c r="AS250" t="s">
        <v>469</v>
      </c>
      <c r="AT250" t="s">
        <v>469</v>
      </c>
      <c r="AU250" t="s">
        <v>469</v>
      </c>
      <c r="AV250" t="s">
        <v>469</v>
      </c>
      <c r="AW250" t="s">
        <v>469</v>
      </c>
      <c r="AX250" t="s">
        <v>469</v>
      </c>
      <c r="AY250" t="s">
        <v>469</v>
      </c>
      <c r="AZ250">
        <v>0</v>
      </c>
      <c r="BB250">
        <v>0</v>
      </c>
      <c r="BF250">
        <v>0</v>
      </c>
      <c r="BJ250">
        <v>0</v>
      </c>
      <c r="BN250">
        <v>0</v>
      </c>
      <c r="BR250">
        <v>0</v>
      </c>
      <c r="BV250">
        <v>0</v>
      </c>
      <c r="BZ250">
        <v>0</v>
      </c>
      <c r="CD250">
        <v>0</v>
      </c>
      <c r="CH250">
        <v>0</v>
      </c>
      <c r="CL250">
        <v>0</v>
      </c>
      <c r="CP250">
        <v>0</v>
      </c>
      <c r="CT250">
        <v>0</v>
      </c>
      <c r="CW250">
        <v>0</v>
      </c>
      <c r="DF250">
        <v>0</v>
      </c>
      <c r="DJ250">
        <v>0</v>
      </c>
      <c r="DN250">
        <v>0</v>
      </c>
      <c r="DR250">
        <v>0</v>
      </c>
      <c r="DV250">
        <v>0</v>
      </c>
      <c r="DZ250">
        <v>0</v>
      </c>
      <c r="ED250">
        <v>0</v>
      </c>
      <c r="EH250">
        <v>0</v>
      </c>
      <c r="EL250">
        <v>0</v>
      </c>
      <c r="EP250">
        <v>0</v>
      </c>
      <c r="ET250">
        <v>0</v>
      </c>
      <c r="EZ250" t="s">
        <v>752</v>
      </c>
      <c r="FA250">
        <v>0</v>
      </c>
      <c r="FB250">
        <v>4</v>
      </c>
      <c r="FC250" t="s">
        <v>469</v>
      </c>
      <c r="FD250" t="s">
        <v>785</v>
      </c>
      <c r="FE250" t="s">
        <v>469</v>
      </c>
      <c r="FF250">
        <v>0</v>
      </c>
    </row>
    <row r="251" spans="1:162" x14ac:dyDescent="0.2">
      <c r="A251" t="s">
        <v>501</v>
      </c>
      <c r="B251" t="s">
        <v>1731</v>
      </c>
      <c r="C251" t="s">
        <v>4</v>
      </c>
      <c r="D251" s="39" t="s">
        <v>502</v>
      </c>
      <c r="E251" t="s">
        <v>1008</v>
      </c>
      <c r="F251" t="s">
        <v>1047</v>
      </c>
      <c r="G251">
        <v>5</v>
      </c>
      <c r="H251" t="s">
        <v>1125</v>
      </c>
      <c r="J251" t="s">
        <v>328</v>
      </c>
      <c r="K251" t="s">
        <v>329</v>
      </c>
      <c r="L251" t="s">
        <v>107</v>
      </c>
      <c r="M251" t="s">
        <v>272</v>
      </c>
      <c r="N251" t="s">
        <v>1907</v>
      </c>
      <c r="O251" t="s">
        <v>1908</v>
      </c>
      <c r="P251" t="s">
        <v>7</v>
      </c>
      <c r="Q251" t="s">
        <v>9</v>
      </c>
      <c r="R251" t="s">
        <v>245</v>
      </c>
      <c r="S251" t="s">
        <v>221</v>
      </c>
      <c r="T251">
        <v>15900000</v>
      </c>
      <c r="AC251">
        <v>10</v>
      </c>
      <c r="AD251">
        <v>1590000</v>
      </c>
      <c r="AE251">
        <v>15900000</v>
      </c>
      <c r="AI251">
        <v>42027</v>
      </c>
      <c r="AJ251" t="s">
        <v>411</v>
      </c>
      <c r="AN251">
        <v>0</v>
      </c>
      <c r="AO251">
        <v>0</v>
      </c>
      <c r="AP251">
        <v>15900000</v>
      </c>
      <c r="AQ251">
        <v>0</v>
      </c>
      <c r="AR251" t="s">
        <v>469</v>
      </c>
      <c r="AS251" t="s">
        <v>469</v>
      </c>
      <c r="AT251" t="s">
        <v>469</v>
      </c>
      <c r="AU251" t="s">
        <v>469</v>
      </c>
      <c r="AV251" t="s">
        <v>469</v>
      </c>
      <c r="AW251" t="s">
        <v>469</v>
      </c>
      <c r="AX251" t="s">
        <v>469</v>
      </c>
      <c r="AY251" t="s">
        <v>469</v>
      </c>
      <c r="AZ251">
        <v>0</v>
      </c>
      <c r="BB251">
        <v>0</v>
      </c>
      <c r="BF251">
        <v>0</v>
      </c>
      <c r="BJ251">
        <v>0</v>
      </c>
      <c r="BN251">
        <v>0</v>
      </c>
      <c r="BR251">
        <v>0</v>
      </c>
      <c r="BV251">
        <v>0</v>
      </c>
      <c r="BZ251">
        <v>0</v>
      </c>
      <c r="CD251">
        <v>0</v>
      </c>
      <c r="CH251">
        <v>0</v>
      </c>
      <c r="CL251">
        <v>0</v>
      </c>
      <c r="CP251">
        <v>0</v>
      </c>
      <c r="CT251">
        <v>0</v>
      </c>
      <c r="CW251">
        <v>0</v>
      </c>
      <c r="DF251">
        <v>0</v>
      </c>
      <c r="DJ251">
        <v>0</v>
      </c>
      <c r="DN251">
        <v>0</v>
      </c>
      <c r="DR251">
        <v>0</v>
      </c>
      <c r="DV251">
        <v>0</v>
      </c>
      <c r="DZ251">
        <v>0</v>
      </c>
      <c r="ED251">
        <v>0</v>
      </c>
      <c r="EH251">
        <v>0</v>
      </c>
      <c r="EL251">
        <v>0</v>
      </c>
      <c r="EP251">
        <v>0</v>
      </c>
      <c r="ET251">
        <v>0</v>
      </c>
      <c r="EZ251" t="s">
        <v>752</v>
      </c>
      <c r="FA251">
        <v>0</v>
      </c>
      <c r="FB251">
        <v>4</v>
      </c>
      <c r="FC251" t="s">
        <v>469</v>
      </c>
      <c r="FD251" t="s">
        <v>785</v>
      </c>
      <c r="FE251" t="s">
        <v>469</v>
      </c>
      <c r="FF251">
        <v>0</v>
      </c>
    </row>
    <row r="252" spans="1:162" x14ac:dyDescent="0.2">
      <c r="A252" t="s">
        <v>501</v>
      </c>
      <c r="B252" t="s">
        <v>1731</v>
      </c>
      <c r="C252" t="s">
        <v>4</v>
      </c>
      <c r="D252" s="39" t="s">
        <v>502</v>
      </c>
      <c r="E252" t="s">
        <v>1008</v>
      </c>
      <c r="F252" t="s">
        <v>1047</v>
      </c>
      <c r="G252">
        <v>6</v>
      </c>
      <c r="H252" t="s">
        <v>1732</v>
      </c>
      <c r="J252" t="s">
        <v>328</v>
      </c>
      <c r="K252" t="s">
        <v>329</v>
      </c>
      <c r="L252" t="s">
        <v>107</v>
      </c>
      <c r="M252" t="s">
        <v>272</v>
      </c>
      <c r="N252" t="s">
        <v>1907</v>
      </c>
      <c r="O252" t="s">
        <v>1908</v>
      </c>
      <c r="P252" t="s">
        <v>7</v>
      </c>
      <c r="Q252" t="s">
        <v>9</v>
      </c>
      <c r="R252" t="s">
        <v>245</v>
      </c>
      <c r="S252" t="s">
        <v>221</v>
      </c>
      <c r="T252">
        <v>13500000</v>
      </c>
      <c r="AC252">
        <v>10</v>
      </c>
      <c r="AD252">
        <v>1350000</v>
      </c>
      <c r="AE252">
        <v>13500000</v>
      </c>
      <c r="AI252">
        <v>42027</v>
      </c>
      <c r="AJ252" t="s">
        <v>411</v>
      </c>
      <c r="AN252">
        <v>0</v>
      </c>
      <c r="AO252">
        <v>0</v>
      </c>
      <c r="AP252">
        <v>13500000</v>
      </c>
      <c r="AQ252">
        <v>0</v>
      </c>
      <c r="AR252" t="s">
        <v>469</v>
      </c>
      <c r="AS252" t="s">
        <v>469</v>
      </c>
      <c r="AT252" t="s">
        <v>469</v>
      </c>
      <c r="AU252" t="s">
        <v>469</v>
      </c>
      <c r="AV252" t="s">
        <v>469</v>
      </c>
      <c r="AW252" t="s">
        <v>469</v>
      </c>
      <c r="AX252" t="s">
        <v>469</v>
      </c>
      <c r="AY252" t="s">
        <v>469</v>
      </c>
      <c r="AZ252">
        <v>0</v>
      </c>
      <c r="BB252">
        <v>0</v>
      </c>
      <c r="BF252">
        <v>0</v>
      </c>
      <c r="BJ252">
        <v>0</v>
      </c>
      <c r="BN252">
        <v>0</v>
      </c>
      <c r="BR252">
        <v>0</v>
      </c>
      <c r="BV252">
        <v>0</v>
      </c>
      <c r="BZ252">
        <v>0</v>
      </c>
      <c r="CD252">
        <v>0</v>
      </c>
      <c r="CH252">
        <v>0</v>
      </c>
      <c r="CL252">
        <v>0</v>
      </c>
      <c r="CP252">
        <v>0</v>
      </c>
      <c r="CT252">
        <v>0</v>
      </c>
      <c r="CW252">
        <v>0</v>
      </c>
      <c r="DF252">
        <v>0</v>
      </c>
      <c r="DJ252">
        <v>0</v>
      </c>
      <c r="DN252">
        <v>0</v>
      </c>
      <c r="DR252">
        <v>0</v>
      </c>
      <c r="DV252">
        <v>0</v>
      </c>
      <c r="DZ252">
        <v>0</v>
      </c>
      <c r="ED252">
        <v>0</v>
      </c>
      <c r="EH252">
        <v>0</v>
      </c>
      <c r="EL252">
        <v>0</v>
      </c>
      <c r="EP252">
        <v>0</v>
      </c>
      <c r="ET252">
        <v>0</v>
      </c>
      <c r="EZ252" t="s">
        <v>752</v>
      </c>
      <c r="FA252">
        <v>0</v>
      </c>
      <c r="FB252">
        <v>4</v>
      </c>
      <c r="FC252" t="s">
        <v>469</v>
      </c>
      <c r="FD252" t="s">
        <v>785</v>
      </c>
      <c r="FE252" t="s">
        <v>469</v>
      </c>
      <c r="FF252">
        <v>0</v>
      </c>
    </row>
    <row r="253" spans="1:162" x14ac:dyDescent="0.2">
      <c r="A253" t="s">
        <v>501</v>
      </c>
      <c r="B253" t="s">
        <v>1731</v>
      </c>
      <c r="C253" t="s">
        <v>4</v>
      </c>
      <c r="D253" s="39" t="s">
        <v>502</v>
      </c>
      <c r="E253" t="s">
        <v>1008</v>
      </c>
      <c r="F253" t="s">
        <v>1047</v>
      </c>
      <c r="G253">
        <v>7</v>
      </c>
      <c r="H253" t="s">
        <v>1732</v>
      </c>
      <c r="J253" t="s">
        <v>328</v>
      </c>
      <c r="K253" t="s">
        <v>329</v>
      </c>
      <c r="L253" t="s">
        <v>107</v>
      </c>
      <c r="M253" t="s">
        <v>272</v>
      </c>
      <c r="N253" t="s">
        <v>1907</v>
      </c>
      <c r="O253" t="s">
        <v>1908</v>
      </c>
      <c r="P253" t="s">
        <v>7</v>
      </c>
      <c r="Q253" t="s">
        <v>9</v>
      </c>
      <c r="R253" t="s">
        <v>245</v>
      </c>
      <c r="S253" t="s">
        <v>221</v>
      </c>
      <c r="T253">
        <v>13500000</v>
      </c>
      <c r="AC253">
        <v>10</v>
      </c>
      <c r="AD253">
        <v>1350000</v>
      </c>
      <c r="AE253">
        <v>13500000</v>
      </c>
      <c r="AI253">
        <v>42027</v>
      </c>
      <c r="AJ253" t="s">
        <v>411</v>
      </c>
      <c r="AN253">
        <v>0</v>
      </c>
      <c r="AO253">
        <v>0</v>
      </c>
      <c r="AP253">
        <v>13500000</v>
      </c>
      <c r="AQ253">
        <v>0</v>
      </c>
      <c r="AR253" t="s">
        <v>469</v>
      </c>
      <c r="AS253" t="s">
        <v>469</v>
      </c>
      <c r="AT253" t="s">
        <v>469</v>
      </c>
      <c r="AU253" t="s">
        <v>469</v>
      </c>
      <c r="AV253" t="s">
        <v>469</v>
      </c>
      <c r="AW253" t="s">
        <v>469</v>
      </c>
      <c r="AX253" t="s">
        <v>469</v>
      </c>
      <c r="AY253" t="s">
        <v>469</v>
      </c>
      <c r="AZ253">
        <v>0</v>
      </c>
      <c r="BB253">
        <v>0</v>
      </c>
      <c r="BF253">
        <v>0</v>
      </c>
      <c r="BJ253">
        <v>0</v>
      </c>
      <c r="BN253">
        <v>0</v>
      </c>
      <c r="BR253">
        <v>0</v>
      </c>
      <c r="BV253">
        <v>0</v>
      </c>
      <c r="BZ253">
        <v>0</v>
      </c>
      <c r="CD253">
        <v>0</v>
      </c>
      <c r="CH253">
        <v>0</v>
      </c>
      <c r="CL253">
        <v>0</v>
      </c>
      <c r="CP253">
        <v>0</v>
      </c>
      <c r="CT253">
        <v>0</v>
      </c>
      <c r="CW253">
        <v>0</v>
      </c>
      <c r="DF253">
        <v>0</v>
      </c>
      <c r="DJ253">
        <v>0</v>
      </c>
      <c r="DN253">
        <v>0</v>
      </c>
      <c r="DR253">
        <v>0</v>
      </c>
      <c r="DV253">
        <v>0</v>
      </c>
      <c r="DZ253">
        <v>0</v>
      </c>
      <c r="ED253">
        <v>0</v>
      </c>
      <c r="EH253">
        <v>0</v>
      </c>
      <c r="EL253">
        <v>0</v>
      </c>
      <c r="EP253">
        <v>0</v>
      </c>
      <c r="ET253">
        <v>0</v>
      </c>
      <c r="EZ253" t="s">
        <v>752</v>
      </c>
      <c r="FA253">
        <v>0</v>
      </c>
      <c r="FB253">
        <v>4</v>
      </c>
      <c r="FC253" t="s">
        <v>469</v>
      </c>
      <c r="FD253" t="s">
        <v>785</v>
      </c>
      <c r="FE253" t="s">
        <v>469</v>
      </c>
      <c r="FF253">
        <v>0</v>
      </c>
    </row>
    <row r="254" spans="1:162" x14ac:dyDescent="0.2">
      <c r="A254" t="s">
        <v>501</v>
      </c>
      <c r="B254" t="s">
        <v>1731</v>
      </c>
      <c r="C254" t="s">
        <v>4</v>
      </c>
      <c r="D254" s="39" t="s">
        <v>502</v>
      </c>
      <c r="E254" t="s">
        <v>1008</v>
      </c>
      <c r="F254" t="s">
        <v>1047</v>
      </c>
      <c r="G254">
        <v>8</v>
      </c>
      <c r="H254" t="s">
        <v>1732</v>
      </c>
      <c r="J254" t="s">
        <v>328</v>
      </c>
      <c r="K254" t="s">
        <v>329</v>
      </c>
      <c r="L254" t="s">
        <v>107</v>
      </c>
      <c r="M254" t="s">
        <v>272</v>
      </c>
      <c r="N254" t="s">
        <v>1907</v>
      </c>
      <c r="O254" t="s">
        <v>1908</v>
      </c>
      <c r="P254" t="s">
        <v>7</v>
      </c>
      <c r="Q254" t="s">
        <v>9</v>
      </c>
      <c r="R254" t="s">
        <v>245</v>
      </c>
      <c r="S254" t="s">
        <v>221</v>
      </c>
      <c r="T254">
        <v>13500000</v>
      </c>
      <c r="AC254">
        <v>10</v>
      </c>
      <c r="AD254">
        <v>1350000</v>
      </c>
      <c r="AE254">
        <v>13500000</v>
      </c>
      <c r="AI254">
        <v>42027</v>
      </c>
      <c r="AJ254" t="s">
        <v>411</v>
      </c>
      <c r="AN254">
        <v>0</v>
      </c>
      <c r="AO254">
        <v>0</v>
      </c>
      <c r="AP254">
        <v>13500000</v>
      </c>
      <c r="AQ254">
        <v>0</v>
      </c>
      <c r="AR254" t="s">
        <v>469</v>
      </c>
      <c r="AS254" t="s">
        <v>469</v>
      </c>
      <c r="AT254" t="s">
        <v>469</v>
      </c>
      <c r="AU254" t="s">
        <v>469</v>
      </c>
      <c r="AV254" t="s">
        <v>469</v>
      </c>
      <c r="AW254" t="s">
        <v>469</v>
      </c>
      <c r="AX254" t="s">
        <v>469</v>
      </c>
      <c r="AY254" t="s">
        <v>469</v>
      </c>
      <c r="AZ254">
        <v>0</v>
      </c>
      <c r="BB254">
        <v>0</v>
      </c>
      <c r="BF254">
        <v>0</v>
      </c>
      <c r="BJ254">
        <v>0</v>
      </c>
      <c r="BN254">
        <v>0</v>
      </c>
      <c r="BR254">
        <v>0</v>
      </c>
      <c r="BV254">
        <v>0</v>
      </c>
      <c r="BZ254">
        <v>0</v>
      </c>
      <c r="CD254">
        <v>0</v>
      </c>
      <c r="CH254">
        <v>0</v>
      </c>
      <c r="CL254">
        <v>0</v>
      </c>
      <c r="CP254">
        <v>0</v>
      </c>
      <c r="CT254">
        <v>0</v>
      </c>
      <c r="CW254">
        <v>0</v>
      </c>
      <c r="DF254">
        <v>0</v>
      </c>
      <c r="DJ254">
        <v>0</v>
      </c>
      <c r="DN254">
        <v>0</v>
      </c>
      <c r="DR254">
        <v>0</v>
      </c>
      <c r="DV254">
        <v>0</v>
      </c>
      <c r="DZ254">
        <v>0</v>
      </c>
      <c r="ED254">
        <v>0</v>
      </c>
      <c r="EH254">
        <v>0</v>
      </c>
      <c r="EL254">
        <v>0</v>
      </c>
      <c r="EP254">
        <v>0</v>
      </c>
      <c r="ET254">
        <v>0</v>
      </c>
      <c r="EZ254" t="s">
        <v>752</v>
      </c>
      <c r="FA254">
        <v>0</v>
      </c>
      <c r="FB254">
        <v>4</v>
      </c>
      <c r="FC254" t="s">
        <v>469</v>
      </c>
      <c r="FD254" t="s">
        <v>785</v>
      </c>
      <c r="FE254" t="s">
        <v>469</v>
      </c>
      <c r="FF254">
        <v>0</v>
      </c>
    </row>
    <row r="255" spans="1:162" x14ac:dyDescent="0.2">
      <c r="A255" t="s">
        <v>501</v>
      </c>
      <c r="B255" t="s">
        <v>1731</v>
      </c>
      <c r="C255" t="s">
        <v>4</v>
      </c>
      <c r="D255" s="39" t="s">
        <v>502</v>
      </c>
      <c r="E255" t="s">
        <v>1008</v>
      </c>
      <c r="F255" t="s">
        <v>1047</v>
      </c>
      <c r="G255">
        <v>9</v>
      </c>
      <c r="H255" t="s">
        <v>1732</v>
      </c>
      <c r="J255" t="s">
        <v>328</v>
      </c>
      <c r="K255" t="s">
        <v>329</v>
      </c>
      <c r="L255" t="s">
        <v>107</v>
      </c>
      <c r="M255" t="s">
        <v>272</v>
      </c>
      <c r="N255" t="s">
        <v>1907</v>
      </c>
      <c r="O255" t="s">
        <v>1908</v>
      </c>
      <c r="P255" t="s">
        <v>7</v>
      </c>
      <c r="Q255" t="s">
        <v>9</v>
      </c>
      <c r="R255" t="s">
        <v>245</v>
      </c>
      <c r="S255" t="s">
        <v>221</v>
      </c>
      <c r="T255">
        <v>13500000</v>
      </c>
      <c r="AC255">
        <v>10</v>
      </c>
      <c r="AD255">
        <v>1350000</v>
      </c>
      <c r="AE255">
        <v>13500000</v>
      </c>
      <c r="AI255">
        <v>42027</v>
      </c>
      <c r="AJ255" t="s">
        <v>411</v>
      </c>
      <c r="AN255">
        <v>0</v>
      </c>
      <c r="AO255">
        <v>0</v>
      </c>
      <c r="AP255">
        <v>13500000</v>
      </c>
      <c r="AQ255">
        <v>0</v>
      </c>
      <c r="AR255" t="s">
        <v>469</v>
      </c>
      <c r="AS255" t="s">
        <v>469</v>
      </c>
      <c r="AT255" t="s">
        <v>469</v>
      </c>
      <c r="AU255" t="s">
        <v>469</v>
      </c>
      <c r="AV255" t="s">
        <v>469</v>
      </c>
      <c r="AW255" t="s">
        <v>469</v>
      </c>
      <c r="AX255" t="s">
        <v>469</v>
      </c>
      <c r="AY255" t="s">
        <v>469</v>
      </c>
      <c r="AZ255">
        <v>0</v>
      </c>
      <c r="BB255">
        <v>0</v>
      </c>
      <c r="BF255">
        <v>0</v>
      </c>
      <c r="BJ255">
        <v>0</v>
      </c>
      <c r="BN255">
        <v>0</v>
      </c>
      <c r="BR255">
        <v>0</v>
      </c>
      <c r="BV255">
        <v>0</v>
      </c>
      <c r="BZ255">
        <v>0</v>
      </c>
      <c r="CD255">
        <v>0</v>
      </c>
      <c r="CH255">
        <v>0</v>
      </c>
      <c r="CL255">
        <v>0</v>
      </c>
      <c r="CP255">
        <v>0</v>
      </c>
      <c r="CT255">
        <v>0</v>
      </c>
      <c r="CW255">
        <v>0</v>
      </c>
      <c r="DF255">
        <v>0</v>
      </c>
      <c r="DJ255">
        <v>0</v>
      </c>
      <c r="DN255">
        <v>0</v>
      </c>
      <c r="DR255">
        <v>0</v>
      </c>
      <c r="DV255">
        <v>0</v>
      </c>
      <c r="DZ255">
        <v>0</v>
      </c>
      <c r="ED255">
        <v>0</v>
      </c>
      <c r="EH255">
        <v>0</v>
      </c>
      <c r="EL255">
        <v>0</v>
      </c>
      <c r="EP255">
        <v>0</v>
      </c>
      <c r="ET255">
        <v>0</v>
      </c>
      <c r="EZ255" t="s">
        <v>752</v>
      </c>
      <c r="FA255">
        <v>0</v>
      </c>
      <c r="FB255">
        <v>4</v>
      </c>
      <c r="FC255" t="s">
        <v>469</v>
      </c>
      <c r="FD255" t="s">
        <v>785</v>
      </c>
      <c r="FE255" t="s">
        <v>469</v>
      </c>
      <c r="FF255">
        <v>0</v>
      </c>
    </row>
    <row r="256" spans="1:162" x14ac:dyDescent="0.2">
      <c r="A256" t="s">
        <v>501</v>
      </c>
      <c r="B256" t="s">
        <v>1731</v>
      </c>
      <c r="C256" t="s">
        <v>4</v>
      </c>
      <c r="D256" s="39" t="s">
        <v>502</v>
      </c>
      <c r="E256" t="s">
        <v>1008</v>
      </c>
      <c r="F256" t="s">
        <v>1047</v>
      </c>
      <c r="G256">
        <v>10</v>
      </c>
      <c r="H256" t="s">
        <v>1172</v>
      </c>
      <c r="J256" t="s">
        <v>328</v>
      </c>
      <c r="K256" t="s">
        <v>329</v>
      </c>
      <c r="L256" t="s">
        <v>107</v>
      </c>
      <c r="M256" t="s">
        <v>272</v>
      </c>
      <c r="N256" t="s">
        <v>1907</v>
      </c>
      <c r="O256" t="s">
        <v>1908</v>
      </c>
      <c r="P256" t="s">
        <v>7</v>
      </c>
      <c r="Q256" t="s">
        <v>9</v>
      </c>
      <c r="R256" t="s">
        <v>245</v>
      </c>
      <c r="S256" t="s">
        <v>221</v>
      </c>
      <c r="T256">
        <v>13471000</v>
      </c>
      <c r="AC256">
        <v>10</v>
      </c>
      <c r="AD256">
        <v>1347100</v>
      </c>
      <c r="AE256">
        <v>13471000</v>
      </c>
      <c r="AI256">
        <v>42027</v>
      </c>
      <c r="AJ256" t="s">
        <v>411</v>
      </c>
      <c r="AN256">
        <v>0</v>
      </c>
      <c r="AO256">
        <v>0</v>
      </c>
      <c r="AP256">
        <v>13471000</v>
      </c>
      <c r="AQ256">
        <v>0</v>
      </c>
      <c r="AR256" t="s">
        <v>469</v>
      </c>
      <c r="AS256" t="s">
        <v>469</v>
      </c>
      <c r="AT256" t="s">
        <v>469</v>
      </c>
      <c r="AU256" t="s">
        <v>469</v>
      </c>
      <c r="AV256" t="s">
        <v>469</v>
      </c>
      <c r="AW256" t="s">
        <v>469</v>
      </c>
      <c r="AX256" t="s">
        <v>469</v>
      </c>
      <c r="AY256" t="s">
        <v>469</v>
      </c>
      <c r="AZ256">
        <v>0</v>
      </c>
      <c r="BB256">
        <v>0</v>
      </c>
      <c r="BF256">
        <v>0</v>
      </c>
      <c r="BJ256">
        <v>0</v>
      </c>
      <c r="BN256">
        <v>0</v>
      </c>
      <c r="BR256">
        <v>0</v>
      </c>
      <c r="BV256">
        <v>0</v>
      </c>
      <c r="BZ256">
        <v>0</v>
      </c>
      <c r="CD256">
        <v>0</v>
      </c>
      <c r="CH256">
        <v>0</v>
      </c>
      <c r="CL256">
        <v>0</v>
      </c>
      <c r="CP256">
        <v>0</v>
      </c>
      <c r="CT256">
        <v>0</v>
      </c>
      <c r="CW256">
        <v>0</v>
      </c>
      <c r="DF256">
        <v>0</v>
      </c>
      <c r="DJ256">
        <v>0</v>
      </c>
      <c r="DN256">
        <v>0</v>
      </c>
      <c r="DR256">
        <v>0</v>
      </c>
      <c r="DV256">
        <v>0</v>
      </c>
      <c r="DZ256">
        <v>0</v>
      </c>
      <c r="ED256">
        <v>0</v>
      </c>
      <c r="EH256">
        <v>0</v>
      </c>
      <c r="EL256">
        <v>0</v>
      </c>
      <c r="EP256">
        <v>0</v>
      </c>
      <c r="ET256">
        <v>0</v>
      </c>
      <c r="EZ256" t="s">
        <v>752</v>
      </c>
      <c r="FA256">
        <v>0</v>
      </c>
      <c r="FB256">
        <v>4</v>
      </c>
      <c r="FC256" t="s">
        <v>469</v>
      </c>
      <c r="FD256" t="s">
        <v>785</v>
      </c>
      <c r="FE256" t="s">
        <v>469</v>
      </c>
      <c r="FF256">
        <v>0</v>
      </c>
    </row>
    <row r="257" spans="1:163" x14ac:dyDescent="0.2">
      <c r="A257" t="s">
        <v>501</v>
      </c>
      <c r="B257" t="s">
        <v>1731</v>
      </c>
      <c r="C257" t="s">
        <v>4</v>
      </c>
      <c r="D257" s="39" t="s">
        <v>502</v>
      </c>
      <c r="E257" t="s">
        <v>1008</v>
      </c>
      <c r="F257" t="s">
        <v>1047</v>
      </c>
      <c r="G257">
        <v>11</v>
      </c>
      <c r="H257" t="s">
        <v>1966</v>
      </c>
      <c r="J257" t="s">
        <v>328</v>
      </c>
      <c r="K257" t="s">
        <v>329</v>
      </c>
      <c r="L257" t="s">
        <v>107</v>
      </c>
      <c r="M257" t="s">
        <v>272</v>
      </c>
      <c r="N257" t="s">
        <v>1907</v>
      </c>
      <c r="O257" t="s">
        <v>1908</v>
      </c>
      <c r="P257" t="s">
        <v>7</v>
      </c>
      <c r="Q257" t="s">
        <v>9</v>
      </c>
      <c r="R257" t="s">
        <v>245</v>
      </c>
      <c r="S257" t="s">
        <v>221</v>
      </c>
      <c r="T257">
        <v>6750000</v>
      </c>
      <c r="AC257">
        <v>1.5</v>
      </c>
      <c r="AD257">
        <v>4500000</v>
      </c>
      <c r="AE257">
        <v>6750000</v>
      </c>
      <c r="AG257">
        <v>42058</v>
      </c>
      <c r="AH257">
        <v>42059</v>
      </c>
      <c r="AI257">
        <v>42060</v>
      </c>
      <c r="AJ257" t="s">
        <v>411</v>
      </c>
      <c r="AN257">
        <v>6750000</v>
      </c>
      <c r="AO257">
        <v>0</v>
      </c>
      <c r="AP257">
        <v>6750000</v>
      </c>
      <c r="AQ257">
        <v>6750000</v>
      </c>
      <c r="AR257" t="s">
        <v>469</v>
      </c>
      <c r="AS257" t="s">
        <v>469</v>
      </c>
      <c r="AT257" t="s">
        <v>469</v>
      </c>
      <c r="AU257" t="s">
        <v>469</v>
      </c>
      <c r="AV257" t="s">
        <v>2205</v>
      </c>
      <c r="AW257">
        <v>267</v>
      </c>
      <c r="AX257">
        <v>0</v>
      </c>
      <c r="AY257">
        <v>0</v>
      </c>
      <c r="AZ257">
        <v>0</v>
      </c>
      <c r="BB257">
        <v>0</v>
      </c>
      <c r="BF257">
        <v>0</v>
      </c>
      <c r="BJ257">
        <v>0</v>
      </c>
      <c r="BN257">
        <v>0</v>
      </c>
      <c r="BR257">
        <v>0</v>
      </c>
      <c r="BV257">
        <v>0</v>
      </c>
      <c r="BZ257">
        <v>0</v>
      </c>
      <c r="CD257">
        <v>0</v>
      </c>
      <c r="CH257">
        <v>0</v>
      </c>
      <c r="CL257">
        <v>0</v>
      </c>
      <c r="CP257">
        <v>0</v>
      </c>
      <c r="CT257">
        <v>0</v>
      </c>
      <c r="CW257">
        <v>0</v>
      </c>
      <c r="DF257">
        <v>0</v>
      </c>
      <c r="DJ257">
        <v>0</v>
      </c>
      <c r="DN257">
        <v>0</v>
      </c>
      <c r="DR257">
        <v>0</v>
      </c>
      <c r="DV257">
        <v>0</v>
      </c>
      <c r="DZ257">
        <v>0</v>
      </c>
      <c r="ED257">
        <v>0</v>
      </c>
      <c r="EH257">
        <v>0</v>
      </c>
      <c r="EL257">
        <v>0</v>
      </c>
      <c r="EP257">
        <v>0</v>
      </c>
      <c r="ET257">
        <v>0</v>
      </c>
      <c r="EZ257" t="s">
        <v>752</v>
      </c>
      <c r="FA257">
        <v>0</v>
      </c>
      <c r="FB257">
        <v>4</v>
      </c>
      <c r="FC257" t="s">
        <v>469</v>
      </c>
      <c r="FD257" t="s">
        <v>785</v>
      </c>
      <c r="FE257" t="s">
        <v>469</v>
      </c>
      <c r="FF257">
        <v>0</v>
      </c>
    </row>
    <row r="258" spans="1:163" x14ac:dyDescent="0.2">
      <c r="A258" t="s">
        <v>501</v>
      </c>
      <c r="B258" t="s">
        <v>1731</v>
      </c>
      <c r="C258" t="s">
        <v>4</v>
      </c>
      <c r="D258" s="39" t="s">
        <v>502</v>
      </c>
      <c r="E258" t="s">
        <v>1008</v>
      </c>
      <c r="F258" t="s">
        <v>1047</v>
      </c>
      <c r="G258">
        <v>12</v>
      </c>
      <c r="H258" t="s">
        <v>1804</v>
      </c>
      <c r="J258" t="s">
        <v>328</v>
      </c>
      <c r="K258" t="s">
        <v>329</v>
      </c>
      <c r="L258" t="s">
        <v>107</v>
      </c>
      <c r="M258" t="s">
        <v>272</v>
      </c>
      <c r="N258" t="s">
        <v>1907</v>
      </c>
      <c r="O258" t="s">
        <v>1908</v>
      </c>
      <c r="P258" t="s">
        <v>7</v>
      </c>
      <c r="Q258" t="s">
        <v>9</v>
      </c>
      <c r="R258" t="s">
        <v>245</v>
      </c>
      <c r="S258" t="s">
        <v>221</v>
      </c>
      <c r="T258">
        <v>7950000</v>
      </c>
      <c r="AC258">
        <v>1.5</v>
      </c>
      <c r="AD258">
        <v>5300000</v>
      </c>
      <c r="AE258">
        <v>7950000</v>
      </c>
      <c r="AG258">
        <v>42058</v>
      </c>
      <c r="AH258">
        <v>42059</v>
      </c>
      <c r="AI258">
        <v>42060</v>
      </c>
      <c r="AJ258" t="s">
        <v>411</v>
      </c>
      <c r="AN258">
        <v>7950000</v>
      </c>
      <c r="AO258">
        <v>0</v>
      </c>
      <c r="AP258">
        <v>7950000</v>
      </c>
      <c r="AQ258">
        <v>7950000</v>
      </c>
      <c r="AR258" t="s">
        <v>469</v>
      </c>
      <c r="AS258" t="s">
        <v>469</v>
      </c>
      <c r="AT258" t="s">
        <v>469</v>
      </c>
      <c r="AU258" t="s">
        <v>469</v>
      </c>
      <c r="AV258" t="s">
        <v>1967</v>
      </c>
      <c r="AW258">
        <v>188</v>
      </c>
      <c r="AX258">
        <v>0</v>
      </c>
      <c r="AY258">
        <v>0</v>
      </c>
      <c r="AZ258">
        <v>0</v>
      </c>
      <c r="BB258">
        <v>0</v>
      </c>
      <c r="BF258">
        <v>0</v>
      </c>
      <c r="BJ258">
        <v>0</v>
      </c>
      <c r="BN258">
        <v>0</v>
      </c>
      <c r="BR258">
        <v>0</v>
      </c>
      <c r="BV258">
        <v>0</v>
      </c>
      <c r="BZ258">
        <v>0</v>
      </c>
      <c r="CD258">
        <v>0</v>
      </c>
      <c r="CH258">
        <v>0</v>
      </c>
      <c r="CL258">
        <v>0</v>
      </c>
      <c r="CP258">
        <v>0</v>
      </c>
      <c r="CT258">
        <v>0</v>
      </c>
      <c r="CW258">
        <v>0</v>
      </c>
      <c r="DF258">
        <v>0</v>
      </c>
      <c r="DJ258">
        <v>0</v>
      </c>
      <c r="DN258">
        <v>0</v>
      </c>
      <c r="DR258">
        <v>0</v>
      </c>
      <c r="DV258">
        <v>0</v>
      </c>
      <c r="DZ258">
        <v>0</v>
      </c>
      <c r="ED258">
        <v>0</v>
      </c>
      <c r="EH258">
        <v>0</v>
      </c>
      <c r="EL258">
        <v>0</v>
      </c>
      <c r="EP258">
        <v>0</v>
      </c>
      <c r="ET258">
        <v>0</v>
      </c>
      <c r="EZ258" t="s">
        <v>752</v>
      </c>
      <c r="FA258">
        <v>0</v>
      </c>
      <c r="FB258">
        <v>4</v>
      </c>
      <c r="FC258" t="s">
        <v>469</v>
      </c>
      <c r="FD258" t="s">
        <v>785</v>
      </c>
      <c r="FE258" t="s">
        <v>469</v>
      </c>
      <c r="FF258">
        <v>0</v>
      </c>
    </row>
    <row r="259" spans="1:163" x14ac:dyDescent="0.2">
      <c r="A259" t="s">
        <v>501</v>
      </c>
      <c r="B259" t="s">
        <v>1731</v>
      </c>
      <c r="C259" t="s">
        <v>4</v>
      </c>
      <c r="D259" s="39" t="s">
        <v>502</v>
      </c>
      <c r="E259" t="s">
        <v>1008</v>
      </c>
      <c r="F259" t="s">
        <v>1047</v>
      </c>
      <c r="G259">
        <v>13</v>
      </c>
      <c r="H259" t="s">
        <v>1968</v>
      </c>
      <c r="J259" t="s">
        <v>328</v>
      </c>
      <c r="K259" t="s">
        <v>329</v>
      </c>
      <c r="L259" t="s">
        <v>107</v>
      </c>
      <c r="M259" t="s">
        <v>272</v>
      </c>
      <c r="N259" t="s">
        <v>1907</v>
      </c>
      <c r="O259" t="s">
        <v>1908</v>
      </c>
      <c r="P259" t="s">
        <v>7</v>
      </c>
      <c r="Q259" t="s">
        <v>9</v>
      </c>
      <c r="R259" t="s">
        <v>245</v>
      </c>
      <c r="S259" t="s">
        <v>221</v>
      </c>
      <c r="T259">
        <v>6750000</v>
      </c>
      <c r="AC259">
        <v>1.5</v>
      </c>
      <c r="AD259">
        <v>4500000</v>
      </c>
      <c r="AE259">
        <v>6750000</v>
      </c>
      <c r="AG259">
        <v>42058</v>
      </c>
      <c r="AH259">
        <v>42059</v>
      </c>
      <c r="AI259">
        <v>42060</v>
      </c>
      <c r="AJ259" t="s">
        <v>411</v>
      </c>
      <c r="AN259">
        <v>6750000</v>
      </c>
      <c r="AO259">
        <v>0</v>
      </c>
      <c r="AP259">
        <v>6750000</v>
      </c>
      <c r="AQ259">
        <v>6750000</v>
      </c>
      <c r="AR259" t="s">
        <v>469</v>
      </c>
      <c r="AS259" t="s">
        <v>469</v>
      </c>
      <c r="AT259" t="s">
        <v>469</v>
      </c>
      <c r="AU259" t="s">
        <v>469</v>
      </c>
      <c r="AV259" t="s">
        <v>2206</v>
      </c>
      <c r="AW259">
        <v>268</v>
      </c>
      <c r="AX259">
        <v>0</v>
      </c>
      <c r="AY259">
        <v>0</v>
      </c>
      <c r="AZ259">
        <v>0</v>
      </c>
      <c r="BB259">
        <v>0</v>
      </c>
      <c r="BF259">
        <v>0</v>
      </c>
      <c r="BJ259">
        <v>0</v>
      </c>
      <c r="BN259">
        <v>0</v>
      </c>
      <c r="BR259">
        <v>0</v>
      </c>
      <c r="BV259">
        <v>0</v>
      </c>
      <c r="BZ259">
        <v>0</v>
      </c>
      <c r="CD259">
        <v>0</v>
      </c>
      <c r="CH259">
        <v>0</v>
      </c>
      <c r="CL259">
        <v>0</v>
      </c>
      <c r="CP259">
        <v>0</v>
      </c>
      <c r="CT259">
        <v>0</v>
      </c>
      <c r="CW259">
        <v>0</v>
      </c>
      <c r="DF259">
        <v>0</v>
      </c>
      <c r="DJ259">
        <v>0</v>
      </c>
      <c r="DN259">
        <v>0</v>
      </c>
      <c r="DR259">
        <v>0</v>
      </c>
      <c r="DV259">
        <v>0</v>
      </c>
      <c r="DZ259">
        <v>0</v>
      </c>
      <c r="ED259">
        <v>0</v>
      </c>
      <c r="EH259">
        <v>0</v>
      </c>
      <c r="EL259">
        <v>0</v>
      </c>
      <c r="EP259">
        <v>0</v>
      </c>
      <c r="ET259">
        <v>0</v>
      </c>
      <c r="EZ259" t="s">
        <v>752</v>
      </c>
      <c r="FA259">
        <v>0</v>
      </c>
      <c r="FB259">
        <v>4</v>
      </c>
      <c r="FC259" t="s">
        <v>469</v>
      </c>
      <c r="FD259" t="s">
        <v>785</v>
      </c>
      <c r="FE259" t="s">
        <v>469</v>
      </c>
      <c r="FF259">
        <v>0</v>
      </c>
    </row>
    <row r="260" spans="1:163" x14ac:dyDescent="0.2">
      <c r="A260" t="s">
        <v>501</v>
      </c>
      <c r="B260" t="s">
        <v>1731</v>
      </c>
      <c r="C260" t="s">
        <v>4</v>
      </c>
      <c r="D260" s="39" t="s">
        <v>502</v>
      </c>
      <c r="E260" t="s">
        <v>1008</v>
      </c>
      <c r="F260" t="s">
        <v>1047</v>
      </c>
      <c r="G260">
        <v>14</v>
      </c>
      <c r="H260" t="s">
        <v>1805</v>
      </c>
      <c r="J260" t="s">
        <v>328</v>
      </c>
      <c r="K260" t="s">
        <v>329</v>
      </c>
      <c r="L260" t="s">
        <v>107</v>
      </c>
      <c r="M260" t="s">
        <v>272</v>
      </c>
      <c r="N260" t="s">
        <v>1907</v>
      </c>
      <c r="O260" t="s">
        <v>1908</v>
      </c>
      <c r="P260" t="s">
        <v>7</v>
      </c>
      <c r="Q260" t="s">
        <v>9</v>
      </c>
      <c r="R260" t="s">
        <v>245</v>
      </c>
      <c r="S260" t="s">
        <v>221</v>
      </c>
      <c r="T260">
        <v>4500000</v>
      </c>
      <c r="AC260">
        <v>1</v>
      </c>
      <c r="AD260">
        <v>4500000</v>
      </c>
      <c r="AE260">
        <v>4500000</v>
      </c>
      <c r="AG260">
        <v>42086</v>
      </c>
      <c r="AH260">
        <v>42087</v>
      </c>
      <c r="AI260">
        <v>42088</v>
      </c>
      <c r="AJ260" t="s">
        <v>411</v>
      </c>
      <c r="AN260">
        <v>4500000</v>
      </c>
      <c r="AO260">
        <v>0</v>
      </c>
      <c r="AP260">
        <v>4500000</v>
      </c>
      <c r="AQ260">
        <v>4500000</v>
      </c>
      <c r="AR260" t="s">
        <v>469</v>
      </c>
      <c r="AS260" t="s">
        <v>469</v>
      </c>
      <c r="AT260" t="s">
        <v>469</v>
      </c>
      <c r="AU260" t="s">
        <v>469</v>
      </c>
      <c r="AV260" t="s">
        <v>1969</v>
      </c>
      <c r="AW260">
        <v>190</v>
      </c>
      <c r="AX260">
        <v>0</v>
      </c>
      <c r="AY260">
        <v>0</v>
      </c>
      <c r="AZ260">
        <v>0</v>
      </c>
      <c r="BB260">
        <v>0</v>
      </c>
      <c r="BF260">
        <v>0</v>
      </c>
      <c r="BJ260">
        <v>0</v>
      </c>
      <c r="BN260">
        <v>0</v>
      </c>
      <c r="BR260">
        <v>0</v>
      </c>
      <c r="BV260">
        <v>0</v>
      </c>
      <c r="BZ260">
        <v>0</v>
      </c>
      <c r="CD260">
        <v>0</v>
      </c>
      <c r="CH260">
        <v>0</v>
      </c>
      <c r="CL260">
        <v>0</v>
      </c>
      <c r="CP260">
        <v>0</v>
      </c>
      <c r="CT260">
        <v>0</v>
      </c>
      <c r="CW260">
        <v>0</v>
      </c>
      <c r="DF260">
        <v>0</v>
      </c>
      <c r="DJ260">
        <v>0</v>
      </c>
      <c r="DN260">
        <v>0</v>
      </c>
      <c r="DR260">
        <v>0</v>
      </c>
      <c r="DV260">
        <v>0</v>
      </c>
      <c r="DZ260">
        <v>0</v>
      </c>
      <c r="ED260">
        <v>0</v>
      </c>
      <c r="EH260">
        <v>0</v>
      </c>
      <c r="EL260">
        <v>0</v>
      </c>
      <c r="EP260">
        <v>0</v>
      </c>
      <c r="ET260">
        <v>0</v>
      </c>
      <c r="EZ260" t="s">
        <v>753</v>
      </c>
      <c r="FA260">
        <v>0</v>
      </c>
      <c r="FB260">
        <v>4</v>
      </c>
      <c r="FC260" t="s">
        <v>469</v>
      </c>
      <c r="FD260" t="s">
        <v>786</v>
      </c>
      <c r="FE260" t="s">
        <v>469</v>
      </c>
      <c r="FF260">
        <v>0</v>
      </c>
    </row>
    <row r="261" spans="1:163" x14ac:dyDescent="0.2">
      <c r="A261" t="s">
        <v>501</v>
      </c>
      <c r="B261" t="s">
        <v>1731</v>
      </c>
      <c r="C261" t="s">
        <v>4</v>
      </c>
      <c r="D261" s="39" t="s">
        <v>502</v>
      </c>
      <c r="E261" t="s">
        <v>1008</v>
      </c>
      <c r="F261" t="s">
        <v>1047</v>
      </c>
      <c r="G261">
        <v>15</v>
      </c>
      <c r="H261" t="s">
        <v>1806</v>
      </c>
      <c r="J261" t="s">
        <v>328</v>
      </c>
      <c r="K261" t="s">
        <v>329</v>
      </c>
      <c r="L261" t="s">
        <v>107</v>
      </c>
      <c r="M261" t="s">
        <v>272</v>
      </c>
      <c r="N261" t="s">
        <v>1907</v>
      </c>
      <c r="O261" t="s">
        <v>1908</v>
      </c>
      <c r="P261" t="s">
        <v>7</v>
      </c>
      <c r="Q261" t="s">
        <v>9</v>
      </c>
      <c r="R261" t="s">
        <v>245</v>
      </c>
      <c r="S261" t="s">
        <v>221</v>
      </c>
      <c r="T261">
        <v>6700000</v>
      </c>
      <c r="AC261">
        <v>1</v>
      </c>
      <c r="AD261">
        <v>6700000</v>
      </c>
      <c r="AE261">
        <v>6700000</v>
      </c>
      <c r="AG261">
        <v>42086</v>
      </c>
      <c r="AH261">
        <v>42087</v>
      </c>
      <c r="AI261">
        <v>42088</v>
      </c>
      <c r="AJ261" t="s">
        <v>411</v>
      </c>
      <c r="AN261">
        <v>6700000</v>
      </c>
      <c r="AO261">
        <v>0</v>
      </c>
      <c r="AP261">
        <v>6700000</v>
      </c>
      <c r="AQ261">
        <v>6700000</v>
      </c>
      <c r="AR261" t="s">
        <v>469</v>
      </c>
      <c r="AS261" t="s">
        <v>469</v>
      </c>
      <c r="AT261" t="s">
        <v>469</v>
      </c>
      <c r="AU261" t="s">
        <v>469</v>
      </c>
      <c r="AV261" t="s">
        <v>1970</v>
      </c>
      <c r="AW261">
        <v>191</v>
      </c>
      <c r="AX261">
        <v>0</v>
      </c>
      <c r="AY261">
        <v>0</v>
      </c>
      <c r="AZ261">
        <v>0</v>
      </c>
      <c r="BB261">
        <v>0</v>
      </c>
      <c r="BF261">
        <v>0</v>
      </c>
      <c r="BJ261">
        <v>0</v>
      </c>
      <c r="BN261">
        <v>0</v>
      </c>
      <c r="BR261">
        <v>0</v>
      </c>
      <c r="BV261">
        <v>0</v>
      </c>
      <c r="BZ261">
        <v>0</v>
      </c>
      <c r="CD261">
        <v>0</v>
      </c>
      <c r="CH261">
        <v>0</v>
      </c>
      <c r="CL261">
        <v>0</v>
      </c>
      <c r="CP261">
        <v>0</v>
      </c>
      <c r="CT261">
        <v>0</v>
      </c>
      <c r="CW261">
        <v>0</v>
      </c>
      <c r="DB261">
        <v>0</v>
      </c>
      <c r="DF261">
        <v>0</v>
      </c>
      <c r="DJ261">
        <v>0</v>
      </c>
      <c r="DN261">
        <v>0</v>
      </c>
      <c r="DR261">
        <v>0</v>
      </c>
      <c r="DV261">
        <v>0</v>
      </c>
      <c r="DZ261">
        <v>0</v>
      </c>
      <c r="ED261">
        <v>0</v>
      </c>
      <c r="EH261">
        <v>0</v>
      </c>
      <c r="EL261">
        <v>0</v>
      </c>
      <c r="EP261">
        <v>0</v>
      </c>
      <c r="ET261">
        <v>0</v>
      </c>
      <c r="EZ261" t="s">
        <v>562</v>
      </c>
      <c r="FA261">
        <v>0</v>
      </c>
      <c r="FB261">
        <v>1</v>
      </c>
      <c r="FC261" t="s">
        <v>469</v>
      </c>
      <c r="FD261" t="s">
        <v>725</v>
      </c>
      <c r="FE261" t="s">
        <v>469</v>
      </c>
      <c r="FF261">
        <v>0</v>
      </c>
      <c r="FG261" t="s">
        <v>713</v>
      </c>
    </row>
    <row r="262" spans="1:163" x14ac:dyDescent="0.2">
      <c r="A262" t="s">
        <v>501</v>
      </c>
      <c r="B262" t="s">
        <v>503</v>
      </c>
      <c r="C262" t="s">
        <v>1</v>
      </c>
      <c r="D262" s="39" t="s">
        <v>504</v>
      </c>
      <c r="E262" t="s">
        <v>1010</v>
      </c>
      <c r="F262" t="s">
        <v>1047</v>
      </c>
      <c r="G262">
        <v>1</v>
      </c>
      <c r="H262" t="s">
        <v>1733</v>
      </c>
      <c r="J262" t="s">
        <v>328</v>
      </c>
      <c r="K262" t="s">
        <v>329</v>
      </c>
      <c r="L262" t="s">
        <v>107</v>
      </c>
      <c r="M262" t="s">
        <v>272</v>
      </c>
      <c r="N262" t="s">
        <v>1907</v>
      </c>
      <c r="O262" t="s">
        <v>1908</v>
      </c>
      <c r="P262" t="s">
        <v>7</v>
      </c>
      <c r="Q262" t="s">
        <v>9</v>
      </c>
      <c r="R262" t="s">
        <v>245</v>
      </c>
      <c r="S262" t="s">
        <v>221</v>
      </c>
      <c r="T262">
        <v>9120000</v>
      </c>
      <c r="AC262">
        <v>2.0266666</v>
      </c>
      <c r="AD262">
        <v>4500000.1480263211</v>
      </c>
      <c r="AE262">
        <v>9120000</v>
      </c>
      <c r="AF262">
        <v>18120000</v>
      </c>
      <c r="AG262">
        <v>42100</v>
      </c>
      <c r="AH262">
        <v>42101</v>
      </c>
      <c r="AI262">
        <v>42102</v>
      </c>
      <c r="AJ262" t="s">
        <v>411</v>
      </c>
      <c r="AK262" t="s">
        <v>412</v>
      </c>
      <c r="AL262" t="s">
        <v>2207</v>
      </c>
      <c r="AM262">
        <v>42066</v>
      </c>
      <c r="AN262">
        <v>0</v>
      </c>
      <c r="AO262">
        <v>0</v>
      </c>
      <c r="AP262">
        <v>9120000</v>
      </c>
      <c r="AQ262">
        <v>0</v>
      </c>
      <c r="AR262" t="s">
        <v>469</v>
      </c>
      <c r="AS262" t="s">
        <v>469</v>
      </c>
      <c r="AT262" t="s">
        <v>469</v>
      </c>
      <c r="AU262" t="s">
        <v>469</v>
      </c>
      <c r="AV262" t="s">
        <v>469</v>
      </c>
      <c r="AW262" t="s">
        <v>469</v>
      </c>
      <c r="AX262" t="s">
        <v>469</v>
      </c>
      <c r="AY262" t="s">
        <v>469</v>
      </c>
      <c r="AZ262">
        <v>0</v>
      </c>
      <c r="BB262">
        <v>0</v>
      </c>
      <c r="BF262">
        <v>0</v>
      </c>
      <c r="BJ262">
        <v>0</v>
      </c>
      <c r="BN262">
        <v>0</v>
      </c>
      <c r="BR262">
        <v>0</v>
      </c>
      <c r="BV262">
        <v>0</v>
      </c>
      <c r="BZ262">
        <v>0</v>
      </c>
      <c r="CD262">
        <v>0</v>
      </c>
      <c r="CH262">
        <v>0</v>
      </c>
      <c r="CL262">
        <v>0</v>
      </c>
      <c r="CP262">
        <v>0</v>
      </c>
      <c r="CT262">
        <v>0</v>
      </c>
      <c r="CW262">
        <v>0</v>
      </c>
      <c r="DF262">
        <v>0</v>
      </c>
      <c r="DJ262">
        <v>0</v>
      </c>
      <c r="DN262">
        <v>0</v>
      </c>
      <c r="DR262">
        <v>0</v>
      </c>
      <c r="DV262">
        <v>0</v>
      </c>
      <c r="DZ262">
        <v>0</v>
      </c>
      <c r="ED262">
        <v>0</v>
      </c>
      <c r="EH262">
        <v>0</v>
      </c>
      <c r="EL262">
        <v>0</v>
      </c>
      <c r="EP262">
        <v>0</v>
      </c>
      <c r="ET262">
        <v>0</v>
      </c>
      <c r="EZ262" t="s">
        <v>726</v>
      </c>
      <c r="FA262">
        <v>0</v>
      </c>
      <c r="FB262">
        <v>1</v>
      </c>
      <c r="FC262" t="s">
        <v>469</v>
      </c>
      <c r="FD262" t="s">
        <v>727</v>
      </c>
      <c r="FE262" t="s">
        <v>469</v>
      </c>
      <c r="FF262">
        <v>0</v>
      </c>
      <c r="FG262" t="s">
        <v>713</v>
      </c>
    </row>
    <row r="263" spans="1:163" x14ac:dyDescent="0.2">
      <c r="A263" t="s">
        <v>501</v>
      </c>
      <c r="B263" t="s">
        <v>503</v>
      </c>
      <c r="C263" t="s">
        <v>1</v>
      </c>
      <c r="D263" s="39" t="s">
        <v>504</v>
      </c>
      <c r="E263" t="s">
        <v>1010</v>
      </c>
      <c r="F263" t="s">
        <v>1047</v>
      </c>
      <c r="G263">
        <v>2</v>
      </c>
      <c r="H263" t="s">
        <v>1807</v>
      </c>
      <c r="J263" t="s">
        <v>328</v>
      </c>
      <c r="K263" t="s">
        <v>329</v>
      </c>
      <c r="L263" t="s">
        <v>107</v>
      </c>
      <c r="M263" t="s">
        <v>272</v>
      </c>
      <c r="N263" t="s">
        <v>1907</v>
      </c>
      <c r="O263" t="s">
        <v>1908</v>
      </c>
      <c r="P263" t="s">
        <v>7</v>
      </c>
      <c r="Q263" t="s">
        <v>9</v>
      </c>
      <c r="R263" t="s">
        <v>245</v>
      </c>
      <c r="S263" t="s">
        <v>221</v>
      </c>
      <c r="T263">
        <v>13400000</v>
      </c>
      <c r="AC263">
        <v>2</v>
      </c>
      <c r="AD263">
        <v>6700000</v>
      </c>
      <c r="AE263">
        <v>13400000</v>
      </c>
      <c r="AG263">
        <v>42044</v>
      </c>
      <c r="AH263">
        <v>42045</v>
      </c>
      <c r="AI263">
        <v>42046</v>
      </c>
      <c r="AJ263" t="s">
        <v>411</v>
      </c>
      <c r="AN263">
        <v>13400000</v>
      </c>
      <c r="AO263">
        <v>13400000</v>
      </c>
      <c r="AP263">
        <v>0</v>
      </c>
      <c r="AQ263">
        <v>0</v>
      </c>
      <c r="AR263" t="s">
        <v>469</v>
      </c>
      <c r="AS263" t="s">
        <v>469</v>
      </c>
      <c r="AT263" t="s">
        <v>469</v>
      </c>
      <c r="AU263" t="s">
        <v>469</v>
      </c>
      <c r="AV263" t="s">
        <v>1971</v>
      </c>
      <c r="AW263">
        <v>262</v>
      </c>
      <c r="AX263">
        <v>269</v>
      </c>
      <c r="AY263">
        <v>42061</v>
      </c>
      <c r="AZ263">
        <v>0</v>
      </c>
      <c r="BB263">
        <v>0</v>
      </c>
      <c r="BF263">
        <v>0</v>
      </c>
      <c r="BJ263">
        <v>0</v>
      </c>
      <c r="BN263">
        <v>0</v>
      </c>
      <c r="BR263">
        <v>0</v>
      </c>
      <c r="BV263">
        <v>0</v>
      </c>
      <c r="BZ263">
        <v>0</v>
      </c>
      <c r="CD263">
        <v>0</v>
      </c>
      <c r="CH263">
        <v>0</v>
      </c>
      <c r="CL263">
        <v>0</v>
      </c>
      <c r="CP263">
        <v>0</v>
      </c>
      <c r="CT263">
        <v>0</v>
      </c>
      <c r="CW263">
        <v>0</v>
      </c>
      <c r="DF263">
        <v>0</v>
      </c>
      <c r="DJ263">
        <v>0</v>
      </c>
      <c r="DN263">
        <v>0</v>
      </c>
      <c r="DR263">
        <v>0</v>
      </c>
      <c r="DV263">
        <v>0</v>
      </c>
      <c r="DZ263">
        <v>0</v>
      </c>
      <c r="ED263">
        <v>0</v>
      </c>
      <c r="EH263">
        <v>0</v>
      </c>
      <c r="EL263">
        <v>0</v>
      </c>
      <c r="EP263">
        <v>0</v>
      </c>
      <c r="ET263">
        <v>0</v>
      </c>
      <c r="EZ263" t="s">
        <v>726</v>
      </c>
      <c r="FA263">
        <v>0</v>
      </c>
      <c r="FB263">
        <v>1</v>
      </c>
      <c r="FC263" t="s">
        <v>469</v>
      </c>
      <c r="FD263" t="s">
        <v>727</v>
      </c>
      <c r="FE263" t="s">
        <v>469</v>
      </c>
      <c r="FF263">
        <v>0</v>
      </c>
      <c r="FG263" t="s">
        <v>713</v>
      </c>
    </row>
    <row r="264" spans="1:163" x14ac:dyDescent="0.2">
      <c r="A264" t="s">
        <v>501</v>
      </c>
      <c r="B264" t="s">
        <v>503</v>
      </c>
      <c r="C264" t="s">
        <v>1</v>
      </c>
      <c r="D264" s="39" t="s">
        <v>504</v>
      </c>
      <c r="E264" t="s">
        <v>1010</v>
      </c>
      <c r="F264" t="s">
        <v>1047</v>
      </c>
      <c r="G264">
        <v>3</v>
      </c>
      <c r="H264" t="s">
        <v>1808</v>
      </c>
      <c r="J264" t="s">
        <v>328</v>
      </c>
      <c r="K264" t="s">
        <v>329</v>
      </c>
      <c r="L264" t="s">
        <v>107</v>
      </c>
      <c r="M264" t="s">
        <v>272</v>
      </c>
      <c r="N264" t="s">
        <v>1907</v>
      </c>
      <c r="O264" t="s">
        <v>1908</v>
      </c>
      <c r="P264" t="s">
        <v>7</v>
      </c>
      <c r="Q264" t="s">
        <v>9</v>
      </c>
      <c r="R264" t="s">
        <v>245</v>
      </c>
      <c r="S264" t="s">
        <v>221</v>
      </c>
      <c r="T264">
        <v>5750000</v>
      </c>
      <c r="AC264">
        <v>2.5</v>
      </c>
      <c r="AD264">
        <v>2300000</v>
      </c>
      <c r="AE264">
        <v>5750000</v>
      </c>
      <c r="AG264">
        <v>42044</v>
      </c>
      <c r="AH264">
        <v>42045</v>
      </c>
      <c r="AI264">
        <v>42046</v>
      </c>
      <c r="AJ264" t="s">
        <v>411</v>
      </c>
      <c r="AN264">
        <v>5750000</v>
      </c>
      <c r="AO264">
        <v>5750000</v>
      </c>
      <c r="AP264">
        <v>0</v>
      </c>
      <c r="AQ264">
        <v>0</v>
      </c>
      <c r="AR264" t="s">
        <v>469</v>
      </c>
      <c r="AS264" t="s">
        <v>469</v>
      </c>
      <c r="AT264" t="s">
        <v>469</v>
      </c>
      <c r="AU264" t="s">
        <v>469</v>
      </c>
      <c r="AV264" t="s">
        <v>1972</v>
      </c>
      <c r="AW264">
        <v>154</v>
      </c>
      <c r="AX264">
        <v>91</v>
      </c>
      <c r="AY264">
        <v>42046</v>
      </c>
      <c r="AZ264">
        <v>0</v>
      </c>
      <c r="BB264">
        <v>0</v>
      </c>
      <c r="BF264">
        <v>0</v>
      </c>
      <c r="BJ264">
        <v>0</v>
      </c>
      <c r="BN264">
        <v>0</v>
      </c>
      <c r="BR264">
        <v>0</v>
      </c>
      <c r="BV264">
        <v>0</v>
      </c>
      <c r="BZ264">
        <v>0</v>
      </c>
      <c r="CD264">
        <v>0</v>
      </c>
      <c r="CH264">
        <v>0</v>
      </c>
      <c r="CL264">
        <v>0</v>
      </c>
      <c r="CP264">
        <v>0</v>
      </c>
      <c r="CT264">
        <v>0</v>
      </c>
      <c r="CW264">
        <v>0</v>
      </c>
      <c r="DF264">
        <v>0</v>
      </c>
      <c r="DJ264">
        <v>0</v>
      </c>
      <c r="DN264">
        <v>0</v>
      </c>
      <c r="DR264">
        <v>0</v>
      </c>
      <c r="DV264">
        <v>0</v>
      </c>
      <c r="DZ264">
        <v>0</v>
      </c>
      <c r="ED264">
        <v>0</v>
      </c>
      <c r="EH264">
        <v>0</v>
      </c>
      <c r="EL264">
        <v>0</v>
      </c>
      <c r="EP264">
        <v>0</v>
      </c>
      <c r="ET264">
        <v>0</v>
      </c>
      <c r="EZ264" t="s">
        <v>726</v>
      </c>
      <c r="FA264">
        <v>0</v>
      </c>
      <c r="FB264">
        <v>1</v>
      </c>
      <c r="FC264" t="s">
        <v>469</v>
      </c>
      <c r="FD264" t="s">
        <v>727</v>
      </c>
      <c r="FE264" t="s">
        <v>469</v>
      </c>
      <c r="FF264">
        <v>0</v>
      </c>
      <c r="FG264" t="s">
        <v>713</v>
      </c>
    </row>
    <row r="265" spans="1:163" x14ac:dyDescent="0.2">
      <c r="A265" t="s">
        <v>501</v>
      </c>
      <c r="B265" t="s">
        <v>503</v>
      </c>
      <c r="C265" t="s">
        <v>1</v>
      </c>
      <c r="D265" s="39" t="s">
        <v>504</v>
      </c>
      <c r="E265" t="s">
        <v>1010</v>
      </c>
      <c r="F265" t="s">
        <v>1047</v>
      </c>
      <c r="G265">
        <v>4</v>
      </c>
      <c r="H265" t="s">
        <v>2208</v>
      </c>
      <c r="J265" t="s">
        <v>328</v>
      </c>
      <c r="K265" t="s">
        <v>329</v>
      </c>
      <c r="L265" t="s">
        <v>107</v>
      </c>
      <c r="M265" t="s">
        <v>272</v>
      </c>
      <c r="N265" t="s">
        <v>1907</v>
      </c>
      <c r="O265" t="s">
        <v>1908</v>
      </c>
      <c r="P265" t="s">
        <v>7</v>
      </c>
      <c r="Q265" t="s">
        <v>9</v>
      </c>
      <c r="R265" t="s">
        <v>245</v>
      </c>
      <c r="S265" t="s">
        <v>221</v>
      </c>
      <c r="T265">
        <v>9000000</v>
      </c>
      <c r="AC265">
        <v>2</v>
      </c>
      <c r="AD265">
        <v>4500000</v>
      </c>
      <c r="AE265">
        <v>9000000</v>
      </c>
      <c r="AG265">
        <v>42067</v>
      </c>
      <c r="AH265">
        <v>42068</v>
      </c>
      <c r="AI265">
        <v>42069</v>
      </c>
      <c r="AJ265" t="s">
        <v>411</v>
      </c>
      <c r="AK265" t="s">
        <v>417</v>
      </c>
      <c r="AL265" t="s">
        <v>2209</v>
      </c>
      <c r="AM265">
        <v>42066</v>
      </c>
      <c r="AN265">
        <v>0</v>
      </c>
      <c r="AO265">
        <v>0</v>
      </c>
      <c r="AP265">
        <v>9000000</v>
      </c>
      <c r="AQ265">
        <v>0</v>
      </c>
      <c r="AR265" t="s">
        <v>469</v>
      </c>
      <c r="AS265" t="s">
        <v>469</v>
      </c>
      <c r="AT265" t="s">
        <v>469</v>
      </c>
      <c r="AU265" t="s">
        <v>469</v>
      </c>
      <c r="AV265" t="s">
        <v>469</v>
      </c>
      <c r="AW265" t="s">
        <v>469</v>
      </c>
      <c r="AX265" t="s">
        <v>469</v>
      </c>
      <c r="AY265" t="s">
        <v>469</v>
      </c>
      <c r="AZ265">
        <v>0</v>
      </c>
      <c r="BB265">
        <v>0</v>
      </c>
      <c r="BF265">
        <v>0</v>
      </c>
      <c r="BJ265">
        <v>0</v>
      </c>
      <c r="BN265">
        <v>0</v>
      </c>
      <c r="BR265">
        <v>0</v>
      </c>
      <c r="BV265">
        <v>0</v>
      </c>
      <c r="BZ265">
        <v>0</v>
      </c>
      <c r="CD265">
        <v>0</v>
      </c>
      <c r="CH265">
        <v>0</v>
      </c>
      <c r="CL265">
        <v>0</v>
      </c>
      <c r="CP265">
        <v>0</v>
      </c>
      <c r="CT265">
        <v>0</v>
      </c>
      <c r="CW265">
        <v>0</v>
      </c>
      <c r="DF265">
        <v>0</v>
      </c>
      <c r="DJ265">
        <v>0</v>
      </c>
      <c r="DN265">
        <v>0</v>
      </c>
      <c r="DR265">
        <v>0</v>
      </c>
      <c r="DV265">
        <v>0</v>
      </c>
      <c r="DZ265">
        <v>0</v>
      </c>
      <c r="ED265">
        <v>0</v>
      </c>
      <c r="EH265">
        <v>0</v>
      </c>
      <c r="EL265">
        <v>0</v>
      </c>
      <c r="EP265">
        <v>0</v>
      </c>
      <c r="ET265">
        <v>0</v>
      </c>
      <c r="EZ265" t="s">
        <v>726</v>
      </c>
      <c r="FA265">
        <v>0</v>
      </c>
      <c r="FB265">
        <v>1</v>
      </c>
      <c r="FC265" t="s">
        <v>469</v>
      </c>
      <c r="FD265" t="s">
        <v>727</v>
      </c>
      <c r="FE265" t="s">
        <v>469</v>
      </c>
      <c r="FF265">
        <v>0</v>
      </c>
      <c r="FG265" t="s">
        <v>713</v>
      </c>
    </row>
    <row r="266" spans="1:163" x14ac:dyDescent="0.2">
      <c r="A266" t="s">
        <v>501</v>
      </c>
      <c r="B266" t="s">
        <v>1734</v>
      </c>
      <c r="C266" t="s">
        <v>9</v>
      </c>
      <c r="D266" s="39" t="s">
        <v>1005</v>
      </c>
      <c r="E266" t="s">
        <v>1006</v>
      </c>
      <c r="F266" t="s">
        <v>1047</v>
      </c>
      <c r="G266">
        <v>1</v>
      </c>
      <c r="H266" t="s">
        <v>1126</v>
      </c>
      <c r="J266" t="s">
        <v>328</v>
      </c>
      <c r="K266" t="s">
        <v>329</v>
      </c>
      <c r="L266" t="s">
        <v>107</v>
      </c>
      <c r="M266" t="s">
        <v>272</v>
      </c>
      <c r="N266" t="s">
        <v>1907</v>
      </c>
      <c r="O266" t="s">
        <v>1908</v>
      </c>
      <c r="P266" t="s">
        <v>7</v>
      </c>
      <c r="Q266" t="s">
        <v>9</v>
      </c>
      <c r="R266" t="s">
        <v>245</v>
      </c>
      <c r="S266" t="s">
        <v>221</v>
      </c>
      <c r="T266">
        <v>4426000</v>
      </c>
      <c r="AC266">
        <v>1.0795121000000001</v>
      </c>
      <c r="AD266">
        <v>4100000.3612743197</v>
      </c>
      <c r="AE266">
        <v>4426000</v>
      </c>
      <c r="AG266">
        <v>42093</v>
      </c>
      <c r="AH266">
        <v>42094</v>
      </c>
      <c r="AI266">
        <v>42095</v>
      </c>
      <c r="AJ266" t="s">
        <v>411</v>
      </c>
      <c r="AN266">
        <v>0</v>
      </c>
      <c r="AO266">
        <v>0</v>
      </c>
      <c r="AP266">
        <v>4426000</v>
      </c>
      <c r="AQ266">
        <v>0</v>
      </c>
      <c r="AR266" t="s">
        <v>469</v>
      </c>
      <c r="AS266" t="s">
        <v>469</v>
      </c>
      <c r="AT266" t="s">
        <v>469</v>
      </c>
      <c r="AU266" t="s">
        <v>469</v>
      </c>
      <c r="AV266" t="s">
        <v>469</v>
      </c>
      <c r="AW266" t="s">
        <v>469</v>
      </c>
      <c r="AX266" t="s">
        <v>469</v>
      </c>
      <c r="AY266" t="s">
        <v>469</v>
      </c>
      <c r="AZ266">
        <v>0</v>
      </c>
      <c r="BB266">
        <v>0</v>
      </c>
      <c r="BF266">
        <v>0</v>
      </c>
      <c r="BJ266">
        <v>0</v>
      </c>
      <c r="BN266">
        <v>0</v>
      </c>
      <c r="BR266">
        <v>0</v>
      </c>
      <c r="BV266">
        <v>0</v>
      </c>
      <c r="BZ266">
        <v>0</v>
      </c>
      <c r="CD266">
        <v>0</v>
      </c>
      <c r="CH266">
        <v>0</v>
      </c>
      <c r="CL266">
        <v>0</v>
      </c>
      <c r="CP266">
        <v>0</v>
      </c>
      <c r="CT266">
        <v>0</v>
      </c>
      <c r="CW266">
        <v>0</v>
      </c>
      <c r="DF266">
        <v>0</v>
      </c>
      <c r="DJ266">
        <v>0</v>
      </c>
      <c r="DN266">
        <v>0</v>
      </c>
      <c r="DR266">
        <v>0</v>
      </c>
      <c r="DV266">
        <v>0</v>
      </c>
      <c r="DZ266">
        <v>0</v>
      </c>
      <c r="ED266">
        <v>0</v>
      </c>
      <c r="EH266">
        <v>0</v>
      </c>
      <c r="EL266">
        <v>0</v>
      </c>
      <c r="EP266">
        <v>0</v>
      </c>
      <c r="ET266">
        <v>0</v>
      </c>
      <c r="EZ266" t="s">
        <v>726</v>
      </c>
      <c r="FA266">
        <v>0</v>
      </c>
      <c r="FB266">
        <v>1</v>
      </c>
      <c r="FC266" t="s">
        <v>469</v>
      </c>
      <c r="FD266" t="s">
        <v>727</v>
      </c>
      <c r="FE266" t="s">
        <v>469</v>
      </c>
      <c r="FF266">
        <v>0</v>
      </c>
      <c r="FG266" t="s">
        <v>713</v>
      </c>
    </row>
    <row r="267" spans="1:163" x14ac:dyDescent="0.2">
      <c r="A267" t="s">
        <v>501</v>
      </c>
      <c r="B267" t="s">
        <v>1734</v>
      </c>
      <c r="C267" t="s">
        <v>9</v>
      </c>
      <c r="D267" s="39" t="s">
        <v>1005</v>
      </c>
      <c r="E267" t="s">
        <v>1006</v>
      </c>
      <c r="F267" t="s">
        <v>1047</v>
      </c>
      <c r="G267">
        <v>2</v>
      </c>
      <c r="H267" t="s">
        <v>1733</v>
      </c>
      <c r="J267" t="s">
        <v>328</v>
      </c>
      <c r="K267" t="s">
        <v>329</v>
      </c>
      <c r="L267" t="s">
        <v>107</v>
      </c>
      <c r="M267" t="s">
        <v>272</v>
      </c>
      <c r="N267" t="s">
        <v>1907</v>
      </c>
      <c r="O267" t="s">
        <v>1908</v>
      </c>
      <c r="P267" t="s">
        <v>7</v>
      </c>
      <c r="Q267" t="s">
        <v>9</v>
      </c>
      <c r="R267" t="s">
        <v>245</v>
      </c>
      <c r="S267" t="s">
        <v>221</v>
      </c>
      <c r="T267">
        <v>26500000</v>
      </c>
      <c r="AC267">
        <v>6.4634140000000002</v>
      </c>
      <c r="AD267">
        <v>4100000.4022641904</v>
      </c>
      <c r="AE267">
        <v>26500000</v>
      </c>
      <c r="AG267">
        <v>42086</v>
      </c>
      <c r="AH267">
        <v>42087</v>
      </c>
      <c r="AI267">
        <v>42088</v>
      </c>
      <c r="AJ267" t="s">
        <v>411</v>
      </c>
      <c r="AN267">
        <v>0</v>
      </c>
      <c r="AO267">
        <v>0</v>
      </c>
      <c r="AP267">
        <v>26500000</v>
      </c>
      <c r="AQ267">
        <v>0</v>
      </c>
      <c r="AR267" t="s">
        <v>469</v>
      </c>
      <c r="AS267" t="s">
        <v>469</v>
      </c>
      <c r="AT267" t="s">
        <v>469</v>
      </c>
      <c r="AU267" t="s">
        <v>469</v>
      </c>
      <c r="AV267" t="s">
        <v>469</v>
      </c>
      <c r="AW267" t="s">
        <v>469</v>
      </c>
      <c r="AX267" t="s">
        <v>469</v>
      </c>
      <c r="AY267" t="s">
        <v>469</v>
      </c>
      <c r="AZ267">
        <v>0</v>
      </c>
      <c r="BB267">
        <v>0</v>
      </c>
      <c r="BF267">
        <v>0</v>
      </c>
      <c r="BJ267">
        <v>0</v>
      </c>
      <c r="BN267">
        <v>0</v>
      </c>
      <c r="BR267">
        <v>0</v>
      </c>
      <c r="BV267">
        <v>0</v>
      </c>
      <c r="BZ267">
        <v>0</v>
      </c>
      <c r="CD267">
        <v>0</v>
      </c>
      <c r="CH267">
        <v>0</v>
      </c>
      <c r="CL267">
        <v>0</v>
      </c>
      <c r="CP267">
        <v>0</v>
      </c>
      <c r="CT267">
        <v>0</v>
      </c>
      <c r="CW267">
        <v>0</v>
      </c>
      <c r="DF267">
        <v>0</v>
      </c>
      <c r="DJ267">
        <v>0</v>
      </c>
      <c r="DN267">
        <v>0</v>
      </c>
      <c r="DR267">
        <v>0</v>
      </c>
      <c r="DV267">
        <v>0</v>
      </c>
      <c r="DZ267">
        <v>0</v>
      </c>
      <c r="ED267">
        <v>0</v>
      </c>
      <c r="EH267">
        <v>0</v>
      </c>
      <c r="EL267">
        <v>0</v>
      </c>
      <c r="EP267">
        <v>0</v>
      </c>
      <c r="ET267">
        <v>0</v>
      </c>
      <c r="EZ267" t="s">
        <v>726</v>
      </c>
      <c r="FA267">
        <v>0</v>
      </c>
      <c r="FB267">
        <v>1</v>
      </c>
      <c r="FC267" t="s">
        <v>469</v>
      </c>
      <c r="FD267" t="s">
        <v>727</v>
      </c>
      <c r="FE267" t="s">
        <v>469</v>
      </c>
      <c r="FF267">
        <v>0</v>
      </c>
      <c r="FG267" t="s">
        <v>713</v>
      </c>
    </row>
    <row r="268" spans="1:163" x14ac:dyDescent="0.2">
      <c r="A268" t="s">
        <v>501</v>
      </c>
      <c r="B268" t="s">
        <v>1734</v>
      </c>
      <c r="C268" t="s">
        <v>9</v>
      </c>
      <c r="D268" s="39" t="s">
        <v>1005</v>
      </c>
      <c r="E268" t="s">
        <v>1006</v>
      </c>
      <c r="F268" t="s">
        <v>1047</v>
      </c>
      <c r="G268">
        <v>3</v>
      </c>
      <c r="H268" t="s">
        <v>1126</v>
      </c>
      <c r="J268" t="s">
        <v>328</v>
      </c>
      <c r="K268" t="s">
        <v>329</v>
      </c>
      <c r="L268" t="s">
        <v>107</v>
      </c>
      <c r="M268" t="s">
        <v>272</v>
      </c>
      <c r="N268" t="s">
        <v>1907</v>
      </c>
      <c r="O268" t="s">
        <v>1908</v>
      </c>
      <c r="P268" t="s">
        <v>7</v>
      </c>
      <c r="Q268" t="s">
        <v>9</v>
      </c>
      <c r="R268" t="s">
        <v>245</v>
      </c>
      <c r="S268" t="s">
        <v>221</v>
      </c>
      <c r="T268">
        <v>15900000</v>
      </c>
      <c r="AC268">
        <v>10</v>
      </c>
      <c r="AD268">
        <v>1590000</v>
      </c>
      <c r="AE268">
        <v>15900000</v>
      </c>
      <c r="AI268">
        <v>42027</v>
      </c>
      <c r="AJ268" t="s">
        <v>411</v>
      </c>
      <c r="AN268">
        <v>0</v>
      </c>
      <c r="AO268">
        <v>0</v>
      </c>
      <c r="AP268">
        <v>15900000</v>
      </c>
      <c r="AQ268">
        <v>0</v>
      </c>
      <c r="AR268" t="s">
        <v>469</v>
      </c>
      <c r="AS268" t="s">
        <v>469</v>
      </c>
      <c r="AT268" t="s">
        <v>469</v>
      </c>
      <c r="AU268" t="s">
        <v>469</v>
      </c>
      <c r="AV268" t="s">
        <v>469</v>
      </c>
      <c r="AW268" t="s">
        <v>469</v>
      </c>
      <c r="AX268" t="s">
        <v>469</v>
      </c>
      <c r="AY268" t="s">
        <v>469</v>
      </c>
      <c r="AZ268">
        <v>0</v>
      </c>
      <c r="BB268">
        <v>0</v>
      </c>
      <c r="BF268">
        <v>0</v>
      </c>
      <c r="BJ268">
        <v>0</v>
      </c>
      <c r="BN268">
        <v>0</v>
      </c>
      <c r="BR268">
        <v>0</v>
      </c>
      <c r="BV268">
        <v>0</v>
      </c>
      <c r="BZ268">
        <v>0</v>
      </c>
      <c r="CD268">
        <v>0</v>
      </c>
      <c r="CH268">
        <v>0</v>
      </c>
      <c r="CL268">
        <v>0</v>
      </c>
      <c r="CP268">
        <v>0</v>
      </c>
      <c r="CT268">
        <v>0</v>
      </c>
      <c r="CW268">
        <v>0</v>
      </c>
      <c r="DF268">
        <v>0</v>
      </c>
      <c r="DJ268">
        <v>0</v>
      </c>
      <c r="DN268">
        <v>0</v>
      </c>
      <c r="DR268">
        <v>0</v>
      </c>
      <c r="DV268">
        <v>0</v>
      </c>
      <c r="DZ268">
        <v>0</v>
      </c>
      <c r="ED268">
        <v>0</v>
      </c>
      <c r="EH268">
        <v>0</v>
      </c>
      <c r="EL268">
        <v>0</v>
      </c>
      <c r="EP268">
        <v>0</v>
      </c>
      <c r="ET268">
        <v>0</v>
      </c>
      <c r="EZ268" t="s">
        <v>726</v>
      </c>
      <c r="FA268">
        <v>0</v>
      </c>
      <c r="FB268">
        <v>1</v>
      </c>
      <c r="FC268" t="s">
        <v>469</v>
      </c>
      <c r="FD268" t="s">
        <v>727</v>
      </c>
      <c r="FE268" t="s">
        <v>469</v>
      </c>
      <c r="FF268">
        <v>0</v>
      </c>
      <c r="FG268" t="s">
        <v>713</v>
      </c>
    </row>
    <row r="269" spans="1:163" x14ac:dyDescent="0.2">
      <c r="A269" t="s">
        <v>501</v>
      </c>
      <c r="B269" t="s">
        <v>1734</v>
      </c>
      <c r="C269" t="s">
        <v>9</v>
      </c>
      <c r="D269" s="39" t="s">
        <v>1005</v>
      </c>
      <c r="E269" t="s">
        <v>1006</v>
      </c>
      <c r="F269" t="s">
        <v>1047</v>
      </c>
      <c r="G269">
        <v>4</v>
      </c>
      <c r="H269" t="s">
        <v>1127</v>
      </c>
      <c r="J269" t="s">
        <v>328</v>
      </c>
      <c r="K269" t="s">
        <v>329</v>
      </c>
      <c r="L269" t="s">
        <v>107</v>
      </c>
      <c r="M269" t="s">
        <v>272</v>
      </c>
      <c r="N269" t="s">
        <v>1907</v>
      </c>
      <c r="O269" t="s">
        <v>1908</v>
      </c>
      <c r="P269" t="s">
        <v>7</v>
      </c>
      <c r="Q269" t="s">
        <v>9</v>
      </c>
      <c r="R269" t="s">
        <v>245</v>
      </c>
      <c r="S269" t="s">
        <v>221</v>
      </c>
      <c r="T269">
        <v>18550000</v>
      </c>
      <c r="AC269">
        <v>10</v>
      </c>
      <c r="AD269">
        <v>1855000</v>
      </c>
      <c r="AE269">
        <v>18550000</v>
      </c>
      <c r="AI269">
        <v>42027</v>
      </c>
      <c r="AJ269" t="s">
        <v>411</v>
      </c>
      <c r="AN269">
        <v>0</v>
      </c>
      <c r="AO269">
        <v>0</v>
      </c>
      <c r="AP269">
        <v>18550000</v>
      </c>
      <c r="AQ269">
        <v>0</v>
      </c>
      <c r="AR269" t="s">
        <v>469</v>
      </c>
      <c r="AS269" t="s">
        <v>469</v>
      </c>
      <c r="AT269" t="s">
        <v>469</v>
      </c>
      <c r="AU269" t="s">
        <v>469</v>
      </c>
      <c r="AV269" t="s">
        <v>469</v>
      </c>
      <c r="AW269" t="s">
        <v>469</v>
      </c>
      <c r="AX269" t="s">
        <v>469</v>
      </c>
      <c r="AY269" t="s">
        <v>469</v>
      </c>
      <c r="AZ269">
        <v>0</v>
      </c>
      <c r="BB269">
        <v>0</v>
      </c>
      <c r="BF269">
        <v>0</v>
      </c>
      <c r="BJ269">
        <v>0</v>
      </c>
      <c r="BN269">
        <v>0</v>
      </c>
      <c r="BR269">
        <v>0</v>
      </c>
      <c r="BV269">
        <v>0</v>
      </c>
      <c r="BZ269">
        <v>0</v>
      </c>
      <c r="CD269">
        <v>0</v>
      </c>
      <c r="CH269">
        <v>0</v>
      </c>
      <c r="CL269">
        <v>0</v>
      </c>
      <c r="CP269">
        <v>0</v>
      </c>
      <c r="CT269">
        <v>0</v>
      </c>
      <c r="CW269">
        <v>0</v>
      </c>
      <c r="DF269">
        <v>0</v>
      </c>
      <c r="DJ269">
        <v>0</v>
      </c>
      <c r="DN269">
        <v>0</v>
      </c>
      <c r="DR269">
        <v>0</v>
      </c>
      <c r="DV269">
        <v>0</v>
      </c>
      <c r="DZ269">
        <v>0</v>
      </c>
      <c r="ED269">
        <v>0</v>
      </c>
      <c r="EH269">
        <v>0</v>
      </c>
      <c r="EL269">
        <v>0</v>
      </c>
      <c r="EP269">
        <v>0</v>
      </c>
      <c r="ET269">
        <v>0</v>
      </c>
      <c r="EZ269" t="s">
        <v>726</v>
      </c>
      <c r="FA269">
        <v>0</v>
      </c>
      <c r="FB269">
        <v>1</v>
      </c>
      <c r="FC269" t="s">
        <v>469</v>
      </c>
      <c r="FD269" t="s">
        <v>727</v>
      </c>
      <c r="FE269" t="s">
        <v>469</v>
      </c>
      <c r="FF269">
        <v>0</v>
      </c>
      <c r="FG269" t="s">
        <v>713</v>
      </c>
    </row>
    <row r="270" spans="1:163" x14ac:dyDescent="0.2">
      <c r="A270" t="s">
        <v>501</v>
      </c>
      <c r="B270" t="s">
        <v>1734</v>
      </c>
      <c r="C270" t="s">
        <v>9</v>
      </c>
      <c r="D270" s="39" t="s">
        <v>1005</v>
      </c>
      <c r="E270" t="s">
        <v>1006</v>
      </c>
      <c r="F270" t="s">
        <v>1047</v>
      </c>
      <c r="G270">
        <v>5</v>
      </c>
      <c r="H270" t="s">
        <v>1127</v>
      </c>
      <c r="J270" t="s">
        <v>328</v>
      </c>
      <c r="K270" t="s">
        <v>329</v>
      </c>
      <c r="L270" t="s">
        <v>107</v>
      </c>
      <c r="M270" t="s">
        <v>272</v>
      </c>
      <c r="N270" t="s">
        <v>1907</v>
      </c>
      <c r="O270" t="s">
        <v>1908</v>
      </c>
      <c r="P270" t="s">
        <v>7</v>
      </c>
      <c r="Q270" t="s">
        <v>9</v>
      </c>
      <c r="R270" t="s">
        <v>245</v>
      </c>
      <c r="S270" t="s">
        <v>221</v>
      </c>
      <c r="T270">
        <v>18622000</v>
      </c>
      <c r="AC270">
        <v>10</v>
      </c>
      <c r="AD270">
        <v>1862200</v>
      </c>
      <c r="AE270">
        <v>18622000</v>
      </c>
      <c r="AI270">
        <v>42027</v>
      </c>
      <c r="AJ270" t="s">
        <v>411</v>
      </c>
      <c r="AN270">
        <v>0</v>
      </c>
      <c r="AO270">
        <v>0</v>
      </c>
      <c r="AP270">
        <v>18622000</v>
      </c>
      <c r="AQ270">
        <v>0</v>
      </c>
      <c r="AR270" t="s">
        <v>469</v>
      </c>
      <c r="AS270" t="s">
        <v>469</v>
      </c>
      <c r="AT270" t="s">
        <v>469</v>
      </c>
      <c r="AU270" t="s">
        <v>469</v>
      </c>
      <c r="AV270" t="s">
        <v>469</v>
      </c>
      <c r="AW270" t="s">
        <v>469</v>
      </c>
      <c r="AX270" t="s">
        <v>469</v>
      </c>
      <c r="AY270" t="s">
        <v>469</v>
      </c>
      <c r="AZ270">
        <v>0</v>
      </c>
      <c r="BB270">
        <v>0</v>
      </c>
      <c r="BF270">
        <v>0</v>
      </c>
      <c r="BJ270">
        <v>0</v>
      </c>
      <c r="BN270">
        <v>0</v>
      </c>
      <c r="BR270">
        <v>0</v>
      </c>
      <c r="BV270">
        <v>0</v>
      </c>
      <c r="BZ270">
        <v>0</v>
      </c>
      <c r="CD270">
        <v>0</v>
      </c>
      <c r="CH270">
        <v>0</v>
      </c>
      <c r="CL270">
        <v>0</v>
      </c>
      <c r="CP270">
        <v>0</v>
      </c>
      <c r="CT270">
        <v>0</v>
      </c>
      <c r="CW270">
        <v>0</v>
      </c>
      <c r="DF270">
        <v>0</v>
      </c>
      <c r="DJ270">
        <v>0</v>
      </c>
      <c r="DN270">
        <v>0</v>
      </c>
      <c r="DR270">
        <v>0</v>
      </c>
      <c r="DV270">
        <v>0</v>
      </c>
      <c r="DZ270">
        <v>0</v>
      </c>
      <c r="ED270">
        <v>0</v>
      </c>
      <c r="EH270">
        <v>0</v>
      </c>
      <c r="EL270">
        <v>0</v>
      </c>
      <c r="EP270">
        <v>0</v>
      </c>
      <c r="ET270">
        <v>0</v>
      </c>
      <c r="EZ270" t="s">
        <v>726</v>
      </c>
      <c r="FA270">
        <v>0</v>
      </c>
      <c r="FB270">
        <v>1</v>
      </c>
      <c r="FC270" t="s">
        <v>469</v>
      </c>
      <c r="FD270" t="s">
        <v>727</v>
      </c>
      <c r="FE270" t="s">
        <v>469</v>
      </c>
      <c r="FF270">
        <v>0</v>
      </c>
      <c r="FG270" t="s">
        <v>713</v>
      </c>
    </row>
    <row r="271" spans="1:163" x14ac:dyDescent="0.2">
      <c r="A271" t="s">
        <v>501</v>
      </c>
      <c r="B271" t="s">
        <v>1734</v>
      </c>
      <c r="C271" t="s">
        <v>9</v>
      </c>
      <c r="D271" s="39" t="s">
        <v>1005</v>
      </c>
      <c r="E271" t="s">
        <v>1006</v>
      </c>
      <c r="F271" t="s">
        <v>1047</v>
      </c>
      <c r="G271">
        <v>6</v>
      </c>
      <c r="H271" t="s">
        <v>1809</v>
      </c>
      <c r="J271" t="s">
        <v>328</v>
      </c>
      <c r="K271" t="s">
        <v>329</v>
      </c>
      <c r="L271" t="s">
        <v>107</v>
      </c>
      <c r="M271" t="s">
        <v>272</v>
      </c>
      <c r="N271" t="s">
        <v>1907</v>
      </c>
      <c r="O271" t="s">
        <v>1908</v>
      </c>
      <c r="P271" t="s">
        <v>7</v>
      </c>
      <c r="Q271" t="s">
        <v>9</v>
      </c>
      <c r="R271" t="s">
        <v>245</v>
      </c>
      <c r="S271" t="s">
        <v>221</v>
      </c>
      <c r="T271">
        <v>11250000</v>
      </c>
      <c r="AC271">
        <v>2.5</v>
      </c>
      <c r="AD271">
        <v>4500000</v>
      </c>
      <c r="AE271">
        <v>11250000</v>
      </c>
      <c r="AG271">
        <v>42044</v>
      </c>
      <c r="AH271">
        <v>42045</v>
      </c>
      <c r="AI271">
        <v>42045</v>
      </c>
      <c r="AJ271" t="s">
        <v>411</v>
      </c>
      <c r="AN271">
        <v>11250000</v>
      </c>
      <c r="AO271">
        <v>11250000</v>
      </c>
      <c r="AP271">
        <v>0</v>
      </c>
      <c r="AQ271">
        <v>0</v>
      </c>
      <c r="AR271" t="s">
        <v>469</v>
      </c>
      <c r="AS271" t="s">
        <v>469</v>
      </c>
      <c r="AT271" t="s">
        <v>469</v>
      </c>
      <c r="AU271" t="s">
        <v>469</v>
      </c>
      <c r="AV271" t="s">
        <v>1973</v>
      </c>
      <c r="AW271">
        <v>155</v>
      </c>
      <c r="AX271">
        <v>174</v>
      </c>
      <c r="AY271">
        <v>42048</v>
      </c>
      <c r="AZ271">
        <v>0</v>
      </c>
      <c r="BB271">
        <v>0</v>
      </c>
      <c r="BF271">
        <v>0</v>
      </c>
      <c r="BJ271">
        <v>0</v>
      </c>
      <c r="BN271">
        <v>0</v>
      </c>
      <c r="BR271">
        <v>0</v>
      </c>
      <c r="BV271">
        <v>0</v>
      </c>
      <c r="BZ271">
        <v>0</v>
      </c>
      <c r="CD271">
        <v>0</v>
      </c>
      <c r="CH271">
        <v>0</v>
      </c>
      <c r="CL271">
        <v>0</v>
      </c>
      <c r="CP271">
        <v>0</v>
      </c>
      <c r="CT271">
        <v>0</v>
      </c>
      <c r="CW271">
        <v>0</v>
      </c>
      <c r="DB271">
        <v>0</v>
      </c>
      <c r="DF271">
        <v>0</v>
      </c>
      <c r="DJ271">
        <v>0</v>
      </c>
      <c r="DN271">
        <v>0</v>
      </c>
      <c r="DR271">
        <v>0</v>
      </c>
      <c r="DV271">
        <v>0</v>
      </c>
      <c r="DZ271">
        <v>0</v>
      </c>
      <c r="ED271">
        <v>0</v>
      </c>
      <c r="EH271">
        <v>0</v>
      </c>
      <c r="EL271">
        <v>0</v>
      </c>
      <c r="EP271">
        <v>0</v>
      </c>
      <c r="ET271">
        <v>0</v>
      </c>
      <c r="EZ271" t="s">
        <v>562</v>
      </c>
      <c r="FA271">
        <v>0</v>
      </c>
      <c r="FB271">
        <v>1</v>
      </c>
      <c r="FC271" t="s">
        <v>469</v>
      </c>
      <c r="FD271" t="s">
        <v>725</v>
      </c>
      <c r="FE271" t="s">
        <v>469</v>
      </c>
      <c r="FF271">
        <v>0</v>
      </c>
    </row>
    <row r="272" spans="1:163" x14ac:dyDescent="0.2">
      <c r="A272" t="s">
        <v>501</v>
      </c>
      <c r="B272" t="s">
        <v>1734</v>
      </c>
      <c r="C272" t="s">
        <v>9</v>
      </c>
      <c r="D272" s="39" t="s">
        <v>1005</v>
      </c>
      <c r="E272" t="s">
        <v>1006</v>
      </c>
      <c r="F272" t="s">
        <v>1047</v>
      </c>
      <c r="G272">
        <v>7</v>
      </c>
      <c r="H272" t="s">
        <v>1810</v>
      </c>
      <c r="J272" t="s">
        <v>328</v>
      </c>
      <c r="K272" t="s">
        <v>329</v>
      </c>
      <c r="L272" t="s">
        <v>107</v>
      </c>
      <c r="M272" t="s">
        <v>272</v>
      </c>
      <c r="N272" t="s">
        <v>1907</v>
      </c>
      <c r="O272" t="s">
        <v>1908</v>
      </c>
      <c r="P272" t="s">
        <v>7</v>
      </c>
      <c r="Q272" t="s">
        <v>9</v>
      </c>
      <c r="R272" t="s">
        <v>245</v>
      </c>
      <c r="S272" t="s">
        <v>221</v>
      </c>
      <c r="T272">
        <v>9750000</v>
      </c>
      <c r="AC272">
        <v>2.5</v>
      </c>
      <c r="AD272">
        <v>3900000</v>
      </c>
      <c r="AE272">
        <v>9750000</v>
      </c>
      <c r="AG272">
        <v>42041</v>
      </c>
      <c r="AH272">
        <v>42044</v>
      </c>
      <c r="AI272">
        <v>42044</v>
      </c>
      <c r="AJ272" t="s">
        <v>411</v>
      </c>
      <c r="AN272">
        <v>9750000</v>
      </c>
      <c r="AO272">
        <v>9750000</v>
      </c>
      <c r="AP272">
        <v>0</v>
      </c>
      <c r="AQ272">
        <v>0</v>
      </c>
      <c r="AR272" t="s">
        <v>469</v>
      </c>
      <c r="AS272" t="s">
        <v>469</v>
      </c>
      <c r="AT272" t="s">
        <v>469</v>
      </c>
      <c r="AU272" t="s">
        <v>469</v>
      </c>
      <c r="AV272" t="s">
        <v>1974</v>
      </c>
      <c r="AW272">
        <v>156</v>
      </c>
      <c r="AX272">
        <v>79</v>
      </c>
      <c r="AY272">
        <v>42045</v>
      </c>
      <c r="AZ272">
        <v>0</v>
      </c>
      <c r="BB272">
        <v>0</v>
      </c>
      <c r="BF272">
        <v>0</v>
      </c>
      <c r="BJ272">
        <v>0</v>
      </c>
      <c r="BN272">
        <v>0</v>
      </c>
      <c r="BR272">
        <v>0</v>
      </c>
      <c r="BV272">
        <v>0</v>
      </c>
      <c r="BZ272">
        <v>0</v>
      </c>
      <c r="CD272">
        <v>0</v>
      </c>
      <c r="CH272">
        <v>0</v>
      </c>
      <c r="CL272">
        <v>0</v>
      </c>
      <c r="CP272">
        <v>0</v>
      </c>
      <c r="CT272">
        <v>0</v>
      </c>
      <c r="CW272">
        <v>0</v>
      </c>
      <c r="DB272">
        <v>0</v>
      </c>
      <c r="DF272">
        <v>0</v>
      </c>
      <c r="DJ272">
        <v>0</v>
      </c>
      <c r="DN272">
        <v>0</v>
      </c>
      <c r="DR272">
        <v>0</v>
      </c>
      <c r="DV272">
        <v>0</v>
      </c>
      <c r="DZ272">
        <v>0</v>
      </c>
      <c r="ED272">
        <v>0</v>
      </c>
      <c r="EH272">
        <v>0</v>
      </c>
      <c r="EL272">
        <v>0</v>
      </c>
      <c r="EP272">
        <v>0</v>
      </c>
      <c r="ET272">
        <v>0</v>
      </c>
      <c r="EZ272" t="s">
        <v>580</v>
      </c>
      <c r="FA272">
        <v>0</v>
      </c>
      <c r="FB272">
        <v>1</v>
      </c>
      <c r="FC272" t="s">
        <v>469</v>
      </c>
      <c r="FD272" t="s">
        <v>937</v>
      </c>
      <c r="FE272" t="s">
        <v>938</v>
      </c>
      <c r="FF272">
        <v>0</v>
      </c>
    </row>
    <row r="273" spans="1:163" x14ac:dyDescent="0.2">
      <c r="A273" t="s">
        <v>501</v>
      </c>
      <c r="B273" t="s">
        <v>1734</v>
      </c>
      <c r="C273" t="s">
        <v>9</v>
      </c>
      <c r="D273" s="39" t="s">
        <v>1005</v>
      </c>
      <c r="E273" t="s">
        <v>1006</v>
      </c>
      <c r="F273" t="s">
        <v>1047</v>
      </c>
      <c r="G273">
        <v>8</v>
      </c>
      <c r="H273" t="s">
        <v>1129</v>
      </c>
      <c r="J273" t="s">
        <v>328</v>
      </c>
      <c r="K273" t="s">
        <v>329</v>
      </c>
      <c r="L273" t="s">
        <v>107</v>
      </c>
      <c r="M273" t="s">
        <v>272</v>
      </c>
      <c r="N273" t="s">
        <v>1907</v>
      </c>
      <c r="O273" t="s">
        <v>1908</v>
      </c>
      <c r="P273" t="s">
        <v>7</v>
      </c>
      <c r="Q273" t="s">
        <v>9</v>
      </c>
      <c r="R273" t="s">
        <v>245</v>
      </c>
      <c r="S273" t="s">
        <v>221</v>
      </c>
      <c r="T273">
        <v>13250000</v>
      </c>
      <c r="AC273">
        <v>2.5</v>
      </c>
      <c r="AD273">
        <v>5300000</v>
      </c>
      <c r="AE273">
        <v>13250000</v>
      </c>
      <c r="AG273">
        <v>42044</v>
      </c>
      <c r="AH273">
        <v>42044</v>
      </c>
      <c r="AI273">
        <v>42044</v>
      </c>
      <c r="AJ273" t="s">
        <v>411</v>
      </c>
      <c r="AN273">
        <v>13250000</v>
      </c>
      <c r="AO273">
        <v>13250000</v>
      </c>
      <c r="AP273">
        <v>0</v>
      </c>
      <c r="AQ273">
        <v>0</v>
      </c>
      <c r="AR273" t="s">
        <v>469</v>
      </c>
      <c r="AS273" t="s">
        <v>469</v>
      </c>
      <c r="AT273" t="s">
        <v>469</v>
      </c>
      <c r="AU273" t="s">
        <v>469</v>
      </c>
      <c r="AV273" t="s">
        <v>1975</v>
      </c>
      <c r="AW273">
        <v>192</v>
      </c>
      <c r="AX273">
        <v>87</v>
      </c>
      <c r="AY273">
        <v>42046</v>
      </c>
      <c r="AZ273">
        <v>0</v>
      </c>
      <c r="BB273">
        <v>0</v>
      </c>
      <c r="BF273">
        <v>0</v>
      </c>
      <c r="BJ273">
        <v>0</v>
      </c>
      <c r="BN273">
        <v>0</v>
      </c>
      <c r="BR273">
        <v>0</v>
      </c>
      <c r="BV273">
        <v>0</v>
      </c>
      <c r="BZ273">
        <v>0</v>
      </c>
      <c r="CD273">
        <v>0</v>
      </c>
      <c r="CH273">
        <v>0</v>
      </c>
      <c r="CL273">
        <v>0</v>
      </c>
      <c r="CP273">
        <v>0</v>
      </c>
      <c r="CT273">
        <v>0</v>
      </c>
      <c r="CW273">
        <v>0</v>
      </c>
      <c r="DB273">
        <v>0</v>
      </c>
      <c r="DF273">
        <v>0</v>
      </c>
      <c r="DJ273">
        <v>0</v>
      </c>
      <c r="DN273">
        <v>0</v>
      </c>
      <c r="DR273">
        <v>0</v>
      </c>
      <c r="DV273">
        <v>0</v>
      </c>
      <c r="DZ273">
        <v>0</v>
      </c>
      <c r="ED273">
        <v>0</v>
      </c>
      <c r="EH273">
        <v>0</v>
      </c>
      <c r="EL273">
        <v>0</v>
      </c>
      <c r="EP273">
        <v>0</v>
      </c>
      <c r="ET273">
        <v>0</v>
      </c>
      <c r="EZ273" t="s">
        <v>583</v>
      </c>
      <c r="FA273">
        <v>0</v>
      </c>
      <c r="FB273">
        <v>1</v>
      </c>
      <c r="FC273" t="s">
        <v>469</v>
      </c>
      <c r="FD273" t="s">
        <v>939</v>
      </c>
      <c r="FE273" t="s">
        <v>940</v>
      </c>
      <c r="FF273">
        <v>0</v>
      </c>
    </row>
    <row r="274" spans="1:163" x14ac:dyDescent="0.2">
      <c r="A274" t="s">
        <v>501</v>
      </c>
      <c r="B274" t="s">
        <v>1735</v>
      </c>
      <c r="C274" t="s">
        <v>11</v>
      </c>
      <c r="D274" s="39" t="s">
        <v>508</v>
      </c>
      <c r="E274" t="s">
        <v>1007</v>
      </c>
      <c r="F274" t="s">
        <v>1047</v>
      </c>
      <c r="G274">
        <v>1</v>
      </c>
      <c r="H274" t="s">
        <v>1128</v>
      </c>
      <c r="J274" t="s">
        <v>328</v>
      </c>
      <c r="K274" t="s">
        <v>329</v>
      </c>
      <c r="L274" t="s">
        <v>107</v>
      </c>
      <c r="M274" t="s">
        <v>272</v>
      </c>
      <c r="N274" t="s">
        <v>1907</v>
      </c>
      <c r="O274" t="s">
        <v>1908</v>
      </c>
      <c r="P274" t="s">
        <v>7</v>
      </c>
      <c r="Q274" t="s">
        <v>9</v>
      </c>
      <c r="R274" t="s">
        <v>245</v>
      </c>
      <c r="S274" t="s">
        <v>221</v>
      </c>
      <c r="T274">
        <v>26800000</v>
      </c>
      <c r="AC274">
        <v>10</v>
      </c>
      <c r="AD274">
        <v>2680000</v>
      </c>
      <c r="AE274">
        <v>26800000</v>
      </c>
      <c r="AI274">
        <v>42027</v>
      </c>
      <c r="AJ274" t="s">
        <v>411</v>
      </c>
      <c r="AN274">
        <v>0</v>
      </c>
      <c r="AO274">
        <v>0</v>
      </c>
      <c r="AP274">
        <v>26800000</v>
      </c>
      <c r="AQ274">
        <v>0</v>
      </c>
      <c r="AR274" t="s">
        <v>469</v>
      </c>
      <c r="AS274" t="s">
        <v>469</v>
      </c>
      <c r="AT274" t="s">
        <v>469</v>
      </c>
      <c r="AU274" t="s">
        <v>469</v>
      </c>
      <c r="AV274" t="s">
        <v>469</v>
      </c>
      <c r="AW274" t="s">
        <v>469</v>
      </c>
      <c r="AX274" t="s">
        <v>469</v>
      </c>
      <c r="AY274" t="s">
        <v>469</v>
      </c>
      <c r="AZ274">
        <v>0</v>
      </c>
      <c r="BB274">
        <v>0</v>
      </c>
      <c r="BF274">
        <v>0</v>
      </c>
      <c r="BJ274">
        <v>0</v>
      </c>
      <c r="BN274">
        <v>0</v>
      </c>
      <c r="BR274">
        <v>0</v>
      </c>
      <c r="BV274">
        <v>0</v>
      </c>
      <c r="BZ274">
        <v>0</v>
      </c>
      <c r="CD274">
        <v>0</v>
      </c>
      <c r="CH274">
        <v>0</v>
      </c>
      <c r="CL274">
        <v>0</v>
      </c>
      <c r="CP274">
        <v>0</v>
      </c>
      <c r="CT274">
        <v>0</v>
      </c>
      <c r="CW274">
        <v>0</v>
      </c>
      <c r="DB274">
        <v>0</v>
      </c>
      <c r="DF274">
        <v>0</v>
      </c>
      <c r="DJ274">
        <v>0</v>
      </c>
      <c r="DN274">
        <v>0</v>
      </c>
      <c r="DR274">
        <v>0</v>
      </c>
      <c r="DV274">
        <v>0</v>
      </c>
      <c r="DZ274">
        <v>0</v>
      </c>
      <c r="ED274">
        <v>0</v>
      </c>
      <c r="EH274">
        <v>0</v>
      </c>
      <c r="EL274">
        <v>0</v>
      </c>
      <c r="EP274">
        <v>0</v>
      </c>
      <c r="ET274">
        <v>0</v>
      </c>
      <c r="EZ274" t="s">
        <v>586</v>
      </c>
      <c r="FA274">
        <v>0</v>
      </c>
      <c r="FB274">
        <v>1</v>
      </c>
      <c r="FC274" t="s">
        <v>469</v>
      </c>
      <c r="FD274" t="s">
        <v>941</v>
      </c>
      <c r="FE274" t="s">
        <v>942</v>
      </c>
      <c r="FF274">
        <v>0</v>
      </c>
      <c r="FG274" t="s">
        <v>840</v>
      </c>
    </row>
    <row r="275" spans="1:163" x14ac:dyDescent="0.2">
      <c r="A275" t="s">
        <v>501</v>
      </c>
      <c r="B275" t="s">
        <v>1735</v>
      </c>
      <c r="C275" t="s">
        <v>11</v>
      </c>
      <c r="D275" s="39" t="s">
        <v>508</v>
      </c>
      <c r="E275" t="s">
        <v>1007</v>
      </c>
      <c r="F275" t="s">
        <v>1047</v>
      </c>
      <c r="G275">
        <v>2</v>
      </c>
      <c r="H275" t="s">
        <v>1129</v>
      </c>
      <c r="J275" t="s">
        <v>328</v>
      </c>
      <c r="K275" t="s">
        <v>329</v>
      </c>
      <c r="L275" t="s">
        <v>107</v>
      </c>
      <c r="M275" t="s">
        <v>272</v>
      </c>
      <c r="N275" t="s">
        <v>1907</v>
      </c>
      <c r="O275" t="s">
        <v>1908</v>
      </c>
      <c r="P275" t="s">
        <v>7</v>
      </c>
      <c r="Q275" t="s">
        <v>9</v>
      </c>
      <c r="R275" t="s">
        <v>245</v>
      </c>
      <c r="S275" t="s">
        <v>221</v>
      </c>
      <c r="T275">
        <v>21200000</v>
      </c>
      <c r="AC275">
        <v>10</v>
      </c>
      <c r="AD275">
        <v>2120000</v>
      </c>
      <c r="AE275">
        <v>21200000</v>
      </c>
      <c r="AI275">
        <v>42027</v>
      </c>
      <c r="AJ275" t="s">
        <v>411</v>
      </c>
      <c r="AN275">
        <v>0</v>
      </c>
      <c r="AO275">
        <v>0</v>
      </c>
      <c r="AP275">
        <v>21200000</v>
      </c>
      <c r="AQ275">
        <v>0</v>
      </c>
      <c r="AR275" t="s">
        <v>469</v>
      </c>
      <c r="AS275" t="s">
        <v>469</v>
      </c>
      <c r="AT275" t="s">
        <v>469</v>
      </c>
      <c r="AU275" t="s">
        <v>469</v>
      </c>
      <c r="AV275" t="s">
        <v>469</v>
      </c>
      <c r="AW275" t="s">
        <v>469</v>
      </c>
      <c r="AX275" t="s">
        <v>469</v>
      </c>
      <c r="AY275" t="s">
        <v>469</v>
      </c>
      <c r="AZ275">
        <v>0</v>
      </c>
      <c r="BB275">
        <v>0</v>
      </c>
      <c r="BF275">
        <v>0</v>
      </c>
      <c r="BJ275">
        <v>0</v>
      </c>
      <c r="BN275">
        <v>0</v>
      </c>
      <c r="BR275">
        <v>0</v>
      </c>
      <c r="BV275">
        <v>0</v>
      </c>
      <c r="BZ275">
        <v>0</v>
      </c>
      <c r="CD275">
        <v>0</v>
      </c>
      <c r="CH275">
        <v>0</v>
      </c>
      <c r="CL275">
        <v>0</v>
      </c>
      <c r="CP275">
        <v>0</v>
      </c>
      <c r="CT275">
        <v>0</v>
      </c>
      <c r="CW275">
        <v>0</v>
      </c>
      <c r="DF275">
        <v>0</v>
      </c>
      <c r="DJ275">
        <v>0</v>
      </c>
      <c r="DN275">
        <v>0</v>
      </c>
      <c r="DR275">
        <v>0</v>
      </c>
      <c r="DV275">
        <v>0</v>
      </c>
      <c r="DZ275">
        <v>0</v>
      </c>
      <c r="ED275">
        <v>0</v>
      </c>
      <c r="EH275">
        <v>0</v>
      </c>
      <c r="EL275">
        <v>0</v>
      </c>
      <c r="EP275">
        <v>0</v>
      </c>
      <c r="ET275">
        <v>0</v>
      </c>
      <c r="EZ275" t="s">
        <v>726</v>
      </c>
      <c r="FA275">
        <v>0</v>
      </c>
      <c r="FB275">
        <v>1</v>
      </c>
      <c r="FC275" t="s">
        <v>469</v>
      </c>
      <c r="FD275" t="s">
        <v>727</v>
      </c>
      <c r="FE275" t="s">
        <v>469</v>
      </c>
      <c r="FF275">
        <v>0</v>
      </c>
      <c r="FG275" t="s">
        <v>841</v>
      </c>
    </row>
    <row r="276" spans="1:163" x14ac:dyDescent="0.2">
      <c r="A276" t="s">
        <v>501</v>
      </c>
      <c r="B276" t="s">
        <v>1735</v>
      </c>
      <c r="C276" t="s">
        <v>11</v>
      </c>
      <c r="D276" s="39" t="s">
        <v>508</v>
      </c>
      <c r="E276" t="s">
        <v>1007</v>
      </c>
      <c r="F276" t="s">
        <v>1047</v>
      </c>
      <c r="G276">
        <v>3</v>
      </c>
      <c r="H276" t="s">
        <v>714</v>
      </c>
      <c r="J276" t="s">
        <v>328</v>
      </c>
      <c r="K276" t="s">
        <v>329</v>
      </c>
      <c r="L276" t="s">
        <v>107</v>
      </c>
      <c r="M276" t="s">
        <v>272</v>
      </c>
      <c r="N276" t="s">
        <v>1907</v>
      </c>
      <c r="O276" t="s">
        <v>1908</v>
      </c>
      <c r="P276" t="s">
        <v>7</v>
      </c>
      <c r="Q276" t="s">
        <v>9</v>
      </c>
      <c r="R276" t="s">
        <v>245</v>
      </c>
      <c r="S276" t="s">
        <v>221</v>
      </c>
      <c r="T276">
        <v>21200000</v>
      </c>
      <c r="AC276">
        <v>10</v>
      </c>
      <c r="AD276">
        <v>2120000</v>
      </c>
      <c r="AE276">
        <v>21200000</v>
      </c>
      <c r="AI276">
        <v>42027</v>
      </c>
      <c r="AJ276" t="s">
        <v>411</v>
      </c>
      <c r="AN276">
        <v>0</v>
      </c>
      <c r="AO276">
        <v>0</v>
      </c>
      <c r="AP276">
        <v>21200000</v>
      </c>
      <c r="AQ276">
        <v>0</v>
      </c>
      <c r="AR276" t="s">
        <v>469</v>
      </c>
      <c r="AS276" t="s">
        <v>469</v>
      </c>
      <c r="AT276" t="s">
        <v>469</v>
      </c>
      <c r="AU276" t="s">
        <v>469</v>
      </c>
      <c r="AV276" t="s">
        <v>469</v>
      </c>
      <c r="AW276" t="s">
        <v>469</v>
      </c>
      <c r="AX276" t="s">
        <v>469</v>
      </c>
      <c r="AY276" t="s">
        <v>469</v>
      </c>
      <c r="AZ276">
        <v>0</v>
      </c>
      <c r="BB276">
        <v>0</v>
      </c>
      <c r="BF276">
        <v>0</v>
      </c>
      <c r="BJ276">
        <v>0</v>
      </c>
      <c r="BN276">
        <v>0</v>
      </c>
      <c r="BR276">
        <v>0</v>
      </c>
      <c r="BV276">
        <v>0</v>
      </c>
      <c r="BZ276">
        <v>0</v>
      </c>
      <c r="CD276">
        <v>0</v>
      </c>
      <c r="CH276">
        <v>0</v>
      </c>
      <c r="CL276">
        <v>0</v>
      </c>
      <c r="CP276">
        <v>0</v>
      </c>
      <c r="CT276">
        <v>0</v>
      </c>
      <c r="CW276">
        <v>0</v>
      </c>
      <c r="DF276">
        <v>0</v>
      </c>
      <c r="DJ276">
        <v>0</v>
      </c>
      <c r="DN276">
        <v>0</v>
      </c>
      <c r="DR276">
        <v>0</v>
      </c>
      <c r="DV276">
        <v>0</v>
      </c>
      <c r="DZ276">
        <v>0</v>
      </c>
      <c r="ED276">
        <v>0</v>
      </c>
      <c r="EH276">
        <v>0</v>
      </c>
      <c r="EL276">
        <v>0</v>
      </c>
      <c r="EP276">
        <v>0</v>
      </c>
      <c r="ET276">
        <v>0</v>
      </c>
      <c r="EZ276" t="s">
        <v>728</v>
      </c>
      <c r="FA276">
        <v>0</v>
      </c>
      <c r="FB276">
        <v>1</v>
      </c>
      <c r="FC276" t="s">
        <v>469</v>
      </c>
      <c r="FD276" t="s">
        <v>729</v>
      </c>
      <c r="FE276" t="s">
        <v>730</v>
      </c>
      <c r="FF276">
        <v>0</v>
      </c>
    </row>
    <row r="277" spans="1:163" x14ac:dyDescent="0.2">
      <c r="A277" t="s">
        <v>501</v>
      </c>
      <c r="B277" t="s">
        <v>1735</v>
      </c>
      <c r="C277" t="s">
        <v>11</v>
      </c>
      <c r="D277" s="39" t="s">
        <v>508</v>
      </c>
      <c r="E277" t="s">
        <v>1007</v>
      </c>
      <c r="F277" t="s">
        <v>1047</v>
      </c>
      <c r="G277">
        <v>4</v>
      </c>
      <c r="H277" t="s">
        <v>714</v>
      </c>
      <c r="J277" t="s">
        <v>328</v>
      </c>
      <c r="K277" t="s">
        <v>329</v>
      </c>
      <c r="L277" t="s">
        <v>107</v>
      </c>
      <c r="M277" t="s">
        <v>272</v>
      </c>
      <c r="N277" t="s">
        <v>1907</v>
      </c>
      <c r="O277" t="s">
        <v>1908</v>
      </c>
      <c r="P277" t="s">
        <v>7</v>
      </c>
      <c r="Q277" t="s">
        <v>9</v>
      </c>
      <c r="R277" t="s">
        <v>245</v>
      </c>
      <c r="S277" t="s">
        <v>221</v>
      </c>
      <c r="T277">
        <v>21200000</v>
      </c>
      <c r="AC277">
        <v>10</v>
      </c>
      <c r="AD277">
        <v>2120000</v>
      </c>
      <c r="AE277">
        <v>21200000</v>
      </c>
      <c r="AI277">
        <v>42027</v>
      </c>
      <c r="AJ277" t="s">
        <v>411</v>
      </c>
      <c r="AN277">
        <v>0</v>
      </c>
      <c r="AO277">
        <v>0</v>
      </c>
      <c r="AP277">
        <v>21200000</v>
      </c>
      <c r="AQ277">
        <v>0</v>
      </c>
      <c r="AR277" t="s">
        <v>469</v>
      </c>
      <c r="AS277" t="s">
        <v>469</v>
      </c>
      <c r="AT277" t="s">
        <v>469</v>
      </c>
      <c r="AU277" t="s">
        <v>469</v>
      </c>
      <c r="AV277" t="s">
        <v>469</v>
      </c>
      <c r="AW277" t="s">
        <v>469</v>
      </c>
      <c r="AX277" t="s">
        <v>469</v>
      </c>
      <c r="AY277" t="s">
        <v>469</v>
      </c>
      <c r="AZ277">
        <v>0</v>
      </c>
      <c r="BB277">
        <v>0</v>
      </c>
      <c r="BF277">
        <v>0</v>
      </c>
      <c r="BJ277">
        <v>0</v>
      </c>
      <c r="BN277">
        <v>0</v>
      </c>
      <c r="BR277">
        <v>0</v>
      </c>
      <c r="BV277">
        <v>0</v>
      </c>
      <c r="BZ277">
        <v>0</v>
      </c>
      <c r="CD277">
        <v>0</v>
      </c>
      <c r="CH277">
        <v>0</v>
      </c>
      <c r="CL277">
        <v>0</v>
      </c>
      <c r="CP277">
        <v>0</v>
      </c>
      <c r="CT277">
        <v>0</v>
      </c>
      <c r="CW277">
        <v>0</v>
      </c>
      <c r="DF277">
        <v>0</v>
      </c>
      <c r="DJ277">
        <v>0</v>
      </c>
      <c r="DN277">
        <v>0</v>
      </c>
      <c r="DR277">
        <v>0</v>
      </c>
      <c r="DV277">
        <v>0</v>
      </c>
      <c r="DZ277">
        <v>0</v>
      </c>
      <c r="ED277">
        <v>0</v>
      </c>
      <c r="EH277">
        <v>0</v>
      </c>
      <c r="EL277">
        <v>0</v>
      </c>
      <c r="EP277">
        <v>0</v>
      </c>
      <c r="ET277">
        <v>0</v>
      </c>
      <c r="EZ277" t="s">
        <v>731</v>
      </c>
      <c r="FA277">
        <v>0</v>
      </c>
      <c r="FB277">
        <v>1</v>
      </c>
      <c r="FC277" t="s">
        <v>469</v>
      </c>
      <c r="FD277" t="s">
        <v>732</v>
      </c>
      <c r="FE277" t="s">
        <v>730</v>
      </c>
      <c r="FF277">
        <v>0</v>
      </c>
      <c r="FG277" t="s">
        <v>842</v>
      </c>
    </row>
    <row r="278" spans="1:163" x14ac:dyDescent="0.2">
      <c r="A278" t="s">
        <v>501</v>
      </c>
      <c r="B278" t="s">
        <v>1735</v>
      </c>
      <c r="C278" t="s">
        <v>11</v>
      </c>
      <c r="D278" s="39" t="s">
        <v>508</v>
      </c>
      <c r="E278" t="s">
        <v>1007</v>
      </c>
      <c r="F278" t="s">
        <v>1047</v>
      </c>
      <c r="G278">
        <v>5</v>
      </c>
      <c r="H278" t="s">
        <v>714</v>
      </c>
      <c r="J278" t="s">
        <v>328</v>
      </c>
      <c r="K278" t="s">
        <v>329</v>
      </c>
      <c r="L278" t="s">
        <v>107</v>
      </c>
      <c r="M278" t="s">
        <v>272</v>
      </c>
      <c r="N278" t="s">
        <v>1907</v>
      </c>
      <c r="O278" t="s">
        <v>1908</v>
      </c>
      <c r="P278" t="s">
        <v>7</v>
      </c>
      <c r="Q278" t="s">
        <v>9</v>
      </c>
      <c r="R278" t="s">
        <v>245</v>
      </c>
      <c r="S278" t="s">
        <v>221</v>
      </c>
      <c r="T278">
        <v>21200000</v>
      </c>
      <c r="AC278">
        <v>10</v>
      </c>
      <c r="AD278">
        <v>2120000</v>
      </c>
      <c r="AE278">
        <v>21200000</v>
      </c>
      <c r="AI278">
        <v>42027</v>
      </c>
      <c r="AJ278" t="s">
        <v>411</v>
      </c>
      <c r="AN278">
        <v>0</v>
      </c>
      <c r="AO278">
        <v>0</v>
      </c>
      <c r="AP278">
        <v>21200000</v>
      </c>
      <c r="AQ278">
        <v>0</v>
      </c>
      <c r="AR278" t="s">
        <v>469</v>
      </c>
      <c r="AS278" t="s">
        <v>469</v>
      </c>
      <c r="AT278" t="s">
        <v>469</v>
      </c>
      <c r="AU278" t="s">
        <v>469</v>
      </c>
      <c r="AV278" t="s">
        <v>469</v>
      </c>
      <c r="AW278" t="s">
        <v>469</v>
      </c>
      <c r="AX278" t="s">
        <v>469</v>
      </c>
      <c r="AY278" t="s">
        <v>469</v>
      </c>
      <c r="AZ278">
        <v>0</v>
      </c>
      <c r="BB278">
        <v>0</v>
      </c>
      <c r="BF278">
        <v>0</v>
      </c>
      <c r="BJ278">
        <v>0</v>
      </c>
      <c r="BN278">
        <v>0</v>
      </c>
      <c r="BR278">
        <v>0</v>
      </c>
      <c r="BV278">
        <v>0</v>
      </c>
      <c r="BZ278">
        <v>0</v>
      </c>
      <c r="CD278">
        <v>0</v>
      </c>
      <c r="CH278">
        <v>0</v>
      </c>
      <c r="CL278">
        <v>0</v>
      </c>
      <c r="CP278">
        <v>0</v>
      </c>
      <c r="CT278">
        <v>0</v>
      </c>
      <c r="CW278">
        <v>0</v>
      </c>
      <c r="DF278">
        <v>0</v>
      </c>
      <c r="DJ278">
        <v>0</v>
      </c>
      <c r="DN278">
        <v>0</v>
      </c>
      <c r="DR278">
        <v>0</v>
      </c>
      <c r="DV278">
        <v>0</v>
      </c>
      <c r="DZ278">
        <v>0</v>
      </c>
      <c r="ED278">
        <v>0</v>
      </c>
      <c r="EH278">
        <v>0</v>
      </c>
      <c r="EL278">
        <v>0</v>
      </c>
      <c r="EP278">
        <v>0</v>
      </c>
      <c r="ET278">
        <v>0</v>
      </c>
      <c r="EZ278" t="s">
        <v>733</v>
      </c>
      <c r="FA278">
        <v>0</v>
      </c>
      <c r="FB278">
        <v>2</v>
      </c>
      <c r="FC278" t="s">
        <v>469</v>
      </c>
      <c r="FD278" t="s">
        <v>734</v>
      </c>
      <c r="FE278" t="s">
        <v>469</v>
      </c>
      <c r="FF278">
        <v>0</v>
      </c>
    </row>
    <row r="279" spans="1:163" x14ac:dyDescent="0.2">
      <c r="A279" t="s">
        <v>501</v>
      </c>
      <c r="B279" t="s">
        <v>1735</v>
      </c>
      <c r="C279" t="s">
        <v>11</v>
      </c>
      <c r="D279" s="39" t="s">
        <v>508</v>
      </c>
      <c r="E279" t="s">
        <v>1007</v>
      </c>
      <c r="F279" t="s">
        <v>1047</v>
      </c>
      <c r="G279">
        <v>6</v>
      </c>
      <c r="H279" t="s">
        <v>1736</v>
      </c>
      <c r="J279" t="s">
        <v>328</v>
      </c>
      <c r="K279" t="s">
        <v>329</v>
      </c>
      <c r="L279" t="s">
        <v>107</v>
      </c>
      <c r="M279" t="s">
        <v>272</v>
      </c>
      <c r="N279" t="s">
        <v>1907</v>
      </c>
      <c r="O279" t="s">
        <v>1908</v>
      </c>
      <c r="P279" t="s">
        <v>7</v>
      </c>
      <c r="Q279" t="s">
        <v>9</v>
      </c>
      <c r="R279" t="s">
        <v>245</v>
      </c>
      <c r="S279" t="s">
        <v>221</v>
      </c>
      <c r="T279">
        <v>0</v>
      </c>
      <c r="AD279" t="s">
        <v>469</v>
      </c>
      <c r="AE279">
        <v>0</v>
      </c>
      <c r="AG279" t="s">
        <v>1020</v>
      </c>
      <c r="AH279" t="s">
        <v>1020</v>
      </c>
      <c r="AI279" t="s">
        <v>1020</v>
      </c>
      <c r="AN279">
        <v>0</v>
      </c>
      <c r="AO279">
        <v>0</v>
      </c>
      <c r="AP279">
        <v>0</v>
      </c>
      <c r="AQ279">
        <v>0</v>
      </c>
      <c r="AR279" t="s">
        <v>469</v>
      </c>
      <c r="AS279" t="s">
        <v>469</v>
      </c>
      <c r="AT279" t="s">
        <v>469</v>
      </c>
      <c r="AU279" t="s">
        <v>469</v>
      </c>
      <c r="AV279" t="s">
        <v>469</v>
      </c>
      <c r="AW279" t="s">
        <v>469</v>
      </c>
      <c r="AX279" t="s">
        <v>469</v>
      </c>
      <c r="AY279" t="s">
        <v>469</v>
      </c>
      <c r="AZ279">
        <v>0</v>
      </c>
      <c r="BB279">
        <v>0</v>
      </c>
      <c r="BF279">
        <v>0</v>
      </c>
      <c r="BJ279">
        <v>0</v>
      </c>
      <c r="BN279">
        <v>0</v>
      </c>
      <c r="BR279">
        <v>0</v>
      </c>
      <c r="BV279">
        <v>0</v>
      </c>
      <c r="BZ279">
        <v>0</v>
      </c>
      <c r="CD279">
        <v>0</v>
      </c>
      <c r="CH279">
        <v>0</v>
      </c>
      <c r="CL279">
        <v>0</v>
      </c>
      <c r="CP279">
        <v>0</v>
      </c>
      <c r="CT279">
        <v>0</v>
      </c>
      <c r="CW279">
        <v>0</v>
      </c>
      <c r="DF279">
        <v>0</v>
      </c>
      <c r="DJ279">
        <v>0</v>
      </c>
      <c r="DN279">
        <v>0</v>
      </c>
      <c r="DR279">
        <v>0</v>
      </c>
      <c r="DV279">
        <v>0</v>
      </c>
      <c r="DZ279">
        <v>0</v>
      </c>
      <c r="ED279">
        <v>0</v>
      </c>
      <c r="EH279">
        <v>0</v>
      </c>
      <c r="EL279">
        <v>0</v>
      </c>
      <c r="EP279">
        <v>0</v>
      </c>
      <c r="ET279">
        <v>0</v>
      </c>
      <c r="EZ279" t="s">
        <v>735</v>
      </c>
      <c r="FA279">
        <v>0</v>
      </c>
      <c r="FB279">
        <v>2</v>
      </c>
      <c r="FC279" t="s">
        <v>469</v>
      </c>
      <c r="FD279" t="s">
        <v>736</v>
      </c>
      <c r="FE279" t="s">
        <v>469</v>
      </c>
      <c r="FF279">
        <v>15900000</v>
      </c>
      <c r="FG279" t="s">
        <v>843</v>
      </c>
    </row>
    <row r="280" spans="1:163" x14ac:dyDescent="0.2">
      <c r="A280" t="s">
        <v>501</v>
      </c>
      <c r="B280" t="s">
        <v>1735</v>
      </c>
      <c r="C280" t="s">
        <v>11</v>
      </c>
      <c r="D280" s="39" t="s">
        <v>508</v>
      </c>
      <c r="E280" t="s">
        <v>1007</v>
      </c>
      <c r="F280" t="s">
        <v>1047</v>
      </c>
      <c r="G280">
        <v>7</v>
      </c>
      <c r="H280" t="s">
        <v>1989</v>
      </c>
      <c r="J280" t="s">
        <v>328</v>
      </c>
      <c r="K280" t="s">
        <v>329</v>
      </c>
      <c r="L280" t="s">
        <v>107</v>
      </c>
      <c r="M280" t="s">
        <v>272</v>
      </c>
      <c r="N280" t="s">
        <v>1907</v>
      </c>
      <c r="O280" t="s">
        <v>1908</v>
      </c>
      <c r="P280" t="s">
        <v>7</v>
      </c>
      <c r="Q280" t="s">
        <v>9</v>
      </c>
      <c r="R280" t="s">
        <v>245</v>
      </c>
      <c r="S280" t="s">
        <v>221</v>
      </c>
      <c r="T280">
        <v>45000000</v>
      </c>
      <c r="AC280">
        <v>5</v>
      </c>
      <c r="AD280">
        <v>9000000</v>
      </c>
      <c r="AE280">
        <v>45000000</v>
      </c>
      <c r="AG280">
        <v>42060</v>
      </c>
      <c r="AH280">
        <v>42061</v>
      </c>
      <c r="AI280">
        <v>42062</v>
      </c>
      <c r="AJ280" t="s">
        <v>411</v>
      </c>
      <c r="AN280">
        <v>0</v>
      </c>
      <c r="AO280">
        <v>0</v>
      </c>
      <c r="AP280">
        <v>45000000</v>
      </c>
      <c r="AQ280">
        <v>0</v>
      </c>
      <c r="AR280" t="s">
        <v>469</v>
      </c>
      <c r="AS280" t="s">
        <v>469</v>
      </c>
      <c r="AT280" t="s">
        <v>469</v>
      </c>
      <c r="AU280" t="s">
        <v>469</v>
      </c>
      <c r="AV280" t="s">
        <v>469</v>
      </c>
      <c r="AW280" t="s">
        <v>469</v>
      </c>
      <c r="AX280" t="s">
        <v>469</v>
      </c>
      <c r="AY280" t="s">
        <v>469</v>
      </c>
      <c r="AZ280">
        <v>0</v>
      </c>
      <c r="BB280">
        <v>0</v>
      </c>
      <c r="BF280">
        <v>0</v>
      </c>
      <c r="BJ280">
        <v>0</v>
      </c>
      <c r="BN280">
        <v>0</v>
      </c>
      <c r="BR280">
        <v>0</v>
      </c>
      <c r="BV280">
        <v>0</v>
      </c>
      <c r="BZ280">
        <v>0</v>
      </c>
      <c r="CD280">
        <v>0</v>
      </c>
      <c r="CH280">
        <v>0</v>
      </c>
      <c r="CL280">
        <v>0</v>
      </c>
      <c r="CP280">
        <v>0</v>
      </c>
      <c r="CT280">
        <v>0</v>
      </c>
      <c r="CW280">
        <v>0</v>
      </c>
      <c r="DF280">
        <v>0</v>
      </c>
      <c r="DJ280">
        <v>0</v>
      </c>
      <c r="DN280">
        <v>0</v>
      </c>
      <c r="DR280">
        <v>0</v>
      </c>
      <c r="DV280">
        <v>0</v>
      </c>
      <c r="DZ280">
        <v>0</v>
      </c>
      <c r="ED280">
        <v>0</v>
      </c>
      <c r="EH280">
        <v>0</v>
      </c>
      <c r="EL280">
        <v>0</v>
      </c>
      <c r="EP280">
        <v>0</v>
      </c>
      <c r="ET280">
        <v>0</v>
      </c>
      <c r="EZ280" t="s">
        <v>737</v>
      </c>
      <c r="FA280">
        <v>0</v>
      </c>
      <c r="FB280">
        <v>2</v>
      </c>
      <c r="FC280" t="s">
        <v>469</v>
      </c>
      <c r="FD280" t="s">
        <v>848</v>
      </c>
      <c r="FE280" t="s">
        <v>469</v>
      </c>
      <c r="FF280">
        <v>0</v>
      </c>
    </row>
    <row r="281" spans="1:163" x14ac:dyDescent="0.2">
      <c r="A281" t="s">
        <v>501</v>
      </c>
      <c r="B281" t="s">
        <v>1735</v>
      </c>
      <c r="C281" t="s">
        <v>11</v>
      </c>
      <c r="D281" s="39" t="s">
        <v>508</v>
      </c>
      <c r="E281" t="s">
        <v>1007</v>
      </c>
      <c r="F281" t="s">
        <v>1047</v>
      </c>
      <c r="G281">
        <v>8</v>
      </c>
      <c r="H281" t="s">
        <v>1733</v>
      </c>
      <c r="J281" t="s">
        <v>328</v>
      </c>
      <c r="K281" t="s">
        <v>329</v>
      </c>
      <c r="L281" t="s">
        <v>107</v>
      </c>
      <c r="M281" t="s">
        <v>272</v>
      </c>
      <c r="N281" t="s">
        <v>1907</v>
      </c>
      <c r="O281" t="s">
        <v>1908</v>
      </c>
      <c r="P281" t="s">
        <v>7</v>
      </c>
      <c r="Q281" t="s">
        <v>9</v>
      </c>
      <c r="R281" t="s">
        <v>245</v>
      </c>
      <c r="S281" t="s">
        <v>221</v>
      </c>
      <c r="T281">
        <v>49500000</v>
      </c>
      <c r="AC281">
        <v>11</v>
      </c>
      <c r="AD281">
        <v>4500000</v>
      </c>
      <c r="AE281">
        <v>49500000</v>
      </c>
      <c r="AI281">
        <v>42027</v>
      </c>
      <c r="AJ281" t="s">
        <v>411</v>
      </c>
      <c r="AN281">
        <v>0</v>
      </c>
      <c r="AO281">
        <v>0</v>
      </c>
      <c r="AP281">
        <v>49500000</v>
      </c>
      <c r="AQ281">
        <v>0</v>
      </c>
      <c r="AR281" t="s">
        <v>469</v>
      </c>
      <c r="AS281" t="s">
        <v>469</v>
      </c>
      <c r="AT281" t="s">
        <v>469</v>
      </c>
      <c r="AU281" t="s">
        <v>469</v>
      </c>
      <c r="AV281" t="s">
        <v>469</v>
      </c>
      <c r="AW281" t="s">
        <v>469</v>
      </c>
      <c r="AX281" t="s">
        <v>469</v>
      </c>
      <c r="AY281" t="s">
        <v>469</v>
      </c>
      <c r="AZ281">
        <v>0</v>
      </c>
      <c r="BB281">
        <v>0</v>
      </c>
      <c r="BF281">
        <v>0</v>
      </c>
      <c r="BJ281">
        <v>0</v>
      </c>
      <c r="BN281">
        <v>0</v>
      </c>
      <c r="BR281">
        <v>0</v>
      </c>
      <c r="BV281">
        <v>0</v>
      </c>
      <c r="BZ281">
        <v>0</v>
      </c>
      <c r="CD281">
        <v>0</v>
      </c>
      <c r="CH281">
        <v>0</v>
      </c>
      <c r="CL281">
        <v>0</v>
      </c>
      <c r="CP281">
        <v>0</v>
      </c>
      <c r="CT281">
        <v>0</v>
      </c>
      <c r="CW281">
        <v>0</v>
      </c>
      <c r="DF281">
        <v>0</v>
      </c>
      <c r="DJ281">
        <v>0</v>
      </c>
      <c r="DN281">
        <v>0</v>
      </c>
      <c r="DR281">
        <v>0</v>
      </c>
      <c r="DV281">
        <v>0</v>
      </c>
      <c r="DZ281">
        <v>0</v>
      </c>
      <c r="ED281">
        <v>0</v>
      </c>
      <c r="EH281">
        <v>0</v>
      </c>
      <c r="EL281">
        <v>0</v>
      </c>
      <c r="EP281">
        <v>0</v>
      </c>
      <c r="ET281">
        <v>0</v>
      </c>
      <c r="EZ281" t="s">
        <v>563</v>
      </c>
      <c r="FA281">
        <v>0</v>
      </c>
      <c r="FB281">
        <v>2</v>
      </c>
      <c r="FC281" t="s">
        <v>469</v>
      </c>
      <c r="FD281" t="s">
        <v>849</v>
      </c>
      <c r="FE281" t="s">
        <v>943</v>
      </c>
      <c r="FF281">
        <v>28700000</v>
      </c>
      <c r="FG281" t="s">
        <v>843</v>
      </c>
    </row>
    <row r="282" spans="1:163" x14ac:dyDescent="0.2">
      <c r="A282" t="s">
        <v>509</v>
      </c>
      <c r="B282" t="s">
        <v>510</v>
      </c>
      <c r="C282" t="s">
        <v>5</v>
      </c>
      <c r="D282" s="39" t="s">
        <v>511</v>
      </c>
      <c r="E282" t="s">
        <v>512</v>
      </c>
      <c r="F282" t="s">
        <v>1047</v>
      </c>
      <c r="G282">
        <v>1</v>
      </c>
      <c r="H282" t="s">
        <v>1171</v>
      </c>
      <c r="J282" t="s">
        <v>328</v>
      </c>
      <c r="K282" t="s">
        <v>329</v>
      </c>
      <c r="L282" t="s">
        <v>107</v>
      </c>
      <c r="M282" t="s">
        <v>272</v>
      </c>
      <c r="N282" t="s">
        <v>1907</v>
      </c>
      <c r="O282" t="s">
        <v>1908</v>
      </c>
      <c r="P282" t="s">
        <v>7</v>
      </c>
      <c r="Q282" t="s">
        <v>9</v>
      </c>
      <c r="R282" t="s">
        <v>245</v>
      </c>
      <c r="S282" t="s">
        <v>221</v>
      </c>
      <c r="T282">
        <v>0</v>
      </c>
      <c r="AD282" t="s">
        <v>469</v>
      </c>
      <c r="AE282">
        <v>0</v>
      </c>
      <c r="AG282" t="s">
        <v>1020</v>
      </c>
      <c r="AH282" t="s">
        <v>1020</v>
      </c>
      <c r="AI282" t="s">
        <v>1020</v>
      </c>
      <c r="AN282">
        <v>0</v>
      </c>
      <c r="AO282">
        <v>0</v>
      </c>
      <c r="AP282">
        <v>0</v>
      </c>
      <c r="AQ282">
        <v>0</v>
      </c>
      <c r="AR282" t="s">
        <v>469</v>
      </c>
      <c r="AS282" t="s">
        <v>469</v>
      </c>
      <c r="AT282" t="s">
        <v>469</v>
      </c>
      <c r="AU282" t="s">
        <v>469</v>
      </c>
      <c r="AV282" t="s">
        <v>469</v>
      </c>
      <c r="AW282" t="s">
        <v>469</v>
      </c>
      <c r="AX282" t="s">
        <v>469</v>
      </c>
      <c r="AY282" t="s">
        <v>469</v>
      </c>
      <c r="AZ282">
        <v>0</v>
      </c>
      <c r="BB282">
        <v>0</v>
      </c>
      <c r="BF282">
        <v>0</v>
      </c>
      <c r="BJ282">
        <v>0</v>
      </c>
      <c r="BN282">
        <v>0</v>
      </c>
      <c r="BR282">
        <v>0</v>
      </c>
      <c r="BV282">
        <v>0</v>
      </c>
      <c r="BZ282">
        <v>0</v>
      </c>
      <c r="CD282">
        <v>0</v>
      </c>
      <c r="CH282">
        <v>0</v>
      </c>
      <c r="CL282">
        <v>0</v>
      </c>
      <c r="CP282">
        <v>0</v>
      </c>
      <c r="CT282">
        <v>0</v>
      </c>
      <c r="CW282">
        <v>0</v>
      </c>
      <c r="DF282">
        <v>0</v>
      </c>
      <c r="DJ282">
        <v>0</v>
      </c>
      <c r="DN282">
        <v>0</v>
      </c>
      <c r="DR282">
        <v>0</v>
      </c>
      <c r="DV282">
        <v>0</v>
      </c>
      <c r="DZ282">
        <v>0</v>
      </c>
      <c r="ED282">
        <v>0</v>
      </c>
      <c r="EH282">
        <v>0</v>
      </c>
      <c r="EL282">
        <v>0</v>
      </c>
      <c r="EP282">
        <v>0</v>
      </c>
      <c r="ET282">
        <v>0</v>
      </c>
      <c r="EZ282" t="s">
        <v>564</v>
      </c>
      <c r="FA282">
        <v>0</v>
      </c>
      <c r="FB282">
        <v>2</v>
      </c>
      <c r="FC282" t="s">
        <v>469</v>
      </c>
      <c r="FD282" t="s">
        <v>738</v>
      </c>
      <c r="FE282" t="s">
        <v>469</v>
      </c>
      <c r="FF282">
        <v>0</v>
      </c>
    </row>
    <row r="283" spans="1:163" x14ac:dyDescent="0.2">
      <c r="A283" t="s">
        <v>509</v>
      </c>
      <c r="B283" t="s">
        <v>510</v>
      </c>
      <c r="C283" t="s">
        <v>5</v>
      </c>
      <c r="D283" s="39" t="s">
        <v>511</v>
      </c>
      <c r="E283" t="s">
        <v>512</v>
      </c>
      <c r="F283" t="s">
        <v>1047</v>
      </c>
      <c r="G283">
        <v>2</v>
      </c>
      <c r="H283" t="s">
        <v>1990</v>
      </c>
      <c r="J283" t="s">
        <v>328</v>
      </c>
      <c r="K283" t="s">
        <v>329</v>
      </c>
      <c r="L283" t="s">
        <v>107</v>
      </c>
      <c r="M283" t="s">
        <v>272</v>
      </c>
      <c r="N283" t="s">
        <v>1907</v>
      </c>
      <c r="O283" t="s">
        <v>1908</v>
      </c>
      <c r="P283" t="s">
        <v>7</v>
      </c>
      <c r="Q283" t="s">
        <v>9</v>
      </c>
      <c r="R283" t="s">
        <v>245</v>
      </c>
      <c r="S283" t="s">
        <v>221</v>
      </c>
      <c r="T283">
        <v>7500000</v>
      </c>
      <c r="AC283">
        <v>2.5</v>
      </c>
      <c r="AD283">
        <v>3000000</v>
      </c>
      <c r="AE283">
        <v>7500000</v>
      </c>
      <c r="AG283">
        <v>42059</v>
      </c>
      <c r="AH283">
        <v>42060</v>
      </c>
      <c r="AI283">
        <v>42061</v>
      </c>
      <c r="AJ283" t="s">
        <v>411</v>
      </c>
      <c r="AN283">
        <v>7500000</v>
      </c>
      <c r="AO283">
        <v>0</v>
      </c>
      <c r="AP283">
        <v>7500000</v>
      </c>
      <c r="AQ283">
        <v>7500000</v>
      </c>
      <c r="AR283" t="s">
        <v>469</v>
      </c>
      <c r="AS283" t="s">
        <v>469</v>
      </c>
      <c r="AT283" t="s">
        <v>469</v>
      </c>
      <c r="AU283" t="s">
        <v>469</v>
      </c>
      <c r="AV283" t="s">
        <v>2210</v>
      </c>
      <c r="AW283">
        <v>284</v>
      </c>
      <c r="AX283">
        <v>0</v>
      </c>
      <c r="AY283">
        <v>0</v>
      </c>
      <c r="AZ283">
        <v>0</v>
      </c>
      <c r="BB283">
        <v>0</v>
      </c>
      <c r="BF283">
        <v>0</v>
      </c>
      <c r="BJ283">
        <v>0</v>
      </c>
      <c r="BN283">
        <v>0</v>
      </c>
      <c r="BR283">
        <v>0</v>
      </c>
      <c r="BV283">
        <v>0</v>
      </c>
      <c r="BZ283">
        <v>0</v>
      </c>
      <c r="CD283">
        <v>0</v>
      </c>
      <c r="CH283">
        <v>0</v>
      </c>
      <c r="CL283">
        <v>0</v>
      </c>
      <c r="CP283">
        <v>0</v>
      </c>
      <c r="CT283">
        <v>0</v>
      </c>
      <c r="CW283">
        <v>0</v>
      </c>
      <c r="DF283">
        <v>0</v>
      </c>
      <c r="DJ283">
        <v>0</v>
      </c>
      <c r="DN283">
        <v>0</v>
      </c>
      <c r="DR283">
        <v>0</v>
      </c>
      <c r="DV283">
        <v>0</v>
      </c>
      <c r="DZ283">
        <v>0</v>
      </c>
      <c r="ED283">
        <v>0</v>
      </c>
      <c r="EH283">
        <v>0</v>
      </c>
      <c r="EL283">
        <v>0</v>
      </c>
      <c r="EP283">
        <v>0</v>
      </c>
      <c r="ET283">
        <v>0</v>
      </c>
      <c r="EZ283" t="s">
        <v>565</v>
      </c>
      <c r="FA283">
        <v>0</v>
      </c>
      <c r="FB283">
        <v>2</v>
      </c>
      <c r="FC283" t="s">
        <v>469</v>
      </c>
      <c r="FD283" t="s">
        <v>739</v>
      </c>
      <c r="FE283" t="s">
        <v>740</v>
      </c>
      <c r="FF283">
        <v>0</v>
      </c>
    </row>
    <row r="284" spans="1:163" x14ac:dyDescent="0.2">
      <c r="A284" t="s">
        <v>509</v>
      </c>
      <c r="B284" t="s">
        <v>510</v>
      </c>
      <c r="C284" t="s">
        <v>5</v>
      </c>
      <c r="D284" s="39" t="s">
        <v>511</v>
      </c>
      <c r="E284" t="s">
        <v>512</v>
      </c>
      <c r="F284" t="s">
        <v>996</v>
      </c>
      <c r="G284">
        <v>3</v>
      </c>
      <c r="H284" t="s">
        <v>513</v>
      </c>
      <c r="J284" t="s">
        <v>281</v>
      </c>
      <c r="K284" t="s">
        <v>282</v>
      </c>
      <c r="L284" t="s">
        <v>107</v>
      </c>
      <c r="M284" t="s">
        <v>272</v>
      </c>
      <c r="N284" t="s">
        <v>1907</v>
      </c>
      <c r="O284" t="s">
        <v>1908</v>
      </c>
      <c r="P284" t="s">
        <v>1</v>
      </c>
      <c r="Q284" t="s">
        <v>4</v>
      </c>
      <c r="R284" t="s">
        <v>16</v>
      </c>
      <c r="S284" t="s">
        <v>243</v>
      </c>
      <c r="T284">
        <v>120000000</v>
      </c>
      <c r="AC284">
        <v>1</v>
      </c>
      <c r="AD284">
        <v>120000000</v>
      </c>
      <c r="AE284">
        <v>120000000</v>
      </c>
      <c r="AI284">
        <v>42060</v>
      </c>
      <c r="AJ284" t="s">
        <v>411</v>
      </c>
      <c r="AN284">
        <v>0</v>
      </c>
      <c r="AO284">
        <v>0</v>
      </c>
      <c r="AP284">
        <v>120000000</v>
      </c>
      <c r="AQ284">
        <v>0</v>
      </c>
      <c r="AR284" t="s">
        <v>469</v>
      </c>
      <c r="AS284" t="s">
        <v>469</v>
      </c>
      <c r="AT284" t="s">
        <v>469</v>
      </c>
      <c r="AU284" t="s">
        <v>469</v>
      </c>
      <c r="AV284" t="s">
        <v>469</v>
      </c>
      <c r="AW284" t="s">
        <v>469</v>
      </c>
      <c r="AX284" t="s">
        <v>469</v>
      </c>
      <c r="AY284" t="s">
        <v>469</v>
      </c>
      <c r="AZ284">
        <v>0</v>
      </c>
      <c r="BB284">
        <v>0</v>
      </c>
      <c r="BF284">
        <v>0</v>
      </c>
      <c r="BJ284">
        <v>0</v>
      </c>
      <c r="BN284">
        <v>0</v>
      </c>
      <c r="BR284">
        <v>0</v>
      </c>
      <c r="BV284">
        <v>0</v>
      </c>
      <c r="BZ284">
        <v>0</v>
      </c>
      <c r="CD284">
        <v>0</v>
      </c>
      <c r="CH284">
        <v>0</v>
      </c>
      <c r="CL284">
        <v>0</v>
      </c>
      <c r="CP284">
        <v>0</v>
      </c>
      <c r="CT284">
        <v>0</v>
      </c>
      <c r="CW284">
        <v>0</v>
      </c>
      <c r="DF284">
        <v>0</v>
      </c>
      <c r="DJ284">
        <v>0</v>
      </c>
      <c r="DN284">
        <v>0</v>
      </c>
      <c r="DR284">
        <v>0</v>
      </c>
      <c r="DV284">
        <v>0</v>
      </c>
      <c r="DZ284">
        <v>0</v>
      </c>
      <c r="ED284">
        <v>0</v>
      </c>
      <c r="EH284">
        <v>0</v>
      </c>
      <c r="EL284">
        <v>0</v>
      </c>
      <c r="EP284">
        <v>0</v>
      </c>
      <c r="ET284">
        <v>0</v>
      </c>
      <c r="EZ284" t="s">
        <v>563</v>
      </c>
      <c r="FA284">
        <v>0</v>
      </c>
      <c r="FB284">
        <v>2</v>
      </c>
      <c r="FC284" t="s">
        <v>469</v>
      </c>
      <c r="FD284" t="s">
        <v>849</v>
      </c>
      <c r="FE284" t="s">
        <v>943</v>
      </c>
      <c r="FF284">
        <v>28700000</v>
      </c>
      <c r="FG284" t="s">
        <v>843</v>
      </c>
    </row>
    <row r="285" spans="1:163" x14ac:dyDescent="0.2">
      <c r="A285" t="s">
        <v>509</v>
      </c>
      <c r="B285" t="s">
        <v>510</v>
      </c>
      <c r="C285" t="s">
        <v>5</v>
      </c>
      <c r="D285" s="39" t="s">
        <v>511</v>
      </c>
      <c r="E285" t="s">
        <v>512</v>
      </c>
      <c r="F285" t="s">
        <v>1047</v>
      </c>
      <c r="G285">
        <v>4</v>
      </c>
      <c r="H285" t="s">
        <v>1130</v>
      </c>
      <c r="J285" t="s">
        <v>328</v>
      </c>
      <c r="K285" t="s">
        <v>329</v>
      </c>
      <c r="L285" t="s">
        <v>107</v>
      </c>
      <c r="M285" t="s">
        <v>272</v>
      </c>
      <c r="N285" t="s">
        <v>1907</v>
      </c>
      <c r="O285" t="s">
        <v>1908</v>
      </c>
      <c r="P285" t="s">
        <v>7</v>
      </c>
      <c r="Q285" t="s">
        <v>9</v>
      </c>
      <c r="R285" t="s">
        <v>245</v>
      </c>
      <c r="S285" t="s">
        <v>221</v>
      </c>
      <c r="T285">
        <v>21200000</v>
      </c>
      <c r="AC285">
        <v>10</v>
      </c>
      <c r="AD285">
        <v>2120000</v>
      </c>
      <c r="AE285">
        <v>21200000</v>
      </c>
      <c r="AI285">
        <v>42027</v>
      </c>
      <c r="AJ285" t="s">
        <v>411</v>
      </c>
      <c r="AN285">
        <v>0</v>
      </c>
      <c r="AO285">
        <v>0</v>
      </c>
      <c r="AP285">
        <v>21200000</v>
      </c>
      <c r="AQ285">
        <v>0</v>
      </c>
      <c r="AR285" t="s">
        <v>469</v>
      </c>
      <c r="AS285" t="s">
        <v>469</v>
      </c>
      <c r="AT285" t="s">
        <v>469</v>
      </c>
      <c r="AU285" t="s">
        <v>469</v>
      </c>
      <c r="AV285" t="s">
        <v>469</v>
      </c>
      <c r="AW285" t="s">
        <v>469</v>
      </c>
      <c r="AX285" t="s">
        <v>469</v>
      </c>
      <c r="AY285" t="s">
        <v>469</v>
      </c>
      <c r="AZ285">
        <v>0</v>
      </c>
      <c r="BB285">
        <v>0</v>
      </c>
      <c r="BF285">
        <v>0</v>
      </c>
      <c r="BJ285">
        <v>0</v>
      </c>
      <c r="BN285">
        <v>0</v>
      </c>
      <c r="BR285">
        <v>0</v>
      </c>
      <c r="BV285">
        <v>0</v>
      </c>
      <c r="BZ285">
        <v>0</v>
      </c>
      <c r="CD285">
        <v>0</v>
      </c>
      <c r="CH285">
        <v>0</v>
      </c>
      <c r="CL285">
        <v>0</v>
      </c>
      <c r="CP285">
        <v>0</v>
      </c>
      <c r="CT285">
        <v>0</v>
      </c>
      <c r="CW285">
        <v>0</v>
      </c>
      <c r="DF285">
        <v>0</v>
      </c>
      <c r="DJ285">
        <v>0</v>
      </c>
      <c r="DN285">
        <v>0</v>
      </c>
      <c r="DR285">
        <v>0</v>
      </c>
      <c r="DV285">
        <v>0</v>
      </c>
      <c r="DZ285">
        <v>0</v>
      </c>
      <c r="ED285">
        <v>0</v>
      </c>
      <c r="EH285">
        <v>0</v>
      </c>
      <c r="EL285">
        <v>0</v>
      </c>
      <c r="EP285">
        <v>0</v>
      </c>
      <c r="ET285">
        <v>0</v>
      </c>
      <c r="EZ285" t="s">
        <v>564</v>
      </c>
      <c r="FA285">
        <v>0</v>
      </c>
      <c r="FB285">
        <v>2</v>
      </c>
      <c r="FC285" t="s">
        <v>469</v>
      </c>
      <c r="FD285" t="s">
        <v>738</v>
      </c>
      <c r="FE285" t="s">
        <v>469</v>
      </c>
      <c r="FF285">
        <v>0</v>
      </c>
    </row>
    <row r="286" spans="1:163" x14ac:dyDescent="0.2">
      <c r="A286" t="s">
        <v>509</v>
      </c>
      <c r="B286" t="s">
        <v>510</v>
      </c>
      <c r="C286" t="s">
        <v>5</v>
      </c>
      <c r="D286" s="39" t="s">
        <v>511</v>
      </c>
      <c r="E286" t="s">
        <v>512</v>
      </c>
      <c r="F286" t="s">
        <v>1047</v>
      </c>
      <c r="G286">
        <v>5</v>
      </c>
      <c r="H286" t="s">
        <v>1131</v>
      </c>
      <c r="J286" t="s">
        <v>328</v>
      </c>
      <c r="K286" t="s">
        <v>329</v>
      </c>
      <c r="L286" t="s">
        <v>107</v>
      </c>
      <c r="M286" t="s">
        <v>272</v>
      </c>
      <c r="N286" t="s">
        <v>1907</v>
      </c>
      <c r="O286" t="s">
        <v>1908</v>
      </c>
      <c r="P286" t="s">
        <v>7</v>
      </c>
      <c r="Q286" t="s">
        <v>9</v>
      </c>
      <c r="R286" t="s">
        <v>245</v>
      </c>
      <c r="S286" t="s">
        <v>221</v>
      </c>
      <c r="T286">
        <v>18000000</v>
      </c>
      <c r="AC286">
        <v>10</v>
      </c>
      <c r="AD286">
        <v>1800000</v>
      </c>
      <c r="AE286">
        <v>18000000</v>
      </c>
      <c r="AI286">
        <v>42027</v>
      </c>
      <c r="AJ286" t="s">
        <v>411</v>
      </c>
      <c r="AN286">
        <v>0</v>
      </c>
      <c r="AO286">
        <v>0</v>
      </c>
      <c r="AP286">
        <v>18000000</v>
      </c>
      <c r="AQ286">
        <v>0</v>
      </c>
      <c r="AR286" t="s">
        <v>469</v>
      </c>
      <c r="AS286" t="s">
        <v>469</v>
      </c>
      <c r="AT286" t="s">
        <v>469</v>
      </c>
      <c r="AU286" t="s">
        <v>469</v>
      </c>
      <c r="AV286" t="s">
        <v>469</v>
      </c>
      <c r="AW286" t="s">
        <v>469</v>
      </c>
      <c r="AX286" t="s">
        <v>469</v>
      </c>
      <c r="AY286" t="s">
        <v>469</v>
      </c>
      <c r="AZ286">
        <v>0</v>
      </c>
      <c r="BB286">
        <v>0</v>
      </c>
      <c r="BF286">
        <v>0</v>
      </c>
      <c r="BJ286">
        <v>0</v>
      </c>
      <c r="BN286">
        <v>0</v>
      </c>
      <c r="BR286">
        <v>0</v>
      </c>
      <c r="BV286">
        <v>0</v>
      </c>
      <c r="BZ286">
        <v>0</v>
      </c>
      <c r="CD286">
        <v>0</v>
      </c>
      <c r="CH286">
        <v>0</v>
      </c>
      <c r="CL286">
        <v>0</v>
      </c>
      <c r="CP286">
        <v>0</v>
      </c>
      <c r="CT286">
        <v>0</v>
      </c>
      <c r="CW286">
        <v>0</v>
      </c>
      <c r="DF286">
        <v>0</v>
      </c>
      <c r="DJ286">
        <v>0</v>
      </c>
      <c r="DN286">
        <v>0</v>
      </c>
      <c r="DR286">
        <v>0</v>
      </c>
      <c r="DV286">
        <v>0</v>
      </c>
      <c r="DZ286">
        <v>0</v>
      </c>
      <c r="ED286">
        <v>0</v>
      </c>
      <c r="EH286">
        <v>0</v>
      </c>
      <c r="EL286">
        <v>0</v>
      </c>
      <c r="EP286">
        <v>0</v>
      </c>
      <c r="ET286">
        <v>0</v>
      </c>
      <c r="EZ286" t="s">
        <v>565</v>
      </c>
      <c r="FA286">
        <v>0</v>
      </c>
      <c r="FB286">
        <v>2</v>
      </c>
      <c r="FC286" t="s">
        <v>469</v>
      </c>
      <c r="FD286" t="s">
        <v>739</v>
      </c>
      <c r="FE286" t="s">
        <v>740</v>
      </c>
      <c r="FF286">
        <v>0</v>
      </c>
    </row>
    <row r="287" spans="1:163" x14ac:dyDescent="0.2">
      <c r="A287" t="s">
        <v>509</v>
      </c>
      <c r="B287" t="s">
        <v>510</v>
      </c>
      <c r="C287" t="s">
        <v>5</v>
      </c>
      <c r="D287" s="39" t="s">
        <v>511</v>
      </c>
      <c r="E287" t="s">
        <v>512</v>
      </c>
      <c r="F287" t="s">
        <v>1047</v>
      </c>
      <c r="G287">
        <v>6</v>
      </c>
      <c r="H287" t="s">
        <v>1132</v>
      </c>
      <c r="J287" t="s">
        <v>328</v>
      </c>
      <c r="K287" t="s">
        <v>329</v>
      </c>
      <c r="L287" t="s">
        <v>107</v>
      </c>
      <c r="M287" t="s">
        <v>272</v>
      </c>
      <c r="N287" t="s">
        <v>1907</v>
      </c>
      <c r="O287" t="s">
        <v>1908</v>
      </c>
      <c r="P287" t="s">
        <v>7</v>
      </c>
      <c r="Q287" t="s">
        <v>9</v>
      </c>
      <c r="R287" t="s">
        <v>245</v>
      </c>
      <c r="S287" t="s">
        <v>221</v>
      </c>
      <c r="T287">
        <v>13086000</v>
      </c>
      <c r="AC287">
        <v>10</v>
      </c>
      <c r="AD287">
        <v>1308600</v>
      </c>
      <c r="AE287">
        <v>13086000</v>
      </c>
      <c r="AI287">
        <v>42027</v>
      </c>
      <c r="AJ287" t="s">
        <v>411</v>
      </c>
      <c r="AN287">
        <v>0</v>
      </c>
      <c r="AO287">
        <v>0</v>
      </c>
      <c r="AP287">
        <v>13086000</v>
      </c>
      <c r="AQ287">
        <v>0</v>
      </c>
      <c r="AR287" t="s">
        <v>469</v>
      </c>
      <c r="AS287" t="s">
        <v>469</v>
      </c>
      <c r="AT287" t="s">
        <v>469</v>
      </c>
      <c r="AU287" t="s">
        <v>469</v>
      </c>
      <c r="AV287" t="s">
        <v>469</v>
      </c>
      <c r="AW287" t="s">
        <v>469</v>
      </c>
      <c r="AX287" t="s">
        <v>469</v>
      </c>
      <c r="AY287" t="s">
        <v>469</v>
      </c>
      <c r="AZ287">
        <v>0</v>
      </c>
      <c r="BB287">
        <v>0</v>
      </c>
      <c r="BF287">
        <v>0</v>
      </c>
      <c r="BJ287">
        <v>0</v>
      </c>
      <c r="BN287">
        <v>0</v>
      </c>
      <c r="BR287">
        <v>0</v>
      </c>
      <c r="BV287">
        <v>0</v>
      </c>
      <c r="BZ287">
        <v>0</v>
      </c>
      <c r="CD287">
        <v>0</v>
      </c>
      <c r="CH287">
        <v>0</v>
      </c>
      <c r="CL287">
        <v>0</v>
      </c>
      <c r="CP287">
        <v>0</v>
      </c>
      <c r="CT287">
        <v>0</v>
      </c>
      <c r="CW287">
        <v>0</v>
      </c>
      <c r="DF287">
        <v>0</v>
      </c>
      <c r="DJ287">
        <v>0</v>
      </c>
      <c r="DN287">
        <v>0</v>
      </c>
      <c r="DR287">
        <v>0</v>
      </c>
      <c r="DV287">
        <v>0</v>
      </c>
      <c r="DZ287">
        <v>0</v>
      </c>
      <c r="ED287">
        <v>0</v>
      </c>
      <c r="EH287">
        <v>0</v>
      </c>
      <c r="EL287">
        <v>0</v>
      </c>
      <c r="EP287">
        <v>0</v>
      </c>
      <c r="ET287">
        <v>0</v>
      </c>
      <c r="EZ287" t="s">
        <v>728</v>
      </c>
      <c r="FA287">
        <v>0</v>
      </c>
      <c r="FB287">
        <v>1</v>
      </c>
      <c r="FC287" t="s">
        <v>469</v>
      </c>
      <c r="FD287" t="s">
        <v>729</v>
      </c>
      <c r="FE287" t="s">
        <v>730</v>
      </c>
      <c r="FF287">
        <v>0</v>
      </c>
    </row>
    <row r="288" spans="1:163" x14ac:dyDescent="0.2">
      <c r="A288" t="s">
        <v>509</v>
      </c>
      <c r="B288" t="s">
        <v>510</v>
      </c>
      <c r="C288" t="s">
        <v>5</v>
      </c>
      <c r="D288" s="39" t="s">
        <v>511</v>
      </c>
      <c r="E288" t="s">
        <v>512</v>
      </c>
      <c r="F288" t="s">
        <v>1047</v>
      </c>
      <c r="G288">
        <v>7</v>
      </c>
      <c r="H288" t="s">
        <v>1811</v>
      </c>
      <c r="J288" t="s">
        <v>328</v>
      </c>
      <c r="K288" t="s">
        <v>329</v>
      </c>
      <c r="L288" t="s">
        <v>107</v>
      </c>
      <c r="M288" t="s">
        <v>272</v>
      </c>
      <c r="N288" t="s">
        <v>1907</v>
      </c>
      <c r="O288" t="s">
        <v>1908</v>
      </c>
      <c r="P288" t="s">
        <v>7</v>
      </c>
      <c r="Q288" t="s">
        <v>9</v>
      </c>
      <c r="R288" t="s">
        <v>245</v>
      </c>
      <c r="S288" t="s">
        <v>221</v>
      </c>
      <c r="T288">
        <v>7500000</v>
      </c>
      <c r="AC288">
        <v>3</v>
      </c>
      <c r="AD288">
        <v>2500000</v>
      </c>
      <c r="AE288">
        <v>7500000</v>
      </c>
      <c r="AG288">
        <v>42041</v>
      </c>
      <c r="AH288">
        <v>42044</v>
      </c>
      <c r="AI288">
        <v>42044</v>
      </c>
      <c r="AJ288" t="s">
        <v>411</v>
      </c>
      <c r="AN288">
        <v>7500000</v>
      </c>
      <c r="AO288">
        <v>7500000</v>
      </c>
      <c r="AP288">
        <v>0</v>
      </c>
      <c r="AQ288">
        <v>0</v>
      </c>
      <c r="AR288" t="s">
        <v>469</v>
      </c>
      <c r="AS288" t="s">
        <v>469</v>
      </c>
      <c r="AT288" t="s">
        <v>469</v>
      </c>
      <c r="AU288" t="s">
        <v>469</v>
      </c>
      <c r="AV288" t="s">
        <v>1976</v>
      </c>
      <c r="AW288">
        <v>157</v>
      </c>
      <c r="AX288">
        <v>94</v>
      </c>
      <c r="AY288">
        <v>42046</v>
      </c>
      <c r="AZ288">
        <v>0</v>
      </c>
      <c r="BB288">
        <v>0</v>
      </c>
      <c r="BF288">
        <v>0</v>
      </c>
      <c r="BJ288">
        <v>0</v>
      </c>
      <c r="BN288">
        <v>0</v>
      </c>
      <c r="BR288">
        <v>0</v>
      </c>
      <c r="BV288">
        <v>0</v>
      </c>
      <c r="BZ288">
        <v>0</v>
      </c>
      <c r="CD288">
        <v>0</v>
      </c>
      <c r="CH288">
        <v>0</v>
      </c>
      <c r="CL288">
        <v>0</v>
      </c>
      <c r="CP288">
        <v>0</v>
      </c>
      <c r="CT288">
        <v>0</v>
      </c>
      <c r="CW288">
        <v>0</v>
      </c>
      <c r="DF288">
        <v>0</v>
      </c>
      <c r="DJ288">
        <v>0</v>
      </c>
      <c r="DN288">
        <v>0</v>
      </c>
      <c r="DR288">
        <v>0</v>
      </c>
      <c r="DV288">
        <v>0</v>
      </c>
      <c r="DZ288">
        <v>0</v>
      </c>
      <c r="ED288">
        <v>0</v>
      </c>
      <c r="EH288">
        <v>0</v>
      </c>
      <c r="EL288">
        <v>0</v>
      </c>
      <c r="EP288">
        <v>0</v>
      </c>
      <c r="ET288">
        <v>0</v>
      </c>
      <c r="EZ288" t="s">
        <v>731</v>
      </c>
      <c r="FA288">
        <v>0</v>
      </c>
      <c r="FB288">
        <v>1</v>
      </c>
      <c r="FC288" t="s">
        <v>469</v>
      </c>
      <c r="FD288" t="s">
        <v>732</v>
      </c>
      <c r="FE288" t="s">
        <v>730</v>
      </c>
      <c r="FF288">
        <v>0</v>
      </c>
      <c r="FG288" t="s">
        <v>842</v>
      </c>
    </row>
    <row r="289" spans="1:163" x14ac:dyDescent="0.2">
      <c r="A289" t="s">
        <v>509</v>
      </c>
      <c r="B289" t="s">
        <v>510</v>
      </c>
      <c r="C289" t="s">
        <v>5</v>
      </c>
      <c r="D289" s="39" t="s">
        <v>511</v>
      </c>
      <c r="E289" t="s">
        <v>512</v>
      </c>
      <c r="F289" t="s">
        <v>1047</v>
      </c>
      <c r="G289">
        <v>8</v>
      </c>
      <c r="H289" t="s">
        <v>1812</v>
      </c>
      <c r="J289" t="s">
        <v>328</v>
      </c>
      <c r="K289" t="s">
        <v>329</v>
      </c>
      <c r="L289" t="s">
        <v>107</v>
      </c>
      <c r="M289" t="s">
        <v>272</v>
      </c>
      <c r="N289" t="s">
        <v>1907</v>
      </c>
      <c r="O289" t="s">
        <v>1908</v>
      </c>
      <c r="P289" t="s">
        <v>7</v>
      </c>
      <c r="Q289" t="s">
        <v>9</v>
      </c>
      <c r="R289" t="s">
        <v>245</v>
      </c>
      <c r="S289" t="s">
        <v>221</v>
      </c>
      <c r="T289">
        <v>10250000</v>
      </c>
      <c r="AC289">
        <v>2.5</v>
      </c>
      <c r="AD289">
        <v>4100000</v>
      </c>
      <c r="AE289">
        <v>10250000</v>
      </c>
      <c r="AG289">
        <v>42041</v>
      </c>
      <c r="AH289">
        <v>42044</v>
      </c>
      <c r="AI289">
        <v>42044</v>
      </c>
      <c r="AJ289" t="s">
        <v>411</v>
      </c>
      <c r="AN289">
        <v>10250000</v>
      </c>
      <c r="AO289">
        <v>10250000</v>
      </c>
      <c r="AP289">
        <v>0</v>
      </c>
      <c r="AQ289">
        <v>0</v>
      </c>
      <c r="AR289" t="s">
        <v>469</v>
      </c>
      <c r="AS289" t="s">
        <v>469</v>
      </c>
      <c r="AT289" t="s">
        <v>469</v>
      </c>
      <c r="AU289" t="s">
        <v>469</v>
      </c>
      <c r="AV289" t="s">
        <v>1991</v>
      </c>
      <c r="AW289">
        <v>158</v>
      </c>
      <c r="AX289">
        <v>210</v>
      </c>
      <c r="AY289">
        <v>42054</v>
      </c>
      <c r="AZ289">
        <v>0</v>
      </c>
      <c r="BB289">
        <v>0</v>
      </c>
      <c r="BF289">
        <v>0</v>
      </c>
      <c r="BJ289">
        <v>0</v>
      </c>
      <c r="BN289">
        <v>0</v>
      </c>
      <c r="BR289">
        <v>0</v>
      </c>
      <c r="BV289">
        <v>0</v>
      </c>
      <c r="BZ289">
        <v>0</v>
      </c>
      <c r="CD289">
        <v>0</v>
      </c>
      <c r="CH289">
        <v>0</v>
      </c>
      <c r="CL289">
        <v>0</v>
      </c>
      <c r="CP289">
        <v>0</v>
      </c>
      <c r="CT289">
        <v>0</v>
      </c>
      <c r="CW289">
        <v>0</v>
      </c>
      <c r="DF289">
        <v>0</v>
      </c>
      <c r="DJ289">
        <v>0</v>
      </c>
      <c r="DN289">
        <v>0</v>
      </c>
      <c r="DR289">
        <v>0</v>
      </c>
      <c r="DV289">
        <v>0</v>
      </c>
      <c r="DZ289">
        <v>0</v>
      </c>
      <c r="ED289">
        <v>0</v>
      </c>
      <c r="EH289">
        <v>0</v>
      </c>
      <c r="EL289">
        <v>0</v>
      </c>
      <c r="EP289">
        <v>0</v>
      </c>
      <c r="ET289">
        <v>0</v>
      </c>
      <c r="EZ289" t="s">
        <v>733</v>
      </c>
      <c r="FA289">
        <v>0</v>
      </c>
      <c r="FB289">
        <v>2</v>
      </c>
      <c r="FC289" t="s">
        <v>469</v>
      </c>
      <c r="FD289" t="s">
        <v>734</v>
      </c>
      <c r="FE289" t="s">
        <v>469</v>
      </c>
      <c r="FF289">
        <v>0</v>
      </c>
    </row>
    <row r="290" spans="1:163" x14ac:dyDescent="0.2">
      <c r="A290" t="s">
        <v>509</v>
      </c>
      <c r="B290" t="s">
        <v>510</v>
      </c>
      <c r="C290" t="s">
        <v>5</v>
      </c>
      <c r="D290" s="39" t="s">
        <v>511</v>
      </c>
      <c r="E290" t="s">
        <v>512</v>
      </c>
      <c r="F290" t="s">
        <v>1047</v>
      </c>
      <c r="G290">
        <v>9</v>
      </c>
      <c r="H290" t="s">
        <v>1813</v>
      </c>
      <c r="J290" t="s">
        <v>328</v>
      </c>
      <c r="K290" t="s">
        <v>329</v>
      </c>
      <c r="L290" t="s">
        <v>107</v>
      </c>
      <c r="M290" t="s">
        <v>272</v>
      </c>
      <c r="N290" t="s">
        <v>1907</v>
      </c>
      <c r="O290" t="s">
        <v>1908</v>
      </c>
      <c r="P290" t="s">
        <v>7</v>
      </c>
      <c r="Q290" t="s">
        <v>9</v>
      </c>
      <c r="R290" t="s">
        <v>245</v>
      </c>
      <c r="S290" t="s">
        <v>221</v>
      </c>
      <c r="T290">
        <v>9000000</v>
      </c>
      <c r="AC290">
        <v>2</v>
      </c>
      <c r="AD290">
        <v>4500000</v>
      </c>
      <c r="AE290">
        <v>9000000</v>
      </c>
      <c r="AG290">
        <v>42044</v>
      </c>
      <c r="AH290">
        <v>42045</v>
      </c>
      <c r="AI290">
        <v>42045</v>
      </c>
      <c r="AJ290" t="s">
        <v>411</v>
      </c>
      <c r="AN290">
        <v>9000000</v>
      </c>
      <c r="AO290">
        <v>9000000</v>
      </c>
      <c r="AP290">
        <v>0</v>
      </c>
      <c r="AQ290">
        <v>0</v>
      </c>
      <c r="AR290" t="s">
        <v>469</v>
      </c>
      <c r="AS290" t="s">
        <v>469</v>
      </c>
      <c r="AT290" t="s">
        <v>469</v>
      </c>
      <c r="AU290" t="s">
        <v>469</v>
      </c>
      <c r="AV290" t="s">
        <v>1977</v>
      </c>
      <c r="AW290">
        <v>159</v>
      </c>
      <c r="AX290">
        <v>182</v>
      </c>
      <c r="AY290">
        <v>42048</v>
      </c>
      <c r="AZ290">
        <v>0</v>
      </c>
      <c r="BB290">
        <v>0</v>
      </c>
      <c r="BF290">
        <v>0</v>
      </c>
      <c r="BJ290">
        <v>0</v>
      </c>
      <c r="BN290">
        <v>0</v>
      </c>
      <c r="BR290">
        <v>0</v>
      </c>
      <c r="BV290">
        <v>0</v>
      </c>
      <c r="BZ290">
        <v>0</v>
      </c>
      <c r="CD290">
        <v>0</v>
      </c>
      <c r="CH290">
        <v>0</v>
      </c>
      <c r="CL290">
        <v>0</v>
      </c>
      <c r="CP290">
        <v>0</v>
      </c>
      <c r="CT290">
        <v>0</v>
      </c>
      <c r="CW290">
        <v>0</v>
      </c>
      <c r="DF290">
        <v>0</v>
      </c>
      <c r="DJ290">
        <v>0</v>
      </c>
      <c r="DN290">
        <v>0</v>
      </c>
      <c r="DR290">
        <v>0</v>
      </c>
      <c r="DV290">
        <v>0</v>
      </c>
      <c r="DZ290">
        <v>0</v>
      </c>
      <c r="ED290">
        <v>0</v>
      </c>
      <c r="EH290">
        <v>0</v>
      </c>
      <c r="EL290">
        <v>0</v>
      </c>
      <c r="EP290">
        <v>0</v>
      </c>
      <c r="ET290">
        <v>0</v>
      </c>
      <c r="EZ290" t="s">
        <v>735</v>
      </c>
      <c r="FA290">
        <v>0</v>
      </c>
      <c r="FB290">
        <v>2</v>
      </c>
      <c r="FC290" t="s">
        <v>469</v>
      </c>
      <c r="FD290" t="s">
        <v>736</v>
      </c>
      <c r="FE290" t="s">
        <v>469</v>
      </c>
      <c r="FF290">
        <v>15900000</v>
      </c>
      <c r="FG290" t="s">
        <v>843</v>
      </c>
    </row>
    <row r="291" spans="1:163" x14ac:dyDescent="0.2">
      <c r="A291" t="s">
        <v>509</v>
      </c>
      <c r="B291" t="s">
        <v>510</v>
      </c>
      <c r="C291" t="s">
        <v>5</v>
      </c>
      <c r="D291" s="39" t="s">
        <v>511</v>
      </c>
      <c r="E291" t="s">
        <v>512</v>
      </c>
      <c r="F291" t="s">
        <v>1047</v>
      </c>
      <c r="G291">
        <v>10</v>
      </c>
      <c r="H291" t="s">
        <v>1814</v>
      </c>
      <c r="J291" t="s">
        <v>328</v>
      </c>
      <c r="K291" t="s">
        <v>329</v>
      </c>
      <c r="L291" t="s">
        <v>107</v>
      </c>
      <c r="M291" t="s">
        <v>272</v>
      </c>
      <c r="N291" t="s">
        <v>1907</v>
      </c>
      <c r="O291" t="s">
        <v>1908</v>
      </c>
      <c r="P291" t="s">
        <v>7</v>
      </c>
      <c r="Q291" t="s">
        <v>9</v>
      </c>
      <c r="R291" t="s">
        <v>245</v>
      </c>
      <c r="S291" t="s">
        <v>221</v>
      </c>
      <c r="T291">
        <v>10600000</v>
      </c>
      <c r="AC291">
        <v>2</v>
      </c>
      <c r="AD291">
        <v>5300000</v>
      </c>
      <c r="AE291">
        <v>10600000</v>
      </c>
      <c r="AG291">
        <v>42044</v>
      </c>
      <c r="AH291">
        <v>42045</v>
      </c>
      <c r="AI291">
        <v>42045</v>
      </c>
      <c r="AJ291" t="s">
        <v>411</v>
      </c>
      <c r="AN291">
        <v>10600000</v>
      </c>
      <c r="AO291">
        <v>10600000</v>
      </c>
      <c r="AP291">
        <v>0</v>
      </c>
      <c r="AQ291">
        <v>0</v>
      </c>
      <c r="AR291" t="s">
        <v>469</v>
      </c>
      <c r="AS291" t="s">
        <v>469</v>
      </c>
      <c r="AT291" t="s">
        <v>469</v>
      </c>
      <c r="AU291" t="s">
        <v>469</v>
      </c>
      <c r="AV291" t="s">
        <v>1978</v>
      </c>
      <c r="AW291">
        <v>160</v>
      </c>
      <c r="AX291">
        <v>188</v>
      </c>
      <c r="AY291">
        <v>42048</v>
      </c>
      <c r="AZ291">
        <v>0</v>
      </c>
      <c r="BB291">
        <v>0</v>
      </c>
      <c r="BF291">
        <v>0</v>
      </c>
      <c r="BJ291">
        <v>0</v>
      </c>
      <c r="BN291">
        <v>0</v>
      </c>
      <c r="BR291">
        <v>0</v>
      </c>
      <c r="BV291">
        <v>0</v>
      </c>
      <c r="BZ291">
        <v>0</v>
      </c>
      <c r="CD291">
        <v>0</v>
      </c>
      <c r="CH291">
        <v>0</v>
      </c>
      <c r="CL291">
        <v>0</v>
      </c>
      <c r="CP291">
        <v>0</v>
      </c>
      <c r="CT291">
        <v>0</v>
      </c>
      <c r="CW291">
        <v>0</v>
      </c>
      <c r="DF291">
        <v>0</v>
      </c>
      <c r="DJ291">
        <v>0</v>
      </c>
      <c r="DN291">
        <v>0</v>
      </c>
      <c r="DR291">
        <v>0</v>
      </c>
      <c r="DV291">
        <v>0</v>
      </c>
      <c r="DZ291">
        <v>0</v>
      </c>
      <c r="ED291">
        <v>0</v>
      </c>
      <c r="EH291">
        <v>0</v>
      </c>
      <c r="EL291">
        <v>0</v>
      </c>
      <c r="EP291">
        <v>0</v>
      </c>
      <c r="ET291">
        <v>0</v>
      </c>
      <c r="EZ291" t="s">
        <v>726</v>
      </c>
      <c r="FA291">
        <v>0</v>
      </c>
      <c r="FB291">
        <v>1</v>
      </c>
      <c r="FC291" t="s">
        <v>469</v>
      </c>
      <c r="FD291" t="s">
        <v>727</v>
      </c>
      <c r="FE291" t="s">
        <v>469</v>
      </c>
      <c r="FF291">
        <v>0</v>
      </c>
      <c r="FG291" t="s">
        <v>713</v>
      </c>
    </row>
    <row r="292" spans="1:163" x14ac:dyDescent="0.2">
      <c r="A292" t="s">
        <v>509</v>
      </c>
      <c r="B292" t="s">
        <v>510</v>
      </c>
      <c r="C292" t="s">
        <v>5</v>
      </c>
      <c r="D292" s="39" t="s">
        <v>511</v>
      </c>
      <c r="E292" t="s">
        <v>512</v>
      </c>
      <c r="F292" t="s">
        <v>1047</v>
      </c>
      <c r="G292">
        <v>11</v>
      </c>
      <c r="H292" t="s">
        <v>1815</v>
      </c>
      <c r="J292" t="s">
        <v>328</v>
      </c>
      <c r="K292" t="s">
        <v>329</v>
      </c>
      <c r="L292" t="s">
        <v>107</v>
      </c>
      <c r="M292" t="s">
        <v>272</v>
      </c>
      <c r="N292" t="s">
        <v>1907</v>
      </c>
      <c r="O292" t="s">
        <v>1908</v>
      </c>
      <c r="P292" t="s">
        <v>7</v>
      </c>
      <c r="Q292" t="s">
        <v>9</v>
      </c>
      <c r="R292" t="s">
        <v>245</v>
      </c>
      <c r="S292" t="s">
        <v>221</v>
      </c>
      <c r="T292">
        <v>16750000</v>
      </c>
      <c r="AC292">
        <v>2</v>
      </c>
      <c r="AD292">
        <v>8375000</v>
      </c>
      <c r="AE292">
        <v>16750000</v>
      </c>
      <c r="AG292">
        <v>42041</v>
      </c>
      <c r="AH292">
        <v>42044</v>
      </c>
      <c r="AI292">
        <v>42044</v>
      </c>
      <c r="AJ292" t="s">
        <v>411</v>
      </c>
      <c r="AN292">
        <v>16750000</v>
      </c>
      <c r="AO292">
        <v>16750000</v>
      </c>
      <c r="AP292">
        <v>0</v>
      </c>
      <c r="AQ292">
        <v>0</v>
      </c>
      <c r="AR292" t="s">
        <v>469</v>
      </c>
      <c r="AS292" t="s">
        <v>469</v>
      </c>
      <c r="AT292" t="s">
        <v>469</v>
      </c>
      <c r="AU292" t="s">
        <v>469</v>
      </c>
      <c r="AV292" t="s">
        <v>1979</v>
      </c>
      <c r="AW292">
        <v>161</v>
      </c>
      <c r="AX292">
        <v>77</v>
      </c>
      <c r="AY292">
        <v>42045</v>
      </c>
      <c r="AZ292">
        <v>0</v>
      </c>
      <c r="BB292">
        <v>0</v>
      </c>
      <c r="BF292">
        <v>0</v>
      </c>
      <c r="BJ292">
        <v>0</v>
      </c>
      <c r="BN292">
        <v>0</v>
      </c>
      <c r="BR292">
        <v>0</v>
      </c>
      <c r="BV292">
        <v>0</v>
      </c>
      <c r="BZ292">
        <v>0</v>
      </c>
      <c r="CD292">
        <v>0</v>
      </c>
      <c r="CH292">
        <v>0</v>
      </c>
      <c r="CL292">
        <v>0</v>
      </c>
      <c r="CP292">
        <v>0</v>
      </c>
      <c r="CT292">
        <v>0</v>
      </c>
      <c r="CW292">
        <v>0</v>
      </c>
      <c r="DF292">
        <v>0</v>
      </c>
      <c r="DJ292">
        <v>0</v>
      </c>
      <c r="DN292">
        <v>0</v>
      </c>
      <c r="DR292">
        <v>0</v>
      </c>
      <c r="DV292">
        <v>0</v>
      </c>
      <c r="DZ292">
        <v>0</v>
      </c>
      <c r="ED292">
        <v>0</v>
      </c>
      <c r="EH292">
        <v>0</v>
      </c>
      <c r="EL292">
        <v>0</v>
      </c>
      <c r="EP292">
        <v>0</v>
      </c>
      <c r="ET292">
        <v>0</v>
      </c>
      <c r="EZ292" t="s">
        <v>726</v>
      </c>
      <c r="FA292">
        <v>0</v>
      </c>
      <c r="FB292">
        <v>1</v>
      </c>
      <c r="FC292" t="s">
        <v>469</v>
      </c>
      <c r="FD292" t="s">
        <v>727</v>
      </c>
      <c r="FE292" t="s">
        <v>469</v>
      </c>
      <c r="FF292">
        <v>0</v>
      </c>
      <c r="FG292" t="s">
        <v>713</v>
      </c>
    </row>
    <row r="293" spans="1:163" x14ac:dyDescent="0.2">
      <c r="A293" t="s">
        <v>501</v>
      </c>
      <c r="B293" t="s">
        <v>505</v>
      </c>
      <c r="C293" t="s">
        <v>24</v>
      </c>
      <c r="D293" s="39" t="s">
        <v>506</v>
      </c>
      <c r="E293" t="s">
        <v>507</v>
      </c>
      <c r="F293" t="s">
        <v>1047</v>
      </c>
      <c r="G293">
        <v>1</v>
      </c>
      <c r="H293" t="s">
        <v>1133</v>
      </c>
      <c r="J293" t="s">
        <v>328</v>
      </c>
      <c r="K293" t="s">
        <v>329</v>
      </c>
      <c r="L293" t="s">
        <v>107</v>
      </c>
      <c r="M293" t="s">
        <v>272</v>
      </c>
      <c r="N293" t="s">
        <v>1907</v>
      </c>
      <c r="O293" t="s">
        <v>1908</v>
      </c>
      <c r="P293" t="s">
        <v>7</v>
      </c>
      <c r="Q293" t="s">
        <v>9</v>
      </c>
      <c r="R293" t="s">
        <v>245</v>
      </c>
      <c r="S293" t="s">
        <v>221</v>
      </c>
      <c r="T293">
        <v>0</v>
      </c>
      <c r="AD293" t="s">
        <v>469</v>
      </c>
      <c r="AE293">
        <v>0</v>
      </c>
      <c r="AN293">
        <v>0</v>
      </c>
      <c r="AO293">
        <v>0</v>
      </c>
      <c r="AP293">
        <v>0</v>
      </c>
      <c r="AQ293">
        <v>0</v>
      </c>
      <c r="AR293" t="s">
        <v>469</v>
      </c>
      <c r="AS293" t="s">
        <v>469</v>
      </c>
      <c r="AT293" t="s">
        <v>469</v>
      </c>
      <c r="AU293" t="s">
        <v>469</v>
      </c>
      <c r="AV293" t="s">
        <v>469</v>
      </c>
      <c r="AW293" t="s">
        <v>469</v>
      </c>
      <c r="AX293" t="s">
        <v>469</v>
      </c>
      <c r="AY293" t="s">
        <v>469</v>
      </c>
      <c r="AZ293">
        <v>0</v>
      </c>
      <c r="BB293">
        <v>0</v>
      </c>
      <c r="BF293">
        <v>0</v>
      </c>
      <c r="BJ293">
        <v>0</v>
      </c>
      <c r="BN293">
        <v>0</v>
      </c>
      <c r="BR293">
        <v>0</v>
      </c>
      <c r="BV293">
        <v>0</v>
      </c>
      <c r="BZ293">
        <v>0</v>
      </c>
      <c r="CD293">
        <v>0</v>
      </c>
      <c r="CH293">
        <v>0</v>
      </c>
      <c r="CL293">
        <v>0</v>
      </c>
      <c r="CP293">
        <v>0</v>
      </c>
      <c r="CT293">
        <v>0</v>
      </c>
      <c r="CW293">
        <v>0</v>
      </c>
      <c r="DB293">
        <v>0</v>
      </c>
      <c r="DF293">
        <v>0</v>
      </c>
      <c r="DJ293">
        <v>0</v>
      </c>
      <c r="DN293">
        <v>0</v>
      </c>
      <c r="DR293">
        <v>0</v>
      </c>
      <c r="DV293">
        <v>0</v>
      </c>
      <c r="DZ293">
        <v>0</v>
      </c>
      <c r="ED293">
        <v>0</v>
      </c>
      <c r="EH293">
        <v>0</v>
      </c>
      <c r="EL293">
        <v>0</v>
      </c>
      <c r="EP293">
        <v>0</v>
      </c>
      <c r="ET293">
        <v>0</v>
      </c>
      <c r="EZ293" t="s">
        <v>562</v>
      </c>
      <c r="FA293">
        <v>0</v>
      </c>
      <c r="FB293">
        <v>1</v>
      </c>
      <c r="FC293" t="s">
        <v>469</v>
      </c>
      <c r="FD293" t="s">
        <v>725</v>
      </c>
      <c r="FE293" t="s">
        <v>469</v>
      </c>
      <c r="FF293">
        <v>0</v>
      </c>
    </row>
    <row r="294" spans="1:163" x14ac:dyDescent="0.2">
      <c r="A294" t="s">
        <v>501</v>
      </c>
      <c r="B294" t="s">
        <v>505</v>
      </c>
      <c r="C294" t="s">
        <v>24</v>
      </c>
      <c r="D294" s="39" t="s">
        <v>506</v>
      </c>
      <c r="E294" t="s">
        <v>507</v>
      </c>
      <c r="F294" t="s">
        <v>1047</v>
      </c>
      <c r="G294">
        <v>2</v>
      </c>
      <c r="H294" t="s">
        <v>1133</v>
      </c>
      <c r="J294" t="s">
        <v>328</v>
      </c>
      <c r="K294" t="s">
        <v>329</v>
      </c>
      <c r="L294" t="s">
        <v>107</v>
      </c>
      <c r="M294" t="s">
        <v>272</v>
      </c>
      <c r="N294" t="s">
        <v>1907</v>
      </c>
      <c r="O294" t="s">
        <v>1908</v>
      </c>
      <c r="P294" t="s">
        <v>7</v>
      </c>
      <c r="Q294" t="s">
        <v>9</v>
      </c>
      <c r="R294" t="s">
        <v>245</v>
      </c>
      <c r="S294" t="s">
        <v>221</v>
      </c>
      <c r="T294">
        <v>0</v>
      </c>
      <c r="AD294" t="s">
        <v>469</v>
      </c>
      <c r="AE294">
        <v>0</v>
      </c>
      <c r="AN294">
        <v>0</v>
      </c>
      <c r="AO294">
        <v>0</v>
      </c>
      <c r="AP294">
        <v>0</v>
      </c>
      <c r="AQ294">
        <v>0</v>
      </c>
      <c r="AR294" t="s">
        <v>469</v>
      </c>
      <c r="AS294" t="s">
        <v>469</v>
      </c>
      <c r="AT294" t="s">
        <v>469</v>
      </c>
      <c r="AU294" t="s">
        <v>469</v>
      </c>
      <c r="AV294" t="s">
        <v>469</v>
      </c>
      <c r="AW294" t="s">
        <v>469</v>
      </c>
      <c r="AX294" t="s">
        <v>469</v>
      </c>
      <c r="AY294" t="s">
        <v>469</v>
      </c>
      <c r="AZ294">
        <v>0</v>
      </c>
      <c r="BB294">
        <v>0</v>
      </c>
      <c r="BF294">
        <v>0</v>
      </c>
      <c r="BJ294">
        <v>0</v>
      </c>
      <c r="BN294">
        <v>0</v>
      </c>
      <c r="BR294">
        <v>0</v>
      </c>
      <c r="BV294">
        <v>0</v>
      </c>
      <c r="BZ294">
        <v>0</v>
      </c>
      <c r="CD294">
        <v>0</v>
      </c>
      <c r="CH294">
        <v>0</v>
      </c>
      <c r="CL294">
        <v>0</v>
      </c>
      <c r="CP294">
        <v>0</v>
      </c>
      <c r="CT294">
        <v>0</v>
      </c>
      <c r="CW294">
        <v>0</v>
      </c>
      <c r="DB294">
        <v>0</v>
      </c>
      <c r="DF294">
        <v>0</v>
      </c>
      <c r="DJ294">
        <v>0</v>
      </c>
      <c r="DN294">
        <v>0</v>
      </c>
      <c r="DR294">
        <v>0</v>
      </c>
      <c r="DV294">
        <v>0</v>
      </c>
      <c r="DZ294">
        <v>0</v>
      </c>
      <c r="ED294">
        <v>0</v>
      </c>
      <c r="EH294">
        <v>0</v>
      </c>
      <c r="EL294">
        <v>0</v>
      </c>
      <c r="EP294">
        <v>0</v>
      </c>
      <c r="ET294">
        <v>0</v>
      </c>
      <c r="EZ294" t="s">
        <v>580</v>
      </c>
      <c r="FA294">
        <v>0</v>
      </c>
      <c r="FB294">
        <v>1</v>
      </c>
      <c r="FC294" t="s">
        <v>469</v>
      </c>
      <c r="FD294" t="s">
        <v>937</v>
      </c>
      <c r="FE294" t="s">
        <v>938</v>
      </c>
      <c r="FF294">
        <v>0</v>
      </c>
    </row>
    <row r="295" spans="1:163" x14ac:dyDescent="0.2">
      <c r="A295" t="s">
        <v>501</v>
      </c>
      <c r="B295" t="s">
        <v>505</v>
      </c>
      <c r="C295" t="s">
        <v>24</v>
      </c>
      <c r="D295" s="39" t="s">
        <v>506</v>
      </c>
      <c r="E295" t="s">
        <v>507</v>
      </c>
      <c r="F295" t="s">
        <v>1047</v>
      </c>
      <c r="G295">
        <v>3</v>
      </c>
      <c r="H295" t="s">
        <v>1133</v>
      </c>
      <c r="J295" t="s">
        <v>328</v>
      </c>
      <c r="K295" t="s">
        <v>329</v>
      </c>
      <c r="L295" t="s">
        <v>107</v>
      </c>
      <c r="M295" t="s">
        <v>272</v>
      </c>
      <c r="N295" t="s">
        <v>1907</v>
      </c>
      <c r="O295" t="s">
        <v>1908</v>
      </c>
      <c r="P295" t="s">
        <v>7</v>
      </c>
      <c r="Q295" t="s">
        <v>9</v>
      </c>
      <c r="R295" t="s">
        <v>245</v>
      </c>
      <c r="S295" t="s">
        <v>221</v>
      </c>
      <c r="T295">
        <v>0</v>
      </c>
      <c r="AD295" t="s">
        <v>469</v>
      </c>
      <c r="AE295">
        <v>0</v>
      </c>
      <c r="AN295">
        <v>0</v>
      </c>
      <c r="AO295">
        <v>0</v>
      </c>
      <c r="AP295">
        <v>0</v>
      </c>
      <c r="AQ295">
        <v>0</v>
      </c>
      <c r="AR295" t="s">
        <v>469</v>
      </c>
      <c r="AS295" t="s">
        <v>469</v>
      </c>
      <c r="AT295" t="s">
        <v>469</v>
      </c>
      <c r="AU295" t="s">
        <v>469</v>
      </c>
      <c r="AV295" t="s">
        <v>469</v>
      </c>
      <c r="AW295" t="s">
        <v>469</v>
      </c>
      <c r="AX295" t="s">
        <v>469</v>
      </c>
      <c r="AY295" t="s">
        <v>469</v>
      </c>
      <c r="AZ295">
        <v>0</v>
      </c>
      <c r="BB295">
        <v>0</v>
      </c>
      <c r="BF295">
        <v>0</v>
      </c>
      <c r="BJ295">
        <v>0</v>
      </c>
      <c r="BN295">
        <v>0</v>
      </c>
      <c r="BR295">
        <v>0</v>
      </c>
      <c r="BV295">
        <v>0</v>
      </c>
      <c r="BZ295">
        <v>0</v>
      </c>
      <c r="CD295">
        <v>0</v>
      </c>
      <c r="CH295">
        <v>0</v>
      </c>
      <c r="CL295">
        <v>0</v>
      </c>
      <c r="CP295">
        <v>0</v>
      </c>
      <c r="CT295">
        <v>0</v>
      </c>
      <c r="CW295">
        <v>0</v>
      </c>
      <c r="DB295">
        <v>0</v>
      </c>
      <c r="DF295">
        <v>0</v>
      </c>
      <c r="DJ295">
        <v>0</v>
      </c>
      <c r="DN295">
        <v>0</v>
      </c>
      <c r="DR295">
        <v>0</v>
      </c>
      <c r="DV295">
        <v>0</v>
      </c>
      <c r="DZ295">
        <v>0</v>
      </c>
      <c r="ED295">
        <v>0</v>
      </c>
      <c r="EH295">
        <v>0</v>
      </c>
      <c r="EL295">
        <v>0</v>
      </c>
      <c r="EP295">
        <v>0</v>
      </c>
      <c r="ET295">
        <v>0</v>
      </c>
      <c r="EZ295" t="s">
        <v>583</v>
      </c>
      <c r="FA295">
        <v>0</v>
      </c>
      <c r="FB295">
        <v>1</v>
      </c>
      <c r="FC295" t="s">
        <v>469</v>
      </c>
      <c r="FD295" t="s">
        <v>939</v>
      </c>
      <c r="FE295" t="s">
        <v>940</v>
      </c>
      <c r="FF295">
        <v>0</v>
      </c>
    </row>
    <row r="296" spans="1:163" x14ac:dyDescent="0.2">
      <c r="A296" t="s">
        <v>501</v>
      </c>
      <c r="B296" t="s">
        <v>505</v>
      </c>
      <c r="C296" t="s">
        <v>24</v>
      </c>
      <c r="D296" s="39" t="s">
        <v>506</v>
      </c>
      <c r="E296" t="s">
        <v>507</v>
      </c>
      <c r="F296" t="s">
        <v>1047</v>
      </c>
      <c r="G296">
        <v>4</v>
      </c>
      <c r="H296" t="s">
        <v>1133</v>
      </c>
      <c r="J296" t="s">
        <v>328</v>
      </c>
      <c r="K296" t="s">
        <v>329</v>
      </c>
      <c r="L296" t="s">
        <v>107</v>
      </c>
      <c r="M296" t="s">
        <v>272</v>
      </c>
      <c r="N296" t="s">
        <v>1907</v>
      </c>
      <c r="O296" t="s">
        <v>1908</v>
      </c>
      <c r="P296" t="s">
        <v>7</v>
      </c>
      <c r="Q296" t="s">
        <v>9</v>
      </c>
      <c r="R296" t="s">
        <v>245</v>
      </c>
      <c r="S296" t="s">
        <v>221</v>
      </c>
      <c r="T296">
        <v>0</v>
      </c>
      <c r="AD296" t="s">
        <v>469</v>
      </c>
      <c r="AE296">
        <v>0</v>
      </c>
      <c r="AN296">
        <v>0</v>
      </c>
      <c r="AO296">
        <v>0</v>
      </c>
      <c r="AP296">
        <v>0</v>
      </c>
      <c r="AQ296">
        <v>0</v>
      </c>
      <c r="AR296" t="s">
        <v>469</v>
      </c>
      <c r="AS296" t="s">
        <v>469</v>
      </c>
      <c r="AT296" t="s">
        <v>469</v>
      </c>
      <c r="AU296" t="s">
        <v>469</v>
      </c>
      <c r="AV296" t="s">
        <v>469</v>
      </c>
      <c r="AW296" t="s">
        <v>469</v>
      </c>
      <c r="AX296" t="s">
        <v>469</v>
      </c>
      <c r="AY296" t="s">
        <v>469</v>
      </c>
      <c r="AZ296">
        <v>0</v>
      </c>
      <c r="BB296">
        <v>0</v>
      </c>
      <c r="BF296">
        <v>0</v>
      </c>
      <c r="BJ296">
        <v>0</v>
      </c>
      <c r="BN296">
        <v>0</v>
      </c>
      <c r="BR296">
        <v>0</v>
      </c>
      <c r="BV296">
        <v>0</v>
      </c>
      <c r="BZ296">
        <v>0</v>
      </c>
      <c r="CD296">
        <v>0</v>
      </c>
      <c r="CH296">
        <v>0</v>
      </c>
      <c r="CL296">
        <v>0</v>
      </c>
      <c r="CP296">
        <v>0</v>
      </c>
      <c r="CT296">
        <v>0</v>
      </c>
      <c r="CW296">
        <v>0</v>
      </c>
      <c r="DB296">
        <v>0</v>
      </c>
      <c r="DF296">
        <v>0</v>
      </c>
      <c r="DJ296">
        <v>0</v>
      </c>
      <c r="DN296">
        <v>0</v>
      </c>
      <c r="DR296">
        <v>0</v>
      </c>
      <c r="DV296">
        <v>0</v>
      </c>
      <c r="DZ296">
        <v>0</v>
      </c>
      <c r="ED296">
        <v>0</v>
      </c>
      <c r="EH296">
        <v>0</v>
      </c>
      <c r="EL296">
        <v>0</v>
      </c>
      <c r="EP296">
        <v>0</v>
      </c>
      <c r="ET296">
        <v>0</v>
      </c>
      <c r="EZ296" t="s">
        <v>586</v>
      </c>
      <c r="FA296">
        <v>0</v>
      </c>
      <c r="FB296">
        <v>1</v>
      </c>
      <c r="FC296" t="s">
        <v>469</v>
      </c>
      <c r="FD296" t="s">
        <v>941</v>
      </c>
      <c r="FE296" t="s">
        <v>942</v>
      </c>
      <c r="FF296">
        <v>0</v>
      </c>
      <c r="FG296" t="s">
        <v>840</v>
      </c>
    </row>
    <row r="297" spans="1:163" x14ac:dyDescent="0.2">
      <c r="A297" t="s">
        <v>501</v>
      </c>
      <c r="B297" t="s">
        <v>505</v>
      </c>
      <c r="C297" t="s">
        <v>24</v>
      </c>
      <c r="D297" s="39" t="s">
        <v>506</v>
      </c>
      <c r="E297" t="s">
        <v>507</v>
      </c>
      <c r="F297" t="s">
        <v>1047</v>
      </c>
      <c r="G297">
        <v>5</v>
      </c>
      <c r="H297" t="s">
        <v>1133</v>
      </c>
      <c r="J297" t="s">
        <v>328</v>
      </c>
      <c r="K297" t="s">
        <v>329</v>
      </c>
      <c r="L297" t="s">
        <v>107</v>
      </c>
      <c r="M297" t="s">
        <v>272</v>
      </c>
      <c r="N297" t="s">
        <v>1907</v>
      </c>
      <c r="O297" t="s">
        <v>1908</v>
      </c>
      <c r="P297" t="s">
        <v>7</v>
      </c>
      <c r="Q297" t="s">
        <v>9</v>
      </c>
      <c r="R297" t="s">
        <v>245</v>
      </c>
      <c r="S297" t="s">
        <v>221</v>
      </c>
      <c r="T297">
        <v>20150000</v>
      </c>
      <c r="AC297">
        <v>3.8018867900000002</v>
      </c>
      <c r="AD297">
        <v>5300000.0034193546</v>
      </c>
      <c r="AE297">
        <v>20150000</v>
      </c>
      <c r="AG297">
        <v>42061</v>
      </c>
      <c r="AH297">
        <v>42062</v>
      </c>
      <c r="AI297">
        <v>42065</v>
      </c>
      <c r="AJ297" t="s">
        <v>411</v>
      </c>
      <c r="AN297">
        <v>0</v>
      </c>
      <c r="AO297">
        <v>0</v>
      </c>
      <c r="AP297">
        <v>20150000</v>
      </c>
      <c r="AQ297">
        <v>0</v>
      </c>
      <c r="AR297" t="s">
        <v>469</v>
      </c>
      <c r="AS297" t="s">
        <v>469</v>
      </c>
      <c r="AT297" t="s">
        <v>469</v>
      </c>
      <c r="AU297" t="s">
        <v>469</v>
      </c>
      <c r="AV297" t="s">
        <v>469</v>
      </c>
      <c r="AW297" t="s">
        <v>469</v>
      </c>
      <c r="AX297" t="s">
        <v>469</v>
      </c>
      <c r="AY297" t="s">
        <v>469</v>
      </c>
      <c r="AZ297">
        <v>0</v>
      </c>
      <c r="BB297">
        <v>0</v>
      </c>
      <c r="BF297">
        <v>0</v>
      </c>
      <c r="BJ297">
        <v>0</v>
      </c>
      <c r="BN297">
        <v>0</v>
      </c>
      <c r="BR297">
        <v>0</v>
      </c>
      <c r="BV297">
        <v>0</v>
      </c>
      <c r="BZ297">
        <v>0</v>
      </c>
      <c r="CD297">
        <v>0</v>
      </c>
      <c r="CH297">
        <v>0</v>
      </c>
      <c r="CL297">
        <v>0</v>
      </c>
      <c r="CP297">
        <v>0</v>
      </c>
      <c r="CT297">
        <v>0</v>
      </c>
      <c r="CW297">
        <v>0</v>
      </c>
      <c r="DF297">
        <v>0</v>
      </c>
      <c r="DJ297">
        <v>0</v>
      </c>
      <c r="DN297">
        <v>0</v>
      </c>
      <c r="DR297">
        <v>0</v>
      </c>
      <c r="DV297">
        <v>0</v>
      </c>
      <c r="DZ297">
        <v>0</v>
      </c>
      <c r="ED297">
        <v>0</v>
      </c>
      <c r="EH297">
        <v>0</v>
      </c>
      <c r="EL297">
        <v>0</v>
      </c>
      <c r="EP297">
        <v>0</v>
      </c>
      <c r="ET297">
        <v>0</v>
      </c>
      <c r="EZ297" t="s">
        <v>726</v>
      </c>
      <c r="FA297">
        <v>0</v>
      </c>
      <c r="FB297">
        <v>1</v>
      </c>
      <c r="FC297" t="s">
        <v>469</v>
      </c>
      <c r="FD297" t="s">
        <v>727</v>
      </c>
      <c r="FE297" t="s">
        <v>469</v>
      </c>
      <c r="FF297">
        <v>0</v>
      </c>
      <c r="FG297" t="s">
        <v>841</v>
      </c>
    </row>
    <row r="298" spans="1:163" x14ac:dyDescent="0.2">
      <c r="A298" t="s">
        <v>501</v>
      </c>
      <c r="B298" t="s">
        <v>505</v>
      </c>
      <c r="C298" t="s">
        <v>24</v>
      </c>
      <c r="D298" s="39" t="s">
        <v>506</v>
      </c>
      <c r="E298" t="s">
        <v>507</v>
      </c>
      <c r="F298" t="s">
        <v>1047</v>
      </c>
      <c r="G298">
        <v>6</v>
      </c>
      <c r="H298" t="s">
        <v>1133</v>
      </c>
      <c r="J298" t="s">
        <v>328</v>
      </c>
      <c r="K298" t="s">
        <v>329</v>
      </c>
      <c r="L298" t="s">
        <v>107</v>
      </c>
      <c r="M298" t="s">
        <v>272</v>
      </c>
      <c r="N298" t="s">
        <v>1907</v>
      </c>
      <c r="O298" t="s">
        <v>1908</v>
      </c>
      <c r="P298" t="s">
        <v>7</v>
      </c>
      <c r="Q298" t="s">
        <v>9</v>
      </c>
      <c r="R298" t="s">
        <v>245</v>
      </c>
      <c r="S298" t="s">
        <v>221</v>
      </c>
      <c r="T298">
        <v>42400000</v>
      </c>
      <c r="AC298">
        <v>8</v>
      </c>
      <c r="AD298">
        <v>5300000</v>
      </c>
      <c r="AE298">
        <v>42400000</v>
      </c>
      <c r="AI298">
        <v>42027</v>
      </c>
      <c r="AJ298" t="s">
        <v>411</v>
      </c>
      <c r="AN298">
        <v>0</v>
      </c>
      <c r="AO298">
        <v>0</v>
      </c>
      <c r="AP298">
        <v>42400000</v>
      </c>
      <c r="AQ298">
        <v>0</v>
      </c>
      <c r="AR298" t="s">
        <v>469</v>
      </c>
      <c r="AS298" t="s">
        <v>469</v>
      </c>
      <c r="AT298" t="s">
        <v>469</v>
      </c>
      <c r="AU298" t="s">
        <v>469</v>
      </c>
      <c r="AV298" t="s">
        <v>469</v>
      </c>
      <c r="AW298" t="s">
        <v>469</v>
      </c>
      <c r="AX298" t="s">
        <v>469</v>
      </c>
      <c r="AY298" t="s">
        <v>469</v>
      </c>
      <c r="AZ298">
        <v>0</v>
      </c>
      <c r="BB298">
        <v>0</v>
      </c>
      <c r="BF298">
        <v>0</v>
      </c>
      <c r="BJ298">
        <v>0</v>
      </c>
      <c r="BN298">
        <v>0</v>
      </c>
      <c r="BR298">
        <v>0</v>
      </c>
      <c r="BV298">
        <v>0</v>
      </c>
      <c r="BZ298">
        <v>0</v>
      </c>
      <c r="CD298">
        <v>0</v>
      </c>
      <c r="CH298">
        <v>0</v>
      </c>
      <c r="CL298">
        <v>0</v>
      </c>
      <c r="CP298">
        <v>0</v>
      </c>
      <c r="CT298">
        <v>0</v>
      </c>
      <c r="CW298">
        <v>0</v>
      </c>
      <c r="DF298">
        <v>0</v>
      </c>
      <c r="DJ298">
        <v>0</v>
      </c>
      <c r="DN298">
        <v>0</v>
      </c>
      <c r="DR298">
        <v>0</v>
      </c>
      <c r="DV298">
        <v>0</v>
      </c>
      <c r="DZ298">
        <v>0</v>
      </c>
      <c r="ED298">
        <v>0</v>
      </c>
      <c r="EH298">
        <v>0</v>
      </c>
      <c r="EL298">
        <v>0</v>
      </c>
      <c r="EP298">
        <v>0</v>
      </c>
      <c r="ET298">
        <v>0</v>
      </c>
      <c r="EZ298" t="s">
        <v>728</v>
      </c>
      <c r="FA298">
        <v>0</v>
      </c>
      <c r="FB298">
        <v>1</v>
      </c>
      <c r="FC298" t="s">
        <v>469</v>
      </c>
      <c r="FD298" t="s">
        <v>729</v>
      </c>
      <c r="FE298" t="s">
        <v>730</v>
      </c>
      <c r="FF298">
        <v>0</v>
      </c>
    </row>
    <row r="299" spans="1:163" x14ac:dyDescent="0.2">
      <c r="A299" t="s">
        <v>501</v>
      </c>
      <c r="B299" t="s">
        <v>505</v>
      </c>
      <c r="C299" t="s">
        <v>24</v>
      </c>
      <c r="D299" s="39" t="s">
        <v>506</v>
      </c>
      <c r="E299" t="s">
        <v>507</v>
      </c>
      <c r="F299" t="s">
        <v>1047</v>
      </c>
      <c r="G299">
        <v>7</v>
      </c>
      <c r="H299" t="s">
        <v>1133</v>
      </c>
      <c r="J299" t="s">
        <v>328</v>
      </c>
      <c r="K299" t="s">
        <v>329</v>
      </c>
      <c r="L299" t="s">
        <v>107</v>
      </c>
      <c r="M299" t="s">
        <v>272</v>
      </c>
      <c r="N299" t="s">
        <v>1907</v>
      </c>
      <c r="O299" t="s">
        <v>1908</v>
      </c>
      <c r="P299" t="s">
        <v>7</v>
      </c>
      <c r="Q299" t="s">
        <v>9</v>
      </c>
      <c r="R299" t="s">
        <v>245</v>
      </c>
      <c r="S299" t="s">
        <v>221</v>
      </c>
      <c r="T299">
        <v>42400000</v>
      </c>
      <c r="AC299">
        <v>8</v>
      </c>
      <c r="AD299">
        <v>5300000</v>
      </c>
      <c r="AE299">
        <v>42400000</v>
      </c>
      <c r="AI299">
        <v>42027</v>
      </c>
      <c r="AJ299" t="s">
        <v>411</v>
      </c>
      <c r="AN299">
        <v>0</v>
      </c>
      <c r="AO299">
        <v>0</v>
      </c>
      <c r="AP299">
        <v>42400000</v>
      </c>
      <c r="AQ299">
        <v>0</v>
      </c>
      <c r="AR299" t="s">
        <v>469</v>
      </c>
      <c r="AS299" t="s">
        <v>469</v>
      </c>
      <c r="AT299" t="s">
        <v>469</v>
      </c>
      <c r="AU299" t="s">
        <v>469</v>
      </c>
      <c r="AV299" t="s">
        <v>469</v>
      </c>
      <c r="AW299" t="s">
        <v>469</v>
      </c>
      <c r="AX299" t="s">
        <v>469</v>
      </c>
      <c r="AY299" t="s">
        <v>469</v>
      </c>
      <c r="AZ299">
        <v>0</v>
      </c>
      <c r="BB299">
        <v>0</v>
      </c>
      <c r="BF299">
        <v>0</v>
      </c>
      <c r="BJ299">
        <v>0</v>
      </c>
      <c r="BN299">
        <v>0</v>
      </c>
      <c r="BR299">
        <v>0</v>
      </c>
      <c r="BV299">
        <v>0</v>
      </c>
      <c r="BZ299">
        <v>0</v>
      </c>
      <c r="CD299">
        <v>0</v>
      </c>
      <c r="CH299">
        <v>0</v>
      </c>
      <c r="CL299">
        <v>0</v>
      </c>
      <c r="CP299">
        <v>0</v>
      </c>
      <c r="CT299">
        <v>0</v>
      </c>
      <c r="CW299">
        <v>0</v>
      </c>
      <c r="DF299">
        <v>0</v>
      </c>
      <c r="DJ299">
        <v>0</v>
      </c>
      <c r="DN299">
        <v>0</v>
      </c>
      <c r="DR299">
        <v>0</v>
      </c>
      <c r="DV299">
        <v>0</v>
      </c>
      <c r="DZ299">
        <v>0</v>
      </c>
      <c r="ED299">
        <v>0</v>
      </c>
      <c r="EH299">
        <v>0</v>
      </c>
      <c r="EL299">
        <v>0</v>
      </c>
      <c r="EP299">
        <v>0</v>
      </c>
      <c r="ET299">
        <v>0</v>
      </c>
      <c r="EZ299" t="s">
        <v>731</v>
      </c>
      <c r="FA299">
        <v>0</v>
      </c>
      <c r="FB299">
        <v>1</v>
      </c>
      <c r="FC299" t="s">
        <v>469</v>
      </c>
      <c r="FD299" t="s">
        <v>732</v>
      </c>
      <c r="FE299" t="s">
        <v>730</v>
      </c>
      <c r="FF299">
        <v>0</v>
      </c>
      <c r="FG299" t="s">
        <v>842</v>
      </c>
    </row>
    <row r="300" spans="1:163" x14ac:dyDescent="0.2">
      <c r="A300" t="s">
        <v>501</v>
      </c>
      <c r="B300" t="s">
        <v>505</v>
      </c>
      <c r="C300" t="s">
        <v>24</v>
      </c>
      <c r="D300" s="39" t="s">
        <v>506</v>
      </c>
      <c r="E300" t="s">
        <v>507</v>
      </c>
      <c r="F300" t="s">
        <v>1047</v>
      </c>
      <c r="G300">
        <v>8</v>
      </c>
      <c r="H300" t="s">
        <v>1133</v>
      </c>
      <c r="J300" t="s">
        <v>328</v>
      </c>
      <c r="K300" t="s">
        <v>329</v>
      </c>
      <c r="L300" t="s">
        <v>107</v>
      </c>
      <c r="M300" t="s">
        <v>272</v>
      </c>
      <c r="N300" t="s">
        <v>1907</v>
      </c>
      <c r="O300" t="s">
        <v>1908</v>
      </c>
      <c r="P300" t="s">
        <v>7</v>
      </c>
      <c r="Q300" t="s">
        <v>9</v>
      </c>
      <c r="R300" t="s">
        <v>245</v>
      </c>
      <c r="S300" t="s">
        <v>221</v>
      </c>
      <c r="T300">
        <v>42400000</v>
      </c>
      <c r="AC300">
        <v>8</v>
      </c>
      <c r="AD300">
        <v>5300000</v>
      </c>
      <c r="AE300">
        <v>42400000</v>
      </c>
      <c r="AI300">
        <v>42027</v>
      </c>
      <c r="AJ300" t="s">
        <v>411</v>
      </c>
      <c r="AN300">
        <v>0</v>
      </c>
      <c r="AO300">
        <v>0</v>
      </c>
      <c r="AP300">
        <v>42400000</v>
      </c>
      <c r="AQ300">
        <v>0</v>
      </c>
      <c r="AR300" t="s">
        <v>469</v>
      </c>
      <c r="AS300" t="s">
        <v>469</v>
      </c>
      <c r="AT300" t="s">
        <v>469</v>
      </c>
      <c r="AU300" t="s">
        <v>469</v>
      </c>
      <c r="AV300" t="s">
        <v>469</v>
      </c>
      <c r="AW300" t="s">
        <v>469</v>
      </c>
      <c r="AX300" t="s">
        <v>469</v>
      </c>
      <c r="AY300" t="s">
        <v>469</v>
      </c>
      <c r="AZ300">
        <v>0</v>
      </c>
      <c r="BB300">
        <v>0</v>
      </c>
      <c r="BF300">
        <v>0</v>
      </c>
      <c r="BJ300">
        <v>0</v>
      </c>
      <c r="BN300">
        <v>0</v>
      </c>
      <c r="BR300">
        <v>0</v>
      </c>
      <c r="BV300">
        <v>0</v>
      </c>
      <c r="BZ300">
        <v>0</v>
      </c>
      <c r="CD300">
        <v>0</v>
      </c>
      <c r="CH300">
        <v>0</v>
      </c>
      <c r="CL300">
        <v>0</v>
      </c>
      <c r="CP300">
        <v>0</v>
      </c>
      <c r="CT300">
        <v>0</v>
      </c>
      <c r="CW300">
        <v>0</v>
      </c>
      <c r="DF300">
        <v>0</v>
      </c>
      <c r="DJ300">
        <v>0</v>
      </c>
      <c r="DN300">
        <v>0</v>
      </c>
      <c r="DR300">
        <v>0</v>
      </c>
      <c r="DV300">
        <v>0</v>
      </c>
      <c r="DZ300">
        <v>0</v>
      </c>
      <c r="ED300">
        <v>0</v>
      </c>
      <c r="EH300">
        <v>0</v>
      </c>
      <c r="EL300">
        <v>0</v>
      </c>
      <c r="EP300">
        <v>0</v>
      </c>
      <c r="ET300">
        <v>0</v>
      </c>
      <c r="EZ300" t="s">
        <v>733</v>
      </c>
      <c r="FA300">
        <v>0</v>
      </c>
      <c r="FB300">
        <v>2</v>
      </c>
      <c r="FC300" t="s">
        <v>469</v>
      </c>
      <c r="FD300" t="s">
        <v>734</v>
      </c>
      <c r="FE300" t="s">
        <v>469</v>
      </c>
      <c r="FF300">
        <v>0</v>
      </c>
    </row>
    <row r="301" spans="1:163" x14ac:dyDescent="0.2">
      <c r="A301" t="s">
        <v>501</v>
      </c>
      <c r="B301" t="s">
        <v>505</v>
      </c>
      <c r="C301" t="s">
        <v>24</v>
      </c>
      <c r="D301" s="39" t="s">
        <v>506</v>
      </c>
      <c r="E301" t="s">
        <v>507</v>
      </c>
      <c r="F301" t="s">
        <v>1047</v>
      </c>
      <c r="G301">
        <v>9</v>
      </c>
      <c r="H301" t="s">
        <v>1133</v>
      </c>
      <c r="J301" t="s">
        <v>328</v>
      </c>
      <c r="K301" t="s">
        <v>329</v>
      </c>
      <c r="L301" t="s">
        <v>107</v>
      </c>
      <c r="M301" t="s">
        <v>272</v>
      </c>
      <c r="N301" t="s">
        <v>1907</v>
      </c>
      <c r="O301" t="s">
        <v>1908</v>
      </c>
      <c r="P301" t="s">
        <v>7</v>
      </c>
      <c r="Q301" t="s">
        <v>9</v>
      </c>
      <c r="R301" t="s">
        <v>245</v>
      </c>
      <c r="S301" t="s">
        <v>221</v>
      </c>
      <c r="T301">
        <v>42400000</v>
      </c>
      <c r="AC301">
        <v>8</v>
      </c>
      <c r="AD301">
        <v>5300000</v>
      </c>
      <c r="AE301">
        <v>42400000</v>
      </c>
      <c r="AI301">
        <v>42027</v>
      </c>
      <c r="AJ301" t="s">
        <v>411</v>
      </c>
      <c r="AN301">
        <v>0</v>
      </c>
      <c r="AO301">
        <v>0</v>
      </c>
      <c r="AP301">
        <v>42400000</v>
      </c>
      <c r="AQ301">
        <v>0</v>
      </c>
      <c r="AR301" t="s">
        <v>469</v>
      </c>
      <c r="AS301" t="s">
        <v>469</v>
      </c>
      <c r="AT301" t="s">
        <v>469</v>
      </c>
      <c r="AU301" t="s">
        <v>469</v>
      </c>
      <c r="AV301" t="s">
        <v>469</v>
      </c>
      <c r="AW301" t="s">
        <v>469</v>
      </c>
      <c r="AX301" t="s">
        <v>469</v>
      </c>
      <c r="AY301" t="s">
        <v>469</v>
      </c>
      <c r="AZ301">
        <v>0</v>
      </c>
      <c r="BB301">
        <v>0</v>
      </c>
      <c r="BF301">
        <v>0</v>
      </c>
      <c r="BJ301">
        <v>0</v>
      </c>
      <c r="BN301">
        <v>0</v>
      </c>
      <c r="BR301">
        <v>0</v>
      </c>
      <c r="BV301">
        <v>0</v>
      </c>
      <c r="BZ301">
        <v>0</v>
      </c>
      <c r="CD301">
        <v>0</v>
      </c>
      <c r="CH301">
        <v>0</v>
      </c>
      <c r="CL301">
        <v>0</v>
      </c>
      <c r="CP301">
        <v>0</v>
      </c>
      <c r="CT301">
        <v>0</v>
      </c>
      <c r="CW301">
        <v>0</v>
      </c>
      <c r="DF301">
        <v>0</v>
      </c>
      <c r="DJ301">
        <v>0</v>
      </c>
      <c r="DN301">
        <v>0</v>
      </c>
      <c r="DR301">
        <v>0</v>
      </c>
      <c r="DV301">
        <v>0</v>
      </c>
      <c r="DZ301">
        <v>0</v>
      </c>
      <c r="ED301">
        <v>0</v>
      </c>
      <c r="EH301">
        <v>0</v>
      </c>
      <c r="EL301">
        <v>0</v>
      </c>
      <c r="EP301">
        <v>0</v>
      </c>
      <c r="ET301">
        <v>0</v>
      </c>
      <c r="EZ301" t="s">
        <v>735</v>
      </c>
      <c r="FA301">
        <v>0</v>
      </c>
      <c r="FB301">
        <v>2</v>
      </c>
      <c r="FC301" t="s">
        <v>469</v>
      </c>
      <c r="FD301" t="s">
        <v>736</v>
      </c>
      <c r="FE301" t="s">
        <v>469</v>
      </c>
      <c r="FF301">
        <v>15900000</v>
      </c>
      <c r="FG301" t="s">
        <v>843</v>
      </c>
    </row>
    <row r="302" spans="1:163" x14ac:dyDescent="0.2">
      <c r="A302" t="s">
        <v>501</v>
      </c>
      <c r="B302" t="s">
        <v>505</v>
      </c>
      <c r="C302" t="s">
        <v>24</v>
      </c>
      <c r="D302" s="39" t="s">
        <v>506</v>
      </c>
      <c r="E302" t="s">
        <v>507</v>
      </c>
      <c r="F302" t="s">
        <v>1047</v>
      </c>
      <c r="G302">
        <v>10</v>
      </c>
      <c r="H302" t="s">
        <v>1133</v>
      </c>
      <c r="J302" t="s">
        <v>328</v>
      </c>
      <c r="K302" t="s">
        <v>329</v>
      </c>
      <c r="L302" t="s">
        <v>107</v>
      </c>
      <c r="M302" t="s">
        <v>272</v>
      </c>
      <c r="N302" t="s">
        <v>1907</v>
      </c>
      <c r="O302" t="s">
        <v>1908</v>
      </c>
      <c r="P302" t="s">
        <v>7</v>
      </c>
      <c r="Q302" t="s">
        <v>9</v>
      </c>
      <c r="R302" t="s">
        <v>245</v>
      </c>
      <c r="S302" t="s">
        <v>221</v>
      </c>
      <c r="T302">
        <v>42400000</v>
      </c>
      <c r="AC302">
        <v>8</v>
      </c>
      <c r="AD302">
        <v>5300000</v>
      </c>
      <c r="AE302">
        <v>42400000</v>
      </c>
      <c r="AI302">
        <v>42027</v>
      </c>
      <c r="AJ302" t="s">
        <v>411</v>
      </c>
      <c r="AN302">
        <v>0</v>
      </c>
      <c r="AO302">
        <v>0</v>
      </c>
      <c r="AP302">
        <v>42400000</v>
      </c>
      <c r="AQ302">
        <v>0</v>
      </c>
      <c r="AR302" t="s">
        <v>469</v>
      </c>
      <c r="AS302" t="s">
        <v>469</v>
      </c>
      <c r="AT302" t="s">
        <v>469</v>
      </c>
      <c r="AU302" t="s">
        <v>469</v>
      </c>
      <c r="AV302" t="s">
        <v>469</v>
      </c>
      <c r="AW302" t="s">
        <v>469</v>
      </c>
      <c r="AX302" t="s">
        <v>469</v>
      </c>
      <c r="AY302" t="s">
        <v>469</v>
      </c>
      <c r="AZ302">
        <v>0</v>
      </c>
      <c r="BB302">
        <v>0</v>
      </c>
      <c r="BF302">
        <v>0</v>
      </c>
      <c r="BJ302">
        <v>0</v>
      </c>
      <c r="BN302">
        <v>0</v>
      </c>
      <c r="BR302">
        <v>0</v>
      </c>
      <c r="BV302">
        <v>0</v>
      </c>
      <c r="BZ302">
        <v>0</v>
      </c>
      <c r="CD302">
        <v>0</v>
      </c>
      <c r="CH302">
        <v>0</v>
      </c>
      <c r="CL302">
        <v>0</v>
      </c>
      <c r="CP302">
        <v>0</v>
      </c>
      <c r="CT302">
        <v>0</v>
      </c>
      <c r="CW302">
        <v>0</v>
      </c>
      <c r="DF302">
        <v>0</v>
      </c>
      <c r="DJ302">
        <v>0</v>
      </c>
      <c r="DN302">
        <v>0</v>
      </c>
      <c r="DR302">
        <v>0</v>
      </c>
      <c r="DV302">
        <v>0</v>
      </c>
      <c r="DZ302">
        <v>0</v>
      </c>
      <c r="ED302">
        <v>0</v>
      </c>
      <c r="EH302">
        <v>0</v>
      </c>
      <c r="EL302">
        <v>0</v>
      </c>
      <c r="EP302">
        <v>0</v>
      </c>
      <c r="ET302">
        <v>0</v>
      </c>
      <c r="EZ302" t="s">
        <v>737</v>
      </c>
      <c r="FA302">
        <v>0</v>
      </c>
      <c r="FB302">
        <v>2</v>
      </c>
      <c r="FC302" t="s">
        <v>469</v>
      </c>
      <c r="FD302" t="s">
        <v>848</v>
      </c>
      <c r="FE302" t="s">
        <v>469</v>
      </c>
      <c r="FF302">
        <v>0</v>
      </c>
    </row>
    <row r="303" spans="1:163" x14ac:dyDescent="0.2">
      <c r="A303" t="s">
        <v>501</v>
      </c>
      <c r="B303" t="s">
        <v>505</v>
      </c>
      <c r="C303" t="s">
        <v>24</v>
      </c>
      <c r="D303" s="39" t="s">
        <v>506</v>
      </c>
      <c r="E303" t="s">
        <v>507</v>
      </c>
      <c r="F303" t="s">
        <v>1047</v>
      </c>
      <c r="G303">
        <v>11</v>
      </c>
      <c r="H303" t="s">
        <v>1133</v>
      </c>
      <c r="J303" t="s">
        <v>328</v>
      </c>
      <c r="K303" t="s">
        <v>329</v>
      </c>
      <c r="L303" t="s">
        <v>107</v>
      </c>
      <c r="M303" t="s">
        <v>272</v>
      </c>
      <c r="N303" t="s">
        <v>1907</v>
      </c>
      <c r="O303" t="s">
        <v>1908</v>
      </c>
      <c r="P303" t="s">
        <v>7</v>
      </c>
      <c r="Q303" t="s">
        <v>9</v>
      </c>
      <c r="R303" t="s">
        <v>245</v>
      </c>
      <c r="S303" t="s">
        <v>221</v>
      </c>
      <c r="T303">
        <v>13250000</v>
      </c>
      <c r="AC303">
        <v>2.5</v>
      </c>
      <c r="AD303">
        <v>5300000</v>
      </c>
      <c r="AE303">
        <v>13250000</v>
      </c>
      <c r="AG303">
        <v>42048</v>
      </c>
      <c r="AH303">
        <v>42051</v>
      </c>
      <c r="AI303">
        <v>42052</v>
      </c>
      <c r="AJ303" t="s">
        <v>411</v>
      </c>
      <c r="AN303">
        <v>13250000</v>
      </c>
      <c r="AO303">
        <v>13250000</v>
      </c>
      <c r="AP303">
        <v>0</v>
      </c>
      <c r="AQ303">
        <v>0</v>
      </c>
      <c r="AR303" t="s">
        <v>469</v>
      </c>
      <c r="AS303" t="s">
        <v>469</v>
      </c>
      <c r="AT303" t="s">
        <v>469</v>
      </c>
      <c r="AU303" t="s">
        <v>469</v>
      </c>
      <c r="AV303" t="s">
        <v>1992</v>
      </c>
      <c r="AW303">
        <v>193</v>
      </c>
      <c r="AX303">
        <v>229</v>
      </c>
      <c r="AY303">
        <v>42055</v>
      </c>
      <c r="AZ303">
        <v>0</v>
      </c>
      <c r="BB303">
        <v>0</v>
      </c>
      <c r="BF303">
        <v>0</v>
      </c>
      <c r="BJ303">
        <v>0</v>
      </c>
      <c r="BN303">
        <v>0</v>
      </c>
      <c r="BR303">
        <v>0</v>
      </c>
      <c r="BV303">
        <v>0</v>
      </c>
      <c r="BZ303">
        <v>0</v>
      </c>
      <c r="CD303">
        <v>0</v>
      </c>
      <c r="CH303">
        <v>0</v>
      </c>
      <c r="CL303">
        <v>0</v>
      </c>
      <c r="CP303">
        <v>0</v>
      </c>
      <c r="CT303">
        <v>0</v>
      </c>
      <c r="CW303">
        <v>0</v>
      </c>
      <c r="DF303">
        <v>0</v>
      </c>
      <c r="DJ303">
        <v>0</v>
      </c>
      <c r="DN303">
        <v>0</v>
      </c>
      <c r="DR303">
        <v>0</v>
      </c>
      <c r="DV303">
        <v>0</v>
      </c>
      <c r="DZ303">
        <v>0</v>
      </c>
      <c r="ED303">
        <v>0</v>
      </c>
      <c r="EH303">
        <v>0</v>
      </c>
      <c r="EL303">
        <v>0</v>
      </c>
      <c r="EP303">
        <v>0</v>
      </c>
      <c r="ET303">
        <v>0</v>
      </c>
      <c r="EZ303" t="s">
        <v>563</v>
      </c>
      <c r="FA303">
        <v>0</v>
      </c>
      <c r="FB303">
        <v>2</v>
      </c>
      <c r="FC303" t="s">
        <v>469</v>
      </c>
      <c r="FD303" t="s">
        <v>849</v>
      </c>
      <c r="FE303" t="s">
        <v>943</v>
      </c>
      <c r="FF303">
        <v>28700000</v>
      </c>
      <c r="FG303" t="s">
        <v>843</v>
      </c>
    </row>
    <row r="304" spans="1:163" x14ac:dyDescent="0.2">
      <c r="A304" t="s">
        <v>501</v>
      </c>
      <c r="B304" t="s">
        <v>505</v>
      </c>
      <c r="C304" t="s">
        <v>24</v>
      </c>
      <c r="D304" s="39" t="s">
        <v>506</v>
      </c>
      <c r="E304" t="s">
        <v>507</v>
      </c>
      <c r="F304" t="s">
        <v>1047</v>
      </c>
      <c r="G304">
        <v>12</v>
      </c>
      <c r="H304" t="s">
        <v>1133</v>
      </c>
      <c r="J304" t="s">
        <v>328</v>
      </c>
      <c r="K304" t="s">
        <v>329</v>
      </c>
      <c r="L304" t="s">
        <v>107</v>
      </c>
      <c r="M304" t="s">
        <v>272</v>
      </c>
      <c r="N304" t="s">
        <v>1907</v>
      </c>
      <c r="O304" t="s">
        <v>1908</v>
      </c>
      <c r="P304" t="s">
        <v>7</v>
      </c>
      <c r="Q304" t="s">
        <v>9</v>
      </c>
      <c r="R304" t="s">
        <v>245</v>
      </c>
      <c r="S304" t="s">
        <v>221</v>
      </c>
      <c r="T304">
        <v>13250000</v>
      </c>
      <c r="AC304">
        <v>2.5</v>
      </c>
      <c r="AD304">
        <v>5300000</v>
      </c>
      <c r="AE304">
        <v>13250000</v>
      </c>
      <c r="AG304">
        <v>42048</v>
      </c>
      <c r="AH304">
        <v>42051</v>
      </c>
      <c r="AI304">
        <v>42052</v>
      </c>
      <c r="AJ304" t="s">
        <v>411</v>
      </c>
      <c r="AN304">
        <v>13250000</v>
      </c>
      <c r="AO304">
        <v>13250000</v>
      </c>
      <c r="AP304">
        <v>0</v>
      </c>
      <c r="AQ304">
        <v>0</v>
      </c>
      <c r="AR304" t="s">
        <v>469</v>
      </c>
      <c r="AS304" t="s">
        <v>469</v>
      </c>
      <c r="AT304" t="s">
        <v>469</v>
      </c>
      <c r="AU304" t="s">
        <v>469</v>
      </c>
      <c r="AV304" t="s">
        <v>1980</v>
      </c>
      <c r="AW304">
        <v>162</v>
      </c>
      <c r="AX304">
        <v>177</v>
      </c>
      <c r="AY304">
        <v>42048</v>
      </c>
      <c r="AZ304">
        <v>0</v>
      </c>
      <c r="BB304">
        <v>0</v>
      </c>
      <c r="BF304">
        <v>0</v>
      </c>
      <c r="BJ304">
        <v>0</v>
      </c>
      <c r="BN304">
        <v>0</v>
      </c>
      <c r="BR304">
        <v>0</v>
      </c>
      <c r="BV304">
        <v>0</v>
      </c>
      <c r="BZ304">
        <v>0</v>
      </c>
      <c r="CD304">
        <v>0</v>
      </c>
      <c r="CH304">
        <v>0</v>
      </c>
      <c r="CL304">
        <v>0</v>
      </c>
      <c r="CP304">
        <v>0</v>
      </c>
      <c r="CT304">
        <v>0</v>
      </c>
      <c r="CW304">
        <v>0</v>
      </c>
      <c r="DF304">
        <v>0</v>
      </c>
      <c r="DJ304">
        <v>0</v>
      </c>
      <c r="DN304">
        <v>0</v>
      </c>
      <c r="DR304">
        <v>0</v>
      </c>
      <c r="DV304">
        <v>0</v>
      </c>
      <c r="DZ304">
        <v>0</v>
      </c>
      <c r="ED304">
        <v>0</v>
      </c>
      <c r="EH304">
        <v>0</v>
      </c>
      <c r="EL304">
        <v>0</v>
      </c>
      <c r="EP304">
        <v>0</v>
      </c>
      <c r="ET304">
        <v>0</v>
      </c>
      <c r="EZ304" t="s">
        <v>564</v>
      </c>
      <c r="FA304">
        <v>0</v>
      </c>
      <c r="FB304">
        <v>2</v>
      </c>
      <c r="FC304" t="s">
        <v>469</v>
      </c>
      <c r="FD304" t="s">
        <v>738</v>
      </c>
      <c r="FE304" t="s">
        <v>469</v>
      </c>
      <c r="FF304">
        <v>0</v>
      </c>
    </row>
    <row r="305" spans="1:163" x14ac:dyDescent="0.2">
      <c r="A305" t="s">
        <v>501</v>
      </c>
      <c r="B305" t="s">
        <v>505</v>
      </c>
      <c r="C305" t="s">
        <v>24</v>
      </c>
      <c r="D305" s="39" t="s">
        <v>506</v>
      </c>
      <c r="E305" t="s">
        <v>507</v>
      </c>
      <c r="F305" t="s">
        <v>1047</v>
      </c>
      <c r="G305">
        <v>13</v>
      </c>
      <c r="H305" t="s">
        <v>1133</v>
      </c>
      <c r="J305" t="s">
        <v>328</v>
      </c>
      <c r="K305" t="s">
        <v>329</v>
      </c>
      <c r="L305" t="s">
        <v>107</v>
      </c>
      <c r="M305" t="s">
        <v>272</v>
      </c>
      <c r="N305" t="s">
        <v>1907</v>
      </c>
      <c r="O305" t="s">
        <v>1908</v>
      </c>
      <c r="P305" t="s">
        <v>7</v>
      </c>
      <c r="Q305" t="s">
        <v>9</v>
      </c>
      <c r="R305" t="s">
        <v>245</v>
      </c>
      <c r="S305" t="s">
        <v>221</v>
      </c>
      <c r="T305">
        <v>13250000</v>
      </c>
      <c r="AC305">
        <v>2.5</v>
      </c>
      <c r="AD305">
        <v>5300000</v>
      </c>
      <c r="AE305">
        <v>13250000</v>
      </c>
      <c r="AG305">
        <v>42048</v>
      </c>
      <c r="AH305">
        <v>42051</v>
      </c>
      <c r="AI305">
        <v>42052</v>
      </c>
      <c r="AJ305" t="s">
        <v>411</v>
      </c>
      <c r="AN305">
        <v>13250000</v>
      </c>
      <c r="AO305">
        <v>13250000</v>
      </c>
      <c r="AP305">
        <v>0</v>
      </c>
      <c r="AQ305">
        <v>0</v>
      </c>
      <c r="AR305" t="s">
        <v>469</v>
      </c>
      <c r="AS305" t="s">
        <v>469</v>
      </c>
      <c r="AT305" t="s">
        <v>469</v>
      </c>
      <c r="AU305" t="s">
        <v>469</v>
      </c>
      <c r="AV305" t="s">
        <v>1981</v>
      </c>
      <c r="AW305">
        <v>163</v>
      </c>
      <c r="AX305">
        <v>89</v>
      </c>
      <c r="AY305">
        <v>42046</v>
      </c>
      <c r="AZ305">
        <v>0</v>
      </c>
      <c r="BB305">
        <v>0</v>
      </c>
      <c r="BF305">
        <v>0</v>
      </c>
      <c r="BJ305">
        <v>0</v>
      </c>
      <c r="BN305">
        <v>0</v>
      </c>
      <c r="BR305">
        <v>0</v>
      </c>
      <c r="BV305">
        <v>0</v>
      </c>
      <c r="BZ305">
        <v>0</v>
      </c>
      <c r="CD305">
        <v>0</v>
      </c>
      <c r="CH305">
        <v>0</v>
      </c>
      <c r="CL305">
        <v>0</v>
      </c>
      <c r="CP305">
        <v>0</v>
      </c>
      <c r="CT305">
        <v>0</v>
      </c>
      <c r="CW305">
        <v>0</v>
      </c>
      <c r="DF305">
        <v>0</v>
      </c>
      <c r="DJ305">
        <v>0</v>
      </c>
      <c r="DN305">
        <v>0</v>
      </c>
      <c r="DR305">
        <v>0</v>
      </c>
      <c r="DV305">
        <v>0</v>
      </c>
      <c r="DZ305">
        <v>0</v>
      </c>
      <c r="ED305">
        <v>0</v>
      </c>
      <c r="EH305">
        <v>0</v>
      </c>
      <c r="EL305">
        <v>0</v>
      </c>
      <c r="EP305">
        <v>0</v>
      </c>
      <c r="ET305">
        <v>0</v>
      </c>
      <c r="EZ305" t="s">
        <v>565</v>
      </c>
      <c r="FA305">
        <v>0</v>
      </c>
      <c r="FB305">
        <v>2</v>
      </c>
      <c r="FC305" t="s">
        <v>469</v>
      </c>
      <c r="FD305" t="s">
        <v>739</v>
      </c>
      <c r="FE305" t="s">
        <v>740</v>
      </c>
      <c r="FF305">
        <v>0</v>
      </c>
    </row>
    <row r="306" spans="1:163" x14ac:dyDescent="0.2">
      <c r="A306" t="s">
        <v>501</v>
      </c>
      <c r="B306" t="s">
        <v>505</v>
      </c>
      <c r="C306" t="s">
        <v>24</v>
      </c>
      <c r="D306" s="39" t="s">
        <v>506</v>
      </c>
      <c r="E306" t="s">
        <v>507</v>
      </c>
      <c r="F306" t="s">
        <v>1047</v>
      </c>
      <c r="G306">
        <v>14</v>
      </c>
      <c r="H306" t="s">
        <v>1133</v>
      </c>
      <c r="J306" t="s">
        <v>328</v>
      </c>
      <c r="K306" t="s">
        <v>329</v>
      </c>
      <c r="L306" t="s">
        <v>107</v>
      </c>
      <c r="M306" t="s">
        <v>272</v>
      </c>
      <c r="N306" t="s">
        <v>1907</v>
      </c>
      <c r="O306" t="s">
        <v>1908</v>
      </c>
      <c r="P306" t="s">
        <v>7</v>
      </c>
      <c r="Q306" t="s">
        <v>9</v>
      </c>
      <c r="R306" t="s">
        <v>245</v>
      </c>
      <c r="S306" t="s">
        <v>221</v>
      </c>
      <c r="T306">
        <v>13250000</v>
      </c>
      <c r="AC306">
        <v>2.5</v>
      </c>
      <c r="AD306">
        <v>5300000</v>
      </c>
      <c r="AE306">
        <v>13250000</v>
      </c>
      <c r="AG306">
        <v>42048</v>
      </c>
      <c r="AH306">
        <v>42051</v>
      </c>
      <c r="AI306">
        <v>42052</v>
      </c>
      <c r="AJ306" t="s">
        <v>411</v>
      </c>
      <c r="AN306">
        <v>13250000</v>
      </c>
      <c r="AO306">
        <v>13250000</v>
      </c>
      <c r="AP306">
        <v>0</v>
      </c>
      <c r="AQ306">
        <v>0</v>
      </c>
      <c r="AR306" t="s">
        <v>469</v>
      </c>
      <c r="AS306" t="s">
        <v>469</v>
      </c>
      <c r="AT306" t="s">
        <v>469</v>
      </c>
      <c r="AU306" t="s">
        <v>469</v>
      </c>
      <c r="AV306" t="s">
        <v>1982</v>
      </c>
      <c r="AW306">
        <v>164</v>
      </c>
      <c r="AX306">
        <v>176</v>
      </c>
      <c r="AY306">
        <v>42048</v>
      </c>
      <c r="AZ306">
        <v>0</v>
      </c>
      <c r="BB306">
        <v>0</v>
      </c>
      <c r="BF306">
        <v>0</v>
      </c>
      <c r="BJ306">
        <v>0</v>
      </c>
      <c r="BN306">
        <v>0</v>
      </c>
      <c r="BR306">
        <v>0</v>
      </c>
      <c r="BV306">
        <v>0</v>
      </c>
      <c r="BZ306">
        <v>0</v>
      </c>
      <c r="CD306">
        <v>0</v>
      </c>
      <c r="CH306">
        <v>0</v>
      </c>
      <c r="CL306">
        <v>0</v>
      </c>
      <c r="CP306">
        <v>0</v>
      </c>
      <c r="CT306">
        <v>0</v>
      </c>
      <c r="CW306">
        <v>0</v>
      </c>
      <c r="DF306">
        <v>0</v>
      </c>
      <c r="DJ306">
        <v>0</v>
      </c>
      <c r="DN306">
        <v>0</v>
      </c>
      <c r="DR306">
        <v>0</v>
      </c>
      <c r="DV306">
        <v>0</v>
      </c>
      <c r="DZ306">
        <v>0</v>
      </c>
      <c r="ED306">
        <v>0</v>
      </c>
      <c r="EH306">
        <v>0</v>
      </c>
      <c r="EL306">
        <v>0</v>
      </c>
      <c r="EP306">
        <v>0</v>
      </c>
      <c r="ET306">
        <v>0</v>
      </c>
      <c r="EZ306" t="s">
        <v>563</v>
      </c>
      <c r="FA306">
        <v>0</v>
      </c>
      <c r="FB306">
        <v>2</v>
      </c>
      <c r="FC306" t="s">
        <v>469</v>
      </c>
      <c r="FD306" t="s">
        <v>849</v>
      </c>
      <c r="FE306" t="s">
        <v>943</v>
      </c>
      <c r="FF306">
        <v>28700000</v>
      </c>
      <c r="FG306" t="s">
        <v>843</v>
      </c>
    </row>
    <row r="307" spans="1:163" x14ac:dyDescent="0.2">
      <c r="A307" t="s">
        <v>501</v>
      </c>
      <c r="B307" t="s">
        <v>505</v>
      </c>
      <c r="C307" t="s">
        <v>24</v>
      </c>
      <c r="D307" s="39" t="s">
        <v>506</v>
      </c>
      <c r="E307" t="s">
        <v>507</v>
      </c>
      <c r="F307" t="s">
        <v>1047</v>
      </c>
      <c r="G307">
        <v>15</v>
      </c>
      <c r="H307" t="s">
        <v>1133</v>
      </c>
      <c r="J307" t="s">
        <v>328</v>
      </c>
      <c r="K307" t="s">
        <v>329</v>
      </c>
      <c r="L307" t="s">
        <v>107</v>
      </c>
      <c r="M307" t="s">
        <v>272</v>
      </c>
      <c r="N307" t="s">
        <v>1907</v>
      </c>
      <c r="O307" t="s">
        <v>1908</v>
      </c>
      <c r="P307" t="s">
        <v>7</v>
      </c>
      <c r="Q307" t="s">
        <v>9</v>
      </c>
      <c r="R307" t="s">
        <v>245</v>
      </c>
      <c r="S307" t="s">
        <v>221</v>
      </c>
      <c r="T307">
        <v>13250000</v>
      </c>
      <c r="AC307">
        <v>2.5</v>
      </c>
      <c r="AD307">
        <v>5300000</v>
      </c>
      <c r="AE307">
        <v>13250000</v>
      </c>
      <c r="AG307">
        <v>42048</v>
      </c>
      <c r="AH307">
        <v>42051</v>
      </c>
      <c r="AI307">
        <v>42052</v>
      </c>
      <c r="AJ307" t="s">
        <v>411</v>
      </c>
      <c r="AN307">
        <v>13250000</v>
      </c>
      <c r="AO307">
        <v>13250000</v>
      </c>
      <c r="AP307">
        <v>0</v>
      </c>
      <c r="AQ307">
        <v>0</v>
      </c>
      <c r="AR307" t="s">
        <v>469</v>
      </c>
      <c r="AS307" t="s">
        <v>469</v>
      </c>
      <c r="AT307" t="s">
        <v>469</v>
      </c>
      <c r="AU307" t="s">
        <v>469</v>
      </c>
      <c r="AV307" t="s">
        <v>1983</v>
      </c>
      <c r="AW307">
        <v>165</v>
      </c>
      <c r="AX307">
        <v>102</v>
      </c>
      <c r="AY307">
        <v>42047</v>
      </c>
      <c r="AZ307">
        <v>0</v>
      </c>
      <c r="BB307">
        <v>0</v>
      </c>
      <c r="BF307">
        <v>0</v>
      </c>
      <c r="BJ307">
        <v>0</v>
      </c>
      <c r="BN307">
        <v>0</v>
      </c>
      <c r="BR307">
        <v>0</v>
      </c>
      <c r="BV307">
        <v>0</v>
      </c>
      <c r="BZ307">
        <v>0</v>
      </c>
      <c r="CD307">
        <v>0</v>
      </c>
      <c r="CH307">
        <v>0</v>
      </c>
      <c r="CL307">
        <v>0</v>
      </c>
      <c r="CP307">
        <v>0</v>
      </c>
      <c r="CT307">
        <v>0</v>
      </c>
      <c r="CW307">
        <v>0</v>
      </c>
      <c r="DF307">
        <v>0</v>
      </c>
      <c r="DJ307">
        <v>0</v>
      </c>
      <c r="DN307">
        <v>0</v>
      </c>
      <c r="DR307">
        <v>0</v>
      </c>
      <c r="DV307">
        <v>0</v>
      </c>
      <c r="DZ307">
        <v>0</v>
      </c>
      <c r="ED307">
        <v>0</v>
      </c>
      <c r="EH307">
        <v>0</v>
      </c>
      <c r="EL307">
        <v>0</v>
      </c>
      <c r="EP307">
        <v>0</v>
      </c>
      <c r="ET307">
        <v>0</v>
      </c>
      <c r="EZ307" t="s">
        <v>564</v>
      </c>
      <c r="FA307">
        <v>0</v>
      </c>
      <c r="FB307">
        <v>2</v>
      </c>
      <c r="FC307" t="s">
        <v>469</v>
      </c>
      <c r="FD307" t="s">
        <v>738</v>
      </c>
      <c r="FE307" t="s">
        <v>469</v>
      </c>
      <c r="FF307">
        <v>0</v>
      </c>
    </row>
    <row r="308" spans="1:163" x14ac:dyDescent="0.2">
      <c r="A308" t="s">
        <v>501</v>
      </c>
      <c r="B308" t="s">
        <v>505</v>
      </c>
      <c r="C308" t="s">
        <v>24</v>
      </c>
      <c r="D308" s="39" t="s">
        <v>506</v>
      </c>
      <c r="E308" t="s">
        <v>507</v>
      </c>
      <c r="F308" t="s">
        <v>1047</v>
      </c>
      <c r="G308">
        <v>16</v>
      </c>
      <c r="H308" t="s">
        <v>1899</v>
      </c>
      <c r="J308" t="s">
        <v>328</v>
      </c>
      <c r="K308" t="s">
        <v>329</v>
      </c>
      <c r="L308" t="s">
        <v>107</v>
      </c>
      <c r="M308" t="s">
        <v>272</v>
      </c>
      <c r="N308" t="s">
        <v>1907</v>
      </c>
      <c r="O308" t="s">
        <v>1908</v>
      </c>
      <c r="P308" t="s">
        <v>7</v>
      </c>
      <c r="Q308" t="s">
        <v>9</v>
      </c>
      <c r="R308" t="s">
        <v>245</v>
      </c>
      <c r="S308" t="s">
        <v>221</v>
      </c>
      <c r="T308">
        <v>13500000</v>
      </c>
      <c r="AC308">
        <v>3</v>
      </c>
      <c r="AD308">
        <v>4500000</v>
      </c>
      <c r="AE308">
        <v>13500000</v>
      </c>
      <c r="AG308">
        <v>42044</v>
      </c>
      <c r="AH308">
        <v>42045</v>
      </c>
      <c r="AI308">
        <v>42046</v>
      </c>
      <c r="AJ308" t="s">
        <v>411</v>
      </c>
      <c r="AN308">
        <v>0</v>
      </c>
      <c r="AO308">
        <v>0</v>
      </c>
      <c r="AP308">
        <v>13500000</v>
      </c>
      <c r="AQ308">
        <v>0</v>
      </c>
      <c r="AR308" t="s">
        <v>469</v>
      </c>
      <c r="AS308" t="s">
        <v>469</v>
      </c>
      <c r="AT308" t="s">
        <v>469</v>
      </c>
      <c r="AU308" t="s">
        <v>469</v>
      </c>
      <c r="AV308" t="s">
        <v>469</v>
      </c>
      <c r="AW308" t="s">
        <v>469</v>
      </c>
      <c r="AX308" t="s">
        <v>469</v>
      </c>
      <c r="AY308" t="s">
        <v>469</v>
      </c>
      <c r="AZ308">
        <v>0</v>
      </c>
      <c r="BB308">
        <v>0</v>
      </c>
      <c r="BF308">
        <v>0</v>
      </c>
      <c r="BJ308">
        <v>0</v>
      </c>
      <c r="BN308">
        <v>0</v>
      </c>
      <c r="BR308">
        <v>0</v>
      </c>
      <c r="BV308">
        <v>0</v>
      </c>
      <c r="BZ308">
        <v>0</v>
      </c>
      <c r="CD308">
        <v>0</v>
      </c>
      <c r="CH308">
        <v>0</v>
      </c>
      <c r="CL308">
        <v>0</v>
      </c>
      <c r="CP308">
        <v>0</v>
      </c>
      <c r="CT308">
        <v>0</v>
      </c>
      <c r="CW308">
        <v>0</v>
      </c>
      <c r="DF308">
        <v>0</v>
      </c>
      <c r="DJ308">
        <v>0</v>
      </c>
      <c r="DN308">
        <v>0</v>
      </c>
      <c r="DR308">
        <v>0</v>
      </c>
      <c r="DV308">
        <v>0</v>
      </c>
      <c r="DZ308">
        <v>0</v>
      </c>
      <c r="ED308">
        <v>0</v>
      </c>
      <c r="EH308">
        <v>0</v>
      </c>
      <c r="EL308">
        <v>0</v>
      </c>
      <c r="EP308">
        <v>0</v>
      </c>
      <c r="ET308">
        <v>0</v>
      </c>
      <c r="EZ308" t="s">
        <v>565</v>
      </c>
      <c r="FA308">
        <v>0</v>
      </c>
      <c r="FB308">
        <v>2</v>
      </c>
      <c r="FC308" t="s">
        <v>469</v>
      </c>
      <c r="FD308" t="s">
        <v>739</v>
      </c>
      <c r="FE308" t="s">
        <v>740</v>
      </c>
      <c r="FF308">
        <v>0</v>
      </c>
    </row>
    <row r="309" spans="1:163" x14ac:dyDescent="0.2">
      <c r="A309" t="s">
        <v>501</v>
      </c>
      <c r="B309" t="s">
        <v>505</v>
      </c>
      <c r="C309" t="s">
        <v>24</v>
      </c>
      <c r="D309" s="39" t="s">
        <v>506</v>
      </c>
      <c r="E309" t="s">
        <v>507</v>
      </c>
      <c r="F309" t="s">
        <v>1047</v>
      </c>
      <c r="G309">
        <v>17</v>
      </c>
      <c r="H309" t="s">
        <v>1816</v>
      </c>
      <c r="J309" t="s">
        <v>328</v>
      </c>
      <c r="K309" t="s">
        <v>329</v>
      </c>
      <c r="L309" t="s">
        <v>107</v>
      </c>
      <c r="M309" t="s">
        <v>272</v>
      </c>
      <c r="N309" t="s">
        <v>1907</v>
      </c>
      <c r="O309" t="s">
        <v>1908</v>
      </c>
      <c r="P309" t="s">
        <v>7</v>
      </c>
      <c r="Q309" t="s">
        <v>9</v>
      </c>
      <c r="R309" t="s">
        <v>245</v>
      </c>
      <c r="S309" t="s">
        <v>221</v>
      </c>
      <c r="T309">
        <v>102080000</v>
      </c>
      <c r="AC309">
        <v>11</v>
      </c>
      <c r="AD309">
        <v>9280000</v>
      </c>
      <c r="AE309">
        <v>102080000</v>
      </c>
      <c r="AG309">
        <v>42059</v>
      </c>
      <c r="AH309">
        <v>42060</v>
      </c>
      <c r="AI309">
        <v>42061</v>
      </c>
      <c r="AJ309" t="s">
        <v>411</v>
      </c>
      <c r="AN309">
        <v>102080000</v>
      </c>
      <c r="AO309">
        <v>0</v>
      </c>
      <c r="AP309">
        <v>102080000</v>
      </c>
      <c r="AQ309">
        <v>102080000</v>
      </c>
      <c r="AR309" t="s">
        <v>469</v>
      </c>
      <c r="AS309" t="s">
        <v>469</v>
      </c>
      <c r="AT309" t="s">
        <v>469</v>
      </c>
      <c r="AU309" t="s">
        <v>469</v>
      </c>
      <c r="AV309" t="s">
        <v>1984</v>
      </c>
      <c r="AW309">
        <v>166</v>
      </c>
      <c r="AX309">
        <v>0</v>
      </c>
      <c r="AY309">
        <v>0</v>
      </c>
      <c r="AZ309">
        <v>0</v>
      </c>
      <c r="BB309">
        <v>0</v>
      </c>
      <c r="BF309">
        <v>0</v>
      </c>
      <c r="BJ309">
        <v>0</v>
      </c>
      <c r="BN309">
        <v>0</v>
      </c>
      <c r="BR309">
        <v>0</v>
      </c>
      <c r="BV309">
        <v>0</v>
      </c>
      <c r="BZ309">
        <v>0</v>
      </c>
      <c r="CD309">
        <v>0</v>
      </c>
      <c r="CH309">
        <v>0</v>
      </c>
      <c r="CL309">
        <v>0</v>
      </c>
      <c r="CP309">
        <v>0</v>
      </c>
      <c r="CT309">
        <v>0</v>
      </c>
      <c r="CW309">
        <v>0</v>
      </c>
      <c r="DF309">
        <v>0</v>
      </c>
      <c r="DJ309">
        <v>0</v>
      </c>
      <c r="DN309">
        <v>0</v>
      </c>
      <c r="DR309">
        <v>0</v>
      </c>
      <c r="DV309">
        <v>0</v>
      </c>
      <c r="DZ309">
        <v>0</v>
      </c>
      <c r="ED309">
        <v>0</v>
      </c>
      <c r="EH309">
        <v>0</v>
      </c>
      <c r="EL309">
        <v>0</v>
      </c>
      <c r="EP309">
        <v>0</v>
      </c>
      <c r="ET309">
        <v>0</v>
      </c>
      <c r="EZ309" t="s">
        <v>728</v>
      </c>
      <c r="FA309">
        <v>0</v>
      </c>
      <c r="FB309">
        <v>1</v>
      </c>
      <c r="FC309" t="s">
        <v>469</v>
      </c>
      <c r="FD309" t="s">
        <v>729</v>
      </c>
      <c r="FE309" t="s">
        <v>730</v>
      </c>
      <c r="FF309">
        <v>0</v>
      </c>
    </row>
    <row r="310" spans="1:163" x14ac:dyDescent="0.2">
      <c r="A310" t="s">
        <v>501</v>
      </c>
      <c r="B310" t="s">
        <v>505</v>
      </c>
      <c r="C310" t="s">
        <v>24</v>
      </c>
      <c r="D310" s="39" t="s">
        <v>506</v>
      </c>
      <c r="E310" t="s">
        <v>507</v>
      </c>
      <c r="F310" t="s">
        <v>1047</v>
      </c>
      <c r="G310">
        <v>18</v>
      </c>
      <c r="H310" t="s">
        <v>1133</v>
      </c>
      <c r="J310" t="s">
        <v>328</v>
      </c>
      <c r="K310" t="s">
        <v>329</v>
      </c>
      <c r="L310" t="s">
        <v>107</v>
      </c>
      <c r="M310" t="s">
        <v>272</v>
      </c>
      <c r="N310" t="s">
        <v>1907</v>
      </c>
      <c r="O310" t="s">
        <v>1908</v>
      </c>
      <c r="P310" t="s">
        <v>7</v>
      </c>
      <c r="Q310" t="s">
        <v>9</v>
      </c>
      <c r="R310" t="s">
        <v>245</v>
      </c>
      <c r="S310" t="s">
        <v>221</v>
      </c>
      <c r="T310">
        <v>13250000</v>
      </c>
      <c r="AC310">
        <v>2.5</v>
      </c>
      <c r="AD310">
        <v>5300000</v>
      </c>
      <c r="AE310">
        <v>13250000</v>
      </c>
      <c r="AG310">
        <v>42046</v>
      </c>
      <c r="AH310">
        <v>42047</v>
      </c>
      <c r="AI310">
        <v>42048</v>
      </c>
      <c r="AJ310" t="s">
        <v>411</v>
      </c>
      <c r="AN310">
        <v>13250000</v>
      </c>
      <c r="AO310">
        <v>13250000</v>
      </c>
      <c r="AP310">
        <v>0</v>
      </c>
      <c r="AQ310">
        <v>0</v>
      </c>
      <c r="AR310" t="s">
        <v>469</v>
      </c>
      <c r="AS310" t="s">
        <v>469</v>
      </c>
      <c r="AT310" t="s">
        <v>469</v>
      </c>
      <c r="AU310" t="s">
        <v>469</v>
      </c>
      <c r="AV310" t="s">
        <v>1985</v>
      </c>
      <c r="AW310">
        <v>252</v>
      </c>
      <c r="AX310">
        <v>195</v>
      </c>
      <c r="AY310">
        <v>42051</v>
      </c>
      <c r="AZ310">
        <v>0</v>
      </c>
      <c r="BB310">
        <v>0</v>
      </c>
      <c r="BF310">
        <v>0</v>
      </c>
      <c r="BJ310">
        <v>0</v>
      </c>
      <c r="BN310">
        <v>0</v>
      </c>
      <c r="BR310">
        <v>0</v>
      </c>
      <c r="BV310">
        <v>0</v>
      </c>
      <c r="BZ310">
        <v>0</v>
      </c>
      <c r="CD310">
        <v>0</v>
      </c>
      <c r="CH310">
        <v>0</v>
      </c>
      <c r="CL310">
        <v>0</v>
      </c>
      <c r="CP310">
        <v>0</v>
      </c>
      <c r="CT310">
        <v>0</v>
      </c>
      <c r="CW310">
        <v>0</v>
      </c>
      <c r="DF310">
        <v>0</v>
      </c>
      <c r="DJ310">
        <v>0</v>
      </c>
      <c r="DN310">
        <v>0</v>
      </c>
      <c r="DR310">
        <v>0</v>
      </c>
      <c r="DV310">
        <v>0</v>
      </c>
      <c r="DZ310">
        <v>0</v>
      </c>
      <c r="ED310">
        <v>0</v>
      </c>
      <c r="EH310">
        <v>0</v>
      </c>
      <c r="EL310">
        <v>0</v>
      </c>
      <c r="EP310">
        <v>0</v>
      </c>
      <c r="ET310">
        <v>0</v>
      </c>
      <c r="EZ310" t="s">
        <v>731</v>
      </c>
      <c r="FA310">
        <v>0</v>
      </c>
      <c r="FB310">
        <v>1</v>
      </c>
      <c r="FC310" t="s">
        <v>469</v>
      </c>
      <c r="FD310" t="s">
        <v>732</v>
      </c>
      <c r="FE310" t="s">
        <v>730</v>
      </c>
      <c r="FF310">
        <v>0</v>
      </c>
      <c r="FG310" t="s">
        <v>842</v>
      </c>
    </row>
    <row r="311" spans="1:163" x14ac:dyDescent="0.2">
      <c r="A311" t="s">
        <v>501</v>
      </c>
      <c r="B311" t="s">
        <v>505</v>
      </c>
      <c r="C311" t="s">
        <v>24</v>
      </c>
      <c r="D311" s="39" t="s">
        <v>506</v>
      </c>
      <c r="E311" t="s">
        <v>507</v>
      </c>
      <c r="F311" t="s">
        <v>1047</v>
      </c>
      <c r="G311">
        <v>19</v>
      </c>
      <c r="H311" t="s">
        <v>1900</v>
      </c>
      <c r="J311" t="s">
        <v>328</v>
      </c>
      <c r="K311" t="s">
        <v>329</v>
      </c>
      <c r="L311" t="s">
        <v>107</v>
      </c>
      <c r="M311" t="s">
        <v>272</v>
      </c>
      <c r="N311" t="s">
        <v>1907</v>
      </c>
      <c r="O311" t="s">
        <v>1908</v>
      </c>
      <c r="P311" t="s">
        <v>7</v>
      </c>
      <c r="Q311" t="s">
        <v>9</v>
      </c>
      <c r="R311" t="s">
        <v>245</v>
      </c>
      <c r="S311" t="s">
        <v>221</v>
      </c>
      <c r="T311">
        <v>9000000</v>
      </c>
      <c r="AC311">
        <v>2</v>
      </c>
      <c r="AD311">
        <v>4500000</v>
      </c>
      <c r="AE311">
        <v>9000000</v>
      </c>
      <c r="AG311">
        <v>42067</v>
      </c>
      <c r="AH311">
        <v>42068</v>
      </c>
      <c r="AI311">
        <v>42069</v>
      </c>
      <c r="AJ311" t="s">
        <v>411</v>
      </c>
      <c r="AN311">
        <v>9000000</v>
      </c>
      <c r="AO311">
        <v>0</v>
      </c>
      <c r="AP311">
        <v>9000000</v>
      </c>
      <c r="AQ311">
        <v>9000000</v>
      </c>
      <c r="AR311" t="s">
        <v>469</v>
      </c>
      <c r="AS311" t="s">
        <v>469</v>
      </c>
      <c r="AT311" t="s">
        <v>469</v>
      </c>
      <c r="AU311" t="s">
        <v>469</v>
      </c>
      <c r="AV311" t="s">
        <v>1986</v>
      </c>
      <c r="AW311">
        <v>253</v>
      </c>
      <c r="AX311">
        <v>0</v>
      </c>
      <c r="AY311">
        <v>0</v>
      </c>
      <c r="AZ311">
        <v>0</v>
      </c>
      <c r="BB311">
        <v>0</v>
      </c>
      <c r="BF311">
        <v>0</v>
      </c>
      <c r="BJ311">
        <v>0</v>
      </c>
      <c r="BN311">
        <v>0</v>
      </c>
      <c r="BR311">
        <v>0</v>
      </c>
      <c r="BV311">
        <v>0</v>
      </c>
      <c r="BZ311">
        <v>0</v>
      </c>
      <c r="CD311">
        <v>0</v>
      </c>
      <c r="CH311">
        <v>0</v>
      </c>
      <c r="CL311">
        <v>0</v>
      </c>
      <c r="CP311">
        <v>0</v>
      </c>
      <c r="CT311">
        <v>0</v>
      </c>
      <c r="CW311">
        <v>0</v>
      </c>
      <c r="DF311">
        <v>0</v>
      </c>
      <c r="DJ311">
        <v>0</v>
      </c>
      <c r="DN311">
        <v>0</v>
      </c>
      <c r="DR311">
        <v>0</v>
      </c>
      <c r="DV311">
        <v>0</v>
      </c>
      <c r="DZ311">
        <v>0</v>
      </c>
      <c r="ED311">
        <v>0</v>
      </c>
      <c r="EH311">
        <v>0</v>
      </c>
      <c r="EL311">
        <v>0</v>
      </c>
      <c r="EP311">
        <v>0</v>
      </c>
      <c r="ET311">
        <v>0</v>
      </c>
      <c r="EZ311" t="s">
        <v>733</v>
      </c>
      <c r="FA311">
        <v>0</v>
      </c>
      <c r="FB311">
        <v>2</v>
      </c>
      <c r="FC311" t="s">
        <v>469</v>
      </c>
      <c r="FD311" t="s">
        <v>734</v>
      </c>
      <c r="FE311" t="s">
        <v>469</v>
      </c>
      <c r="FF311">
        <v>0</v>
      </c>
    </row>
    <row r="312" spans="1:163" x14ac:dyDescent="0.2">
      <c r="A312" t="s">
        <v>509</v>
      </c>
      <c r="B312" t="s">
        <v>514</v>
      </c>
      <c r="C312" t="s">
        <v>25</v>
      </c>
      <c r="D312" s="39" t="s">
        <v>515</v>
      </c>
      <c r="E312" t="s">
        <v>1009</v>
      </c>
      <c r="F312" t="s">
        <v>1047</v>
      </c>
      <c r="G312">
        <v>1</v>
      </c>
      <c r="H312" t="s">
        <v>1737</v>
      </c>
      <c r="J312" t="s">
        <v>328</v>
      </c>
      <c r="K312" t="s">
        <v>329</v>
      </c>
      <c r="L312" t="s">
        <v>107</v>
      </c>
      <c r="M312" t="s">
        <v>272</v>
      </c>
      <c r="N312" t="s">
        <v>1907</v>
      </c>
      <c r="O312" t="s">
        <v>1908</v>
      </c>
      <c r="P312" t="s">
        <v>7</v>
      </c>
      <c r="Q312" t="s">
        <v>9</v>
      </c>
      <c r="R312" t="s">
        <v>245</v>
      </c>
      <c r="S312" t="s">
        <v>221</v>
      </c>
      <c r="T312">
        <v>49500000</v>
      </c>
      <c r="AC312">
        <v>11</v>
      </c>
      <c r="AD312">
        <v>4500000</v>
      </c>
      <c r="AE312">
        <v>49500000</v>
      </c>
      <c r="AI312">
        <v>42027</v>
      </c>
      <c r="AJ312" t="s">
        <v>411</v>
      </c>
      <c r="AN312">
        <v>0</v>
      </c>
      <c r="AO312">
        <v>0</v>
      </c>
      <c r="AP312">
        <v>49500000</v>
      </c>
      <c r="AQ312">
        <v>0</v>
      </c>
      <c r="AR312" t="s">
        <v>469</v>
      </c>
      <c r="AS312" t="s">
        <v>469</v>
      </c>
      <c r="AT312" t="s">
        <v>469</v>
      </c>
      <c r="AU312" t="s">
        <v>469</v>
      </c>
      <c r="AV312" t="s">
        <v>469</v>
      </c>
      <c r="AW312" t="s">
        <v>469</v>
      </c>
      <c r="AX312" t="s">
        <v>469</v>
      </c>
      <c r="AY312" t="s">
        <v>469</v>
      </c>
      <c r="AZ312">
        <v>0</v>
      </c>
      <c r="BB312">
        <v>0</v>
      </c>
      <c r="BF312">
        <v>0</v>
      </c>
      <c r="BJ312">
        <v>0</v>
      </c>
      <c r="BN312">
        <v>0</v>
      </c>
      <c r="BR312">
        <v>0</v>
      </c>
      <c r="BV312">
        <v>0</v>
      </c>
      <c r="BZ312">
        <v>0</v>
      </c>
      <c r="CD312">
        <v>0</v>
      </c>
      <c r="CH312">
        <v>0</v>
      </c>
      <c r="CL312">
        <v>0</v>
      </c>
      <c r="CP312">
        <v>0</v>
      </c>
      <c r="CT312">
        <v>0</v>
      </c>
      <c r="CW312">
        <v>0</v>
      </c>
      <c r="DF312">
        <v>0</v>
      </c>
      <c r="DJ312">
        <v>0</v>
      </c>
      <c r="DN312">
        <v>0</v>
      </c>
      <c r="DR312">
        <v>0</v>
      </c>
      <c r="DV312">
        <v>0</v>
      </c>
      <c r="DZ312">
        <v>0</v>
      </c>
      <c r="ED312">
        <v>0</v>
      </c>
      <c r="EH312">
        <v>0</v>
      </c>
      <c r="EL312">
        <v>0</v>
      </c>
      <c r="EP312">
        <v>0</v>
      </c>
      <c r="ET312">
        <v>0</v>
      </c>
      <c r="EZ312" t="s">
        <v>735</v>
      </c>
      <c r="FA312">
        <v>0</v>
      </c>
      <c r="FB312">
        <v>2</v>
      </c>
      <c r="FC312" t="s">
        <v>469</v>
      </c>
      <c r="FD312" t="s">
        <v>736</v>
      </c>
      <c r="FE312" t="s">
        <v>469</v>
      </c>
      <c r="FF312">
        <v>15900000</v>
      </c>
      <c r="FG312" t="s">
        <v>843</v>
      </c>
    </row>
    <row r="313" spans="1:163" x14ac:dyDescent="0.2">
      <c r="A313" s="43" t="s">
        <v>2114</v>
      </c>
      <c r="B313" s="43" t="s">
        <v>2115</v>
      </c>
      <c r="C313" s="43" t="s">
        <v>9</v>
      </c>
      <c r="D313" s="60" t="s">
        <v>2116</v>
      </c>
      <c r="E313" s="43" t="s">
        <v>2117</v>
      </c>
      <c r="F313" s="43" t="s">
        <v>1047</v>
      </c>
      <c r="G313" s="43">
        <v>1</v>
      </c>
      <c r="H313" s="43" t="s">
        <v>2118</v>
      </c>
      <c r="I313" s="43"/>
      <c r="J313" s="43" t="s">
        <v>328</v>
      </c>
      <c r="K313" s="43" t="s">
        <v>329</v>
      </c>
      <c r="L313" s="43" t="s">
        <v>90</v>
      </c>
      <c r="M313" s="43" t="s">
        <v>368</v>
      </c>
      <c r="N313" s="43" t="s">
        <v>1907</v>
      </c>
      <c r="O313" s="43" t="s">
        <v>1908</v>
      </c>
      <c r="P313" s="43" t="s">
        <v>7</v>
      </c>
      <c r="Q313" s="43" t="s">
        <v>9</v>
      </c>
      <c r="R313" s="43" t="s">
        <v>245</v>
      </c>
      <c r="S313" s="43" t="s">
        <v>221</v>
      </c>
      <c r="T313" s="43">
        <v>45050000</v>
      </c>
      <c r="U313" s="43"/>
      <c r="V313" s="43"/>
      <c r="W313" s="43"/>
      <c r="X313" s="43"/>
      <c r="Y313" s="43"/>
      <c r="Z313" s="43"/>
      <c r="AA313" s="43"/>
      <c r="AB313" s="43"/>
      <c r="AC313" s="43">
        <v>8.5</v>
      </c>
      <c r="AD313" s="43">
        <v>5300000</v>
      </c>
      <c r="AE313" s="43">
        <v>45050000</v>
      </c>
      <c r="AF313" s="43"/>
      <c r="AG313" s="43">
        <v>42138</v>
      </c>
      <c r="AH313" s="43">
        <v>42139</v>
      </c>
      <c r="AI313" s="43">
        <v>42144</v>
      </c>
      <c r="AJ313" s="43" t="s">
        <v>411</v>
      </c>
      <c r="AK313" s="43"/>
      <c r="AL313" s="43"/>
      <c r="AM313" s="43"/>
      <c r="AN313" s="43">
        <v>0</v>
      </c>
      <c r="AO313" s="43">
        <v>0</v>
      </c>
      <c r="AP313" s="43">
        <v>45050000</v>
      </c>
      <c r="AQ313" s="43">
        <v>0</v>
      </c>
      <c r="AR313" s="43" t="s">
        <v>469</v>
      </c>
      <c r="AS313" s="43" t="s">
        <v>469</v>
      </c>
      <c r="AT313" s="43"/>
      <c r="AU313" s="43" t="s">
        <v>469</v>
      </c>
      <c r="AV313" s="43" t="s">
        <v>469</v>
      </c>
      <c r="AW313" s="43" t="s">
        <v>469</v>
      </c>
      <c r="AX313" s="43" t="s">
        <v>469</v>
      </c>
      <c r="AY313" s="43" t="s">
        <v>469</v>
      </c>
      <c r="AZ313" s="43" t="s">
        <v>469</v>
      </c>
      <c r="BA313" s="43">
        <v>0</v>
      </c>
      <c r="BC313" t="s">
        <v>570</v>
      </c>
      <c r="BD313">
        <v>0</v>
      </c>
      <c r="BE313">
        <v>4</v>
      </c>
      <c r="BG313" t="s">
        <v>2242</v>
      </c>
      <c r="BL313" t="s">
        <v>2243</v>
      </c>
      <c r="BM313" t="s">
        <v>2244</v>
      </c>
    </row>
    <row r="314" spans="1:163" x14ac:dyDescent="0.2">
      <c r="A314" t="s">
        <v>478</v>
      </c>
      <c r="B314" t="s">
        <v>2119</v>
      </c>
      <c r="C314" t="s">
        <v>11</v>
      </c>
      <c r="D314" s="39" t="s">
        <v>480</v>
      </c>
      <c r="E314" t="s">
        <v>1687</v>
      </c>
      <c r="F314" t="s">
        <v>1047</v>
      </c>
      <c r="G314">
        <v>1</v>
      </c>
      <c r="H314" t="s">
        <v>1688</v>
      </c>
      <c r="J314" t="s">
        <v>328</v>
      </c>
      <c r="K314" t="s">
        <v>329</v>
      </c>
      <c r="L314" t="s">
        <v>90</v>
      </c>
      <c r="M314" t="s">
        <v>368</v>
      </c>
      <c r="N314" t="s">
        <v>1907</v>
      </c>
      <c r="O314" t="s">
        <v>1908</v>
      </c>
      <c r="P314" t="s">
        <v>7</v>
      </c>
      <c r="Q314" t="s">
        <v>9</v>
      </c>
      <c r="R314" t="s">
        <v>245</v>
      </c>
      <c r="S314" t="s">
        <v>221</v>
      </c>
      <c r="T314">
        <v>18550000</v>
      </c>
      <c r="AC314">
        <v>3.5</v>
      </c>
      <c r="AD314">
        <v>5300000</v>
      </c>
      <c r="AE314">
        <v>18550000</v>
      </c>
      <c r="AG314">
        <v>42038</v>
      </c>
      <c r="AH314">
        <v>42039</v>
      </c>
      <c r="AI314">
        <v>42040</v>
      </c>
      <c r="AJ314" t="s">
        <v>411</v>
      </c>
      <c r="AN314">
        <v>18550000</v>
      </c>
      <c r="AO314">
        <v>18550000</v>
      </c>
      <c r="AP314">
        <v>0</v>
      </c>
      <c r="AQ314">
        <v>0</v>
      </c>
      <c r="AR314" t="s">
        <v>469</v>
      </c>
      <c r="AS314" t="s">
        <v>469</v>
      </c>
      <c r="AU314" t="s">
        <v>469</v>
      </c>
      <c r="AV314" t="s">
        <v>469</v>
      </c>
      <c r="AW314" t="s">
        <v>2120</v>
      </c>
      <c r="AX314">
        <v>53</v>
      </c>
      <c r="AY314">
        <v>31</v>
      </c>
      <c r="AZ314">
        <v>42129</v>
      </c>
      <c r="BA314">
        <v>18550000</v>
      </c>
      <c r="BC314" t="s">
        <v>574</v>
      </c>
      <c r="BD314">
        <v>0</v>
      </c>
      <c r="BE314">
        <v>5</v>
      </c>
      <c r="BG314" t="s">
        <v>2245</v>
      </c>
      <c r="BL314" t="s">
        <v>2243</v>
      </c>
    </row>
    <row r="315" spans="1:163" x14ac:dyDescent="0.2">
      <c r="A315" t="s">
        <v>478</v>
      </c>
      <c r="B315" t="s">
        <v>2119</v>
      </c>
      <c r="C315" t="s">
        <v>11</v>
      </c>
      <c r="D315" s="39" t="s">
        <v>480</v>
      </c>
      <c r="E315" t="s">
        <v>1687</v>
      </c>
      <c r="F315" t="s">
        <v>1047</v>
      </c>
      <c r="G315">
        <v>2</v>
      </c>
      <c r="H315" t="s">
        <v>1689</v>
      </c>
      <c r="J315" t="s">
        <v>328</v>
      </c>
      <c r="K315" t="s">
        <v>329</v>
      </c>
      <c r="L315" t="s">
        <v>90</v>
      </c>
      <c r="M315" t="s">
        <v>368</v>
      </c>
      <c r="N315" t="s">
        <v>1907</v>
      </c>
      <c r="O315" t="s">
        <v>1908</v>
      </c>
      <c r="P315" t="s">
        <v>7</v>
      </c>
      <c r="Q315" t="s">
        <v>9</v>
      </c>
      <c r="R315" t="s">
        <v>245</v>
      </c>
      <c r="S315" t="s">
        <v>221</v>
      </c>
      <c r="T315">
        <v>18550000</v>
      </c>
      <c r="AC315">
        <v>3.5</v>
      </c>
      <c r="AD315">
        <v>5300000</v>
      </c>
      <c r="AE315">
        <v>18550000</v>
      </c>
      <c r="AG315">
        <v>42038</v>
      </c>
      <c r="AH315">
        <v>42039</v>
      </c>
      <c r="AI315">
        <v>42040</v>
      </c>
      <c r="AJ315" t="s">
        <v>411</v>
      </c>
      <c r="AN315">
        <v>18550000</v>
      </c>
      <c r="AO315">
        <v>18550000</v>
      </c>
      <c r="AP315">
        <v>0</v>
      </c>
      <c r="AQ315">
        <v>0</v>
      </c>
      <c r="AR315" t="s">
        <v>469</v>
      </c>
      <c r="AS315" t="s">
        <v>469</v>
      </c>
      <c r="AU315" t="s">
        <v>469</v>
      </c>
      <c r="AV315" t="s">
        <v>469</v>
      </c>
      <c r="AW315" t="s">
        <v>2121</v>
      </c>
      <c r="AX315">
        <v>54</v>
      </c>
      <c r="AY315">
        <v>90</v>
      </c>
      <c r="AZ315">
        <v>42046</v>
      </c>
      <c r="BA315">
        <v>18550000</v>
      </c>
      <c r="BC315" t="s">
        <v>617</v>
      </c>
      <c r="BD315">
        <v>0</v>
      </c>
      <c r="BE315">
        <v>5</v>
      </c>
      <c r="BG315" t="s">
        <v>2246</v>
      </c>
      <c r="BL315" t="s">
        <v>2243</v>
      </c>
    </row>
    <row r="316" spans="1:163" x14ac:dyDescent="0.2">
      <c r="A316" t="s">
        <v>478</v>
      </c>
      <c r="B316" t="s">
        <v>1690</v>
      </c>
      <c r="C316" t="s">
        <v>5</v>
      </c>
      <c r="D316" s="39" t="s">
        <v>1691</v>
      </c>
      <c r="E316" t="s">
        <v>1692</v>
      </c>
      <c r="F316" t="s">
        <v>1047</v>
      </c>
      <c r="G316">
        <v>1</v>
      </c>
      <c r="H316" t="s">
        <v>2034</v>
      </c>
      <c r="J316" t="s">
        <v>328</v>
      </c>
      <c r="K316" t="s">
        <v>329</v>
      </c>
      <c r="L316" t="s">
        <v>90</v>
      </c>
      <c r="M316" t="s">
        <v>368</v>
      </c>
      <c r="N316" t="s">
        <v>1907</v>
      </c>
      <c r="O316" t="s">
        <v>1908</v>
      </c>
      <c r="P316" t="s">
        <v>7</v>
      </c>
      <c r="Q316" t="s">
        <v>9</v>
      </c>
      <c r="R316" t="s">
        <v>245</v>
      </c>
      <c r="S316" t="s">
        <v>221</v>
      </c>
      <c r="T316">
        <v>11600000</v>
      </c>
      <c r="AC316">
        <v>2</v>
      </c>
      <c r="AD316">
        <v>5800000</v>
      </c>
      <c r="AE316">
        <v>11600000</v>
      </c>
      <c r="AG316">
        <v>42038</v>
      </c>
      <c r="AH316">
        <v>42039</v>
      </c>
      <c r="AI316">
        <v>42040</v>
      </c>
      <c r="AJ316" t="s">
        <v>411</v>
      </c>
      <c r="AN316">
        <v>11600000</v>
      </c>
      <c r="AO316">
        <v>0</v>
      </c>
      <c r="AP316">
        <v>11600000</v>
      </c>
      <c r="AQ316">
        <v>11600000</v>
      </c>
      <c r="AR316" t="s">
        <v>469</v>
      </c>
      <c r="AS316" t="s">
        <v>469</v>
      </c>
      <c r="AU316" t="s">
        <v>469</v>
      </c>
      <c r="AV316" t="s">
        <v>469</v>
      </c>
      <c r="AW316" t="s">
        <v>2122</v>
      </c>
      <c r="AX316">
        <v>279</v>
      </c>
      <c r="AY316">
        <v>0</v>
      </c>
      <c r="AZ316">
        <v>0</v>
      </c>
      <c r="BA316">
        <v>11600000</v>
      </c>
      <c r="BC316" t="s">
        <v>575</v>
      </c>
      <c r="BD316">
        <v>0</v>
      </c>
      <c r="BE316">
        <v>6</v>
      </c>
      <c r="BG316" t="s">
        <v>2247</v>
      </c>
      <c r="BL316" t="s">
        <v>2243</v>
      </c>
    </row>
    <row r="317" spans="1:163" x14ac:dyDescent="0.2">
      <c r="A317" t="s">
        <v>478</v>
      </c>
      <c r="B317" t="s">
        <v>1690</v>
      </c>
      <c r="C317" t="s">
        <v>5</v>
      </c>
      <c r="D317" s="39" t="s">
        <v>1691</v>
      </c>
      <c r="E317" t="s">
        <v>1692</v>
      </c>
      <c r="F317" t="s">
        <v>1047</v>
      </c>
      <c r="G317">
        <v>2</v>
      </c>
      <c r="H317" t="s">
        <v>1624</v>
      </c>
      <c r="J317" t="s">
        <v>328</v>
      </c>
      <c r="K317" t="s">
        <v>329</v>
      </c>
      <c r="L317" t="s">
        <v>90</v>
      </c>
      <c r="M317" t="s">
        <v>368</v>
      </c>
      <c r="N317" t="s">
        <v>1907</v>
      </c>
      <c r="O317" t="s">
        <v>1908</v>
      </c>
      <c r="P317" t="s">
        <v>7</v>
      </c>
      <c r="Q317" t="s">
        <v>9</v>
      </c>
      <c r="R317" t="s">
        <v>245</v>
      </c>
      <c r="S317" t="s">
        <v>221</v>
      </c>
      <c r="T317">
        <v>0</v>
      </c>
      <c r="U317">
        <v>0</v>
      </c>
      <c r="AC317">
        <v>0</v>
      </c>
      <c r="AD317" t="s">
        <v>469</v>
      </c>
      <c r="AE317">
        <v>0</v>
      </c>
      <c r="AI317">
        <v>42027</v>
      </c>
      <c r="AJ317" t="s">
        <v>411</v>
      </c>
      <c r="AN317">
        <v>0</v>
      </c>
      <c r="AO317">
        <v>0</v>
      </c>
      <c r="AP317">
        <v>0</v>
      </c>
      <c r="AQ317">
        <v>0</v>
      </c>
      <c r="AR317" t="s">
        <v>469</v>
      </c>
      <c r="AS317" t="s">
        <v>469</v>
      </c>
      <c r="AU317" t="s">
        <v>469</v>
      </c>
      <c r="AV317" t="s">
        <v>469</v>
      </c>
      <c r="AW317" t="s">
        <v>469</v>
      </c>
      <c r="AX317" t="s">
        <v>469</v>
      </c>
      <c r="AY317" t="s">
        <v>469</v>
      </c>
      <c r="AZ317" t="s">
        <v>469</v>
      </c>
      <c r="BA317">
        <v>0</v>
      </c>
      <c r="BC317" t="s">
        <v>623</v>
      </c>
      <c r="BD317">
        <v>0</v>
      </c>
      <c r="BE317">
        <v>6</v>
      </c>
      <c r="BF317" t="s">
        <v>469</v>
      </c>
      <c r="BG317" t="s">
        <v>2248</v>
      </c>
      <c r="BH317" t="s">
        <v>469</v>
      </c>
      <c r="BI317">
        <v>0</v>
      </c>
      <c r="BJ317" t="s">
        <v>706</v>
      </c>
      <c r="BL317" t="s">
        <v>2243</v>
      </c>
    </row>
    <row r="318" spans="1:163" x14ac:dyDescent="0.2">
      <c r="A318" t="s">
        <v>478</v>
      </c>
      <c r="B318" t="s">
        <v>1690</v>
      </c>
      <c r="C318" t="s">
        <v>5</v>
      </c>
      <c r="D318" s="39" t="s">
        <v>1691</v>
      </c>
      <c r="E318" t="s">
        <v>1692</v>
      </c>
      <c r="F318" t="s">
        <v>1047</v>
      </c>
      <c r="G318">
        <v>3</v>
      </c>
      <c r="H318" t="s">
        <v>1693</v>
      </c>
      <c r="J318" t="s">
        <v>328</v>
      </c>
      <c r="K318" t="s">
        <v>329</v>
      </c>
      <c r="L318" t="s">
        <v>90</v>
      </c>
      <c r="M318" t="s">
        <v>368</v>
      </c>
      <c r="N318" t="s">
        <v>1907</v>
      </c>
      <c r="O318" t="s">
        <v>1908</v>
      </c>
      <c r="P318" t="s">
        <v>7</v>
      </c>
      <c r="Q318" t="s">
        <v>9</v>
      </c>
      <c r="R318" t="s">
        <v>245</v>
      </c>
      <c r="S318" t="s">
        <v>221</v>
      </c>
      <c r="T318">
        <v>18550000</v>
      </c>
      <c r="U318">
        <v>0</v>
      </c>
      <c r="AC318">
        <v>3.5</v>
      </c>
      <c r="AD318">
        <v>5300000</v>
      </c>
      <c r="AE318">
        <v>18550000</v>
      </c>
      <c r="AG318">
        <v>42038</v>
      </c>
      <c r="AH318">
        <v>42039</v>
      </c>
      <c r="AI318">
        <v>42040</v>
      </c>
      <c r="AJ318" t="s">
        <v>411</v>
      </c>
      <c r="AN318">
        <v>18550000</v>
      </c>
      <c r="AO318">
        <v>18550000</v>
      </c>
      <c r="AP318">
        <v>0</v>
      </c>
      <c r="AQ318">
        <v>0</v>
      </c>
      <c r="AR318" t="s">
        <v>469</v>
      </c>
      <c r="AS318" t="s">
        <v>469</v>
      </c>
      <c r="AU318" t="s">
        <v>469</v>
      </c>
      <c r="AV318" t="s">
        <v>469</v>
      </c>
      <c r="AW318" t="s">
        <v>2123</v>
      </c>
      <c r="AX318">
        <v>56</v>
      </c>
      <c r="AY318">
        <v>211</v>
      </c>
      <c r="AZ318">
        <v>42054</v>
      </c>
      <c r="BA318">
        <v>18550000</v>
      </c>
      <c r="BC318" t="s">
        <v>624</v>
      </c>
      <c r="BD318">
        <v>0</v>
      </c>
      <c r="BE318">
        <v>6</v>
      </c>
      <c r="BF318" t="s">
        <v>469</v>
      </c>
      <c r="BG318" t="s">
        <v>2249</v>
      </c>
      <c r="BH318" t="s">
        <v>2250</v>
      </c>
      <c r="BI318">
        <v>0</v>
      </c>
      <c r="BJ318" t="s">
        <v>706</v>
      </c>
      <c r="BL318" t="s">
        <v>2243</v>
      </c>
    </row>
    <row r="319" spans="1:163" x14ac:dyDescent="0.2">
      <c r="A319" t="s">
        <v>478</v>
      </c>
      <c r="B319" t="s">
        <v>1690</v>
      </c>
      <c r="C319" t="s">
        <v>5</v>
      </c>
      <c r="D319" s="39" t="s">
        <v>1691</v>
      </c>
      <c r="E319" t="s">
        <v>1692</v>
      </c>
      <c r="F319" t="s">
        <v>1047</v>
      </c>
      <c r="G319">
        <v>4</v>
      </c>
      <c r="H319" t="s">
        <v>2034</v>
      </c>
      <c r="J319" t="s">
        <v>328</v>
      </c>
      <c r="K319" t="s">
        <v>329</v>
      </c>
      <c r="L319" t="s">
        <v>90</v>
      </c>
      <c r="M319" t="s">
        <v>368</v>
      </c>
      <c r="N319" t="s">
        <v>1907</v>
      </c>
      <c r="O319" t="s">
        <v>1908</v>
      </c>
      <c r="P319" t="s">
        <v>7</v>
      </c>
      <c r="Q319" t="s">
        <v>9</v>
      </c>
      <c r="R319" t="s">
        <v>245</v>
      </c>
      <c r="S319" t="s">
        <v>221</v>
      </c>
      <c r="T319">
        <v>58000000</v>
      </c>
      <c r="AC319">
        <v>10</v>
      </c>
      <c r="AD319">
        <v>5800000</v>
      </c>
      <c r="AE319">
        <v>58000000</v>
      </c>
      <c r="AG319">
        <v>42114</v>
      </c>
      <c r="AH319">
        <v>42116</v>
      </c>
      <c r="AI319">
        <v>42120</v>
      </c>
      <c r="AJ319" t="s">
        <v>411</v>
      </c>
      <c r="AN319">
        <v>0</v>
      </c>
      <c r="AO319">
        <v>0</v>
      </c>
      <c r="AP319">
        <v>58000000</v>
      </c>
      <c r="AQ319">
        <v>0</v>
      </c>
      <c r="AR319" t="s">
        <v>469</v>
      </c>
      <c r="AS319" t="s">
        <v>469</v>
      </c>
      <c r="AU319" t="s">
        <v>469</v>
      </c>
      <c r="AV319" t="s">
        <v>469</v>
      </c>
      <c r="AW319" t="s">
        <v>469</v>
      </c>
      <c r="AX319" t="s">
        <v>469</v>
      </c>
      <c r="AY319" t="s">
        <v>469</v>
      </c>
      <c r="AZ319" t="s">
        <v>469</v>
      </c>
      <c r="BA319">
        <v>0</v>
      </c>
      <c r="BC319" t="s">
        <v>625</v>
      </c>
      <c r="BD319">
        <v>0</v>
      </c>
      <c r="BE319">
        <v>6</v>
      </c>
      <c r="BG319" t="s">
        <v>2251</v>
      </c>
      <c r="BL319" t="s">
        <v>2243</v>
      </c>
      <c r="BM319" t="s">
        <v>2252</v>
      </c>
    </row>
    <row r="320" spans="1:163" x14ac:dyDescent="0.2">
      <c r="A320" t="s">
        <v>478</v>
      </c>
      <c r="B320" t="s">
        <v>2124</v>
      </c>
      <c r="C320" t="s">
        <v>25</v>
      </c>
      <c r="D320" s="39" t="s">
        <v>2125</v>
      </c>
      <c r="E320" t="s">
        <v>2126</v>
      </c>
      <c r="F320" t="s">
        <v>1047</v>
      </c>
      <c r="G320">
        <v>1</v>
      </c>
      <c r="H320" t="s">
        <v>1689</v>
      </c>
      <c r="J320" t="s">
        <v>328</v>
      </c>
      <c r="K320" t="s">
        <v>329</v>
      </c>
      <c r="L320" t="s">
        <v>90</v>
      </c>
      <c r="M320" t="s">
        <v>368</v>
      </c>
      <c r="N320" t="s">
        <v>1907</v>
      </c>
      <c r="O320" t="s">
        <v>1908</v>
      </c>
      <c r="P320" t="s">
        <v>7</v>
      </c>
      <c r="Q320" t="s">
        <v>9</v>
      </c>
      <c r="R320" t="s">
        <v>245</v>
      </c>
      <c r="S320" t="s">
        <v>221</v>
      </c>
      <c r="T320">
        <v>45050000</v>
      </c>
      <c r="U320">
        <v>0</v>
      </c>
      <c r="AC320">
        <v>8.5</v>
      </c>
      <c r="AD320">
        <v>5300000</v>
      </c>
      <c r="AE320">
        <v>45050000</v>
      </c>
      <c r="AG320">
        <v>42145</v>
      </c>
      <c r="AH320">
        <v>42146</v>
      </c>
      <c r="AI320">
        <v>42149</v>
      </c>
      <c r="AJ320" t="s">
        <v>411</v>
      </c>
      <c r="AN320">
        <v>0</v>
      </c>
      <c r="AO320">
        <v>0</v>
      </c>
      <c r="AP320">
        <v>45050000</v>
      </c>
      <c r="AQ320">
        <v>0</v>
      </c>
      <c r="AR320" t="s">
        <v>469</v>
      </c>
      <c r="AS320" t="s">
        <v>469</v>
      </c>
      <c r="AU320" t="s">
        <v>469</v>
      </c>
      <c r="AV320" t="s">
        <v>469</v>
      </c>
      <c r="AW320" t="s">
        <v>469</v>
      </c>
      <c r="AX320" t="s">
        <v>469</v>
      </c>
      <c r="AY320" t="s">
        <v>469</v>
      </c>
      <c r="AZ320" t="s">
        <v>469</v>
      </c>
      <c r="BA320">
        <v>0</v>
      </c>
      <c r="BC320" t="s">
        <v>708</v>
      </c>
      <c r="BD320">
        <v>0</v>
      </c>
      <c r="BE320">
        <v>8</v>
      </c>
      <c r="BF320" t="s">
        <v>469</v>
      </c>
      <c r="BG320" t="s">
        <v>2253</v>
      </c>
      <c r="BH320" t="s">
        <v>469</v>
      </c>
      <c r="BI320">
        <v>0</v>
      </c>
      <c r="BJ320" t="s">
        <v>706</v>
      </c>
      <c r="BL320" t="s">
        <v>2243</v>
      </c>
      <c r="BM320" t="s">
        <v>2254</v>
      </c>
    </row>
    <row r="321" spans="1:65" x14ac:dyDescent="0.2">
      <c r="A321" t="s">
        <v>478</v>
      </c>
      <c r="B321" t="s">
        <v>479</v>
      </c>
      <c r="C321" t="s">
        <v>26</v>
      </c>
      <c r="D321" s="39" t="s">
        <v>1627</v>
      </c>
      <c r="E321" t="s">
        <v>1694</v>
      </c>
      <c r="F321" t="s">
        <v>1047</v>
      </c>
      <c r="G321">
        <v>1</v>
      </c>
      <c r="H321" t="s">
        <v>1625</v>
      </c>
      <c r="J321" t="s">
        <v>328</v>
      </c>
      <c r="K321" t="s">
        <v>329</v>
      </c>
      <c r="L321" t="s">
        <v>90</v>
      </c>
      <c r="M321" t="s">
        <v>368</v>
      </c>
      <c r="N321" t="s">
        <v>1907</v>
      </c>
      <c r="O321" t="s">
        <v>1908</v>
      </c>
      <c r="P321" t="s">
        <v>7</v>
      </c>
      <c r="Q321" t="s">
        <v>9</v>
      </c>
      <c r="R321" t="s">
        <v>245</v>
      </c>
      <c r="S321" t="s">
        <v>221</v>
      </c>
      <c r="T321">
        <v>18550000</v>
      </c>
      <c r="AC321">
        <v>3.5</v>
      </c>
      <c r="AD321">
        <v>5300000</v>
      </c>
      <c r="AE321">
        <v>18550000</v>
      </c>
      <c r="AG321">
        <v>42038</v>
      </c>
      <c r="AH321">
        <v>42039</v>
      </c>
      <c r="AI321">
        <v>42040</v>
      </c>
      <c r="AJ321" t="s">
        <v>411</v>
      </c>
      <c r="AN321">
        <v>18550000</v>
      </c>
      <c r="AO321">
        <v>18550000</v>
      </c>
      <c r="AP321">
        <v>0</v>
      </c>
      <c r="AQ321">
        <v>0</v>
      </c>
      <c r="AR321" t="s">
        <v>469</v>
      </c>
      <c r="AS321" t="s">
        <v>469</v>
      </c>
      <c r="AU321" t="s">
        <v>469</v>
      </c>
      <c r="AV321" t="s">
        <v>469</v>
      </c>
      <c r="AW321" t="s">
        <v>2127</v>
      </c>
      <c r="AX321">
        <v>57</v>
      </c>
      <c r="AY321">
        <v>191</v>
      </c>
      <c r="AZ321">
        <v>42051</v>
      </c>
      <c r="BA321">
        <v>18550000</v>
      </c>
      <c r="BC321" t="s">
        <v>2255</v>
      </c>
      <c r="BD321">
        <v>0</v>
      </c>
      <c r="BE321">
        <v>9</v>
      </c>
      <c r="BF321" t="s">
        <v>469</v>
      </c>
      <c r="BG321" t="s">
        <v>2256</v>
      </c>
      <c r="BH321" t="s">
        <v>2257</v>
      </c>
      <c r="BI321">
        <v>0</v>
      </c>
      <c r="BJ321" t="s">
        <v>991</v>
      </c>
      <c r="BL321" t="s">
        <v>2243</v>
      </c>
    </row>
    <row r="322" spans="1:65" x14ac:dyDescent="0.2">
      <c r="A322" t="s">
        <v>478</v>
      </c>
      <c r="B322" t="s">
        <v>479</v>
      </c>
      <c r="C322" t="s">
        <v>26</v>
      </c>
      <c r="D322" s="39" t="s">
        <v>1627</v>
      </c>
      <c r="E322" t="s">
        <v>1694</v>
      </c>
      <c r="F322" t="s">
        <v>1047</v>
      </c>
      <c r="G322">
        <v>2</v>
      </c>
      <c r="H322" t="s">
        <v>1625</v>
      </c>
      <c r="J322" t="s">
        <v>328</v>
      </c>
      <c r="K322" t="s">
        <v>329</v>
      </c>
      <c r="L322" t="s">
        <v>90</v>
      </c>
      <c r="M322" t="s">
        <v>368</v>
      </c>
      <c r="N322" t="s">
        <v>1907</v>
      </c>
      <c r="O322" t="s">
        <v>1908</v>
      </c>
      <c r="P322" t="s">
        <v>7</v>
      </c>
      <c r="Q322" t="s">
        <v>9</v>
      </c>
      <c r="R322" t="s">
        <v>245</v>
      </c>
      <c r="S322" t="s">
        <v>221</v>
      </c>
      <c r="T322">
        <v>45050000</v>
      </c>
      <c r="AC322">
        <v>8.5</v>
      </c>
      <c r="AD322">
        <v>5300000</v>
      </c>
      <c r="AE322">
        <v>45050000</v>
      </c>
      <c r="AG322">
        <v>42151</v>
      </c>
      <c r="AH322">
        <v>42152</v>
      </c>
      <c r="AI322">
        <v>42155</v>
      </c>
      <c r="AJ322" t="s">
        <v>411</v>
      </c>
      <c r="AN322">
        <v>0</v>
      </c>
      <c r="AO322">
        <v>0</v>
      </c>
      <c r="AP322">
        <v>45050000</v>
      </c>
      <c r="AQ322">
        <v>0</v>
      </c>
      <c r="AR322" t="s">
        <v>469</v>
      </c>
      <c r="AS322" t="s">
        <v>469</v>
      </c>
      <c r="AU322" t="s">
        <v>469</v>
      </c>
      <c r="AV322" t="s">
        <v>469</v>
      </c>
      <c r="AW322" t="s">
        <v>469</v>
      </c>
      <c r="AX322" t="s">
        <v>469</v>
      </c>
      <c r="AY322" t="s">
        <v>469</v>
      </c>
      <c r="AZ322" t="s">
        <v>469</v>
      </c>
      <c r="BA322">
        <v>0</v>
      </c>
      <c r="BC322" t="s">
        <v>2258</v>
      </c>
      <c r="BD322">
        <v>0</v>
      </c>
      <c r="BE322">
        <v>9</v>
      </c>
      <c r="BF322" t="s">
        <v>469</v>
      </c>
      <c r="BG322" t="s">
        <v>2259</v>
      </c>
      <c r="BH322" t="s">
        <v>469</v>
      </c>
      <c r="BI322">
        <v>0</v>
      </c>
      <c r="BJ322" t="s">
        <v>991</v>
      </c>
      <c r="BL322" t="s">
        <v>2243</v>
      </c>
      <c r="BM322" t="s">
        <v>2260</v>
      </c>
    </row>
    <row r="323" spans="1:65" x14ac:dyDescent="0.2">
      <c r="A323" t="s">
        <v>478</v>
      </c>
      <c r="B323" t="s">
        <v>1695</v>
      </c>
      <c r="C323" t="s">
        <v>1696</v>
      </c>
      <c r="D323" s="39" t="s">
        <v>1697</v>
      </c>
      <c r="E323" t="s">
        <v>1698</v>
      </c>
      <c r="G323">
        <v>1</v>
      </c>
      <c r="H323" t="s">
        <v>1699</v>
      </c>
      <c r="J323" t="s">
        <v>281</v>
      </c>
      <c r="K323" t="s">
        <v>282</v>
      </c>
      <c r="L323" t="s">
        <v>90</v>
      </c>
      <c r="M323" t="s">
        <v>368</v>
      </c>
      <c r="N323" t="s">
        <v>1907</v>
      </c>
      <c r="O323" t="s">
        <v>1908</v>
      </c>
      <c r="P323" t="s">
        <v>1</v>
      </c>
      <c r="Q323" t="s">
        <v>5</v>
      </c>
      <c r="R323" t="s">
        <v>12</v>
      </c>
      <c r="S323" t="s">
        <v>237</v>
      </c>
      <c r="T323">
        <v>0</v>
      </c>
      <c r="U323">
        <v>0</v>
      </c>
      <c r="AC323">
        <v>1</v>
      </c>
      <c r="AD323">
        <v>0</v>
      </c>
      <c r="AE323">
        <v>0</v>
      </c>
      <c r="AG323">
        <v>42038</v>
      </c>
      <c r="AH323">
        <v>42039</v>
      </c>
      <c r="AI323">
        <v>42040</v>
      </c>
      <c r="AJ323" t="s">
        <v>411</v>
      </c>
      <c r="AN323">
        <v>0</v>
      </c>
      <c r="AO323">
        <v>0</v>
      </c>
      <c r="AP323">
        <v>0</v>
      </c>
      <c r="AQ323">
        <v>0</v>
      </c>
      <c r="AR323" t="s">
        <v>469</v>
      </c>
      <c r="AS323" t="s">
        <v>469</v>
      </c>
      <c r="AU323" t="s">
        <v>469</v>
      </c>
      <c r="AV323" t="s">
        <v>469</v>
      </c>
      <c r="AW323" t="s">
        <v>469</v>
      </c>
      <c r="AX323" t="s">
        <v>469</v>
      </c>
      <c r="AY323" t="s">
        <v>469</v>
      </c>
      <c r="AZ323" t="s">
        <v>469</v>
      </c>
      <c r="BA323">
        <v>0</v>
      </c>
      <c r="BC323" t="s">
        <v>616</v>
      </c>
      <c r="BD323">
        <v>0</v>
      </c>
      <c r="BE323">
        <v>11</v>
      </c>
      <c r="BF323" t="s">
        <v>469</v>
      </c>
      <c r="BG323" t="s">
        <v>2261</v>
      </c>
      <c r="BH323" t="s">
        <v>469</v>
      </c>
      <c r="BI323">
        <v>0</v>
      </c>
      <c r="BJ323" t="s">
        <v>985</v>
      </c>
      <c r="BL323" t="s">
        <v>2262</v>
      </c>
    </row>
    <row r="324" spans="1:65" x14ac:dyDescent="0.2">
      <c r="A324" t="s">
        <v>478</v>
      </c>
      <c r="B324" t="s">
        <v>1695</v>
      </c>
      <c r="C324" t="s">
        <v>1696</v>
      </c>
      <c r="D324" s="39" t="s">
        <v>1697</v>
      </c>
      <c r="E324" t="s">
        <v>1698</v>
      </c>
      <c r="G324">
        <v>2</v>
      </c>
      <c r="H324" t="s">
        <v>1628</v>
      </c>
      <c r="J324" t="s">
        <v>281</v>
      </c>
      <c r="K324" t="s">
        <v>282</v>
      </c>
      <c r="L324" t="s">
        <v>90</v>
      </c>
      <c r="M324" t="s">
        <v>368</v>
      </c>
      <c r="N324" t="s">
        <v>1907</v>
      </c>
      <c r="O324" t="s">
        <v>1908</v>
      </c>
      <c r="P324" t="s">
        <v>1</v>
      </c>
      <c r="Q324" t="s">
        <v>5</v>
      </c>
      <c r="R324" t="s">
        <v>12</v>
      </c>
      <c r="S324" t="s">
        <v>237</v>
      </c>
      <c r="AA324">
        <v>341775000</v>
      </c>
      <c r="AC324">
        <v>1</v>
      </c>
      <c r="AD324">
        <v>341775000</v>
      </c>
      <c r="AE324">
        <v>341775000</v>
      </c>
      <c r="AI324">
        <v>42019</v>
      </c>
      <c r="AJ324" t="s">
        <v>411</v>
      </c>
      <c r="AN324">
        <v>341775000</v>
      </c>
      <c r="AO324">
        <v>0</v>
      </c>
      <c r="AP324">
        <v>341775000</v>
      </c>
      <c r="AQ324">
        <v>341775000</v>
      </c>
      <c r="AR324" t="s">
        <v>469</v>
      </c>
      <c r="AS324" t="s">
        <v>469</v>
      </c>
      <c r="AU324" t="s">
        <v>469</v>
      </c>
      <c r="AV324" t="s">
        <v>469</v>
      </c>
      <c r="AW324" t="s">
        <v>1901</v>
      </c>
      <c r="AX324">
        <v>1</v>
      </c>
      <c r="AY324">
        <v>0</v>
      </c>
      <c r="AZ324">
        <v>0</v>
      </c>
      <c r="BA324">
        <v>341775000</v>
      </c>
      <c r="BC324" t="s">
        <v>2263</v>
      </c>
      <c r="BD324">
        <v>0</v>
      </c>
      <c r="BE324">
        <v>11</v>
      </c>
      <c r="BF324" t="s">
        <v>469</v>
      </c>
      <c r="BG324" t="s">
        <v>2264</v>
      </c>
      <c r="BL324" t="s">
        <v>2243</v>
      </c>
    </row>
    <row r="325" spans="1:65" x14ac:dyDescent="0.2">
      <c r="A325" t="s">
        <v>478</v>
      </c>
      <c r="B325" t="s">
        <v>1695</v>
      </c>
      <c r="C325" t="s">
        <v>1696</v>
      </c>
      <c r="D325" s="39" t="s">
        <v>1697</v>
      </c>
      <c r="E325" t="s">
        <v>1698</v>
      </c>
      <c r="F325" t="s">
        <v>1047</v>
      </c>
      <c r="G325">
        <v>3</v>
      </c>
      <c r="H325" t="s">
        <v>1693</v>
      </c>
      <c r="J325" t="s">
        <v>328</v>
      </c>
      <c r="K325" t="s">
        <v>329</v>
      </c>
      <c r="L325" t="s">
        <v>90</v>
      </c>
      <c r="M325" t="s">
        <v>368</v>
      </c>
      <c r="N325" t="s">
        <v>1907</v>
      </c>
      <c r="O325" t="s">
        <v>1908</v>
      </c>
      <c r="P325" t="s">
        <v>7</v>
      </c>
      <c r="Q325" t="s">
        <v>9</v>
      </c>
      <c r="R325" t="s">
        <v>245</v>
      </c>
      <c r="S325" t="s">
        <v>221</v>
      </c>
      <c r="T325">
        <v>45050000</v>
      </c>
      <c r="AC325">
        <v>8.5</v>
      </c>
      <c r="AD325">
        <v>5300000</v>
      </c>
      <c r="AE325">
        <v>45050000</v>
      </c>
      <c r="AG325">
        <v>42156</v>
      </c>
      <c r="AH325">
        <v>42157</v>
      </c>
      <c r="AI325">
        <v>42159</v>
      </c>
      <c r="AJ325" t="s">
        <v>411</v>
      </c>
      <c r="AN325">
        <v>0</v>
      </c>
      <c r="AO325">
        <v>0</v>
      </c>
      <c r="AP325">
        <v>45050000</v>
      </c>
      <c r="AQ325">
        <v>0</v>
      </c>
      <c r="AR325" t="s">
        <v>469</v>
      </c>
      <c r="AS325" t="s">
        <v>469</v>
      </c>
      <c r="AU325" t="s">
        <v>469</v>
      </c>
      <c r="AV325" t="s">
        <v>469</v>
      </c>
      <c r="AW325" t="s">
        <v>469</v>
      </c>
      <c r="AX325" t="s">
        <v>469</v>
      </c>
      <c r="AY325" t="s">
        <v>469</v>
      </c>
      <c r="AZ325" t="s">
        <v>469</v>
      </c>
      <c r="BA325">
        <v>0</v>
      </c>
      <c r="BC325" t="s">
        <v>2265</v>
      </c>
      <c r="BD325">
        <v>0</v>
      </c>
      <c r="BE325">
        <v>11</v>
      </c>
      <c r="BF325" t="s">
        <v>469</v>
      </c>
      <c r="BG325" t="s">
        <v>2266</v>
      </c>
      <c r="BL325" t="s">
        <v>2243</v>
      </c>
      <c r="BM325" t="s">
        <v>2267</v>
      </c>
    </row>
    <row r="326" spans="1:65" x14ac:dyDescent="0.2">
      <c r="A326" t="s">
        <v>478</v>
      </c>
      <c r="B326" t="s">
        <v>1695</v>
      </c>
      <c r="C326" t="s">
        <v>1696</v>
      </c>
      <c r="D326" s="39" t="s">
        <v>1697</v>
      </c>
      <c r="E326" t="s">
        <v>1698</v>
      </c>
      <c r="F326" t="s">
        <v>1047</v>
      </c>
      <c r="G326">
        <v>4</v>
      </c>
      <c r="H326" t="s">
        <v>2200</v>
      </c>
      <c r="J326" t="s">
        <v>328</v>
      </c>
      <c r="K326" t="s">
        <v>329</v>
      </c>
      <c r="L326" t="s">
        <v>90</v>
      </c>
      <c r="M326" t="s">
        <v>368</v>
      </c>
      <c r="N326" t="s">
        <v>1907</v>
      </c>
      <c r="O326" t="s">
        <v>1908</v>
      </c>
      <c r="P326" t="s">
        <v>7</v>
      </c>
      <c r="Q326" t="s">
        <v>9</v>
      </c>
      <c r="R326" t="s">
        <v>245</v>
      </c>
      <c r="S326" t="s">
        <v>221</v>
      </c>
      <c r="T326">
        <v>20880000</v>
      </c>
      <c r="AC326">
        <v>2</v>
      </c>
      <c r="AD326">
        <v>10440000</v>
      </c>
      <c r="AE326">
        <v>20880000</v>
      </c>
      <c r="AG326">
        <v>42062</v>
      </c>
      <c r="AH326">
        <v>42065</v>
      </c>
      <c r="AI326">
        <v>42037</v>
      </c>
      <c r="AJ326" t="s">
        <v>411</v>
      </c>
      <c r="AN326">
        <v>20880000</v>
      </c>
      <c r="AO326">
        <v>0</v>
      </c>
      <c r="AP326">
        <v>20880000</v>
      </c>
      <c r="AQ326">
        <v>20880000</v>
      </c>
      <c r="AR326" t="s">
        <v>469</v>
      </c>
      <c r="AS326" t="s">
        <v>469</v>
      </c>
      <c r="AU326" t="s">
        <v>469</v>
      </c>
      <c r="AV326" t="s">
        <v>469</v>
      </c>
      <c r="AW326" t="s">
        <v>2268</v>
      </c>
      <c r="AX326">
        <v>288</v>
      </c>
      <c r="AY326">
        <v>0</v>
      </c>
      <c r="AZ326">
        <v>0</v>
      </c>
      <c r="BA326">
        <v>20880000</v>
      </c>
      <c r="BC326" t="s">
        <v>2269</v>
      </c>
      <c r="BD326">
        <v>0</v>
      </c>
      <c r="BE326">
        <v>11</v>
      </c>
      <c r="BF326" t="s">
        <v>469</v>
      </c>
      <c r="BG326" t="s">
        <v>2270</v>
      </c>
      <c r="BL326" t="s">
        <v>2243</v>
      </c>
      <c r="BM326" t="s">
        <v>2267</v>
      </c>
    </row>
    <row r="327" spans="1:65" x14ac:dyDescent="0.2">
      <c r="A327" t="s">
        <v>478</v>
      </c>
      <c r="B327" t="s">
        <v>1695</v>
      </c>
      <c r="C327" t="s">
        <v>1696</v>
      </c>
      <c r="D327" s="39" t="s">
        <v>1697</v>
      </c>
      <c r="E327" t="s">
        <v>1698</v>
      </c>
      <c r="F327" t="s">
        <v>1047</v>
      </c>
      <c r="G327">
        <v>5</v>
      </c>
      <c r="H327" t="s">
        <v>2271</v>
      </c>
      <c r="J327" t="s">
        <v>328</v>
      </c>
      <c r="K327" t="s">
        <v>329</v>
      </c>
      <c r="L327" t="s">
        <v>90</v>
      </c>
      <c r="M327" t="s">
        <v>368</v>
      </c>
      <c r="N327" t="s">
        <v>1907</v>
      </c>
      <c r="O327" t="s">
        <v>1908</v>
      </c>
      <c r="P327" t="s">
        <v>7</v>
      </c>
      <c r="Q327" t="s">
        <v>9</v>
      </c>
      <c r="R327" t="s">
        <v>245</v>
      </c>
      <c r="S327" t="s">
        <v>221</v>
      </c>
      <c r="T327">
        <v>20880000</v>
      </c>
      <c r="AC327">
        <v>2</v>
      </c>
      <c r="AD327">
        <v>10440000</v>
      </c>
      <c r="AE327">
        <v>20880000</v>
      </c>
      <c r="AG327">
        <v>42062</v>
      </c>
      <c r="AH327">
        <v>42065</v>
      </c>
      <c r="AI327">
        <v>42037</v>
      </c>
      <c r="AJ327" t="s">
        <v>411</v>
      </c>
      <c r="AK327" t="s">
        <v>417</v>
      </c>
      <c r="AL327" t="s">
        <v>2272</v>
      </c>
      <c r="AM327">
        <v>42068</v>
      </c>
      <c r="AN327">
        <v>0</v>
      </c>
      <c r="AO327">
        <v>0</v>
      </c>
      <c r="AP327">
        <v>20880000</v>
      </c>
      <c r="AQ327">
        <v>0</v>
      </c>
      <c r="AR327" t="s">
        <v>469</v>
      </c>
      <c r="AS327" t="s">
        <v>469</v>
      </c>
      <c r="AU327" t="s">
        <v>469</v>
      </c>
      <c r="AV327" t="s">
        <v>469</v>
      </c>
      <c r="AW327" t="s">
        <v>469</v>
      </c>
      <c r="AX327" t="s">
        <v>469</v>
      </c>
      <c r="AY327" t="s">
        <v>469</v>
      </c>
      <c r="AZ327" t="s">
        <v>469</v>
      </c>
      <c r="BA327">
        <v>0</v>
      </c>
      <c r="BC327" t="s">
        <v>2273</v>
      </c>
      <c r="BD327">
        <v>0</v>
      </c>
      <c r="BE327">
        <v>11</v>
      </c>
      <c r="BF327" t="s">
        <v>469</v>
      </c>
      <c r="BG327" t="s">
        <v>2274</v>
      </c>
      <c r="BL327" t="s">
        <v>2243</v>
      </c>
      <c r="BM327" t="s">
        <v>2267</v>
      </c>
    </row>
    <row r="328" spans="1:65" x14ac:dyDescent="0.2">
      <c r="A328" t="s">
        <v>478</v>
      </c>
      <c r="B328" t="s">
        <v>1626</v>
      </c>
      <c r="C328" t="s">
        <v>1700</v>
      </c>
      <c r="D328" s="39" t="s">
        <v>1701</v>
      </c>
      <c r="E328" t="s">
        <v>1702</v>
      </c>
      <c r="F328" t="s">
        <v>1047</v>
      </c>
      <c r="G328">
        <v>1</v>
      </c>
      <c r="H328" t="s">
        <v>1703</v>
      </c>
      <c r="J328" t="s">
        <v>328</v>
      </c>
      <c r="K328" t="s">
        <v>329</v>
      </c>
      <c r="L328" t="s">
        <v>90</v>
      </c>
      <c r="M328" t="s">
        <v>368</v>
      </c>
      <c r="N328" t="s">
        <v>1907</v>
      </c>
      <c r="O328" t="s">
        <v>1908</v>
      </c>
      <c r="P328" t="s">
        <v>7</v>
      </c>
      <c r="Q328" t="s">
        <v>9</v>
      </c>
      <c r="R328" t="s">
        <v>245</v>
      </c>
      <c r="S328" t="s">
        <v>221</v>
      </c>
      <c r="T328">
        <v>14350000</v>
      </c>
      <c r="AC328">
        <v>3.5</v>
      </c>
      <c r="AD328">
        <v>4100000</v>
      </c>
      <c r="AE328">
        <v>14350000</v>
      </c>
      <c r="AG328">
        <v>42038</v>
      </c>
      <c r="AH328">
        <v>42039</v>
      </c>
      <c r="AI328">
        <v>42040</v>
      </c>
      <c r="AJ328" t="s">
        <v>411</v>
      </c>
      <c r="AN328">
        <v>14350000</v>
      </c>
      <c r="AO328">
        <v>14350000</v>
      </c>
      <c r="AP328">
        <v>0</v>
      </c>
      <c r="AQ328">
        <v>0</v>
      </c>
      <c r="AR328" t="s">
        <v>469</v>
      </c>
      <c r="AS328" t="s">
        <v>469</v>
      </c>
      <c r="AU328" t="s">
        <v>469</v>
      </c>
      <c r="AV328" t="s">
        <v>469</v>
      </c>
      <c r="AW328" t="s">
        <v>2128</v>
      </c>
      <c r="AX328">
        <v>58</v>
      </c>
      <c r="AY328">
        <v>35</v>
      </c>
      <c r="AZ328">
        <v>42129</v>
      </c>
      <c r="BA328">
        <v>14350000</v>
      </c>
      <c r="BC328" t="s">
        <v>2275</v>
      </c>
      <c r="BD328">
        <v>0</v>
      </c>
      <c r="BE328">
        <v>12</v>
      </c>
      <c r="BF328" t="s">
        <v>469</v>
      </c>
      <c r="BG328" t="s">
        <v>2276</v>
      </c>
      <c r="BL328" t="s">
        <v>2243</v>
      </c>
    </row>
    <row r="329" spans="1:65" x14ac:dyDescent="0.2">
      <c r="A329" t="s">
        <v>478</v>
      </c>
      <c r="B329" t="s">
        <v>1626</v>
      </c>
      <c r="C329" t="s">
        <v>1700</v>
      </c>
      <c r="D329" s="39" t="s">
        <v>1701</v>
      </c>
      <c r="E329" t="s">
        <v>1702</v>
      </c>
      <c r="F329" t="s">
        <v>1047</v>
      </c>
      <c r="G329">
        <v>2</v>
      </c>
      <c r="H329" t="s">
        <v>1704</v>
      </c>
      <c r="J329" t="s">
        <v>328</v>
      </c>
      <c r="K329" t="s">
        <v>329</v>
      </c>
      <c r="L329" t="s">
        <v>90</v>
      </c>
      <c r="M329" t="s">
        <v>368</v>
      </c>
      <c r="N329" t="s">
        <v>1907</v>
      </c>
      <c r="O329" t="s">
        <v>1908</v>
      </c>
      <c r="P329" t="s">
        <v>7</v>
      </c>
      <c r="Q329" t="s">
        <v>9</v>
      </c>
      <c r="R329" t="s">
        <v>245</v>
      </c>
      <c r="S329" t="s">
        <v>221</v>
      </c>
      <c r="T329">
        <v>14350000</v>
      </c>
      <c r="AC329">
        <v>3.5</v>
      </c>
      <c r="AD329">
        <v>4100000</v>
      </c>
      <c r="AE329">
        <v>14350000</v>
      </c>
      <c r="AG329">
        <v>42038</v>
      </c>
      <c r="AH329">
        <v>42039</v>
      </c>
      <c r="AI329">
        <v>42040</v>
      </c>
      <c r="AJ329" t="s">
        <v>411</v>
      </c>
      <c r="AN329">
        <v>14350000</v>
      </c>
      <c r="AO329">
        <v>14350000</v>
      </c>
      <c r="AP329">
        <v>0</v>
      </c>
      <c r="AQ329">
        <v>0</v>
      </c>
      <c r="AR329" t="s">
        <v>469</v>
      </c>
      <c r="AS329" t="s">
        <v>469</v>
      </c>
      <c r="AU329" t="s">
        <v>469</v>
      </c>
      <c r="AV329" t="s">
        <v>469</v>
      </c>
      <c r="AW329" t="s">
        <v>2129</v>
      </c>
      <c r="AX329">
        <v>59</v>
      </c>
      <c r="AY329">
        <v>24</v>
      </c>
      <c r="AZ329">
        <v>42129</v>
      </c>
      <c r="BA329">
        <v>14350000</v>
      </c>
      <c r="BC329" t="s">
        <v>2277</v>
      </c>
      <c r="BD329">
        <v>0</v>
      </c>
      <c r="BE329">
        <v>12</v>
      </c>
      <c r="BF329" t="s">
        <v>469</v>
      </c>
      <c r="BG329" t="s">
        <v>2278</v>
      </c>
      <c r="BL329" t="s">
        <v>2243</v>
      </c>
    </row>
    <row r="330" spans="1:65" x14ac:dyDescent="0.2">
      <c r="A330" t="s">
        <v>478</v>
      </c>
      <c r="B330" t="s">
        <v>1626</v>
      </c>
      <c r="C330" t="s">
        <v>1700</v>
      </c>
      <c r="D330" s="39" t="s">
        <v>1701</v>
      </c>
      <c r="E330" t="s">
        <v>1702</v>
      </c>
      <c r="F330" t="s">
        <v>1047</v>
      </c>
      <c r="G330">
        <v>3</v>
      </c>
      <c r="H330" t="s">
        <v>1705</v>
      </c>
      <c r="J330" t="s">
        <v>328</v>
      </c>
      <c r="K330" t="s">
        <v>329</v>
      </c>
      <c r="L330" t="s">
        <v>90</v>
      </c>
      <c r="M330" t="s">
        <v>368</v>
      </c>
      <c r="N330" t="s">
        <v>1907</v>
      </c>
      <c r="O330" t="s">
        <v>1908</v>
      </c>
      <c r="P330" t="s">
        <v>7</v>
      </c>
      <c r="Q330" t="s">
        <v>9</v>
      </c>
      <c r="R330" t="s">
        <v>245</v>
      </c>
      <c r="S330" t="s">
        <v>221</v>
      </c>
      <c r="T330">
        <v>15750000</v>
      </c>
      <c r="AC330">
        <v>3.5</v>
      </c>
      <c r="AD330">
        <v>4500000</v>
      </c>
      <c r="AE330">
        <v>15750000</v>
      </c>
      <c r="AG330">
        <v>42038</v>
      </c>
      <c r="AH330">
        <v>42039</v>
      </c>
      <c r="AI330">
        <v>42040</v>
      </c>
      <c r="AJ330" t="s">
        <v>411</v>
      </c>
      <c r="AN330">
        <v>15750000</v>
      </c>
      <c r="AO330">
        <v>15750000</v>
      </c>
      <c r="AP330">
        <v>0</v>
      </c>
      <c r="AQ330">
        <v>0</v>
      </c>
      <c r="AR330" t="s">
        <v>469</v>
      </c>
      <c r="AS330" t="s">
        <v>469</v>
      </c>
      <c r="AU330" t="s">
        <v>469</v>
      </c>
      <c r="AV330" t="s">
        <v>469</v>
      </c>
      <c r="AW330" t="s">
        <v>2130</v>
      </c>
      <c r="AX330">
        <v>63</v>
      </c>
      <c r="AY330">
        <v>34</v>
      </c>
      <c r="AZ330">
        <v>42129</v>
      </c>
      <c r="BA330">
        <v>15750000</v>
      </c>
      <c r="BC330" t="s">
        <v>2279</v>
      </c>
      <c r="BD330">
        <v>0</v>
      </c>
      <c r="BE330">
        <v>12</v>
      </c>
      <c r="BF330" t="s">
        <v>469</v>
      </c>
      <c r="BG330" t="s">
        <v>2280</v>
      </c>
      <c r="BL330" t="s">
        <v>2243</v>
      </c>
    </row>
    <row r="331" spans="1:65" x14ac:dyDescent="0.2">
      <c r="A331" t="s">
        <v>478</v>
      </c>
      <c r="B331" t="s">
        <v>1626</v>
      </c>
      <c r="C331" t="s">
        <v>1700</v>
      </c>
      <c r="D331" s="39" t="s">
        <v>1701</v>
      </c>
      <c r="E331" t="s">
        <v>1702</v>
      </c>
      <c r="F331" t="s">
        <v>1047</v>
      </c>
      <c r="G331">
        <v>4</v>
      </c>
      <c r="H331" t="s">
        <v>1706</v>
      </c>
      <c r="J331" t="s">
        <v>328</v>
      </c>
      <c r="K331" t="s">
        <v>329</v>
      </c>
      <c r="L331" t="s">
        <v>90</v>
      </c>
      <c r="M331" t="s">
        <v>368</v>
      </c>
      <c r="N331" t="s">
        <v>1907</v>
      </c>
      <c r="O331" t="s">
        <v>1908</v>
      </c>
      <c r="P331" t="s">
        <v>7</v>
      </c>
      <c r="Q331" t="s">
        <v>9</v>
      </c>
      <c r="R331" t="s">
        <v>245</v>
      </c>
      <c r="S331" t="s">
        <v>221</v>
      </c>
      <c r="T331">
        <v>12600000</v>
      </c>
      <c r="AC331">
        <v>3.5</v>
      </c>
      <c r="AD331">
        <v>3600000</v>
      </c>
      <c r="AE331">
        <v>12600000</v>
      </c>
      <c r="AG331">
        <v>42038</v>
      </c>
      <c r="AH331">
        <v>42039</v>
      </c>
      <c r="AI331">
        <v>42040</v>
      </c>
      <c r="AJ331" t="s">
        <v>411</v>
      </c>
      <c r="AN331">
        <v>12600000</v>
      </c>
      <c r="AO331">
        <v>12600000</v>
      </c>
      <c r="AP331">
        <v>0</v>
      </c>
      <c r="AQ331">
        <v>0</v>
      </c>
      <c r="AR331" t="s">
        <v>469</v>
      </c>
      <c r="AS331" t="s">
        <v>469</v>
      </c>
      <c r="AU331" t="s">
        <v>469</v>
      </c>
      <c r="AV331" t="s">
        <v>469</v>
      </c>
      <c r="AW331" t="s">
        <v>2131</v>
      </c>
      <c r="AX331">
        <v>61</v>
      </c>
      <c r="AY331">
        <v>32</v>
      </c>
      <c r="AZ331">
        <v>42129</v>
      </c>
      <c r="BA331">
        <v>12600000</v>
      </c>
      <c r="BC331" t="s">
        <v>2281</v>
      </c>
      <c r="BD331">
        <v>0</v>
      </c>
      <c r="BE331">
        <v>12</v>
      </c>
      <c r="BF331" t="s">
        <v>469</v>
      </c>
      <c r="BG331" t="s">
        <v>2282</v>
      </c>
      <c r="BL331" t="s">
        <v>2243</v>
      </c>
    </row>
    <row r="332" spans="1:65" x14ac:dyDescent="0.2">
      <c r="A332" t="s">
        <v>478</v>
      </c>
      <c r="B332" t="s">
        <v>1626</v>
      </c>
      <c r="C332" t="s">
        <v>1700</v>
      </c>
      <c r="D332" s="39" t="s">
        <v>1701</v>
      </c>
      <c r="E332" t="s">
        <v>1702</v>
      </c>
      <c r="F332" t="s">
        <v>1047</v>
      </c>
      <c r="G332">
        <v>5</v>
      </c>
      <c r="H332" t="s">
        <v>1707</v>
      </c>
      <c r="J332" t="s">
        <v>328</v>
      </c>
      <c r="K332" t="s">
        <v>329</v>
      </c>
      <c r="L332" t="s">
        <v>90</v>
      </c>
      <c r="M332" t="s">
        <v>368</v>
      </c>
      <c r="N332" t="s">
        <v>1907</v>
      </c>
      <c r="O332" t="s">
        <v>1908</v>
      </c>
      <c r="P332" t="s">
        <v>7</v>
      </c>
      <c r="Q332" t="s">
        <v>9</v>
      </c>
      <c r="R332" t="s">
        <v>245</v>
      </c>
      <c r="S332" t="s">
        <v>221</v>
      </c>
      <c r="T332">
        <v>53797000</v>
      </c>
      <c r="AC332">
        <v>7.1529692999999996</v>
      </c>
      <c r="AD332">
        <v>7520932.6006753594</v>
      </c>
      <c r="AE332">
        <v>53797000</v>
      </c>
      <c r="AF332">
        <v>74677000</v>
      </c>
      <c r="AG332">
        <v>42038</v>
      </c>
      <c r="AH332">
        <v>42039</v>
      </c>
      <c r="AI332">
        <v>42040</v>
      </c>
      <c r="AJ332" t="s">
        <v>411</v>
      </c>
      <c r="AK332" t="s">
        <v>412</v>
      </c>
      <c r="AL332" t="s">
        <v>2283</v>
      </c>
      <c r="AM332">
        <v>42068</v>
      </c>
      <c r="AN332">
        <v>36540000</v>
      </c>
      <c r="AO332">
        <v>36540000</v>
      </c>
      <c r="AP332">
        <v>17257000</v>
      </c>
      <c r="AQ332">
        <v>0</v>
      </c>
      <c r="AR332" t="s">
        <v>469</v>
      </c>
      <c r="AS332" t="s">
        <v>469</v>
      </c>
      <c r="AU332" t="s">
        <v>469</v>
      </c>
      <c r="AV332" t="s">
        <v>469</v>
      </c>
      <c r="AW332" t="s">
        <v>2132</v>
      </c>
      <c r="AX332">
        <v>62</v>
      </c>
      <c r="AY332">
        <v>194</v>
      </c>
      <c r="AZ332">
        <v>42051</v>
      </c>
      <c r="BA332">
        <v>36540000</v>
      </c>
      <c r="BC332" t="s">
        <v>2284</v>
      </c>
      <c r="BD332">
        <v>0</v>
      </c>
      <c r="BE332">
        <v>12</v>
      </c>
      <c r="BF332" t="s">
        <v>469</v>
      </c>
      <c r="BG332" t="s">
        <v>2285</v>
      </c>
      <c r="BL332" t="s">
        <v>2243</v>
      </c>
    </row>
    <row r="333" spans="1:65" x14ac:dyDescent="0.2">
      <c r="A333" t="s">
        <v>478</v>
      </c>
      <c r="B333" t="s">
        <v>1626</v>
      </c>
      <c r="C333" t="s">
        <v>1700</v>
      </c>
      <c r="D333" s="39" t="s">
        <v>1701</v>
      </c>
      <c r="E333" t="s">
        <v>1702</v>
      </c>
      <c r="F333" t="s">
        <v>1047</v>
      </c>
      <c r="G333">
        <v>6</v>
      </c>
      <c r="H333" t="s">
        <v>1902</v>
      </c>
      <c r="J333" t="s">
        <v>328</v>
      </c>
      <c r="K333" t="s">
        <v>329</v>
      </c>
      <c r="L333" t="s">
        <v>90</v>
      </c>
      <c r="M333" t="s">
        <v>368</v>
      </c>
      <c r="N333" t="s">
        <v>1907</v>
      </c>
      <c r="O333" t="s">
        <v>1908</v>
      </c>
      <c r="P333" t="s">
        <v>7</v>
      </c>
      <c r="Q333" t="s">
        <v>9</v>
      </c>
      <c r="R333" t="s">
        <v>245</v>
      </c>
      <c r="S333" t="s">
        <v>221</v>
      </c>
      <c r="T333">
        <v>5750000</v>
      </c>
      <c r="AC333">
        <v>2.5</v>
      </c>
      <c r="AD333">
        <v>2300000</v>
      </c>
      <c r="AE333">
        <v>5750000</v>
      </c>
      <c r="AG333">
        <v>42047</v>
      </c>
      <c r="AH333">
        <v>42048</v>
      </c>
      <c r="AI333">
        <v>42051</v>
      </c>
      <c r="AJ333" t="s">
        <v>411</v>
      </c>
      <c r="AN333">
        <v>5750000</v>
      </c>
      <c r="AO333">
        <v>5750000</v>
      </c>
      <c r="AP333">
        <v>0</v>
      </c>
      <c r="AQ333">
        <v>0</v>
      </c>
      <c r="AR333" t="s">
        <v>469</v>
      </c>
      <c r="AS333" t="s">
        <v>469</v>
      </c>
      <c r="AU333" t="s">
        <v>469</v>
      </c>
      <c r="AV333" t="s">
        <v>469</v>
      </c>
      <c r="AW333" t="s">
        <v>2133</v>
      </c>
      <c r="AX333">
        <v>266</v>
      </c>
      <c r="AY333">
        <v>266</v>
      </c>
      <c r="AZ333">
        <v>42059</v>
      </c>
      <c r="BA333">
        <v>5750000</v>
      </c>
      <c r="BC333" t="s">
        <v>2286</v>
      </c>
      <c r="BD333">
        <v>0</v>
      </c>
      <c r="BE333">
        <v>12</v>
      </c>
      <c r="BF333" t="s">
        <v>469</v>
      </c>
      <c r="BG333" t="s">
        <v>2287</v>
      </c>
      <c r="BL333" t="s">
        <v>2243</v>
      </c>
    </row>
    <row r="334" spans="1:65" x14ac:dyDescent="0.2">
      <c r="A334" t="s">
        <v>478</v>
      </c>
      <c r="B334" t="s">
        <v>1626</v>
      </c>
      <c r="C334" t="s">
        <v>1700</v>
      </c>
      <c r="D334" s="39" t="s">
        <v>1701</v>
      </c>
      <c r="E334" t="s">
        <v>1702</v>
      </c>
      <c r="F334" t="s">
        <v>1047</v>
      </c>
      <c r="G334">
        <v>7</v>
      </c>
      <c r="H334" t="s">
        <v>1703</v>
      </c>
      <c r="J334" t="s">
        <v>328</v>
      </c>
      <c r="K334" t="s">
        <v>329</v>
      </c>
      <c r="L334" t="s">
        <v>90</v>
      </c>
      <c r="M334" t="s">
        <v>368</v>
      </c>
      <c r="N334" t="s">
        <v>1907</v>
      </c>
      <c r="O334" t="s">
        <v>1908</v>
      </c>
      <c r="P334" t="s">
        <v>7</v>
      </c>
      <c r="Q334" t="s">
        <v>9</v>
      </c>
      <c r="R334" t="s">
        <v>245</v>
      </c>
      <c r="S334" t="s">
        <v>221</v>
      </c>
      <c r="T334">
        <v>38950000</v>
      </c>
      <c r="AC334">
        <v>9.5</v>
      </c>
      <c r="AD334">
        <v>4100000</v>
      </c>
      <c r="AE334">
        <v>38950000</v>
      </c>
      <c r="AG334">
        <v>42138</v>
      </c>
      <c r="AH334">
        <v>42139</v>
      </c>
      <c r="AI334">
        <v>42144</v>
      </c>
      <c r="AJ334" t="s">
        <v>411</v>
      </c>
      <c r="AN334">
        <v>0</v>
      </c>
      <c r="AO334">
        <v>0</v>
      </c>
      <c r="AP334">
        <v>38950000</v>
      </c>
      <c r="AQ334">
        <v>0</v>
      </c>
      <c r="AR334" t="s">
        <v>469</v>
      </c>
      <c r="AS334" t="s">
        <v>469</v>
      </c>
      <c r="AU334" t="s">
        <v>469</v>
      </c>
      <c r="AV334" t="s">
        <v>469</v>
      </c>
      <c r="AW334" t="s">
        <v>469</v>
      </c>
      <c r="AX334" t="s">
        <v>469</v>
      </c>
      <c r="AY334" t="s">
        <v>469</v>
      </c>
      <c r="AZ334" t="s">
        <v>469</v>
      </c>
      <c r="BA334">
        <v>0</v>
      </c>
      <c r="BC334" t="s">
        <v>2288</v>
      </c>
      <c r="BD334">
        <v>0</v>
      </c>
      <c r="BE334">
        <v>12</v>
      </c>
      <c r="BF334" t="s">
        <v>469</v>
      </c>
      <c r="BG334" t="s">
        <v>2289</v>
      </c>
      <c r="BL334" t="s">
        <v>2243</v>
      </c>
      <c r="BM334" t="s">
        <v>2290</v>
      </c>
    </row>
    <row r="335" spans="1:65" x14ac:dyDescent="0.2">
      <c r="A335" t="s">
        <v>478</v>
      </c>
      <c r="B335" t="s">
        <v>1626</v>
      </c>
      <c r="C335" t="s">
        <v>1700</v>
      </c>
      <c r="D335" s="39" t="s">
        <v>1701</v>
      </c>
      <c r="E335" t="s">
        <v>1702</v>
      </c>
      <c r="F335" t="s">
        <v>1047</v>
      </c>
      <c r="G335">
        <v>8</v>
      </c>
      <c r="H335" t="s">
        <v>1704</v>
      </c>
      <c r="J335" t="s">
        <v>328</v>
      </c>
      <c r="K335" t="s">
        <v>329</v>
      </c>
      <c r="L335" t="s">
        <v>90</v>
      </c>
      <c r="M335" t="s">
        <v>368</v>
      </c>
      <c r="N335" t="s">
        <v>1907</v>
      </c>
      <c r="O335" t="s">
        <v>1908</v>
      </c>
      <c r="P335" t="s">
        <v>7</v>
      </c>
      <c r="Q335" t="s">
        <v>9</v>
      </c>
      <c r="R335" t="s">
        <v>245</v>
      </c>
      <c r="S335" t="s">
        <v>221</v>
      </c>
      <c r="T335">
        <v>38950000</v>
      </c>
      <c r="AC335">
        <v>9.5</v>
      </c>
      <c r="AD335">
        <v>4100000</v>
      </c>
      <c r="AE335">
        <v>38950000</v>
      </c>
      <c r="AG335">
        <v>42137</v>
      </c>
      <c r="AH335">
        <v>42138</v>
      </c>
      <c r="AI335">
        <v>42143</v>
      </c>
      <c r="AJ335" t="s">
        <v>411</v>
      </c>
      <c r="AN335">
        <v>0</v>
      </c>
      <c r="AO335">
        <v>0</v>
      </c>
      <c r="AP335">
        <v>38950000</v>
      </c>
      <c r="AQ335">
        <v>0</v>
      </c>
      <c r="AR335" t="s">
        <v>469</v>
      </c>
      <c r="AS335" t="s">
        <v>469</v>
      </c>
      <c r="AU335" t="s">
        <v>469</v>
      </c>
      <c r="AV335" t="s">
        <v>469</v>
      </c>
      <c r="AW335" t="s">
        <v>469</v>
      </c>
      <c r="AX335" t="s">
        <v>469</v>
      </c>
      <c r="AY335" t="s">
        <v>469</v>
      </c>
      <c r="AZ335" t="s">
        <v>469</v>
      </c>
      <c r="BA335">
        <v>0</v>
      </c>
      <c r="BC335" t="s">
        <v>2291</v>
      </c>
      <c r="BD335">
        <v>0</v>
      </c>
      <c r="BE335">
        <v>12</v>
      </c>
      <c r="BF335" t="s">
        <v>469</v>
      </c>
      <c r="BG335" t="s">
        <v>2292</v>
      </c>
      <c r="BL335" t="s">
        <v>2243</v>
      </c>
      <c r="BM335" t="s">
        <v>2293</v>
      </c>
    </row>
    <row r="336" spans="1:65" x14ac:dyDescent="0.2">
      <c r="A336" t="s">
        <v>478</v>
      </c>
      <c r="B336" t="s">
        <v>1626</v>
      </c>
      <c r="C336" t="s">
        <v>1700</v>
      </c>
      <c r="D336" s="39" t="s">
        <v>1701</v>
      </c>
      <c r="E336" t="s">
        <v>1702</v>
      </c>
      <c r="F336" t="s">
        <v>1047</v>
      </c>
      <c r="G336">
        <v>9</v>
      </c>
      <c r="H336" t="s">
        <v>1705</v>
      </c>
      <c r="J336" t="s">
        <v>328</v>
      </c>
      <c r="K336" t="s">
        <v>329</v>
      </c>
      <c r="L336" t="s">
        <v>90</v>
      </c>
      <c r="M336" t="s">
        <v>368</v>
      </c>
      <c r="N336" t="s">
        <v>1907</v>
      </c>
      <c r="O336" t="s">
        <v>1908</v>
      </c>
      <c r="P336" t="s">
        <v>7</v>
      </c>
      <c r="Q336" t="s">
        <v>9</v>
      </c>
      <c r="R336" t="s">
        <v>245</v>
      </c>
      <c r="S336" t="s">
        <v>221</v>
      </c>
      <c r="T336">
        <v>42750000</v>
      </c>
      <c r="AC336">
        <v>9.5</v>
      </c>
      <c r="AD336">
        <v>4500000</v>
      </c>
      <c r="AE336">
        <v>42750000</v>
      </c>
      <c r="AG336">
        <v>42138</v>
      </c>
      <c r="AH336">
        <v>42139</v>
      </c>
      <c r="AI336">
        <v>42144</v>
      </c>
      <c r="AJ336" t="s">
        <v>411</v>
      </c>
      <c r="AN336">
        <v>0</v>
      </c>
      <c r="AO336">
        <v>0</v>
      </c>
      <c r="AP336">
        <v>42750000</v>
      </c>
      <c r="AQ336">
        <v>0</v>
      </c>
      <c r="AR336" t="s">
        <v>469</v>
      </c>
      <c r="AS336" t="s">
        <v>469</v>
      </c>
      <c r="AU336" t="s">
        <v>469</v>
      </c>
      <c r="AV336" t="s">
        <v>469</v>
      </c>
      <c r="AW336" t="s">
        <v>469</v>
      </c>
      <c r="AX336" t="s">
        <v>469</v>
      </c>
      <c r="AY336" t="s">
        <v>469</v>
      </c>
      <c r="AZ336" t="s">
        <v>469</v>
      </c>
      <c r="BA336">
        <v>0</v>
      </c>
      <c r="BC336" t="s">
        <v>2294</v>
      </c>
      <c r="BD336">
        <v>0</v>
      </c>
      <c r="BE336">
        <v>12</v>
      </c>
      <c r="BF336" t="s">
        <v>469</v>
      </c>
      <c r="BG336" t="s">
        <v>2295</v>
      </c>
      <c r="BL336" t="s">
        <v>2243</v>
      </c>
      <c r="BM336" t="s">
        <v>2296</v>
      </c>
    </row>
    <row r="337" spans="1:162" x14ac:dyDescent="0.2">
      <c r="A337" t="s">
        <v>478</v>
      </c>
      <c r="B337" t="s">
        <v>1626</v>
      </c>
      <c r="C337" t="s">
        <v>1700</v>
      </c>
      <c r="D337" s="39" t="s">
        <v>1701</v>
      </c>
      <c r="E337" t="s">
        <v>1702</v>
      </c>
      <c r="F337" t="s">
        <v>1047</v>
      </c>
      <c r="G337">
        <v>10</v>
      </c>
      <c r="H337" t="s">
        <v>1706</v>
      </c>
      <c r="J337" t="s">
        <v>328</v>
      </c>
      <c r="K337" t="s">
        <v>329</v>
      </c>
      <c r="L337" t="s">
        <v>90</v>
      </c>
      <c r="M337" t="s">
        <v>368</v>
      </c>
      <c r="N337" t="s">
        <v>1907</v>
      </c>
      <c r="O337" t="s">
        <v>1908</v>
      </c>
      <c r="P337" t="s">
        <v>7</v>
      </c>
      <c r="Q337" t="s">
        <v>9</v>
      </c>
      <c r="R337" t="s">
        <v>245</v>
      </c>
      <c r="S337" t="s">
        <v>221</v>
      </c>
      <c r="T337">
        <v>34200000</v>
      </c>
      <c r="AC337">
        <v>9.5</v>
      </c>
      <c r="AD337">
        <v>3600000</v>
      </c>
      <c r="AE337">
        <v>34200000</v>
      </c>
      <c r="AG337">
        <v>42138</v>
      </c>
      <c r="AH337">
        <v>42139</v>
      </c>
      <c r="AI337">
        <v>42144</v>
      </c>
      <c r="AJ337" t="s">
        <v>411</v>
      </c>
      <c r="AN337">
        <v>0</v>
      </c>
      <c r="AO337">
        <v>0</v>
      </c>
      <c r="AP337">
        <v>34200000</v>
      </c>
      <c r="AQ337">
        <v>0</v>
      </c>
      <c r="AR337" t="s">
        <v>469</v>
      </c>
      <c r="AS337" t="s">
        <v>469</v>
      </c>
      <c r="AU337" t="s">
        <v>469</v>
      </c>
      <c r="AV337" t="s">
        <v>469</v>
      </c>
      <c r="AW337" t="s">
        <v>469</v>
      </c>
      <c r="AX337" t="s">
        <v>469</v>
      </c>
      <c r="AY337" t="s">
        <v>469</v>
      </c>
      <c r="AZ337" t="s">
        <v>469</v>
      </c>
      <c r="BA337">
        <v>0</v>
      </c>
      <c r="BC337" t="s">
        <v>2297</v>
      </c>
      <c r="BD337">
        <v>0</v>
      </c>
      <c r="BE337">
        <v>12</v>
      </c>
      <c r="BF337" t="s">
        <v>469</v>
      </c>
      <c r="BG337" t="s">
        <v>2298</v>
      </c>
      <c r="BL337" t="s">
        <v>2243</v>
      </c>
      <c r="BM337" t="s">
        <v>2299</v>
      </c>
    </row>
    <row r="338" spans="1:162" x14ac:dyDescent="0.2">
      <c r="A338" t="s">
        <v>478</v>
      </c>
      <c r="B338" t="s">
        <v>1626</v>
      </c>
      <c r="C338" t="s">
        <v>1700</v>
      </c>
      <c r="D338" s="39" t="s">
        <v>1701</v>
      </c>
      <c r="E338" t="s">
        <v>1702</v>
      </c>
      <c r="F338" t="s">
        <v>1047</v>
      </c>
      <c r="G338">
        <v>11</v>
      </c>
      <c r="H338" t="s">
        <v>1902</v>
      </c>
      <c r="J338" t="s">
        <v>328</v>
      </c>
      <c r="K338" t="s">
        <v>329</v>
      </c>
      <c r="L338" t="s">
        <v>90</v>
      </c>
      <c r="M338" t="s">
        <v>368</v>
      </c>
      <c r="N338" t="s">
        <v>1907</v>
      </c>
      <c r="O338" t="s">
        <v>1908</v>
      </c>
      <c r="P338" t="s">
        <v>7</v>
      </c>
      <c r="Q338" t="s">
        <v>9</v>
      </c>
      <c r="R338" t="s">
        <v>245</v>
      </c>
      <c r="S338" t="s">
        <v>221</v>
      </c>
      <c r="T338">
        <v>21850000</v>
      </c>
      <c r="AC338">
        <v>9.5</v>
      </c>
      <c r="AD338">
        <v>2300000</v>
      </c>
      <c r="AE338">
        <v>21850000</v>
      </c>
      <c r="AG338">
        <v>42129</v>
      </c>
      <c r="AH338">
        <v>42131</v>
      </c>
      <c r="AI338">
        <v>42133</v>
      </c>
      <c r="AJ338" t="s">
        <v>411</v>
      </c>
      <c r="AN338">
        <v>0</v>
      </c>
      <c r="AO338">
        <v>0</v>
      </c>
      <c r="AP338">
        <v>21850000</v>
      </c>
      <c r="AQ338">
        <v>0</v>
      </c>
      <c r="AR338" t="s">
        <v>469</v>
      </c>
      <c r="AS338" t="s">
        <v>469</v>
      </c>
      <c r="AU338" t="s">
        <v>469</v>
      </c>
      <c r="AV338" t="s">
        <v>469</v>
      </c>
      <c r="AW338" t="s">
        <v>469</v>
      </c>
      <c r="AX338" t="s">
        <v>469</v>
      </c>
      <c r="AY338" t="s">
        <v>469</v>
      </c>
      <c r="AZ338" t="s">
        <v>469</v>
      </c>
      <c r="BA338">
        <v>0</v>
      </c>
      <c r="BC338" t="s">
        <v>2300</v>
      </c>
      <c r="BD338">
        <v>0</v>
      </c>
      <c r="BE338">
        <v>12</v>
      </c>
      <c r="BF338" t="s">
        <v>469</v>
      </c>
      <c r="BG338" t="s">
        <v>2301</v>
      </c>
      <c r="BL338" t="s">
        <v>2243</v>
      </c>
      <c r="BM338" t="s">
        <v>2302</v>
      </c>
    </row>
    <row r="339" spans="1:162" x14ac:dyDescent="0.2">
      <c r="A339" s="43" t="s">
        <v>536</v>
      </c>
      <c r="B339" s="43" t="s">
        <v>1098</v>
      </c>
      <c r="C339" s="43" t="s">
        <v>1</v>
      </c>
      <c r="D339" s="60" t="s">
        <v>537</v>
      </c>
      <c r="E339" s="43" t="s">
        <v>538</v>
      </c>
      <c r="F339" s="43" t="s">
        <v>1047</v>
      </c>
      <c r="G339" s="43">
        <v>1</v>
      </c>
      <c r="H339" s="43" t="s">
        <v>724</v>
      </c>
      <c r="I339" s="43"/>
      <c r="J339" s="43" t="s">
        <v>328</v>
      </c>
      <c r="K339" s="43" t="s">
        <v>329</v>
      </c>
      <c r="L339" s="43" t="s">
        <v>107</v>
      </c>
      <c r="M339" s="43" t="s">
        <v>272</v>
      </c>
      <c r="N339" s="43" t="s">
        <v>1907</v>
      </c>
      <c r="O339" s="43" t="s">
        <v>274</v>
      </c>
      <c r="P339" s="43" t="s">
        <v>7</v>
      </c>
      <c r="Q339" s="43" t="s">
        <v>9</v>
      </c>
      <c r="R339" s="43" t="s">
        <v>245</v>
      </c>
      <c r="S339" s="43" t="s">
        <v>221</v>
      </c>
      <c r="T339" s="43"/>
      <c r="U339" s="43">
        <v>0</v>
      </c>
      <c r="V339" s="43"/>
      <c r="W339" s="43"/>
      <c r="X339" s="43"/>
      <c r="Y339" s="43"/>
      <c r="Z339" s="43"/>
      <c r="AA339" s="43"/>
      <c r="AB339" s="43"/>
      <c r="AC339" s="43"/>
      <c r="AD339" s="43" t="s">
        <v>469</v>
      </c>
      <c r="AE339" s="43">
        <v>0</v>
      </c>
      <c r="AF339" s="43"/>
      <c r="AG339" s="43"/>
      <c r="AH339" s="43"/>
      <c r="AI339" s="43"/>
      <c r="AJ339" s="43"/>
      <c r="AK339" s="43"/>
      <c r="AL339" s="43"/>
      <c r="AM339" s="43"/>
      <c r="AN339" s="43">
        <v>0</v>
      </c>
      <c r="AO339" s="43">
        <v>0</v>
      </c>
      <c r="AP339" s="43">
        <v>0</v>
      </c>
      <c r="AQ339" s="43">
        <v>0</v>
      </c>
      <c r="AR339" s="43" t="s">
        <v>469</v>
      </c>
      <c r="AS339" s="43"/>
      <c r="AT339" s="43" t="s">
        <v>469</v>
      </c>
      <c r="AU339" s="43" t="s">
        <v>469</v>
      </c>
      <c r="AV339" s="43" t="s">
        <v>469</v>
      </c>
      <c r="AW339" s="43" t="s">
        <v>469</v>
      </c>
      <c r="AX339" s="43" t="s">
        <v>469</v>
      </c>
      <c r="AY339" s="43" t="s">
        <v>469</v>
      </c>
      <c r="AZ339" s="43" t="s">
        <v>469</v>
      </c>
      <c r="BA339" s="43">
        <v>0</v>
      </c>
      <c r="BB339">
        <v>0</v>
      </c>
      <c r="BF339">
        <v>0</v>
      </c>
      <c r="BJ339">
        <v>0</v>
      </c>
      <c r="BN339">
        <v>0</v>
      </c>
      <c r="BR339">
        <v>0</v>
      </c>
      <c r="BV339">
        <v>0</v>
      </c>
      <c r="BZ339">
        <v>0</v>
      </c>
      <c r="CD339">
        <v>0</v>
      </c>
      <c r="CH339">
        <v>0</v>
      </c>
      <c r="CL339">
        <v>0</v>
      </c>
      <c r="CP339">
        <v>0</v>
      </c>
      <c r="CT339">
        <v>0</v>
      </c>
      <c r="CW339">
        <v>0</v>
      </c>
      <c r="DF339">
        <v>0</v>
      </c>
      <c r="DJ339">
        <v>0</v>
      </c>
      <c r="DN339">
        <v>0</v>
      </c>
      <c r="DR339">
        <v>0</v>
      </c>
      <c r="DV339">
        <v>0</v>
      </c>
      <c r="DZ339">
        <v>0</v>
      </c>
      <c r="ED339">
        <v>0</v>
      </c>
      <c r="EH339">
        <v>0</v>
      </c>
      <c r="EL339">
        <v>0</v>
      </c>
      <c r="EP339">
        <v>0</v>
      </c>
      <c r="ET339">
        <v>0</v>
      </c>
      <c r="EZ339" t="s">
        <v>743</v>
      </c>
      <c r="FA339">
        <v>0</v>
      </c>
      <c r="FB339">
        <v>7</v>
      </c>
      <c r="FC339" t="s">
        <v>469</v>
      </c>
      <c r="FD339" t="s">
        <v>744</v>
      </c>
      <c r="FE339" t="s">
        <v>741</v>
      </c>
      <c r="FF339">
        <v>0</v>
      </c>
    </row>
    <row r="340" spans="1:162" x14ac:dyDescent="0.2">
      <c r="A340" t="s">
        <v>536</v>
      </c>
      <c r="B340" t="s">
        <v>1098</v>
      </c>
      <c r="C340" t="s">
        <v>1</v>
      </c>
      <c r="D340" s="39" t="s">
        <v>537</v>
      </c>
      <c r="E340" t="s">
        <v>538</v>
      </c>
      <c r="F340" t="s">
        <v>1047</v>
      </c>
      <c r="G340">
        <v>2</v>
      </c>
      <c r="H340" t="s">
        <v>1046</v>
      </c>
      <c r="J340" t="s">
        <v>328</v>
      </c>
      <c r="K340" t="s">
        <v>329</v>
      </c>
      <c r="L340" t="s">
        <v>107</v>
      </c>
      <c r="M340" t="s">
        <v>272</v>
      </c>
      <c r="N340" t="s">
        <v>1907</v>
      </c>
      <c r="O340" t="s">
        <v>274</v>
      </c>
      <c r="P340" t="s">
        <v>7</v>
      </c>
      <c r="Q340" t="s">
        <v>9</v>
      </c>
      <c r="R340" t="s">
        <v>245</v>
      </c>
      <c r="S340" t="s">
        <v>221</v>
      </c>
      <c r="U340">
        <v>15750000</v>
      </c>
      <c r="AC340">
        <v>3.5</v>
      </c>
      <c r="AD340">
        <v>4500000</v>
      </c>
      <c r="AE340">
        <v>15750000</v>
      </c>
      <c r="AG340">
        <v>41690</v>
      </c>
      <c r="AH340">
        <v>41694</v>
      </c>
      <c r="AI340">
        <v>41698</v>
      </c>
      <c r="AJ340" t="s">
        <v>1020</v>
      </c>
      <c r="AN340">
        <v>15750000</v>
      </c>
      <c r="AO340">
        <v>15750000</v>
      </c>
      <c r="AP340">
        <v>0</v>
      </c>
      <c r="AQ340">
        <v>0</v>
      </c>
      <c r="AR340" t="s">
        <v>469</v>
      </c>
      <c r="AT340" t="s">
        <v>469</v>
      </c>
      <c r="AU340" t="s">
        <v>469</v>
      </c>
      <c r="AV340" t="s">
        <v>469</v>
      </c>
      <c r="AW340" t="s">
        <v>1097</v>
      </c>
      <c r="AX340">
        <v>238</v>
      </c>
      <c r="AY340">
        <v>277</v>
      </c>
      <c r="AZ340">
        <v>41698</v>
      </c>
      <c r="BA340">
        <v>15750000</v>
      </c>
      <c r="BB340">
        <v>0</v>
      </c>
      <c r="BF340">
        <v>0</v>
      </c>
      <c r="BJ340">
        <v>0</v>
      </c>
      <c r="BN340">
        <v>0</v>
      </c>
      <c r="BR340">
        <v>0</v>
      </c>
      <c r="BV340">
        <v>0</v>
      </c>
      <c r="BZ340">
        <v>0</v>
      </c>
      <c r="CD340">
        <v>0</v>
      </c>
      <c r="CH340">
        <v>0</v>
      </c>
      <c r="CL340">
        <v>0</v>
      </c>
      <c r="CP340">
        <v>0</v>
      </c>
      <c r="CT340">
        <v>0</v>
      </c>
      <c r="CW340">
        <v>0</v>
      </c>
      <c r="DF340">
        <v>0</v>
      </c>
      <c r="DJ340">
        <v>0</v>
      </c>
      <c r="DN340">
        <v>0</v>
      </c>
      <c r="DR340">
        <v>0</v>
      </c>
      <c r="DV340">
        <v>0</v>
      </c>
      <c r="DZ340">
        <v>0</v>
      </c>
      <c r="ED340">
        <v>0</v>
      </c>
      <c r="EH340">
        <v>0</v>
      </c>
      <c r="EL340">
        <v>0</v>
      </c>
      <c r="EP340">
        <v>0</v>
      </c>
      <c r="ET340">
        <v>0</v>
      </c>
      <c r="EZ340" t="s">
        <v>745</v>
      </c>
      <c r="FA340">
        <v>0</v>
      </c>
      <c r="FB340">
        <v>7</v>
      </c>
      <c r="FC340" t="s">
        <v>469</v>
      </c>
      <c r="FD340" t="s">
        <v>746</v>
      </c>
      <c r="FE340" t="s">
        <v>742</v>
      </c>
      <c r="FF340">
        <v>0</v>
      </c>
    </row>
    <row r="341" spans="1:162" x14ac:dyDescent="0.2">
      <c r="A341" s="60" t="s">
        <v>473</v>
      </c>
      <c r="B341" s="43" t="s">
        <v>2020</v>
      </c>
      <c r="C341" s="43" t="s">
        <v>1</v>
      </c>
      <c r="D341" s="60" t="s">
        <v>2021</v>
      </c>
      <c r="E341" s="43" t="s">
        <v>2022</v>
      </c>
      <c r="F341" s="43" t="s">
        <v>425</v>
      </c>
      <c r="G341" s="43">
        <v>1</v>
      </c>
      <c r="H341" s="43" t="s">
        <v>2023</v>
      </c>
      <c r="I341" s="43"/>
      <c r="J341" s="43" t="s">
        <v>347</v>
      </c>
      <c r="K341" s="43" t="s">
        <v>348</v>
      </c>
      <c r="L341" s="43" t="s">
        <v>107</v>
      </c>
      <c r="M341" s="43" t="s">
        <v>293</v>
      </c>
      <c r="N341" s="43" t="s">
        <v>1907</v>
      </c>
      <c r="O341" s="43" t="s">
        <v>1908</v>
      </c>
      <c r="P341" s="43" t="s">
        <v>4</v>
      </c>
      <c r="Q341" s="43" t="s">
        <v>4</v>
      </c>
      <c r="R341" s="43" t="s">
        <v>386</v>
      </c>
      <c r="S341" s="43" t="s">
        <v>239</v>
      </c>
      <c r="T341" s="43"/>
      <c r="U341" s="43"/>
      <c r="V341" s="43"/>
      <c r="W341" s="43"/>
      <c r="X341" s="43"/>
      <c r="Y341" s="43"/>
      <c r="Z341" s="43">
        <v>3000000000</v>
      </c>
      <c r="AA341" s="43"/>
      <c r="AB341" s="43"/>
      <c r="AC341" s="43">
        <v>3</v>
      </c>
      <c r="AD341" s="43">
        <v>1000000000</v>
      </c>
      <c r="AE341" s="43">
        <v>3000000000</v>
      </c>
      <c r="AF341" s="43"/>
      <c r="AG341" s="43">
        <v>42060</v>
      </c>
      <c r="AH341" s="43">
        <v>42060</v>
      </c>
      <c r="AI341" s="43">
        <v>42060</v>
      </c>
      <c r="AJ341" s="43" t="s">
        <v>411</v>
      </c>
      <c r="AK341" s="43"/>
      <c r="AL341" s="43"/>
      <c r="AM341" s="43"/>
      <c r="AN341" s="43">
        <v>0</v>
      </c>
      <c r="AO341" s="43">
        <v>0</v>
      </c>
      <c r="AP341" s="43">
        <v>3000000000</v>
      </c>
      <c r="AQ341" s="43">
        <v>0</v>
      </c>
      <c r="AR341" s="43" t="s">
        <v>469</v>
      </c>
      <c r="AS341" s="43" t="s">
        <v>469</v>
      </c>
      <c r="AT341" s="43" t="s">
        <v>469</v>
      </c>
      <c r="AU341" s="43" t="s">
        <v>469</v>
      </c>
      <c r="AV341" s="43" t="s">
        <v>469</v>
      </c>
      <c r="AW341" s="43" t="s">
        <v>469</v>
      </c>
      <c r="AX341" s="43" t="s">
        <v>469</v>
      </c>
      <c r="AY341" s="43" t="s">
        <v>469</v>
      </c>
      <c r="AZ341" s="43">
        <v>0</v>
      </c>
      <c r="BA341" s="43">
        <v>0</v>
      </c>
      <c r="BB341">
        <v>1</v>
      </c>
      <c r="BC341" t="s">
        <v>469</v>
      </c>
      <c r="BD341" t="s">
        <v>1027</v>
      </c>
      <c r="BE341" t="s">
        <v>469</v>
      </c>
      <c r="BF341">
        <v>0</v>
      </c>
      <c r="CJ341" t="s">
        <v>1026</v>
      </c>
    </row>
    <row r="342" spans="1:162" x14ac:dyDescent="0.2">
      <c r="A342" t="s">
        <v>473</v>
      </c>
      <c r="B342" t="s">
        <v>2020</v>
      </c>
      <c r="C342" t="s">
        <v>1</v>
      </c>
      <c r="D342" s="39" t="s">
        <v>2021</v>
      </c>
      <c r="E342" t="s">
        <v>2022</v>
      </c>
      <c r="G342">
        <v>2</v>
      </c>
      <c r="H342" t="s">
        <v>2199</v>
      </c>
      <c r="J342" t="s">
        <v>341</v>
      </c>
      <c r="K342" t="s">
        <v>342</v>
      </c>
      <c r="L342" t="s">
        <v>107</v>
      </c>
      <c r="M342" t="s">
        <v>272</v>
      </c>
      <c r="N342" t="s">
        <v>1907</v>
      </c>
      <c r="O342" t="s">
        <v>1908</v>
      </c>
      <c r="P342" t="s">
        <v>4</v>
      </c>
      <c r="Q342" t="s">
        <v>1</v>
      </c>
      <c r="R342" t="s">
        <v>344</v>
      </c>
      <c r="S342" t="s">
        <v>244</v>
      </c>
      <c r="T342">
        <v>500000</v>
      </c>
      <c r="AC342">
        <v>1</v>
      </c>
      <c r="AD342">
        <v>500000</v>
      </c>
      <c r="AE342">
        <v>500000</v>
      </c>
      <c r="AG342">
        <v>42065</v>
      </c>
      <c r="AH342">
        <v>42067</v>
      </c>
      <c r="AI342">
        <v>42069</v>
      </c>
      <c r="AJ342" t="s">
        <v>411</v>
      </c>
      <c r="AN342">
        <v>500000</v>
      </c>
      <c r="AO342">
        <v>0</v>
      </c>
      <c r="AP342">
        <v>500000</v>
      </c>
      <c r="AQ342">
        <v>500000</v>
      </c>
      <c r="AR342" t="s">
        <v>469</v>
      </c>
      <c r="AS342" t="s">
        <v>469</v>
      </c>
      <c r="AT342" t="s">
        <v>469</v>
      </c>
      <c r="AU342" t="s">
        <v>469</v>
      </c>
      <c r="AV342" t="s">
        <v>2325</v>
      </c>
      <c r="AW342">
        <v>289</v>
      </c>
      <c r="AX342">
        <v>0</v>
      </c>
      <c r="AY342">
        <v>0</v>
      </c>
      <c r="AZ342">
        <v>500000</v>
      </c>
      <c r="BA342">
        <v>0</v>
      </c>
      <c r="BB342">
        <v>1</v>
      </c>
      <c r="BC342" t="s">
        <v>469</v>
      </c>
      <c r="BD342" t="s">
        <v>1028</v>
      </c>
      <c r="BE342" t="s">
        <v>469</v>
      </c>
      <c r="BF342">
        <v>0</v>
      </c>
      <c r="CJ342" t="s">
        <v>1025</v>
      </c>
    </row>
    <row r="343" spans="1:162" x14ac:dyDescent="0.2">
      <c r="A343" t="s">
        <v>473</v>
      </c>
      <c r="B343" t="s">
        <v>2020</v>
      </c>
      <c r="C343" t="s">
        <v>1</v>
      </c>
      <c r="D343" s="39" t="s">
        <v>2021</v>
      </c>
      <c r="E343" t="s">
        <v>2022</v>
      </c>
      <c r="G343">
        <v>3</v>
      </c>
      <c r="H343" t="s">
        <v>2326</v>
      </c>
      <c r="J343" t="s">
        <v>328</v>
      </c>
      <c r="K343" t="s">
        <v>329</v>
      </c>
      <c r="L343" t="s">
        <v>107</v>
      </c>
      <c r="M343" t="s">
        <v>272</v>
      </c>
      <c r="N343" t="s">
        <v>1907</v>
      </c>
      <c r="O343" t="s">
        <v>1908</v>
      </c>
      <c r="P343" t="s">
        <v>7</v>
      </c>
      <c r="Q343" t="s">
        <v>9</v>
      </c>
      <c r="R343" t="s">
        <v>245</v>
      </c>
      <c r="S343" t="s">
        <v>221</v>
      </c>
      <c r="T343">
        <v>9000000</v>
      </c>
      <c r="AC343">
        <v>2</v>
      </c>
      <c r="AD343">
        <v>4500000</v>
      </c>
      <c r="AE343">
        <v>9000000</v>
      </c>
      <c r="AG343">
        <v>42073</v>
      </c>
      <c r="AH343">
        <v>42075</v>
      </c>
      <c r="AI343">
        <v>42076</v>
      </c>
      <c r="AJ343" t="s">
        <v>411</v>
      </c>
      <c r="AK343" t="s">
        <v>417</v>
      </c>
      <c r="AL343" t="s">
        <v>2327</v>
      </c>
      <c r="AM343">
        <v>42073</v>
      </c>
      <c r="AN343">
        <v>0</v>
      </c>
      <c r="AO343">
        <v>0</v>
      </c>
      <c r="AP343">
        <v>9000000</v>
      </c>
      <c r="AQ343">
        <v>0</v>
      </c>
      <c r="AR343" t="s">
        <v>469</v>
      </c>
      <c r="AS343" t="s">
        <v>469</v>
      </c>
      <c r="AT343" t="s">
        <v>469</v>
      </c>
      <c r="AU343" t="s">
        <v>469</v>
      </c>
      <c r="AV343" t="s">
        <v>469</v>
      </c>
      <c r="AW343" t="s">
        <v>469</v>
      </c>
      <c r="AX343" t="s">
        <v>469</v>
      </c>
      <c r="AY343" t="s">
        <v>469</v>
      </c>
      <c r="AZ343">
        <v>0</v>
      </c>
      <c r="BA343">
        <v>0</v>
      </c>
      <c r="BB343">
        <v>1</v>
      </c>
      <c r="BC343" t="s">
        <v>469</v>
      </c>
      <c r="BD343" t="s">
        <v>1028</v>
      </c>
      <c r="BE343" t="s">
        <v>469</v>
      </c>
      <c r="BF343">
        <v>0</v>
      </c>
      <c r="CJ343" t="s">
        <v>1025</v>
      </c>
    </row>
    <row r="344" spans="1:162" x14ac:dyDescent="0.2">
      <c r="A344" t="s">
        <v>473</v>
      </c>
      <c r="B344" t="s">
        <v>2020</v>
      </c>
      <c r="C344" t="s">
        <v>1</v>
      </c>
      <c r="D344" s="39" t="s">
        <v>2021</v>
      </c>
      <c r="E344" t="s">
        <v>2022</v>
      </c>
      <c r="G344">
        <v>4</v>
      </c>
      <c r="H344" t="s">
        <v>2328</v>
      </c>
      <c r="J344" t="s">
        <v>328</v>
      </c>
      <c r="K344" t="s">
        <v>329</v>
      </c>
      <c r="L344" t="s">
        <v>107</v>
      </c>
      <c r="M344" t="s">
        <v>272</v>
      </c>
      <c r="N344" t="s">
        <v>1907</v>
      </c>
      <c r="O344" t="s">
        <v>1908</v>
      </c>
      <c r="P344" t="s">
        <v>7</v>
      </c>
      <c r="Q344" t="s">
        <v>9</v>
      </c>
      <c r="R344" t="s">
        <v>245</v>
      </c>
      <c r="S344" t="s">
        <v>221</v>
      </c>
      <c r="T344">
        <v>9000000</v>
      </c>
      <c r="AC344">
        <v>2</v>
      </c>
      <c r="AD344">
        <v>4500000</v>
      </c>
      <c r="AE344">
        <v>9000000</v>
      </c>
      <c r="AG344">
        <v>42073</v>
      </c>
      <c r="AH344">
        <v>42075</v>
      </c>
      <c r="AI344">
        <v>42076</v>
      </c>
      <c r="AJ344" t="s">
        <v>411</v>
      </c>
      <c r="AK344" t="s">
        <v>417</v>
      </c>
      <c r="AL344" t="s">
        <v>2327</v>
      </c>
      <c r="AM344">
        <v>42073</v>
      </c>
      <c r="AN344">
        <v>0</v>
      </c>
      <c r="AO344">
        <v>0</v>
      </c>
      <c r="AP344">
        <v>9000000</v>
      </c>
      <c r="AQ344">
        <v>0</v>
      </c>
      <c r="AR344" t="s">
        <v>469</v>
      </c>
      <c r="AS344" t="s">
        <v>469</v>
      </c>
      <c r="AT344" t="s">
        <v>469</v>
      </c>
      <c r="AU344" t="s">
        <v>469</v>
      </c>
      <c r="AV344" t="s">
        <v>469</v>
      </c>
      <c r="AW344" t="s">
        <v>469</v>
      </c>
      <c r="AX344" t="s">
        <v>469</v>
      </c>
      <c r="AY344" t="s">
        <v>469</v>
      </c>
      <c r="AZ344">
        <v>0</v>
      </c>
      <c r="BA344">
        <v>0</v>
      </c>
      <c r="BB344">
        <v>1</v>
      </c>
      <c r="BC344" t="s">
        <v>469</v>
      </c>
      <c r="BD344" t="s">
        <v>1028</v>
      </c>
      <c r="BE344" t="s">
        <v>469</v>
      </c>
      <c r="BF344">
        <v>0</v>
      </c>
      <c r="CJ344" t="s">
        <v>1025</v>
      </c>
    </row>
    <row r="345" spans="1:162" x14ac:dyDescent="0.2">
      <c r="A345" t="s">
        <v>473</v>
      </c>
      <c r="B345" t="s">
        <v>1861</v>
      </c>
      <c r="C345" t="s">
        <v>9</v>
      </c>
      <c r="D345" s="39" t="s">
        <v>1024</v>
      </c>
      <c r="E345" t="s">
        <v>1862</v>
      </c>
      <c r="F345" t="s">
        <v>1047</v>
      </c>
      <c r="G345">
        <v>1</v>
      </c>
      <c r="H345" t="s">
        <v>1863</v>
      </c>
      <c r="J345" t="s">
        <v>328</v>
      </c>
      <c r="K345" t="s">
        <v>329</v>
      </c>
      <c r="L345" t="s">
        <v>107</v>
      </c>
      <c r="M345" t="s">
        <v>272</v>
      </c>
      <c r="N345" t="s">
        <v>1907</v>
      </c>
      <c r="O345" t="s">
        <v>1908</v>
      </c>
      <c r="P345" t="s">
        <v>7</v>
      </c>
      <c r="Q345" t="s">
        <v>9</v>
      </c>
      <c r="R345" t="s">
        <v>245</v>
      </c>
      <c r="S345" t="s">
        <v>221</v>
      </c>
      <c r="T345">
        <v>10600000</v>
      </c>
      <c r="AC345">
        <v>2</v>
      </c>
      <c r="AD345">
        <v>5300000</v>
      </c>
      <c r="AE345">
        <v>10600000</v>
      </c>
      <c r="AG345">
        <v>42023</v>
      </c>
      <c r="AH345">
        <v>42025</v>
      </c>
      <c r="AI345">
        <v>42027</v>
      </c>
      <c r="AJ345" t="s">
        <v>411</v>
      </c>
      <c r="AN345">
        <v>10600000</v>
      </c>
      <c r="AO345">
        <v>10600000</v>
      </c>
      <c r="AP345">
        <v>0</v>
      </c>
      <c r="AQ345">
        <v>0</v>
      </c>
      <c r="AR345" t="s">
        <v>469</v>
      </c>
      <c r="AS345" t="s">
        <v>469</v>
      </c>
      <c r="AT345" t="s">
        <v>469</v>
      </c>
      <c r="AU345" t="s">
        <v>469</v>
      </c>
      <c r="AV345" t="s">
        <v>2024</v>
      </c>
      <c r="AW345">
        <v>195</v>
      </c>
      <c r="AX345">
        <v>355</v>
      </c>
      <c r="AY345">
        <v>42069</v>
      </c>
      <c r="AZ345">
        <v>10600000</v>
      </c>
      <c r="BA345">
        <v>0</v>
      </c>
      <c r="BB345">
        <v>1</v>
      </c>
      <c r="BC345" t="s">
        <v>469</v>
      </c>
      <c r="BD345" t="s">
        <v>1028</v>
      </c>
      <c r="BE345" t="s">
        <v>469</v>
      </c>
      <c r="BF345">
        <v>0</v>
      </c>
      <c r="CJ345" t="s">
        <v>1025</v>
      </c>
    </row>
    <row r="346" spans="1:162" x14ac:dyDescent="0.2">
      <c r="A346" t="s">
        <v>473</v>
      </c>
      <c r="B346" t="s">
        <v>1861</v>
      </c>
      <c r="C346" t="s">
        <v>9</v>
      </c>
      <c r="D346" s="39" t="s">
        <v>1024</v>
      </c>
      <c r="E346" t="s">
        <v>1862</v>
      </c>
      <c r="F346" t="s">
        <v>1047</v>
      </c>
      <c r="G346">
        <v>2</v>
      </c>
      <c r="H346" t="s">
        <v>1864</v>
      </c>
      <c r="J346" t="s">
        <v>328</v>
      </c>
      <c r="K346" t="s">
        <v>329</v>
      </c>
      <c r="L346" t="s">
        <v>107</v>
      </c>
      <c r="M346" t="s">
        <v>272</v>
      </c>
      <c r="N346" t="s">
        <v>1907</v>
      </c>
      <c r="O346" t="s">
        <v>1908</v>
      </c>
      <c r="P346" t="s">
        <v>7</v>
      </c>
      <c r="Q346" t="s">
        <v>9</v>
      </c>
      <c r="R346" t="s">
        <v>245</v>
      </c>
      <c r="S346" t="s">
        <v>221</v>
      </c>
      <c r="T346">
        <v>13250000</v>
      </c>
      <c r="AC346">
        <v>2.5</v>
      </c>
      <c r="AD346">
        <v>5300000</v>
      </c>
      <c r="AE346">
        <v>13250000</v>
      </c>
      <c r="AG346">
        <v>42023</v>
      </c>
      <c r="AH346">
        <v>42025</v>
      </c>
      <c r="AI346">
        <v>42027</v>
      </c>
      <c r="AJ346" t="s">
        <v>411</v>
      </c>
      <c r="AN346">
        <v>13250000</v>
      </c>
      <c r="AO346">
        <v>13250000</v>
      </c>
      <c r="AP346">
        <v>0</v>
      </c>
      <c r="AQ346">
        <v>0</v>
      </c>
      <c r="AR346" t="s">
        <v>469</v>
      </c>
      <c r="AS346" t="s">
        <v>469</v>
      </c>
      <c r="AT346" t="s">
        <v>469</v>
      </c>
      <c r="AU346" t="s">
        <v>469</v>
      </c>
      <c r="AV346" t="s">
        <v>2025</v>
      </c>
      <c r="AW346">
        <v>196</v>
      </c>
      <c r="AX346">
        <v>250</v>
      </c>
      <c r="AY346">
        <v>42060</v>
      </c>
      <c r="AZ346">
        <v>13250000</v>
      </c>
      <c r="BA346">
        <v>0</v>
      </c>
      <c r="BB346">
        <v>1</v>
      </c>
      <c r="BC346" t="s">
        <v>469</v>
      </c>
      <c r="BD346" t="s">
        <v>1028</v>
      </c>
      <c r="BE346" t="s">
        <v>469</v>
      </c>
      <c r="BF346">
        <v>0</v>
      </c>
      <c r="CJ346" t="s">
        <v>1025</v>
      </c>
    </row>
    <row r="347" spans="1:162" x14ac:dyDescent="0.2">
      <c r="A347" t="s">
        <v>473</v>
      </c>
      <c r="B347" t="s">
        <v>1861</v>
      </c>
      <c r="C347" t="s">
        <v>9</v>
      </c>
      <c r="D347" s="39" t="s">
        <v>1024</v>
      </c>
      <c r="E347" t="s">
        <v>1862</v>
      </c>
      <c r="F347" t="s">
        <v>1047</v>
      </c>
      <c r="G347">
        <v>3</v>
      </c>
      <c r="H347" t="s">
        <v>1865</v>
      </c>
      <c r="J347" t="s">
        <v>328</v>
      </c>
      <c r="K347" t="s">
        <v>329</v>
      </c>
      <c r="L347" t="s">
        <v>107</v>
      </c>
      <c r="M347" t="s">
        <v>272</v>
      </c>
      <c r="N347" t="s">
        <v>1907</v>
      </c>
      <c r="O347" t="s">
        <v>1908</v>
      </c>
      <c r="P347" t="s">
        <v>7</v>
      </c>
      <c r="Q347" t="s">
        <v>9</v>
      </c>
      <c r="R347" t="s">
        <v>245</v>
      </c>
      <c r="S347" t="s">
        <v>221</v>
      </c>
      <c r="T347">
        <v>5300000</v>
      </c>
      <c r="AC347">
        <v>1</v>
      </c>
      <c r="AD347">
        <v>5300000</v>
      </c>
      <c r="AE347">
        <v>5300000</v>
      </c>
      <c r="AG347">
        <v>42023</v>
      </c>
      <c r="AH347">
        <v>42025</v>
      </c>
      <c r="AI347">
        <v>42027</v>
      </c>
      <c r="AJ347" t="s">
        <v>411</v>
      </c>
      <c r="AN347">
        <v>5300000</v>
      </c>
      <c r="AO347">
        <v>0</v>
      </c>
      <c r="AP347">
        <v>5300000</v>
      </c>
      <c r="AQ347">
        <v>5300000</v>
      </c>
      <c r="AR347" t="s">
        <v>469</v>
      </c>
      <c r="AS347" t="s">
        <v>469</v>
      </c>
      <c r="AT347" t="s">
        <v>469</v>
      </c>
      <c r="AU347" t="s">
        <v>469</v>
      </c>
      <c r="AV347" t="s">
        <v>2026</v>
      </c>
      <c r="AW347">
        <v>197</v>
      </c>
      <c r="AX347">
        <v>0</v>
      </c>
      <c r="AY347">
        <v>0</v>
      </c>
      <c r="AZ347">
        <v>5300000</v>
      </c>
      <c r="BA347">
        <v>0</v>
      </c>
      <c r="BB347">
        <v>1</v>
      </c>
      <c r="BC347" t="s">
        <v>469</v>
      </c>
      <c r="BD347" t="s">
        <v>1029</v>
      </c>
      <c r="BE347" t="s">
        <v>469</v>
      </c>
      <c r="BF347">
        <v>0</v>
      </c>
      <c r="CJ347" t="s">
        <v>1030</v>
      </c>
    </row>
    <row r="348" spans="1:162" x14ac:dyDescent="0.2">
      <c r="A348" t="s">
        <v>473</v>
      </c>
      <c r="B348" t="s">
        <v>1861</v>
      </c>
      <c r="C348" t="s">
        <v>9</v>
      </c>
      <c r="D348" s="39" t="s">
        <v>1024</v>
      </c>
      <c r="E348" t="s">
        <v>1862</v>
      </c>
      <c r="F348" t="s">
        <v>431</v>
      </c>
      <c r="G348">
        <v>4</v>
      </c>
      <c r="H348" t="s">
        <v>1866</v>
      </c>
      <c r="J348" t="s">
        <v>270</v>
      </c>
      <c r="K348" t="s">
        <v>303</v>
      </c>
      <c r="L348" t="s">
        <v>107</v>
      </c>
      <c r="M348" t="s">
        <v>272</v>
      </c>
      <c r="N348" t="s">
        <v>1907</v>
      </c>
      <c r="O348" t="s">
        <v>1908</v>
      </c>
      <c r="P348" t="s">
        <v>4</v>
      </c>
      <c r="Q348" t="s">
        <v>7</v>
      </c>
      <c r="R348" t="s">
        <v>277</v>
      </c>
      <c r="S348" t="s">
        <v>240</v>
      </c>
      <c r="T348">
        <v>50000000</v>
      </c>
      <c r="AC348">
        <v>6</v>
      </c>
      <c r="AD348">
        <v>8333333.333333333</v>
      </c>
      <c r="AE348">
        <v>50000000</v>
      </c>
      <c r="AG348">
        <v>42023</v>
      </c>
      <c r="AH348">
        <v>42025</v>
      </c>
      <c r="AI348">
        <v>42027</v>
      </c>
      <c r="AJ348" t="s">
        <v>411</v>
      </c>
      <c r="AN348">
        <v>0</v>
      </c>
      <c r="AO348">
        <v>0</v>
      </c>
      <c r="AP348">
        <v>50000000</v>
      </c>
      <c r="AQ348">
        <v>0</v>
      </c>
      <c r="AR348" t="s">
        <v>469</v>
      </c>
      <c r="AS348" t="s">
        <v>469</v>
      </c>
      <c r="AT348" t="s">
        <v>469</v>
      </c>
      <c r="AU348" t="s">
        <v>469</v>
      </c>
      <c r="AV348" t="s">
        <v>469</v>
      </c>
      <c r="AW348" t="s">
        <v>469</v>
      </c>
      <c r="AX348" t="s">
        <v>469</v>
      </c>
      <c r="AY348" t="s">
        <v>469</v>
      </c>
      <c r="AZ348">
        <v>0</v>
      </c>
      <c r="BA348">
        <v>0</v>
      </c>
      <c r="BB348">
        <v>1</v>
      </c>
      <c r="BC348" t="s">
        <v>469</v>
      </c>
      <c r="BD348" t="s">
        <v>1029</v>
      </c>
      <c r="BE348" t="s">
        <v>469</v>
      </c>
      <c r="BF348">
        <v>0</v>
      </c>
      <c r="CJ348" t="s">
        <v>1030</v>
      </c>
    </row>
    <row r="349" spans="1:162" x14ac:dyDescent="0.2">
      <c r="A349" t="s">
        <v>473</v>
      </c>
      <c r="B349" t="s">
        <v>1861</v>
      </c>
      <c r="C349" t="s">
        <v>9</v>
      </c>
      <c r="D349" s="39" t="s">
        <v>1024</v>
      </c>
      <c r="E349" t="s">
        <v>1862</v>
      </c>
      <c r="F349" t="s">
        <v>1047</v>
      </c>
      <c r="G349">
        <v>5</v>
      </c>
      <c r="H349" t="s">
        <v>1867</v>
      </c>
      <c r="J349" t="s">
        <v>328</v>
      </c>
      <c r="K349" t="s">
        <v>329</v>
      </c>
      <c r="L349" t="s">
        <v>107</v>
      </c>
      <c r="M349" t="s">
        <v>272</v>
      </c>
      <c r="N349" t="s">
        <v>1907</v>
      </c>
      <c r="O349" t="s">
        <v>1908</v>
      </c>
      <c r="P349" t="s">
        <v>7</v>
      </c>
      <c r="Q349" t="s">
        <v>9</v>
      </c>
      <c r="R349" t="s">
        <v>245</v>
      </c>
      <c r="S349" t="s">
        <v>221</v>
      </c>
      <c r="T349">
        <v>13750000</v>
      </c>
      <c r="AC349">
        <v>2.5</v>
      </c>
      <c r="AD349">
        <v>5500000</v>
      </c>
      <c r="AE349">
        <v>13750000</v>
      </c>
      <c r="AG349">
        <v>42023</v>
      </c>
      <c r="AH349">
        <v>42025</v>
      </c>
      <c r="AI349">
        <v>42027</v>
      </c>
      <c r="AJ349" t="s">
        <v>411</v>
      </c>
      <c r="AN349">
        <v>13750000</v>
      </c>
      <c r="AO349">
        <v>13250000</v>
      </c>
      <c r="AP349">
        <v>500000</v>
      </c>
      <c r="AQ349">
        <v>500000</v>
      </c>
      <c r="AR349" t="s">
        <v>469</v>
      </c>
      <c r="AS349" t="s">
        <v>469</v>
      </c>
      <c r="AT349" t="s">
        <v>469</v>
      </c>
      <c r="AU349" t="s">
        <v>469</v>
      </c>
      <c r="AV349" t="s">
        <v>2027</v>
      </c>
      <c r="AW349">
        <v>198</v>
      </c>
      <c r="AX349">
        <v>230</v>
      </c>
      <c r="AY349">
        <v>42055</v>
      </c>
      <c r="AZ349">
        <v>13750000</v>
      </c>
      <c r="BA349">
        <v>0</v>
      </c>
      <c r="BB349">
        <v>1</v>
      </c>
      <c r="BC349" t="s">
        <v>469</v>
      </c>
      <c r="BD349" t="s">
        <v>1031</v>
      </c>
      <c r="BE349" t="s">
        <v>469</v>
      </c>
      <c r="BF349">
        <v>0</v>
      </c>
      <c r="CJ349" t="s">
        <v>1032</v>
      </c>
    </row>
    <row r="350" spans="1:162" x14ac:dyDescent="0.2">
      <c r="A350" t="s">
        <v>473</v>
      </c>
      <c r="B350" t="s">
        <v>1861</v>
      </c>
      <c r="C350" t="s">
        <v>9</v>
      </c>
      <c r="D350" s="39" t="s">
        <v>1024</v>
      </c>
      <c r="E350" t="s">
        <v>1862</v>
      </c>
      <c r="F350" t="s">
        <v>1047</v>
      </c>
      <c r="G350">
        <v>6</v>
      </c>
      <c r="H350" t="s">
        <v>1121</v>
      </c>
      <c r="J350" t="s">
        <v>328</v>
      </c>
      <c r="K350" t="s">
        <v>329</v>
      </c>
      <c r="L350" t="s">
        <v>107</v>
      </c>
      <c r="M350" t="s">
        <v>272</v>
      </c>
      <c r="N350" t="s">
        <v>1907</v>
      </c>
      <c r="O350" t="s">
        <v>1908</v>
      </c>
      <c r="P350" t="s">
        <v>7</v>
      </c>
      <c r="Q350" t="s">
        <v>9</v>
      </c>
      <c r="R350" t="s">
        <v>245</v>
      </c>
      <c r="S350" t="s">
        <v>221</v>
      </c>
      <c r="T350">
        <v>60500000</v>
      </c>
      <c r="AC350">
        <v>11</v>
      </c>
      <c r="AD350">
        <v>5500000</v>
      </c>
      <c r="AE350">
        <v>60500000</v>
      </c>
      <c r="AG350">
        <v>42023</v>
      </c>
      <c r="AH350">
        <v>42025</v>
      </c>
      <c r="AI350">
        <v>42027</v>
      </c>
      <c r="AJ350" t="s">
        <v>411</v>
      </c>
      <c r="AN350">
        <v>60500000</v>
      </c>
      <c r="AO350">
        <v>60500000</v>
      </c>
      <c r="AP350">
        <v>0</v>
      </c>
      <c r="AQ350">
        <v>0</v>
      </c>
      <c r="AR350" t="s">
        <v>469</v>
      </c>
      <c r="AS350" t="s">
        <v>469</v>
      </c>
      <c r="AT350" t="s">
        <v>469</v>
      </c>
      <c r="AU350" t="s">
        <v>469</v>
      </c>
      <c r="AV350" t="s">
        <v>2329</v>
      </c>
      <c r="AW350">
        <v>263</v>
      </c>
      <c r="AX350">
        <v>352</v>
      </c>
      <c r="AY350">
        <v>42069</v>
      </c>
      <c r="AZ350">
        <v>60500000</v>
      </c>
      <c r="BA350">
        <v>0</v>
      </c>
      <c r="BB350">
        <v>2</v>
      </c>
      <c r="BC350" t="s">
        <v>469</v>
      </c>
      <c r="BD350" t="s">
        <v>1033</v>
      </c>
      <c r="BE350" t="s">
        <v>469</v>
      </c>
      <c r="BF350">
        <v>0</v>
      </c>
      <c r="CJ350" t="s">
        <v>1032</v>
      </c>
    </row>
    <row r="351" spans="1:162" x14ac:dyDescent="0.2">
      <c r="A351" t="s">
        <v>473</v>
      </c>
      <c r="B351" t="s">
        <v>1861</v>
      </c>
      <c r="C351" t="s">
        <v>9</v>
      </c>
      <c r="D351" s="39" t="s">
        <v>1024</v>
      </c>
      <c r="E351" t="s">
        <v>1862</v>
      </c>
      <c r="F351" t="s">
        <v>1047</v>
      </c>
      <c r="G351">
        <v>7</v>
      </c>
      <c r="H351" t="s">
        <v>1868</v>
      </c>
      <c r="J351" t="s">
        <v>328</v>
      </c>
      <c r="K351" t="s">
        <v>329</v>
      </c>
      <c r="L351" t="s">
        <v>107</v>
      </c>
      <c r="M351" t="s">
        <v>272</v>
      </c>
      <c r="N351" t="s">
        <v>1907</v>
      </c>
      <c r="O351" t="s">
        <v>1908</v>
      </c>
      <c r="P351" t="s">
        <v>7</v>
      </c>
      <c r="Q351" t="s">
        <v>9</v>
      </c>
      <c r="R351" t="s">
        <v>245</v>
      </c>
      <c r="S351" t="s">
        <v>221</v>
      </c>
      <c r="T351">
        <v>13250000</v>
      </c>
      <c r="AC351">
        <v>2.5</v>
      </c>
      <c r="AD351">
        <v>5300000</v>
      </c>
      <c r="AE351">
        <v>13250000</v>
      </c>
      <c r="AG351">
        <v>42023</v>
      </c>
      <c r="AH351">
        <v>42025</v>
      </c>
      <c r="AI351">
        <v>42027</v>
      </c>
      <c r="AJ351" t="s">
        <v>411</v>
      </c>
      <c r="AN351">
        <v>13250000</v>
      </c>
      <c r="AO351">
        <v>13250000</v>
      </c>
      <c r="AP351">
        <v>0</v>
      </c>
      <c r="AQ351">
        <v>0</v>
      </c>
      <c r="AR351" t="s">
        <v>469</v>
      </c>
      <c r="AS351" t="s">
        <v>469</v>
      </c>
      <c r="AT351" t="s">
        <v>469</v>
      </c>
      <c r="AU351" t="s">
        <v>469</v>
      </c>
      <c r="AV351" t="s">
        <v>2028</v>
      </c>
      <c r="AW351">
        <v>199</v>
      </c>
      <c r="AX351">
        <v>293</v>
      </c>
      <c r="AY351">
        <v>42066</v>
      </c>
      <c r="AZ351">
        <v>13250000</v>
      </c>
      <c r="BA351">
        <v>0</v>
      </c>
      <c r="BB351">
        <v>2</v>
      </c>
      <c r="BC351" t="s">
        <v>469</v>
      </c>
      <c r="BD351" t="s">
        <v>1034</v>
      </c>
      <c r="BE351" t="s">
        <v>469</v>
      </c>
      <c r="BF351">
        <v>0</v>
      </c>
      <c r="CJ351" t="s">
        <v>1032</v>
      </c>
    </row>
    <row r="352" spans="1:162" x14ac:dyDescent="0.2">
      <c r="A352" t="s">
        <v>473</v>
      </c>
      <c r="B352" t="s">
        <v>1861</v>
      </c>
      <c r="C352" t="s">
        <v>9</v>
      </c>
      <c r="D352" s="39" t="s">
        <v>1024</v>
      </c>
      <c r="E352" t="s">
        <v>1862</v>
      </c>
      <c r="F352" t="s">
        <v>1047</v>
      </c>
      <c r="G352">
        <v>8</v>
      </c>
      <c r="H352" t="s">
        <v>1120</v>
      </c>
      <c r="J352" t="s">
        <v>328</v>
      </c>
      <c r="K352" t="s">
        <v>329</v>
      </c>
      <c r="L352" t="s">
        <v>107</v>
      </c>
      <c r="M352" t="s">
        <v>272</v>
      </c>
      <c r="N352" t="s">
        <v>1907</v>
      </c>
      <c r="O352" t="s">
        <v>1908</v>
      </c>
      <c r="P352" t="s">
        <v>7</v>
      </c>
      <c r="Q352" t="s">
        <v>9</v>
      </c>
      <c r="R352" t="s">
        <v>245</v>
      </c>
      <c r="S352" t="s">
        <v>221</v>
      </c>
      <c r="T352">
        <v>6900000</v>
      </c>
      <c r="AC352">
        <v>3</v>
      </c>
      <c r="AD352">
        <v>2300000</v>
      </c>
      <c r="AE352">
        <v>6900000</v>
      </c>
      <c r="AG352">
        <v>42023</v>
      </c>
      <c r="AH352">
        <v>42025</v>
      </c>
      <c r="AI352">
        <v>42027</v>
      </c>
      <c r="AJ352" t="s">
        <v>411</v>
      </c>
      <c r="AN352">
        <v>6900000</v>
      </c>
      <c r="AO352">
        <v>0</v>
      </c>
      <c r="AP352">
        <v>6900000</v>
      </c>
      <c r="AQ352">
        <v>6900000</v>
      </c>
      <c r="AR352" t="s">
        <v>469</v>
      </c>
      <c r="AS352" t="s">
        <v>469</v>
      </c>
      <c r="AT352" t="s">
        <v>469</v>
      </c>
      <c r="AU352" t="s">
        <v>469</v>
      </c>
      <c r="AV352" t="s">
        <v>2029</v>
      </c>
      <c r="AW352">
        <v>200</v>
      </c>
      <c r="AX352">
        <v>0</v>
      </c>
      <c r="AY352">
        <v>0</v>
      </c>
      <c r="AZ352">
        <v>6900000</v>
      </c>
      <c r="BA352">
        <v>0</v>
      </c>
      <c r="BB352">
        <v>2</v>
      </c>
      <c r="BC352" t="s">
        <v>469</v>
      </c>
      <c r="BD352" t="s">
        <v>1035</v>
      </c>
      <c r="BE352" t="s">
        <v>469</v>
      </c>
      <c r="BF352">
        <v>0</v>
      </c>
      <c r="CJ352" t="s">
        <v>1032</v>
      </c>
    </row>
    <row r="353" spans="1:162" x14ac:dyDescent="0.2">
      <c r="A353" t="s">
        <v>473</v>
      </c>
      <c r="B353" t="s">
        <v>1869</v>
      </c>
      <c r="C353" t="s">
        <v>11</v>
      </c>
      <c r="D353" s="39" t="s">
        <v>1870</v>
      </c>
      <c r="E353" t="s">
        <v>1871</v>
      </c>
      <c r="F353" t="s">
        <v>1047</v>
      </c>
      <c r="G353">
        <v>1</v>
      </c>
      <c r="H353" t="s">
        <v>1872</v>
      </c>
      <c r="J353" t="s">
        <v>328</v>
      </c>
      <c r="K353" t="s">
        <v>329</v>
      </c>
      <c r="L353" t="s">
        <v>107</v>
      </c>
      <c r="M353" t="s">
        <v>272</v>
      </c>
      <c r="N353" t="s">
        <v>1907</v>
      </c>
      <c r="O353" t="s">
        <v>1908</v>
      </c>
      <c r="P353" t="s">
        <v>7</v>
      </c>
      <c r="Q353" t="s">
        <v>9</v>
      </c>
      <c r="R353" t="s">
        <v>245</v>
      </c>
      <c r="S353" t="s">
        <v>221</v>
      </c>
      <c r="T353">
        <v>11600000</v>
      </c>
      <c r="AC353">
        <v>2</v>
      </c>
      <c r="AD353">
        <v>5800000</v>
      </c>
      <c r="AE353">
        <v>11600000</v>
      </c>
      <c r="AG353">
        <v>42023</v>
      </c>
      <c r="AH353">
        <v>42025</v>
      </c>
      <c r="AI353">
        <v>42027</v>
      </c>
      <c r="AJ353" t="s">
        <v>411</v>
      </c>
      <c r="AN353">
        <v>11600000</v>
      </c>
      <c r="AO353">
        <v>11600000</v>
      </c>
      <c r="AP353">
        <v>0</v>
      </c>
      <c r="AQ353">
        <v>0</v>
      </c>
      <c r="AR353" t="s">
        <v>469</v>
      </c>
      <c r="AS353" t="s">
        <v>469</v>
      </c>
      <c r="AT353" t="s">
        <v>469</v>
      </c>
      <c r="AU353" t="s">
        <v>469</v>
      </c>
      <c r="AV353" t="s">
        <v>2030</v>
      </c>
      <c r="AW353">
        <v>201</v>
      </c>
      <c r="AX353">
        <v>354</v>
      </c>
      <c r="AY353">
        <v>42069</v>
      </c>
      <c r="AZ353">
        <v>11600000</v>
      </c>
      <c r="BA353">
        <v>0</v>
      </c>
      <c r="BB353">
        <v>3</v>
      </c>
      <c r="BC353" t="s">
        <v>469</v>
      </c>
      <c r="BD353" t="s">
        <v>1036</v>
      </c>
      <c r="BE353" t="s">
        <v>469</v>
      </c>
      <c r="BF353">
        <v>0</v>
      </c>
      <c r="CJ353" t="s">
        <v>1032</v>
      </c>
    </row>
    <row r="354" spans="1:162" x14ac:dyDescent="0.2">
      <c r="A354" t="s">
        <v>473</v>
      </c>
      <c r="B354" t="s">
        <v>1869</v>
      </c>
      <c r="C354" t="s">
        <v>11</v>
      </c>
      <c r="D354" s="39" t="s">
        <v>1870</v>
      </c>
      <c r="E354" t="s">
        <v>1871</v>
      </c>
      <c r="F354" t="s">
        <v>1047</v>
      </c>
      <c r="G354">
        <v>2</v>
      </c>
      <c r="H354" t="s">
        <v>1874</v>
      </c>
      <c r="J354" t="s">
        <v>328</v>
      </c>
      <c r="K354" t="s">
        <v>329</v>
      </c>
      <c r="L354" t="s">
        <v>107</v>
      </c>
      <c r="M354" t="s">
        <v>272</v>
      </c>
      <c r="N354" t="s">
        <v>1907</v>
      </c>
      <c r="O354" t="s">
        <v>1908</v>
      </c>
      <c r="P354" t="s">
        <v>7</v>
      </c>
      <c r="Q354" t="s">
        <v>9</v>
      </c>
      <c r="R354" t="s">
        <v>245</v>
      </c>
      <c r="S354" t="s">
        <v>221</v>
      </c>
      <c r="T354">
        <v>5300000</v>
      </c>
      <c r="AC354">
        <v>1</v>
      </c>
      <c r="AD354">
        <v>5300000</v>
      </c>
      <c r="AE354">
        <v>5300000</v>
      </c>
      <c r="AG354">
        <v>42023</v>
      </c>
      <c r="AH354">
        <v>42025</v>
      </c>
      <c r="AI354">
        <v>42027</v>
      </c>
      <c r="AJ354" t="s">
        <v>411</v>
      </c>
      <c r="AN354">
        <v>5300000</v>
      </c>
      <c r="AO354">
        <v>0</v>
      </c>
      <c r="AP354">
        <v>5300000</v>
      </c>
      <c r="AQ354">
        <v>5300000</v>
      </c>
      <c r="AR354" t="s">
        <v>469</v>
      </c>
      <c r="AS354" t="s">
        <v>469</v>
      </c>
      <c r="AT354" t="s">
        <v>469</v>
      </c>
      <c r="AU354" t="s">
        <v>469</v>
      </c>
      <c r="AV354" t="s">
        <v>2031</v>
      </c>
      <c r="AW354">
        <v>202</v>
      </c>
      <c r="AX354">
        <v>0</v>
      </c>
      <c r="AY354">
        <v>0</v>
      </c>
      <c r="AZ354">
        <v>5300000</v>
      </c>
      <c r="BA354">
        <v>0</v>
      </c>
      <c r="BB354">
        <v>4</v>
      </c>
      <c r="BC354" t="s">
        <v>469</v>
      </c>
      <c r="BD354" t="s">
        <v>1037</v>
      </c>
      <c r="BE354" t="s">
        <v>469</v>
      </c>
      <c r="BF354">
        <v>0</v>
      </c>
      <c r="CJ354" t="s">
        <v>1030</v>
      </c>
    </row>
    <row r="355" spans="1:162" x14ac:dyDescent="0.2">
      <c r="A355" t="s">
        <v>473</v>
      </c>
      <c r="B355" t="s">
        <v>1869</v>
      </c>
      <c r="C355" t="s">
        <v>11</v>
      </c>
      <c r="D355" s="39" t="s">
        <v>1870</v>
      </c>
      <c r="E355" t="s">
        <v>1871</v>
      </c>
      <c r="F355" t="s">
        <v>1047</v>
      </c>
      <c r="G355">
        <v>3</v>
      </c>
      <c r="H355" t="s">
        <v>1875</v>
      </c>
      <c r="J355" t="s">
        <v>328</v>
      </c>
      <c r="K355" t="s">
        <v>329</v>
      </c>
      <c r="L355" t="s">
        <v>107</v>
      </c>
      <c r="M355" t="s">
        <v>272</v>
      </c>
      <c r="N355" t="s">
        <v>1907</v>
      </c>
      <c r="O355" t="s">
        <v>1908</v>
      </c>
      <c r="P355" t="s">
        <v>7</v>
      </c>
      <c r="Q355" t="s">
        <v>9</v>
      </c>
      <c r="R355" t="s">
        <v>245</v>
      </c>
      <c r="S355" t="s">
        <v>221</v>
      </c>
      <c r="T355">
        <v>18000000</v>
      </c>
      <c r="AC355">
        <v>2</v>
      </c>
      <c r="AD355">
        <v>9000000</v>
      </c>
      <c r="AE355">
        <v>18000000</v>
      </c>
      <c r="AG355">
        <v>42023</v>
      </c>
      <c r="AH355">
        <v>42025</v>
      </c>
      <c r="AI355">
        <v>42027</v>
      </c>
      <c r="AJ355" t="s">
        <v>411</v>
      </c>
      <c r="AN355">
        <v>18000000</v>
      </c>
      <c r="AO355">
        <v>18000000</v>
      </c>
      <c r="AP355">
        <v>0</v>
      </c>
      <c r="AQ355">
        <v>0</v>
      </c>
      <c r="AR355" t="s">
        <v>469</v>
      </c>
      <c r="AS355" t="s">
        <v>469</v>
      </c>
      <c r="AT355" t="s">
        <v>469</v>
      </c>
      <c r="AU355" t="s">
        <v>469</v>
      </c>
      <c r="AV355" t="s">
        <v>2032</v>
      </c>
      <c r="AW355">
        <v>203</v>
      </c>
      <c r="AX355">
        <v>201</v>
      </c>
      <c r="AY355">
        <v>42052</v>
      </c>
      <c r="AZ355">
        <v>18000000</v>
      </c>
      <c r="BA355">
        <v>0</v>
      </c>
      <c r="BB355">
        <v>4</v>
      </c>
      <c r="BC355" t="s">
        <v>469</v>
      </c>
      <c r="BD355" t="s">
        <v>1038</v>
      </c>
      <c r="BE355" t="s">
        <v>469</v>
      </c>
      <c r="BF355">
        <v>0</v>
      </c>
      <c r="CJ355" t="s">
        <v>1032</v>
      </c>
    </row>
    <row r="356" spans="1:162" s="43" customFormat="1" x14ac:dyDescent="0.2">
      <c r="A356" t="s">
        <v>473</v>
      </c>
      <c r="B356" t="s">
        <v>1869</v>
      </c>
      <c r="C356" t="s">
        <v>11</v>
      </c>
      <c r="D356" s="39" t="s">
        <v>1870</v>
      </c>
      <c r="E356" t="s">
        <v>1871</v>
      </c>
      <c r="F356" t="s">
        <v>1047</v>
      </c>
      <c r="G356">
        <v>4</v>
      </c>
      <c r="H356" t="s">
        <v>1896</v>
      </c>
      <c r="I356"/>
      <c r="J356" t="s">
        <v>328</v>
      </c>
      <c r="K356" t="s">
        <v>329</v>
      </c>
      <c r="L356" t="s">
        <v>107</v>
      </c>
      <c r="M356" t="s">
        <v>272</v>
      </c>
      <c r="N356" t="s">
        <v>1907</v>
      </c>
      <c r="O356" t="s">
        <v>1908</v>
      </c>
      <c r="P356" t="s">
        <v>7</v>
      </c>
      <c r="Q356" t="s">
        <v>9</v>
      </c>
      <c r="R356" t="s">
        <v>245</v>
      </c>
      <c r="S356" t="s">
        <v>221</v>
      </c>
      <c r="T356">
        <v>9000000</v>
      </c>
      <c r="U356"/>
      <c r="V356"/>
      <c r="W356"/>
      <c r="X356"/>
      <c r="Y356"/>
      <c r="Z356"/>
      <c r="AA356"/>
      <c r="AB356"/>
      <c r="AC356">
        <v>2</v>
      </c>
      <c r="AD356">
        <v>4500000</v>
      </c>
      <c r="AE356">
        <v>9000000</v>
      </c>
      <c r="AF356"/>
      <c r="AG356">
        <v>42023</v>
      </c>
      <c r="AH356">
        <v>42025</v>
      </c>
      <c r="AI356">
        <v>42027</v>
      </c>
      <c r="AJ356" t="s">
        <v>411</v>
      </c>
      <c r="AK356"/>
      <c r="AL356"/>
      <c r="AM356"/>
      <c r="AN356">
        <v>9000000</v>
      </c>
      <c r="AO356">
        <v>9000000</v>
      </c>
      <c r="AP356">
        <v>0</v>
      </c>
      <c r="AQ356">
        <v>0</v>
      </c>
      <c r="AR356" t="s">
        <v>469</v>
      </c>
      <c r="AS356" t="s">
        <v>469</v>
      </c>
      <c r="AT356" t="s">
        <v>469</v>
      </c>
      <c r="AU356" t="s">
        <v>469</v>
      </c>
      <c r="AV356" t="s">
        <v>2033</v>
      </c>
      <c r="AW356">
        <v>251</v>
      </c>
      <c r="AX356">
        <v>253</v>
      </c>
      <c r="AY356">
        <v>42060</v>
      </c>
      <c r="AZ356">
        <v>9000000</v>
      </c>
      <c r="BA356">
        <v>0</v>
      </c>
      <c r="BB356">
        <v>4</v>
      </c>
      <c r="BF356" s="43">
        <v>0</v>
      </c>
      <c r="BJ356" s="43">
        <v>0</v>
      </c>
      <c r="BN356" s="43">
        <v>0</v>
      </c>
      <c r="BR356" s="43">
        <v>0</v>
      </c>
      <c r="BV356" s="43">
        <v>0</v>
      </c>
      <c r="BZ356" s="43">
        <v>0</v>
      </c>
      <c r="CD356" s="43">
        <v>0</v>
      </c>
      <c r="CH356" s="43">
        <v>0</v>
      </c>
      <c r="CL356" s="43">
        <v>0</v>
      </c>
      <c r="CP356" s="43">
        <v>0</v>
      </c>
      <c r="CT356" s="43">
        <v>0</v>
      </c>
      <c r="CW356" s="43">
        <v>0</v>
      </c>
      <c r="DF356" s="43">
        <v>0</v>
      </c>
      <c r="DJ356" s="43">
        <v>0</v>
      </c>
      <c r="DN356" s="43">
        <v>0</v>
      </c>
      <c r="DR356" s="43">
        <v>0</v>
      </c>
      <c r="DV356" s="43">
        <v>0</v>
      </c>
      <c r="DZ356" s="43">
        <v>0</v>
      </c>
      <c r="ED356" s="43">
        <v>0</v>
      </c>
      <c r="EH356" s="43">
        <v>0</v>
      </c>
      <c r="EL356" s="43">
        <v>0</v>
      </c>
      <c r="EP356" s="43">
        <v>0</v>
      </c>
      <c r="ET356" s="43">
        <v>0</v>
      </c>
      <c r="EZ356" s="43" t="s">
        <v>749</v>
      </c>
      <c r="FA356" s="43">
        <v>0</v>
      </c>
      <c r="FB356" s="43">
        <v>7</v>
      </c>
      <c r="FC356" s="43" t="s">
        <v>469</v>
      </c>
      <c r="FD356" s="43" t="s">
        <v>750</v>
      </c>
      <c r="FE356" s="43" t="s">
        <v>748</v>
      </c>
      <c r="FF356" s="43">
        <v>0</v>
      </c>
    </row>
    <row r="357" spans="1:162" s="43" customFormat="1" x14ac:dyDescent="0.2">
      <c r="A357" t="s">
        <v>473</v>
      </c>
      <c r="B357" t="s">
        <v>1869</v>
      </c>
      <c r="C357" t="s">
        <v>11</v>
      </c>
      <c r="D357" s="39" t="s">
        <v>1870</v>
      </c>
      <c r="E357" t="s">
        <v>1871</v>
      </c>
      <c r="F357" t="s">
        <v>1047</v>
      </c>
      <c r="G357">
        <v>5</v>
      </c>
      <c r="H357" t="s">
        <v>1873</v>
      </c>
      <c r="I357"/>
      <c r="J357" t="s">
        <v>328</v>
      </c>
      <c r="K357" t="s">
        <v>329</v>
      </c>
      <c r="L357" t="s">
        <v>107</v>
      </c>
      <c r="M357" t="s">
        <v>272</v>
      </c>
      <c r="N357" t="s">
        <v>1907</v>
      </c>
      <c r="O357" t="s">
        <v>1908</v>
      </c>
      <c r="P357" t="s">
        <v>7</v>
      </c>
      <c r="Q357" t="s">
        <v>9</v>
      </c>
      <c r="R357" t="s">
        <v>245</v>
      </c>
      <c r="S357" t="s">
        <v>221</v>
      </c>
      <c r="T357">
        <v>124100000</v>
      </c>
      <c r="U357"/>
      <c r="V357"/>
      <c r="W357"/>
      <c r="X357"/>
      <c r="Y357"/>
      <c r="Z357"/>
      <c r="AA357"/>
      <c r="AB357"/>
      <c r="AC357">
        <v>2</v>
      </c>
      <c r="AD357">
        <v>62050000</v>
      </c>
      <c r="AE357">
        <v>124100000</v>
      </c>
      <c r="AF357">
        <v>142100000</v>
      </c>
      <c r="AG357">
        <v>42023</v>
      </c>
      <c r="AH357">
        <v>42025</v>
      </c>
      <c r="AI357">
        <v>42027</v>
      </c>
      <c r="AJ357" t="s">
        <v>411</v>
      </c>
      <c r="AK357" t="s">
        <v>412</v>
      </c>
      <c r="AL357" t="s">
        <v>2315</v>
      </c>
      <c r="AM357">
        <v>42073</v>
      </c>
      <c r="AN357">
        <v>0</v>
      </c>
      <c r="AO357">
        <v>0</v>
      </c>
      <c r="AP357">
        <v>124100000</v>
      </c>
      <c r="AQ357">
        <v>0</v>
      </c>
      <c r="AR357" t="s">
        <v>469</v>
      </c>
      <c r="AS357" t="s">
        <v>469</v>
      </c>
      <c r="AT357" t="s">
        <v>469</v>
      </c>
      <c r="AU357" t="s">
        <v>469</v>
      </c>
      <c r="AV357" t="s">
        <v>469</v>
      </c>
      <c r="AW357" t="s">
        <v>469</v>
      </c>
      <c r="AX357" t="s">
        <v>469</v>
      </c>
      <c r="AY357" t="s">
        <v>469</v>
      </c>
      <c r="AZ357">
        <v>0</v>
      </c>
      <c r="BA357"/>
      <c r="BB357"/>
    </row>
    <row r="358" spans="1:162" x14ac:dyDescent="0.2">
      <c r="A358" s="43" t="s">
        <v>516</v>
      </c>
      <c r="B358" s="43" t="s">
        <v>528</v>
      </c>
      <c r="C358" s="43" t="s">
        <v>4</v>
      </c>
      <c r="D358" s="60" t="s">
        <v>715</v>
      </c>
      <c r="E358" s="43" t="s">
        <v>517</v>
      </c>
      <c r="F358" s="43" t="s">
        <v>439</v>
      </c>
      <c r="G358" s="43">
        <v>1</v>
      </c>
      <c r="H358" s="43" t="s">
        <v>1910</v>
      </c>
      <c r="I358" s="43"/>
      <c r="J358" s="43" t="s">
        <v>328</v>
      </c>
      <c r="K358" s="43" t="s">
        <v>329</v>
      </c>
      <c r="L358" s="43" t="s">
        <v>90</v>
      </c>
      <c r="M358" s="43" t="s">
        <v>368</v>
      </c>
      <c r="N358" s="43" t="s">
        <v>1907</v>
      </c>
      <c r="O358" s="43" t="s">
        <v>1908</v>
      </c>
      <c r="P358" s="43" t="s">
        <v>7</v>
      </c>
      <c r="Q358" s="43" t="s">
        <v>9</v>
      </c>
      <c r="R358" s="43" t="s">
        <v>245</v>
      </c>
      <c r="S358" s="43" t="s">
        <v>221</v>
      </c>
      <c r="T358" s="43">
        <v>80000000</v>
      </c>
      <c r="U358" s="43"/>
      <c r="V358" s="43"/>
      <c r="W358" s="43"/>
      <c r="X358" s="43"/>
      <c r="Y358" s="43"/>
      <c r="Z358" s="43"/>
      <c r="AA358" s="43"/>
      <c r="AB358" s="43"/>
      <c r="AC358" s="43">
        <v>6</v>
      </c>
      <c r="AD358" s="43">
        <v>13333333.333333334</v>
      </c>
      <c r="AE358" s="43">
        <v>80000000</v>
      </c>
      <c r="AF358" s="43"/>
      <c r="AG358" s="43">
        <v>42011</v>
      </c>
      <c r="AH358" s="43">
        <v>42013</v>
      </c>
      <c r="AI358" s="43">
        <v>42031</v>
      </c>
      <c r="AJ358" s="43" t="s">
        <v>411</v>
      </c>
      <c r="AK358" s="43"/>
      <c r="AL358" s="43"/>
      <c r="AM358" s="43"/>
      <c r="AN358" s="43">
        <v>0</v>
      </c>
      <c r="AO358" s="43">
        <v>0</v>
      </c>
      <c r="AP358" s="43">
        <v>80000000</v>
      </c>
      <c r="AQ358" s="43">
        <v>0</v>
      </c>
      <c r="AR358" s="43" t="s">
        <v>469</v>
      </c>
      <c r="AS358" s="43" t="s">
        <v>469</v>
      </c>
      <c r="AT358" s="43" t="s">
        <v>469</v>
      </c>
      <c r="AU358" s="43" t="s">
        <v>469</v>
      </c>
      <c r="AV358" s="43" t="s">
        <v>469</v>
      </c>
      <c r="AW358" s="43" t="s">
        <v>469</v>
      </c>
      <c r="AX358" s="43" t="s">
        <v>469</v>
      </c>
      <c r="AY358" s="43" t="s">
        <v>469</v>
      </c>
      <c r="AZ358" s="43">
        <v>0</v>
      </c>
      <c r="BA358" s="43"/>
      <c r="BB358" t="s">
        <v>562</v>
      </c>
      <c r="BC358">
        <v>0</v>
      </c>
      <c r="BD358">
        <v>1</v>
      </c>
      <c r="BE358" t="s">
        <v>469</v>
      </c>
      <c r="BF358" t="s">
        <v>1188</v>
      </c>
      <c r="BG358" t="s">
        <v>469</v>
      </c>
      <c r="BH358">
        <v>0</v>
      </c>
      <c r="BJ358">
        <v>0</v>
      </c>
      <c r="BN358">
        <v>0</v>
      </c>
      <c r="BR358">
        <v>0</v>
      </c>
      <c r="BV358">
        <v>0</v>
      </c>
      <c r="BZ358">
        <v>0</v>
      </c>
      <c r="CD358">
        <v>0</v>
      </c>
      <c r="CH358">
        <v>0</v>
      </c>
      <c r="CL358">
        <v>0</v>
      </c>
      <c r="CP358">
        <v>0</v>
      </c>
      <c r="CT358">
        <v>0</v>
      </c>
      <c r="CW358">
        <v>0</v>
      </c>
      <c r="DF358">
        <v>0</v>
      </c>
      <c r="DJ358">
        <v>0</v>
      </c>
      <c r="DN358">
        <v>0</v>
      </c>
      <c r="DR358">
        <v>0</v>
      </c>
      <c r="DV358">
        <v>0</v>
      </c>
      <c r="DZ358">
        <v>0</v>
      </c>
      <c r="ED358">
        <v>0</v>
      </c>
      <c r="EH358">
        <v>0</v>
      </c>
      <c r="EL358">
        <v>0</v>
      </c>
      <c r="EP358">
        <v>0</v>
      </c>
      <c r="ET358">
        <v>0</v>
      </c>
      <c r="EZ358" t="s">
        <v>850</v>
      </c>
      <c r="FA358">
        <v>0</v>
      </c>
      <c r="FB358">
        <v>6</v>
      </c>
      <c r="FC358" t="s">
        <v>469</v>
      </c>
      <c r="FD358" t="s">
        <v>878</v>
      </c>
      <c r="FE358" t="s">
        <v>944</v>
      </c>
    </row>
    <row r="359" spans="1:162" x14ac:dyDescent="0.2">
      <c r="A359" t="s">
        <v>516</v>
      </c>
      <c r="B359" t="s">
        <v>528</v>
      </c>
      <c r="C359" t="s">
        <v>4</v>
      </c>
      <c r="D359" s="39" t="s">
        <v>715</v>
      </c>
      <c r="E359" t="s">
        <v>517</v>
      </c>
      <c r="F359" t="s">
        <v>439</v>
      </c>
      <c r="G359">
        <v>2</v>
      </c>
      <c r="H359" t="s">
        <v>1585</v>
      </c>
      <c r="J359" t="s">
        <v>328</v>
      </c>
      <c r="K359" t="s">
        <v>329</v>
      </c>
      <c r="L359" t="s">
        <v>90</v>
      </c>
      <c r="M359" t="s">
        <v>368</v>
      </c>
      <c r="N359" t="s">
        <v>1907</v>
      </c>
      <c r="O359" t="s">
        <v>1908</v>
      </c>
      <c r="P359" t="s">
        <v>7</v>
      </c>
      <c r="Q359" t="s">
        <v>9</v>
      </c>
      <c r="R359" t="s">
        <v>245</v>
      </c>
      <c r="S359" t="s">
        <v>221</v>
      </c>
      <c r="T359">
        <v>50000000</v>
      </c>
      <c r="AC359">
        <v>2</v>
      </c>
      <c r="AD359">
        <v>25000000</v>
      </c>
      <c r="AE359">
        <v>50000000</v>
      </c>
      <c r="AG359">
        <v>42023</v>
      </c>
      <c r="AH359">
        <v>42025</v>
      </c>
      <c r="AI359">
        <v>42027</v>
      </c>
      <c r="AJ359" t="s">
        <v>411</v>
      </c>
      <c r="AN359">
        <v>0</v>
      </c>
      <c r="AO359">
        <v>0</v>
      </c>
      <c r="AP359">
        <v>50000000</v>
      </c>
      <c r="AQ359">
        <v>0</v>
      </c>
      <c r="AR359" t="s">
        <v>469</v>
      </c>
      <c r="AS359" t="s">
        <v>469</v>
      </c>
      <c r="AT359" t="s">
        <v>469</v>
      </c>
      <c r="AU359" t="s">
        <v>469</v>
      </c>
      <c r="AV359" t="s">
        <v>469</v>
      </c>
      <c r="AW359" t="s">
        <v>469</v>
      </c>
      <c r="AX359" t="s">
        <v>469</v>
      </c>
      <c r="AY359" t="s">
        <v>469</v>
      </c>
      <c r="AZ359">
        <v>0</v>
      </c>
      <c r="BB359" t="s">
        <v>580</v>
      </c>
      <c r="BC359">
        <v>0</v>
      </c>
      <c r="BD359">
        <v>1</v>
      </c>
      <c r="BE359" t="s">
        <v>469</v>
      </c>
      <c r="BF359" t="s">
        <v>1189</v>
      </c>
      <c r="BG359" t="s">
        <v>469</v>
      </c>
      <c r="BH359">
        <v>0</v>
      </c>
      <c r="BJ359">
        <v>0</v>
      </c>
      <c r="BN359">
        <v>0</v>
      </c>
      <c r="BR359">
        <v>0</v>
      </c>
      <c r="BV359">
        <v>0</v>
      </c>
      <c r="BZ359">
        <v>0</v>
      </c>
      <c r="CD359">
        <v>0</v>
      </c>
      <c r="CH359">
        <v>0</v>
      </c>
      <c r="CL359">
        <v>0</v>
      </c>
      <c r="CP359">
        <v>0</v>
      </c>
      <c r="CT359">
        <v>0</v>
      </c>
      <c r="CW359">
        <v>0</v>
      </c>
      <c r="DF359">
        <v>0</v>
      </c>
      <c r="DJ359">
        <v>0</v>
      </c>
      <c r="DN359">
        <v>0</v>
      </c>
      <c r="DR359">
        <v>0</v>
      </c>
      <c r="DV359">
        <v>0</v>
      </c>
      <c r="DZ359">
        <v>0</v>
      </c>
      <c r="ED359">
        <v>0</v>
      </c>
      <c r="EH359">
        <v>0</v>
      </c>
      <c r="EL359">
        <v>0</v>
      </c>
      <c r="EP359">
        <v>0</v>
      </c>
      <c r="ET359">
        <v>0</v>
      </c>
      <c r="EZ359" t="s">
        <v>708</v>
      </c>
      <c r="FA359">
        <v>0</v>
      </c>
      <c r="FB359">
        <v>8</v>
      </c>
      <c r="FC359" t="s">
        <v>469</v>
      </c>
      <c r="FD359" t="s">
        <v>759</v>
      </c>
      <c r="FE359" t="s">
        <v>469</v>
      </c>
    </row>
    <row r="360" spans="1:162" x14ac:dyDescent="0.2">
      <c r="A360" t="s">
        <v>516</v>
      </c>
      <c r="B360" t="s">
        <v>528</v>
      </c>
      <c r="C360" t="s">
        <v>4</v>
      </c>
      <c r="D360" s="39" t="s">
        <v>715</v>
      </c>
      <c r="E360" t="s">
        <v>517</v>
      </c>
      <c r="F360" t="s">
        <v>996</v>
      </c>
      <c r="G360">
        <v>3</v>
      </c>
      <c r="H360" t="s">
        <v>1586</v>
      </c>
      <c r="J360" t="s">
        <v>328</v>
      </c>
      <c r="K360" t="s">
        <v>329</v>
      </c>
      <c r="L360" t="s">
        <v>90</v>
      </c>
      <c r="M360" t="s">
        <v>368</v>
      </c>
      <c r="N360" t="s">
        <v>1907</v>
      </c>
      <c r="O360" t="s">
        <v>1908</v>
      </c>
      <c r="P360" t="s">
        <v>7</v>
      </c>
      <c r="Q360" t="s">
        <v>9</v>
      </c>
      <c r="R360" t="s">
        <v>245</v>
      </c>
      <c r="S360" t="s">
        <v>221</v>
      </c>
      <c r="T360">
        <v>25300000</v>
      </c>
      <c r="AC360">
        <v>11</v>
      </c>
      <c r="AD360">
        <v>2300000</v>
      </c>
      <c r="AE360">
        <v>25300000</v>
      </c>
      <c r="AG360">
        <v>42023</v>
      </c>
      <c r="AH360">
        <v>42025</v>
      </c>
      <c r="AI360">
        <v>42027</v>
      </c>
      <c r="AJ360" t="s">
        <v>411</v>
      </c>
      <c r="AN360">
        <v>8050000</v>
      </c>
      <c r="AO360">
        <v>8050000</v>
      </c>
      <c r="AP360">
        <v>17250000</v>
      </c>
      <c r="AQ360">
        <v>0</v>
      </c>
      <c r="AR360" t="s">
        <v>469</v>
      </c>
      <c r="AS360" t="s">
        <v>469</v>
      </c>
      <c r="AT360" t="s">
        <v>469</v>
      </c>
      <c r="AU360" t="s">
        <v>469</v>
      </c>
      <c r="AV360" t="s">
        <v>1644</v>
      </c>
      <c r="AW360">
        <v>15</v>
      </c>
      <c r="AX360">
        <v>14</v>
      </c>
      <c r="AY360">
        <v>42035</v>
      </c>
      <c r="AZ360">
        <v>8050000</v>
      </c>
      <c r="BB360" t="s">
        <v>580</v>
      </c>
      <c r="BC360">
        <v>0</v>
      </c>
      <c r="BD360">
        <v>1</v>
      </c>
      <c r="BE360" t="s">
        <v>469</v>
      </c>
      <c r="BF360" t="s">
        <v>1189</v>
      </c>
      <c r="BG360" t="s">
        <v>469</v>
      </c>
      <c r="BH360">
        <v>0</v>
      </c>
      <c r="BJ360">
        <v>0</v>
      </c>
      <c r="BN360">
        <v>0</v>
      </c>
      <c r="BR360">
        <v>0</v>
      </c>
      <c r="BV360">
        <v>0</v>
      </c>
      <c r="BZ360">
        <v>0</v>
      </c>
      <c r="CD360">
        <v>0</v>
      </c>
      <c r="CH360">
        <v>0</v>
      </c>
      <c r="CL360">
        <v>0</v>
      </c>
      <c r="CP360">
        <v>0</v>
      </c>
      <c r="CT360">
        <v>0</v>
      </c>
      <c r="CW360">
        <v>0</v>
      </c>
      <c r="DF360">
        <v>0</v>
      </c>
      <c r="DJ360">
        <v>0</v>
      </c>
      <c r="DN360">
        <v>0</v>
      </c>
      <c r="DR360">
        <v>0</v>
      </c>
      <c r="DV360">
        <v>0</v>
      </c>
      <c r="DZ360">
        <v>0</v>
      </c>
      <c r="ED360">
        <v>0</v>
      </c>
      <c r="EH360">
        <v>0</v>
      </c>
      <c r="EL360">
        <v>0</v>
      </c>
      <c r="EP360">
        <v>0</v>
      </c>
      <c r="ET360">
        <v>0</v>
      </c>
      <c r="EZ360" t="s">
        <v>708</v>
      </c>
      <c r="FA360">
        <v>0</v>
      </c>
      <c r="FB360">
        <v>8</v>
      </c>
      <c r="FC360" t="s">
        <v>469</v>
      </c>
      <c r="FD360" t="s">
        <v>759</v>
      </c>
      <c r="FE360" t="s">
        <v>469</v>
      </c>
    </row>
    <row r="361" spans="1:162" x14ac:dyDescent="0.2">
      <c r="A361" t="s">
        <v>516</v>
      </c>
      <c r="B361" t="s">
        <v>528</v>
      </c>
      <c r="C361" t="s">
        <v>4</v>
      </c>
      <c r="D361" s="39" t="s">
        <v>715</v>
      </c>
      <c r="E361" t="s">
        <v>517</v>
      </c>
      <c r="F361" t="s">
        <v>996</v>
      </c>
      <c r="G361">
        <v>4</v>
      </c>
      <c r="H361" t="s">
        <v>1587</v>
      </c>
      <c r="J361" t="s">
        <v>328</v>
      </c>
      <c r="K361" t="s">
        <v>329</v>
      </c>
      <c r="L361" t="s">
        <v>90</v>
      </c>
      <c r="M361" t="s">
        <v>368</v>
      </c>
      <c r="N361" t="s">
        <v>1907</v>
      </c>
      <c r="O361" t="s">
        <v>1908</v>
      </c>
      <c r="P361" t="s">
        <v>7</v>
      </c>
      <c r="Q361" t="s">
        <v>9</v>
      </c>
      <c r="R361" t="s">
        <v>245</v>
      </c>
      <c r="S361" t="s">
        <v>221</v>
      </c>
      <c r="AD361" t="s">
        <v>469</v>
      </c>
      <c r="AE361">
        <v>0</v>
      </c>
      <c r="AG361">
        <v>42023</v>
      </c>
      <c r="AH361">
        <v>42025</v>
      </c>
      <c r="AI361">
        <v>42027</v>
      </c>
      <c r="AJ361" t="s">
        <v>411</v>
      </c>
      <c r="AN361">
        <v>0</v>
      </c>
      <c r="AO361">
        <v>0</v>
      </c>
      <c r="AP361">
        <v>0</v>
      </c>
      <c r="AQ361">
        <v>0</v>
      </c>
      <c r="AR361" t="s">
        <v>469</v>
      </c>
      <c r="AS361" t="s">
        <v>469</v>
      </c>
      <c r="AT361" t="s">
        <v>469</v>
      </c>
      <c r="AU361" t="s">
        <v>469</v>
      </c>
      <c r="AV361" t="s">
        <v>469</v>
      </c>
      <c r="AW361" t="s">
        <v>469</v>
      </c>
      <c r="AX361" t="s">
        <v>469</v>
      </c>
      <c r="AY361" t="s">
        <v>469</v>
      </c>
      <c r="AZ361">
        <v>0</v>
      </c>
      <c r="BB361" t="s">
        <v>580</v>
      </c>
      <c r="BC361">
        <v>0</v>
      </c>
      <c r="BD361">
        <v>1</v>
      </c>
      <c r="BE361" t="s">
        <v>469</v>
      </c>
      <c r="BF361" t="s">
        <v>1189</v>
      </c>
      <c r="BG361" t="s">
        <v>469</v>
      </c>
      <c r="BH361">
        <v>0</v>
      </c>
      <c r="BJ361">
        <v>0</v>
      </c>
      <c r="BN361">
        <v>0</v>
      </c>
      <c r="BR361">
        <v>0</v>
      </c>
      <c r="BV361">
        <v>0</v>
      </c>
      <c r="BZ361">
        <v>0</v>
      </c>
      <c r="CD361">
        <v>0</v>
      </c>
      <c r="CH361">
        <v>0</v>
      </c>
      <c r="CL361">
        <v>0</v>
      </c>
      <c r="CP361">
        <v>0</v>
      </c>
      <c r="CT361">
        <v>0</v>
      </c>
      <c r="CW361">
        <v>0</v>
      </c>
      <c r="DF361">
        <v>0</v>
      </c>
      <c r="DJ361">
        <v>0</v>
      </c>
      <c r="DN361">
        <v>0</v>
      </c>
      <c r="DR361">
        <v>0</v>
      </c>
      <c r="DV361">
        <v>0</v>
      </c>
      <c r="DZ361">
        <v>0</v>
      </c>
      <c r="ED361">
        <v>0</v>
      </c>
      <c r="EH361">
        <v>0</v>
      </c>
      <c r="EL361">
        <v>0</v>
      </c>
      <c r="EP361">
        <v>0</v>
      </c>
      <c r="ET361">
        <v>0</v>
      </c>
      <c r="EZ361" t="s">
        <v>708</v>
      </c>
      <c r="FA361">
        <v>0</v>
      </c>
      <c r="FB361">
        <v>8</v>
      </c>
      <c r="FC361" t="s">
        <v>469</v>
      </c>
      <c r="FD361" t="s">
        <v>759</v>
      </c>
      <c r="FE361" t="s">
        <v>469</v>
      </c>
    </row>
    <row r="362" spans="1:162" x14ac:dyDescent="0.2">
      <c r="A362" t="s">
        <v>516</v>
      </c>
      <c r="B362" t="s">
        <v>528</v>
      </c>
      <c r="C362" t="s">
        <v>4</v>
      </c>
      <c r="D362" s="39" t="s">
        <v>715</v>
      </c>
      <c r="E362" t="s">
        <v>517</v>
      </c>
      <c r="F362" t="s">
        <v>996</v>
      </c>
      <c r="G362">
        <v>5</v>
      </c>
      <c r="H362" t="s">
        <v>1645</v>
      </c>
      <c r="J362" t="s">
        <v>328</v>
      </c>
      <c r="K362" t="s">
        <v>329</v>
      </c>
      <c r="L362" t="s">
        <v>90</v>
      </c>
      <c r="M362" t="s">
        <v>368</v>
      </c>
      <c r="N362" t="s">
        <v>1907</v>
      </c>
      <c r="O362" t="s">
        <v>1908</v>
      </c>
      <c r="P362" t="s">
        <v>7</v>
      </c>
      <c r="Q362" t="s">
        <v>9</v>
      </c>
      <c r="R362" t="s">
        <v>245</v>
      </c>
      <c r="S362" t="s">
        <v>221</v>
      </c>
      <c r="T362">
        <v>58300000</v>
      </c>
      <c r="AC362">
        <v>11</v>
      </c>
      <c r="AD362">
        <v>5300000</v>
      </c>
      <c r="AE362">
        <v>58300000</v>
      </c>
      <c r="AG362">
        <v>42023</v>
      </c>
      <c r="AH362">
        <v>42025</v>
      </c>
      <c r="AI362">
        <v>42027</v>
      </c>
      <c r="AJ362" t="s">
        <v>411</v>
      </c>
      <c r="AN362">
        <v>18550000</v>
      </c>
      <c r="AO362">
        <v>0</v>
      </c>
      <c r="AP362">
        <v>58300000</v>
      </c>
      <c r="AQ362">
        <v>18550000</v>
      </c>
      <c r="AR362" t="s">
        <v>469</v>
      </c>
      <c r="AS362" t="s">
        <v>469</v>
      </c>
      <c r="AT362" t="s">
        <v>469</v>
      </c>
      <c r="AU362" t="s">
        <v>469</v>
      </c>
      <c r="AV362" t="s">
        <v>1911</v>
      </c>
      <c r="AW362">
        <v>246</v>
      </c>
      <c r="AX362">
        <v>0</v>
      </c>
      <c r="AY362">
        <v>0</v>
      </c>
      <c r="AZ362">
        <v>18550000</v>
      </c>
      <c r="BB362" t="s">
        <v>580</v>
      </c>
      <c r="BC362">
        <v>0</v>
      </c>
      <c r="BD362">
        <v>1</v>
      </c>
      <c r="BE362" t="s">
        <v>469</v>
      </c>
      <c r="BF362" t="s">
        <v>1189</v>
      </c>
      <c r="BG362" t="s">
        <v>469</v>
      </c>
      <c r="BH362">
        <v>0</v>
      </c>
      <c r="BJ362">
        <v>0</v>
      </c>
      <c r="BN362">
        <v>0</v>
      </c>
      <c r="BR362">
        <v>0</v>
      </c>
      <c r="BV362">
        <v>0</v>
      </c>
      <c r="BZ362">
        <v>0</v>
      </c>
      <c r="CD362">
        <v>0</v>
      </c>
      <c r="CH362">
        <v>0</v>
      </c>
      <c r="CL362">
        <v>0</v>
      </c>
      <c r="CP362">
        <v>0</v>
      </c>
      <c r="CT362">
        <v>0</v>
      </c>
      <c r="CW362">
        <v>0</v>
      </c>
      <c r="DF362">
        <v>0</v>
      </c>
      <c r="DJ362">
        <v>0</v>
      </c>
      <c r="DN362">
        <v>0</v>
      </c>
      <c r="DR362">
        <v>0</v>
      </c>
      <c r="DV362">
        <v>0</v>
      </c>
      <c r="DZ362">
        <v>0</v>
      </c>
      <c r="ED362">
        <v>0</v>
      </c>
      <c r="EH362">
        <v>0</v>
      </c>
      <c r="EL362">
        <v>0</v>
      </c>
      <c r="EP362">
        <v>0</v>
      </c>
      <c r="ET362">
        <v>0</v>
      </c>
      <c r="EZ362" t="s">
        <v>708</v>
      </c>
      <c r="FA362">
        <v>0</v>
      </c>
      <c r="FB362">
        <v>8</v>
      </c>
      <c r="FC362" t="s">
        <v>469</v>
      </c>
      <c r="FD362" t="s">
        <v>759</v>
      </c>
      <c r="FE362" t="s">
        <v>469</v>
      </c>
    </row>
    <row r="363" spans="1:162" x14ac:dyDescent="0.2">
      <c r="A363" t="s">
        <v>516</v>
      </c>
      <c r="B363" t="s">
        <v>528</v>
      </c>
      <c r="C363" t="s">
        <v>4</v>
      </c>
      <c r="D363" s="39" t="s">
        <v>715</v>
      </c>
      <c r="E363" t="s">
        <v>517</v>
      </c>
      <c r="F363" t="s">
        <v>996</v>
      </c>
      <c r="G363">
        <v>6</v>
      </c>
      <c r="H363" t="s">
        <v>1588</v>
      </c>
      <c r="J363" t="s">
        <v>328</v>
      </c>
      <c r="K363" t="s">
        <v>329</v>
      </c>
      <c r="L363" t="s">
        <v>90</v>
      </c>
      <c r="M363" t="s">
        <v>368</v>
      </c>
      <c r="N363" t="s">
        <v>1907</v>
      </c>
      <c r="O363" t="s">
        <v>1908</v>
      </c>
      <c r="P363" t="s">
        <v>7</v>
      </c>
      <c r="Q363" t="s">
        <v>9</v>
      </c>
      <c r="R363" t="s">
        <v>245</v>
      </c>
      <c r="S363" t="s">
        <v>221</v>
      </c>
      <c r="T363">
        <v>450000</v>
      </c>
      <c r="AC363">
        <v>1</v>
      </c>
      <c r="AD363">
        <v>450000</v>
      </c>
      <c r="AE363">
        <v>450000</v>
      </c>
      <c r="AG363">
        <v>42023</v>
      </c>
      <c r="AH363">
        <v>42025</v>
      </c>
      <c r="AI363">
        <v>42027</v>
      </c>
      <c r="AJ363" t="s">
        <v>411</v>
      </c>
      <c r="AN363">
        <v>0</v>
      </c>
      <c r="AO363">
        <v>0</v>
      </c>
      <c r="AP363">
        <v>450000</v>
      </c>
      <c r="AQ363">
        <v>0</v>
      </c>
      <c r="AR363" t="s">
        <v>469</v>
      </c>
      <c r="AS363" t="s">
        <v>469</v>
      </c>
      <c r="AT363" t="s">
        <v>469</v>
      </c>
      <c r="AU363" t="s">
        <v>469</v>
      </c>
      <c r="AV363" t="s">
        <v>469</v>
      </c>
      <c r="AW363" t="s">
        <v>469</v>
      </c>
      <c r="AX363" t="s">
        <v>469</v>
      </c>
      <c r="AY363" t="s">
        <v>469</v>
      </c>
      <c r="AZ363">
        <v>0</v>
      </c>
      <c r="BB363" t="s">
        <v>580</v>
      </c>
      <c r="BC363">
        <v>0</v>
      </c>
      <c r="BD363">
        <v>1</v>
      </c>
      <c r="BE363" t="s">
        <v>469</v>
      </c>
      <c r="BF363" t="s">
        <v>1189</v>
      </c>
      <c r="BG363" t="s">
        <v>469</v>
      </c>
      <c r="BH363">
        <v>0</v>
      </c>
      <c r="BJ363">
        <v>0</v>
      </c>
      <c r="BN363">
        <v>0</v>
      </c>
      <c r="BR363">
        <v>0</v>
      </c>
      <c r="BV363">
        <v>0</v>
      </c>
      <c r="BZ363">
        <v>0</v>
      </c>
      <c r="CD363">
        <v>0</v>
      </c>
      <c r="CH363">
        <v>0</v>
      </c>
      <c r="CL363">
        <v>0</v>
      </c>
      <c r="CP363">
        <v>0</v>
      </c>
      <c r="CT363">
        <v>0</v>
      </c>
      <c r="CW363">
        <v>0</v>
      </c>
      <c r="DF363">
        <v>0</v>
      </c>
      <c r="DJ363">
        <v>0</v>
      </c>
      <c r="DN363">
        <v>0</v>
      </c>
      <c r="DR363">
        <v>0</v>
      </c>
      <c r="DV363">
        <v>0</v>
      </c>
      <c r="DZ363">
        <v>0</v>
      </c>
      <c r="ED363">
        <v>0</v>
      </c>
      <c r="EH363">
        <v>0</v>
      </c>
      <c r="EL363">
        <v>0</v>
      </c>
      <c r="EP363">
        <v>0</v>
      </c>
      <c r="ET363">
        <v>0</v>
      </c>
      <c r="EZ363" t="s">
        <v>708</v>
      </c>
      <c r="FA363">
        <v>0</v>
      </c>
      <c r="FB363">
        <v>8</v>
      </c>
      <c r="FC363" t="s">
        <v>469</v>
      </c>
      <c r="FD363" t="s">
        <v>759</v>
      </c>
      <c r="FE363" t="s">
        <v>469</v>
      </c>
    </row>
    <row r="364" spans="1:162" x14ac:dyDescent="0.2">
      <c r="A364" t="s">
        <v>516</v>
      </c>
      <c r="B364" t="s">
        <v>528</v>
      </c>
      <c r="C364" t="s">
        <v>4</v>
      </c>
      <c r="D364" s="39" t="s">
        <v>715</v>
      </c>
      <c r="E364" t="s">
        <v>517</v>
      </c>
      <c r="F364" t="s">
        <v>996</v>
      </c>
      <c r="G364">
        <v>7</v>
      </c>
      <c r="H364" t="s">
        <v>1646</v>
      </c>
      <c r="J364" t="s">
        <v>328</v>
      </c>
      <c r="K364" t="s">
        <v>329</v>
      </c>
      <c r="L364" t="s">
        <v>90</v>
      </c>
      <c r="M364" t="s">
        <v>368</v>
      </c>
      <c r="N364" t="s">
        <v>1907</v>
      </c>
      <c r="O364" t="s">
        <v>1908</v>
      </c>
      <c r="P364" t="s">
        <v>7</v>
      </c>
      <c r="Q364" t="s">
        <v>9</v>
      </c>
      <c r="R364" t="s">
        <v>245</v>
      </c>
      <c r="S364" t="s">
        <v>221</v>
      </c>
      <c r="T364">
        <v>12600000</v>
      </c>
      <c r="AC364">
        <v>3.5</v>
      </c>
      <c r="AD364">
        <v>3600000</v>
      </c>
      <c r="AE364">
        <v>12600000</v>
      </c>
      <c r="AJ364" t="s">
        <v>411</v>
      </c>
      <c r="AN364">
        <v>12600000</v>
      </c>
      <c r="AO364">
        <v>12600000</v>
      </c>
      <c r="AP364">
        <v>0</v>
      </c>
      <c r="AQ364">
        <v>0</v>
      </c>
      <c r="AR364" t="s">
        <v>469</v>
      </c>
      <c r="AS364" t="s">
        <v>469</v>
      </c>
      <c r="AT364" t="s">
        <v>469</v>
      </c>
      <c r="AU364" t="s">
        <v>469</v>
      </c>
      <c r="AV364" t="s">
        <v>1912</v>
      </c>
      <c r="AW364">
        <v>23</v>
      </c>
      <c r="AX364">
        <v>19</v>
      </c>
      <c r="AY364">
        <v>42039</v>
      </c>
      <c r="AZ364">
        <v>12600000</v>
      </c>
      <c r="BB364" t="s">
        <v>580</v>
      </c>
      <c r="BC364">
        <v>0</v>
      </c>
      <c r="BD364">
        <v>1</v>
      </c>
      <c r="BE364" t="s">
        <v>469</v>
      </c>
      <c r="BF364" t="s">
        <v>1189</v>
      </c>
      <c r="BG364" t="s">
        <v>469</v>
      </c>
      <c r="BH364">
        <v>0</v>
      </c>
      <c r="BJ364">
        <v>0</v>
      </c>
      <c r="BN364">
        <v>0</v>
      </c>
      <c r="BR364">
        <v>0</v>
      </c>
      <c r="BV364">
        <v>0</v>
      </c>
      <c r="BZ364">
        <v>0</v>
      </c>
      <c r="CD364">
        <v>0</v>
      </c>
      <c r="CH364">
        <v>0</v>
      </c>
      <c r="CL364">
        <v>0</v>
      </c>
      <c r="CP364">
        <v>0</v>
      </c>
      <c r="CT364">
        <v>0</v>
      </c>
      <c r="CW364">
        <v>0</v>
      </c>
      <c r="DF364">
        <v>0</v>
      </c>
      <c r="DJ364">
        <v>0</v>
      </c>
      <c r="DN364">
        <v>0</v>
      </c>
      <c r="DR364">
        <v>0</v>
      </c>
      <c r="DV364">
        <v>0</v>
      </c>
      <c r="DZ364">
        <v>0</v>
      </c>
      <c r="ED364">
        <v>0</v>
      </c>
      <c r="EH364">
        <v>0</v>
      </c>
      <c r="EL364">
        <v>0</v>
      </c>
      <c r="EP364">
        <v>0</v>
      </c>
      <c r="ET364">
        <v>0</v>
      </c>
      <c r="EZ364" t="s">
        <v>708</v>
      </c>
      <c r="FA364">
        <v>0</v>
      </c>
      <c r="FB364">
        <v>8</v>
      </c>
      <c r="FC364" t="s">
        <v>469</v>
      </c>
      <c r="FD364" t="s">
        <v>759</v>
      </c>
      <c r="FE364" t="s">
        <v>469</v>
      </c>
    </row>
    <row r="365" spans="1:162" x14ac:dyDescent="0.2">
      <c r="A365" t="s">
        <v>516</v>
      </c>
      <c r="B365" t="s">
        <v>528</v>
      </c>
      <c r="C365" t="s">
        <v>4</v>
      </c>
      <c r="D365" s="39" t="s">
        <v>715</v>
      </c>
      <c r="E365" t="s">
        <v>517</v>
      </c>
      <c r="F365" t="s">
        <v>996</v>
      </c>
      <c r="G365">
        <v>8</v>
      </c>
      <c r="H365" t="s">
        <v>1647</v>
      </c>
      <c r="J365" t="s">
        <v>328</v>
      </c>
      <c r="K365" t="s">
        <v>329</v>
      </c>
      <c r="L365" t="s">
        <v>90</v>
      </c>
      <c r="M365" t="s">
        <v>368</v>
      </c>
      <c r="N365" t="s">
        <v>1907</v>
      </c>
      <c r="O365" t="s">
        <v>1908</v>
      </c>
      <c r="P365" t="s">
        <v>7</v>
      </c>
      <c r="Q365" t="s">
        <v>9</v>
      </c>
      <c r="R365" t="s">
        <v>245</v>
      </c>
      <c r="S365" t="s">
        <v>221</v>
      </c>
      <c r="T365">
        <v>8050000</v>
      </c>
      <c r="AC365">
        <v>3.5</v>
      </c>
      <c r="AD365">
        <v>2300000</v>
      </c>
      <c r="AE365">
        <v>8050000</v>
      </c>
      <c r="AJ365" t="s">
        <v>411</v>
      </c>
      <c r="AN365">
        <v>8050000</v>
      </c>
      <c r="AO365">
        <v>8050000</v>
      </c>
      <c r="AP365">
        <v>0</v>
      </c>
      <c r="AQ365">
        <v>0</v>
      </c>
      <c r="AR365" t="s">
        <v>469</v>
      </c>
      <c r="AS365" t="s">
        <v>469</v>
      </c>
      <c r="AT365" t="s">
        <v>469</v>
      </c>
      <c r="AU365" t="s">
        <v>469</v>
      </c>
      <c r="AV365" t="s">
        <v>1913</v>
      </c>
      <c r="AW365">
        <v>24</v>
      </c>
      <c r="AX365">
        <v>20</v>
      </c>
      <c r="AY365">
        <v>42039</v>
      </c>
      <c r="AZ365">
        <v>8050000</v>
      </c>
      <c r="BB365" t="s">
        <v>580</v>
      </c>
      <c r="BC365">
        <v>0</v>
      </c>
      <c r="BD365">
        <v>1</v>
      </c>
      <c r="BE365" t="s">
        <v>469</v>
      </c>
      <c r="BF365" t="s">
        <v>1189</v>
      </c>
      <c r="BG365" t="s">
        <v>469</v>
      </c>
      <c r="BH365">
        <v>0</v>
      </c>
      <c r="BJ365">
        <v>0</v>
      </c>
      <c r="BN365">
        <v>0</v>
      </c>
      <c r="BR365">
        <v>0</v>
      </c>
      <c r="BV365">
        <v>0</v>
      </c>
      <c r="BZ365">
        <v>0</v>
      </c>
      <c r="CD365">
        <v>0</v>
      </c>
      <c r="CH365">
        <v>0</v>
      </c>
      <c r="CL365">
        <v>0</v>
      </c>
      <c r="CP365">
        <v>0</v>
      </c>
      <c r="CT365">
        <v>0</v>
      </c>
      <c r="CW365">
        <v>0</v>
      </c>
      <c r="DF365">
        <v>0</v>
      </c>
      <c r="DJ365">
        <v>0</v>
      </c>
      <c r="DN365">
        <v>0</v>
      </c>
      <c r="DR365">
        <v>0</v>
      </c>
      <c r="DV365">
        <v>0</v>
      </c>
      <c r="DZ365">
        <v>0</v>
      </c>
      <c r="ED365">
        <v>0</v>
      </c>
      <c r="EH365">
        <v>0</v>
      </c>
      <c r="EL365">
        <v>0</v>
      </c>
      <c r="EP365">
        <v>0</v>
      </c>
      <c r="ET365">
        <v>0</v>
      </c>
      <c r="EZ365" t="s">
        <v>708</v>
      </c>
      <c r="FA365">
        <v>0</v>
      </c>
      <c r="FB365">
        <v>8</v>
      </c>
      <c r="FC365" t="s">
        <v>469</v>
      </c>
      <c r="FD365" t="s">
        <v>759</v>
      </c>
      <c r="FE365" t="s">
        <v>469</v>
      </c>
    </row>
    <row r="366" spans="1:162" x14ac:dyDescent="0.2">
      <c r="A366" t="s">
        <v>516</v>
      </c>
      <c r="B366" t="s">
        <v>528</v>
      </c>
      <c r="C366" t="s">
        <v>4</v>
      </c>
      <c r="D366" s="39" t="s">
        <v>715</v>
      </c>
      <c r="E366" t="s">
        <v>517</v>
      </c>
      <c r="F366" t="s">
        <v>996</v>
      </c>
      <c r="G366">
        <v>9</v>
      </c>
      <c r="H366" t="s">
        <v>1648</v>
      </c>
      <c r="J366" t="s">
        <v>328</v>
      </c>
      <c r="K366" t="s">
        <v>329</v>
      </c>
      <c r="L366" t="s">
        <v>90</v>
      </c>
      <c r="M366" t="s">
        <v>368</v>
      </c>
      <c r="N366" t="s">
        <v>1907</v>
      </c>
      <c r="O366" t="s">
        <v>1908</v>
      </c>
      <c r="P366" t="s">
        <v>7</v>
      </c>
      <c r="Q366" t="s">
        <v>9</v>
      </c>
      <c r="R366" t="s">
        <v>245</v>
      </c>
      <c r="S366" t="s">
        <v>221</v>
      </c>
      <c r="T366">
        <v>14350000</v>
      </c>
      <c r="AC366">
        <v>3.5</v>
      </c>
      <c r="AD366">
        <v>4100000</v>
      </c>
      <c r="AE366">
        <v>14350000</v>
      </c>
      <c r="AJ366" t="s">
        <v>411</v>
      </c>
      <c r="AN366">
        <v>14350000</v>
      </c>
      <c r="AO366">
        <v>14350000</v>
      </c>
      <c r="AP366">
        <v>0</v>
      </c>
      <c r="AQ366">
        <v>0</v>
      </c>
      <c r="AR366" t="s">
        <v>469</v>
      </c>
      <c r="AS366" t="s">
        <v>469</v>
      </c>
      <c r="AT366" t="s">
        <v>469</v>
      </c>
      <c r="AU366" t="s">
        <v>469</v>
      </c>
      <c r="AV366" t="s">
        <v>1914</v>
      </c>
      <c r="AW366">
        <v>71</v>
      </c>
      <c r="AX366">
        <v>56</v>
      </c>
      <c r="AY366">
        <v>42041</v>
      </c>
      <c r="AZ366">
        <v>14350000</v>
      </c>
      <c r="BB366" t="s">
        <v>580</v>
      </c>
      <c r="BC366">
        <v>0</v>
      </c>
      <c r="BD366">
        <v>1</v>
      </c>
      <c r="BE366" t="s">
        <v>469</v>
      </c>
      <c r="BF366" t="s">
        <v>1189</v>
      </c>
      <c r="BG366" t="s">
        <v>469</v>
      </c>
      <c r="BH366">
        <v>0</v>
      </c>
      <c r="BJ366">
        <v>0</v>
      </c>
      <c r="BN366">
        <v>0</v>
      </c>
      <c r="BR366">
        <v>0</v>
      </c>
      <c r="BV366">
        <v>0</v>
      </c>
      <c r="BZ366">
        <v>0</v>
      </c>
      <c r="CD366">
        <v>0</v>
      </c>
      <c r="CH366">
        <v>0</v>
      </c>
      <c r="CL366">
        <v>0</v>
      </c>
      <c r="CP366">
        <v>0</v>
      </c>
      <c r="CT366">
        <v>0</v>
      </c>
      <c r="CW366">
        <v>0</v>
      </c>
      <c r="DF366">
        <v>0</v>
      </c>
      <c r="DJ366">
        <v>0</v>
      </c>
      <c r="DN366">
        <v>0</v>
      </c>
      <c r="DR366">
        <v>0</v>
      </c>
      <c r="DV366">
        <v>0</v>
      </c>
      <c r="DZ366">
        <v>0</v>
      </c>
      <c r="ED366">
        <v>0</v>
      </c>
      <c r="EH366">
        <v>0</v>
      </c>
      <c r="EL366">
        <v>0</v>
      </c>
      <c r="EP366">
        <v>0</v>
      </c>
      <c r="ET366">
        <v>0</v>
      </c>
      <c r="EZ366" t="s">
        <v>708</v>
      </c>
      <c r="FA366">
        <v>0</v>
      </c>
      <c r="FB366">
        <v>8</v>
      </c>
      <c r="FC366" t="s">
        <v>469</v>
      </c>
      <c r="FD366" t="s">
        <v>759</v>
      </c>
      <c r="FE366" t="s">
        <v>469</v>
      </c>
    </row>
    <row r="367" spans="1:162" x14ac:dyDescent="0.2">
      <c r="A367" t="s">
        <v>516</v>
      </c>
      <c r="B367" t="s">
        <v>528</v>
      </c>
      <c r="C367" t="s">
        <v>4</v>
      </c>
      <c r="D367" s="39" t="s">
        <v>715</v>
      </c>
      <c r="E367" t="s">
        <v>517</v>
      </c>
      <c r="F367" t="s">
        <v>996</v>
      </c>
      <c r="G367">
        <v>10</v>
      </c>
      <c r="H367" t="s">
        <v>1589</v>
      </c>
      <c r="J367" t="s">
        <v>328</v>
      </c>
      <c r="K367" t="s">
        <v>329</v>
      </c>
      <c r="L367" t="s">
        <v>90</v>
      </c>
      <c r="M367" t="s">
        <v>368</v>
      </c>
      <c r="N367" t="s">
        <v>1907</v>
      </c>
      <c r="O367" t="s">
        <v>1908</v>
      </c>
      <c r="P367" t="s">
        <v>7</v>
      </c>
      <c r="Q367" t="s">
        <v>9</v>
      </c>
      <c r="R367" t="s">
        <v>245</v>
      </c>
      <c r="S367" t="s">
        <v>221</v>
      </c>
      <c r="AD367" t="s">
        <v>469</v>
      </c>
      <c r="AE367">
        <v>0</v>
      </c>
      <c r="AG367">
        <v>42023</v>
      </c>
      <c r="AH367">
        <v>42025</v>
      </c>
      <c r="AI367">
        <v>42027</v>
      </c>
      <c r="AJ367" t="s">
        <v>411</v>
      </c>
      <c r="AN367">
        <v>0</v>
      </c>
      <c r="AO367">
        <v>0</v>
      </c>
      <c r="AP367">
        <v>0</v>
      </c>
      <c r="AQ367">
        <v>0</v>
      </c>
      <c r="AR367" t="s">
        <v>469</v>
      </c>
      <c r="AS367" t="s">
        <v>469</v>
      </c>
      <c r="AT367" t="s">
        <v>469</v>
      </c>
      <c r="AU367" t="s">
        <v>469</v>
      </c>
      <c r="AV367" t="s">
        <v>469</v>
      </c>
      <c r="AW367" t="s">
        <v>469</v>
      </c>
      <c r="AX367" t="s">
        <v>469</v>
      </c>
      <c r="AY367" t="s">
        <v>469</v>
      </c>
      <c r="AZ367">
        <v>0</v>
      </c>
      <c r="BB367" t="s">
        <v>580</v>
      </c>
      <c r="BC367">
        <v>0</v>
      </c>
      <c r="BD367">
        <v>1</v>
      </c>
      <c r="BE367" t="s">
        <v>469</v>
      </c>
      <c r="BF367" t="s">
        <v>1189</v>
      </c>
      <c r="BG367" t="s">
        <v>469</v>
      </c>
      <c r="BH367">
        <v>0</v>
      </c>
      <c r="BJ367">
        <v>0</v>
      </c>
      <c r="BN367">
        <v>0</v>
      </c>
      <c r="BR367">
        <v>0</v>
      </c>
      <c r="BV367">
        <v>0</v>
      </c>
      <c r="BZ367">
        <v>0</v>
      </c>
      <c r="CD367">
        <v>0</v>
      </c>
      <c r="CH367">
        <v>0</v>
      </c>
      <c r="CL367">
        <v>0</v>
      </c>
      <c r="CP367">
        <v>0</v>
      </c>
      <c r="CT367">
        <v>0</v>
      </c>
      <c r="CW367">
        <v>0</v>
      </c>
      <c r="DF367">
        <v>0</v>
      </c>
      <c r="DJ367">
        <v>0</v>
      </c>
      <c r="DN367">
        <v>0</v>
      </c>
      <c r="DR367">
        <v>0</v>
      </c>
      <c r="DV367">
        <v>0</v>
      </c>
      <c r="DZ367">
        <v>0</v>
      </c>
      <c r="ED367">
        <v>0</v>
      </c>
      <c r="EH367">
        <v>0</v>
      </c>
      <c r="EL367">
        <v>0</v>
      </c>
      <c r="EP367">
        <v>0</v>
      </c>
      <c r="ET367">
        <v>0</v>
      </c>
      <c r="EZ367" t="s">
        <v>708</v>
      </c>
      <c r="FA367">
        <v>0</v>
      </c>
      <c r="FB367">
        <v>8</v>
      </c>
      <c r="FC367" t="s">
        <v>469</v>
      </c>
      <c r="FD367" t="s">
        <v>759</v>
      </c>
      <c r="FE367" t="s">
        <v>469</v>
      </c>
    </row>
    <row r="368" spans="1:162" x14ac:dyDescent="0.2">
      <c r="A368" t="s">
        <v>516</v>
      </c>
      <c r="B368" t="s">
        <v>528</v>
      </c>
      <c r="C368" t="s">
        <v>4</v>
      </c>
      <c r="D368" s="39" t="s">
        <v>715</v>
      </c>
      <c r="E368" t="s">
        <v>517</v>
      </c>
      <c r="F368" t="s">
        <v>996</v>
      </c>
      <c r="G368">
        <v>11</v>
      </c>
      <c r="H368" t="s">
        <v>1649</v>
      </c>
      <c r="J368" t="s">
        <v>328</v>
      </c>
      <c r="K368" t="s">
        <v>329</v>
      </c>
      <c r="L368" t="s">
        <v>90</v>
      </c>
      <c r="M368" t="s">
        <v>368</v>
      </c>
      <c r="N368" t="s">
        <v>1907</v>
      </c>
      <c r="O368" t="s">
        <v>1908</v>
      </c>
      <c r="P368" t="s">
        <v>7</v>
      </c>
      <c r="Q368" t="s">
        <v>9</v>
      </c>
      <c r="R368" t="s">
        <v>245</v>
      </c>
      <c r="S368" t="s">
        <v>221</v>
      </c>
      <c r="T368">
        <v>15750000</v>
      </c>
      <c r="AC368">
        <v>3.5</v>
      </c>
      <c r="AD368">
        <v>4500000</v>
      </c>
      <c r="AE368">
        <v>15750000</v>
      </c>
      <c r="AJ368" t="s">
        <v>411</v>
      </c>
      <c r="AN368">
        <v>15750000</v>
      </c>
      <c r="AO368">
        <v>15750000</v>
      </c>
      <c r="AP368">
        <v>0</v>
      </c>
      <c r="AQ368">
        <v>0</v>
      </c>
      <c r="AR368" t="s">
        <v>469</v>
      </c>
      <c r="AS368" t="s">
        <v>469</v>
      </c>
      <c r="AT368" t="s">
        <v>469</v>
      </c>
      <c r="AU368" t="s">
        <v>469</v>
      </c>
      <c r="AV368" t="s">
        <v>1915</v>
      </c>
      <c r="AW368">
        <v>25</v>
      </c>
      <c r="AX368">
        <v>40</v>
      </c>
      <c r="AY368">
        <v>42129</v>
      </c>
      <c r="AZ368">
        <v>15750000</v>
      </c>
      <c r="BB368" t="s">
        <v>580</v>
      </c>
      <c r="BC368">
        <v>0</v>
      </c>
      <c r="BD368">
        <v>1</v>
      </c>
      <c r="BE368" t="s">
        <v>469</v>
      </c>
      <c r="BF368" t="s">
        <v>1189</v>
      </c>
      <c r="BG368" t="s">
        <v>469</v>
      </c>
      <c r="BH368">
        <v>0</v>
      </c>
      <c r="BJ368">
        <v>0</v>
      </c>
      <c r="BN368">
        <v>0</v>
      </c>
      <c r="BR368">
        <v>0</v>
      </c>
      <c r="BV368">
        <v>0</v>
      </c>
      <c r="BZ368">
        <v>0</v>
      </c>
      <c r="CD368">
        <v>0</v>
      </c>
      <c r="CH368">
        <v>0</v>
      </c>
      <c r="CL368">
        <v>0</v>
      </c>
      <c r="CP368">
        <v>0</v>
      </c>
      <c r="CT368">
        <v>0</v>
      </c>
      <c r="CW368">
        <v>0</v>
      </c>
      <c r="DF368">
        <v>0</v>
      </c>
      <c r="DJ368">
        <v>0</v>
      </c>
      <c r="DN368">
        <v>0</v>
      </c>
      <c r="DR368">
        <v>0</v>
      </c>
      <c r="DV368">
        <v>0</v>
      </c>
      <c r="DZ368">
        <v>0</v>
      </c>
      <c r="ED368">
        <v>0</v>
      </c>
      <c r="EH368">
        <v>0</v>
      </c>
      <c r="EL368">
        <v>0</v>
      </c>
      <c r="EP368">
        <v>0</v>
      </c>
      <c r="ET368">
        <v>0</v>
      </c>
      <c r="EZ368" t="s">
        <v>708</v>
      </c>
      <c r="FA368">
        <v>0</v>
      </c>
      <c r="FB368">
        <v>8</v>
      </c>
      <c r="FC368" t="s">
        <v>469</v>
      </c>
      <c r="FD368" t="s">
        <v>759</v>
      </c>
      <c r="FE368" t="s">
        <v>469</v>
      </c>
    </row>
    <row r="369" spans="1:163" x14ac:dyDescent="0.2">
      <c r="A369" t="s">
        <v>516</v>
      </c>
      <c r="B369" t="s">
        <v>528</v>
      </c>
      <c r="C369" t="s">
        <v>4</v>
      </c>
      <c r="D369" s="39" t="s">
        <v>715</v>
      </c>
      <c r="E369" t="s">
        <v>517</v>
      </c>
      <c r="F369" t="s">
        <v>996</v>
      </c>
      <c r="G369">
        <v>12</v>
      </c>
      <c r="H369" t="s">
        <v>1650</v>
      </c>
      <c r="J369" t="s">
        <v>328</v>
      </c>
      <c r="K369" t="s">
        <v>329</v>
      </c>
      <c r="L369" t="s">
        <v>90</v>
      </c>
      <c r="M369" t="s">
        <v>368</v>
      </c>
      <c r="N369" t="s">
        <v>1907</v>
      </c>
      <c r="O369" t="s">
        <v>1908</v>
      </c>
      <c r="P369" t="s">
        <v>7</v>
      </c>
      <c r="Q369" t="s">
        <v>9</v>
      </c>
      <c r="R369" t="s">
        <v>245</v>
      </c>
      <c r="S369" t="s">
        <v>221</v>
      </c>
      <c r="T369">
        <v>12600000</v>
      </c>
      <c r="AC369">
        <v>3.5</v>
      </c>
      <c r="AD369">
        <v>3600000</v>
      </c>
      <c r="AE369">
        <v>12600000</v>
      </c>
      <c r="AJ369" t="s">
        <v>411</v>
      </c>
      <c r="AN369">
        <v>12600000</v>
      </c>
      <c r="AO369">
        <v>12600000</v>
      </c>
      <c r="AP369">
        <v>0</v>
      </c>
      <c r="AQ369">
        <v>0</v>
      </c>
      <c r="AR369" t="s">
        <v>469</v>
      </c>
      <c r="AS369" t="s">
        <v>469</v>
      </c>
      <c r="AT369" t="s">
        <v>469</v>
      </c>
      <c r="AU369" t="s">
        <v>469</v>
      </c>
      <c r="AV369" t="s">
        <v>1916</v>
      </c>
      <c r="AW369">
        <v>26</v>
      </c>
      <c r="AX369">
        <v>39</v>
      </c>
      <c r="AY369">
        <v>42129</v>
      </c>
      <c r="AZ369">
        <v>12600000</v>
      </c>
      <c r="BB369" t="s">
        <v>583</v>
      </c>
      <c r="BC369">
        <v>0</v>
      </c>
      <c r="BD369">
        <v>1</v>
      </c>
      <c r="BE369" t="s">
        <v>469</v>
      </c>
      <c r="BF369" t="s">
        <v>1190</v>
      </c>
      <c r="BG369" t="s">
        <v>469</v>
      </c>
      <c r="BH369">
        <v>0</v>
      </c>
      <c r="BJ369">
        <v>0</v>
      </c>
      <c r="BN369">
        <v>0</v>
      </c>
      <c r="BR369">
        <v>0</v>
      </c>
      <c r="BV369">
        <v>0</v>
      </c>
      <c r="BZ369">
        <v>0</v>
      </c>
      <c r="CD369">
        <v>0</v>
      </c>
      <c r="CH369">
        <v>0</v>
      </c>
      <c r="CL369">
        <v>0</v>
      </c>
      <c r="CP369">
        <v>0</v>
      </c>
      <c r="CT369">
        <v>0</v>
      </c>
      <c r="CW369">
        <v>0</v>
      </c>
      <c r="DF369">
        <v>0</v>
      </c>
      <c r="DJ369">
        <v>0</v>
      </c>
      <c r="DN369">
        <v>0</v>
      </c>
      <c r="DR369">
        <v>0</v>
      </c>
      <c r="DV369">
        <v>0</v>
      </c>
      <c r="DZ369">
        <v>0</v>
      </c>
      <c r="ED369">
        <v>0</v>
      </c>
      <c r="EH369">
        <v>0</v>
      </c>
      <c r="EL369">
        <v>0</v>
      </c>
      <c r="EP369">
        <v>0</v>
      </c>
      <c r="ET369">
        <v>0</v>
      </c>
      <c r="EZ369" t="s">
        <v>708</v>
      </c>
      <c r="FA369">
        <v>0</v>
      </c>
      <c r="FB369">
        <v>8</v>
      </c>
      <c r="FC369" t="s">
        <v>469</v>
      </c>
      <c r="FD369" t="s">
        <v>759</v>
      </c>
      <c r="FE369" t="s">
        <v>469</v>
      </c>
    </row>
    <row r="370" spans="1:163" x14ac:dyDescent="0.2">
      <c r="A370" t="s">
        <v>516</v>
      </c>
      <c r="B370" t="s">
        <v>528</v>
      </c>
      <c r="C370" t="s">
        <v>4</v>
      </c>
      <c r="D370" s="39" t="s">
        <v>715</v>
      </c>
      <c r="E370" t="s">
        <v>517</v>
      </c>
      <c r="F370" t="s">
        <v>996</v>
      </c>
      <c r="G370">
        <v>13</v>
      </c>
      <c r="H370" t="s">
        <v>1651</v>
      </c>
      <c r="J370" t="s">
        <v>328</v>
      </c>
      <c r="K370" t="s">
        <v>329</v>
      </c>
      <c r="L370" t="s">
        <v>90</v>
      </c>
      <c r="M370" t="s">
        <v>368</v>
      </c>
      <c r="N370" t="s">
        <v>1907</v>
      </c>
      <c r="O370" t="s">
        <v>1908</v>
      </c>
      <c r="P370" t="s">
        <v>7</v>
      </c>
      <c r="Q370" t="s">
        <v>9</v>
      </c>
      <c r="R370" t="s">
        <v>245</v>
      </c>
      <c r="S370" t="s">
        <v>221</v>
      </c>
      <c r="T370">
        <v>12600000</v>
      </c>
      <c r="AC370">
        <v>3.5</v>
      </c>
      <c r="AD370">
        <v>3600000</v>
      </c>
      <c r="AE370">
        <v>12600000</v>
      </c>
      <c r="AJ370" t="s">
        <v>411</v>
      </c>
      <c r="AN370">
        <v>12600000</v>
      </c>
      <c r="AO370">
        <v>12600000</v>
      </c>
      <c r="AP370">
        <v>0</v>
      </c>
      <c r="AQ370">
        <v>0</v>
      </c>
      <c r="AR370" t="s">
        <v>469</v>
      </c>
      <c r="AS370" t="s">
        <v>469</v>
      </c>
      <c r="AT370" t="s">
        <v>469</v>
      </c>
      <c r="AU370" t="s">
        <v>469</v>
      </c>
      <c r="AV370" t="s">
        <v>1917</v>
      </c>
      <c r="AW370">
        <v>64</v>
      </c>
      <c r="AX370">
        <v>60</v>
      </c>
      <c r="AY370">
        <v>42044</v>
      </c>
      <c r="AZ370">
        <v>12600000</v>
      </c>
      <c r="BB370" t="s">
        <v>583</v>
      </c>
      <c r="BC370">
        <v>0</v>
      </c>
      <c r="BD370">
        <v>1</v>
      </c>
      <c r="BE370" t="s">
        <v>469</v>
      </c>
      <c r="BF370" t="s">
        <v>1190</v>
      </c>
      <c r="BG370" t="s">
        <v>469</v>
      </c>
      <c r="BH370">
        <v>0</v>
      </c>
      <c r="BJ370">
        <v>0</v>
      </c>
      <c r="BN370">
        <v>0</v>
      </c>
      <c r="BR370">
        <v>0</v>
      </c>
      <c r="BV370">
        <v>0</v>
      </c>
      <c r="BZ370">
        <v>0</v>
      </c>
      <c r="CD370">
        <v>0</v>
      </c>
      <c r="CH370">
        <v>0</v>
      </c>
      <c r="CL370">
        <v>0</v>
      </c>
      <c r="CP370">
        <v>0</v>
      </c>
      <c r="CT370">
        <v>0</v>
      </c>
      <c r="CW370">
        <v>0</v>
      </c>
      <c r="DF370">
        <v>0</v>
      </c>
      <c r="DJ370">
        <v>0</v>
      </c>
      <c r="DN370">
        <v>0</v>
      </c>
      <c r="DR370">
        <v>0</v>
      </c>
      <c r="DV370">
        <v>0</v>
      </c>
      <c r="DZ370">
        <v>0</v>
      </c>
      <c r="ED370">
        <v>0</v>
      </c>
      <c r="EH370">
        <v>0</v>
      </c>
      <c r="EL370">
        <v>0</v>
      </c>
      <c r="EP370">
        <v>0</v>
      </c>
      <c r="ET370">
        <v>0</v>
      </c>
      <c r="EZ370" t="s">
        <v>708</v>
      </c>
      <c r="FA370">
        <v>0</v>
      </c>
      <c r="FB370">
        <v>8</v>
      </c>
      <c r="FC370" t="s">
        <v>469</v>
      </c>
      <c r="FD370" t="s">
        <v>759</v>
      </c>
      <c r="FE370" t="s">
        <v>469</v>
      </c>
    </row>
    <row r="371" spans="1:163" x14ac:dyDescent="0.2">
      <c r="A371" t="s">
        <v>516</v>
      </c>
      <c r="B371" t="s">
        <v>528</v>
      </c>
      <c r="C371" t="s">
        <v>4</v>
      </c>
      <c r="D371" s="39" t="s">
        <v>715</v>
      </c>
      <c r="E371" t="s">
        <v>517</v>
      </c>
      <c r="F371" t="s">
        <v>996</v>
      </c>
      <c r="G371">
        <v>14</v>
      </c>
      <c r="H371" t="s">
        <v>1652</v>
      </c>
      <c r="J371" t="s">
        <v>328</v>
      </c>
      <c r="K371" t="s">
        <v>329</v>
      </c>
      <c r="L371" t="s">
        <v>90</v>
      </c>
      <c r="M371" t="s">
        <v>368</v>
      </c>
      <c r="N371" t="s">
        <v>1907</v>
      </c>
      <c r="O371" t="s">
        <v>1908</v>
      </c>
      <c r="P371" t="s">
        <v>7</v>
      </c>
      <c r="Q371" t="s">
        <v>9</v>
      </c>
      <c r="R371" t="s">
        <v>245</v>
      </c>
      <c r="S371" t="s">
        <v>221</v>
      </c>
      <c r="T371">
        <v>15750000</v>
      </c>
      <c r="AC371">
        <v>3.5</v>
      </c>
      <c r="AD371">
        <v>4500000</v>
      </c>
      <c r="AE371">
        <v>15750000</v>
      </c>
      <c r="AJ371" t="s">
        <v>411</v>
      </c>
      <c r="AN371">
        <v>15750000</v>
      </c>
      <c r="AO371">
        <v>15750000</v>
      </c>
      <c r="AP371">
        <v>0</v>
      </c>
      <c r="AQ371">
        <v>0</v>
      </c>
      <c r="AR371" t="s">
        <v>469</v>
      </c>
      <c r="AS371" t="s">
        <v>469</v>
      </c>
      <c r="AT371" t="s">
        <v>469</v>
      </c>
      <c r="AU371" t="s">
        <v>469</v>
      </c>
      <c r="AV371" t="s">
        <v>1918</v>
      </c>
      <c r="AW371">
        <v>27</v>
      </c>
      <c r="AX371">
        <v>37</v>
      </c>
      <c r="AY371">
        <v>42129</v>
      </c>
      <c r="AZ371">
        <v>15750000</v>
      </c>
      <c r="BB371" t="s">
        <v>586</v>
      </c>
      <c r="BC371">
        <v>0</v>
      </c>
      <c r="BD371">
        <v>1</v>
      </c>
      <c r="BE371" t="s">
        <v>469</v>
      </c>
      <c r="BF371" t="s">
        <v>1191</v>
      </c>
      <c r="BG371" t="s">
        <v>469</v>
      </c>
      <c r="BH371">
        <v>0</v>
      </c>
      <c r="BJ371">
        <v>0</v>
      </c>
      <c r="BN371">
        <v>0</v>
      </c>
      <c r="BR371">
        <v>0</v>
      </c>
      <c r="BV371">
        <v>0</v>
      </c>
      <c r="BZ371">
        <v>0</v>
      </c>
      <c r="CD371">
        <v>0</v>
      </c>
      <c r="CH371">
        <v>0</v>
      </c>
      <c r="CL371">
        <v>0</v>
      </c>
      <c r="CP371">
        <v>0</v>
      </c>
      <c r="CT371">
        <v>0</v>
      </c>
      <c r="CW371">
        <v>0</v>
      </c>
      <c r="DF371">
        <v>0</v>
      </c>
      <c r="DJ371">
        <v>0</v>
      </c>
      <c r="DN371">
        <v>0</v>
      </c>
      <c r="DR371">
        <v>0</v>
      </c>
      <c r="DV371">
        <v>0</v>
      </c>
      <c r="DZ371">
        <v>0</v>
      </c>
      <c r="ED371">
        <v>0</v>
      </c>
      <c r="EH371">
        <v>0</v>
      </c>
      <c r="EL371">
        <v>0</v>
      </c>
      <c r="EP371">
        <v>0</v>
      </c>
      <c r="ET371">
        <v>0</v>
      </c>
      <c r="EZ371" t="s">
        <v>708</v>
      </c>
      <c r="FA371">
        <v>0</v>
      </c>
      <c r="FB371">
        <v>8</v>
      </c>
      <c r="FC371" t="s">
        <v>469</v>
      </c>
      <c r="FD371" t="s">
        <v>759</v>
      </c>
      <c r="FE371" t="s">
        <v>469</v>
      </c>
    </row>
    <row r="372" spans="1:163" x14ac:dyDescent="0.2">
      <c r="A372" t="s">
        <v>516</v>
      </c>
      <c r="B372" t="s">
        <v>528</v>
      </c>
      <c r="C372" t="s">
        <v>4</v>
      </c>
      <c r="D372" s="39" t="s">
        <v>715</v>
      </c>
      <c r="E372" t="s">
        <v>517</v>
      </c>
      <c r="F372" t="s">
        <v>996</v>
      </c>
      <c r="G372">
        <v>15</v>
      </c>
      <c r="H372" t="s">
        <v>1653</v>
      </c>
      <c r="J372" t="s">
        <v>328</v>
      </c>
      <c r="K372" t="s">
        <v>329</v>
      </c>
      <c r="L372" t="s">
        <v>90</v>
      </c>
      <c r="M372" t="s">
        <v>368</v>
      </c>
      <c r="N372" t="s">
        <v>1907</v>
      </c>
      <c r="O372" t="s">
        <v>1908</v>
      </c>
      <c r="P372" t="s">
        <v>7</v>
      </c>
      <c r="Q372" t="s">
        <v>9</v>
      </c>
      <c r="R372" t="s">
        <v>245</v>
      </c>
      <c r="S372" t="s">
        <v>221</v>
      </c>
      <c r="T372">
        <v>36000000</v>
      </c>
      <c r="AC372">
        <v>12</v>
      </c>
      <c r="AD372">
        <v>3000000</v>
      </c>
      <c r="AE372">
        <v>36000000</v>
      </c>
      <c r="AJ372" t="s">
        <v>411</v>
      </c>
      <c r="AN372">
        <v>10500000</v>
      </c>
      <c r="AO372">
        <v>10500000</v>
      </c>
      <c r="AP372">
        <v>25500000</v>
      </c>
      <c r="AQ372">
        <v>0</v>
      </c>
      <c r="AR372" t="s">
        <v>469</v>
      </c>
      <c r="AS372" t="s">
        <v>469</v>
      </c>
      <c r="AT372" t="s">
        <v>469</v>
      </c>
      <c r="AU372" t="s">
        <v>469</v>
      </c>
      <c r="AV372" t="s">
        <v>1919</v>
      </c>
      <c r="AW372">
        <v>72</v>
      </c>
      <c r="AX372">
        <v>172</v>
      </c>
      <c r="AY372">
        <v>42048</v>
      </c>
      <c r="AZ372">
        <v>10500000</v>
      </c>
      <c r="BB372" t="s">
        <v>589</v>
      </c>
      <c r="BC372">
        <v>0</v>
      </c>
      <c r="BD372">
        <v>1</v>
      </c>
      <c r="BE372" t="s">
        <v>469</v>
      </c>
      <c r="BF372" t="s">
        <v>1192</v>
      </c>
      <c r="BG372" t="s">
        <v>469</v>
      </c>
      <c r="BH372">
        <v>0</v>
      </c>
      <c r="BJ372">
        <v>0</v>
      </c>
      <c r="BN372">
        <v>0</v>
      </c>
      <c r="BR372">
        <v>0</v>
      </c>
      <c r="BV372">
        <v>0</v>
      </c>
      <c r="BZ372">
        <v>0</v>
      </c>
      <c r="CD372">
        <v>0</v>
      </c>
      <c r="CH372">
        <v>0</v>
      </c>
      <c r="CL372">
        <v>0</v>
      </c>
      <c r="CP372">
        <v>0</v>
      </c>
      <c r="CT372">
        <v>0</v>
      </c>
      <c r="CW372">
        <v>0</v>
      </c>
      <c r="DF372">
        <v>0</v>
      </c>
      <c r="DJ372">
        <v>0</v>
      </c>
      <c r="DN372">
        <v>0</v>
      </c>
      <c r="DR372">
        <v>0</v>
      </c>
      <c r="DV372">
        <v>0</v>
      </c>
      <c r="DZ372">
        <v>0</v>
      </c>
      <c r="ED372">
        <v>0</v>
      </c>
      <c r="EH372">
        <v>0</v>
      </c>
      <c r="EL372">
        <v>0</v>
      </c>
      <c r="EP372">
        <v>0</v>
      </c>
      <c r="ET372">
        <v>0</v>
      </c>
      <c r="EZ372" t="s">
        <v>708</v>
      </c>
      <c r="FA372">
        <v>0</v>
      </c>
      <c r="FB372">
        <v>8</v>
      </c>
      <c r="FC372" t="s">
        <v>469</v>
      </c>
      <c r="FD372" t="s">
        <v>759</v>
      </c>
      <c r="FE372" t="s">
        <v>469</v>
      </c>
    </row>
    <row r="373" spans="1:163" x14ac:dyDescent="0.2">
      <c r="A373" t="s">
        <v>516</v>
      </c>
      <c r="B373" t="s">
        <v>528</v>
      </c>
      <c r="C373" t="s">
        <v>4</v>
      </c>
      <c r="D373" s="39" t="s">
        <v>715</v>
      </c>
      <c r="E373" t="s">
        <v>517</v>
      </c>
      <c r="F373" t="s">
        <v>996</v>
      </c>
      <c r="G373">
        <v>16</v>
      </c>
      <c r="H373" t="s">
        <v>1590</v>
      </c>
      <c r="J373" t="s">
        <v>328</v>
      </c>
      <c r="K373" t="s">
        <v>329</v>
      </c>
      <c r="L373" t="s">
        <v>90</v>
      </c>
      <c r="M373" t="s">
        <v>368</v>
      </c>
      <c r="N373" t="s">
        <v>1907</v>
      </c>
      <c r="O373" t="s">
        <v>1908</v>
      </c>
      <c r="P373" t="s">
        <v>7</v>
      </c>
      <c r="Q373" t="s">
        <v>9</v>
      </c>
      <c r="R373" t="s">
        <v>245</v>
      </c>
      <c r="S373" t="s">
        <v>221</v>
      </c>
      <c r="T373">
        <v>22800000</v>
      </c>
      <c r="AC373">
        <v>12</v>
      </c>
      <c r="AD373">
        <v>1900000</v>
      </c>
      <c r="AE373">
        <v>22800000</v>
      </c>
      <c r="AG373">
        <v>42023</v>
      </c>
      <c r="AH373">
        <v>42025</v>
      </c>
      <c r="AI373">
        <v>42027</v>
      </c>
      <c r="AJ373" t="s">
        <v>411</v>
      </c>
      <c r="AN373">
        <v>6650000</v>
      </c>
      <c r="AO373">
        <v>6650000</v>
      </c>
      <c r="AP373">
        <v>16150000</v>
      </c>
      <c r="AQ373">
        <v>0</v>
      </c>
      <c r="AR373" t="s">
        <v>469</v>
      </c>
      <c r="AS373" t="s">
        <v>469</v>
      </c>
      <c r="AT373" t="s">
        <v>469</v>
      </c>
      <c r="AU373" t="s">
        <v>469</v>
      </c>
      <c r="AV373" t="s">
        <v>1920</v>
      </c>
      <c r="AW373">
        <v>28</v>
      </c>
      <c r="AX373">
        <v>61</v>
      </c>
      <c r="AY373">
        <v>42044</v>
      </c>
      <c r="AZ373">
        <v>6650000</v>
      </c>
      <c r="BB373" t="s">
        <v>592</v>
      </c>
      <c r="BC373">
        <v>0</v>
      </c>
      <c r="BD373">
        <v>1</v>
      </c>
      <c r="BE373" t="s">
        <v>469</v>
      </c>
      <c r="BF373" t="s">
        <v>1193</v>
      </c>
      <c r="BG373" t="s">
        <v>469</v>
      </c>
      <c r="BH373">
        <v>0</v>
      </c>
      <c r="BJ373">
        <v>0</v>
      </c>
      <c r="BN373">
        <v>0</v>
      </c>
      <c r="BR373">
        <v>0</v>
      </c>
      <c r="BV373">
        <v>0</v>
      </c>
      <c r="BZ373">
        <v>0</v>
      </c>
      <c r="CD373">
        <v>0</v>
      </c>
      <c r="CH373">
        <v>0</v>
      </c>
      <c r="CL373">
        <v>0</v>
      </c>
      <c r="CP373">
        <v>0</v>
      </c>
      <c r="CT373">
        <v>0</v>
      </c>
      <c r="CW373">
        <v>0</v>
      </c>
      <c r="DF373">
        <v>0</v>
      </c>
      <c r="DJ373">
        <v>0</v>
      </c>
      <c r="DN373">
        <v>0</v>
      </c>
      <c r="DR373">
        <v>0</v>
      </c>
      <c r="DV373">
        <v>0</v>
      </c>
      <c r="DZ373">
        <v>0</v>
      </c>
      <c r="ED373">
        <v>0</v>
      </c>
      <c r="EH373">
        <v>0</v>
      </c>
      <c r="EL373">
        <v>0</v>
      </c>
      <c r="EP373">
        <v>0</v>
      </c>
      <c r="ET373">
        <v>0</v>
      </c>
      <c r="EZ373" t="s">
        <v>708</v>
      </c>
      <c r="FA373">
        <v>0</v>
      </c>
      <c r="FB373">
        <v>8</v>
      </c>
      <c r="FC373" t="s">
        <v>469</v>
      </c>
      <c r="FD373" t="s">
        <v>759</v>
      </c>
      <c r="FE373" t="s">
        <v>469</v>
      </c>
    </row>
    <row r="374" spans="1:163" x14ac:dyDescent="0.2">
      <c r="A374" t="s">
        <v>516</v>
      </c>
      <c r="B374" t="s">
        <v>528</v>
      </c>
      <c r="C374" t="s">
        <v>4</v>
      </c>
      <c r="D374" s="39" t="s">
        <v>715</v>
      </c>
      <c r="E374" t="s">
        <v>517</v>
      </c>
      <c r="F374" t="s">
        <v>996</v>
      </c>
      <c r="G374">
        <v>17</v>
      </c>
      <c r="H374" t="s">
        <v>1654</v>
      </c>
      <c r="J374" t="s">
        <v>328</v>
      </c>
      <c r="K374" t="s">
        <v>329</v>
      </c>
      <c r="L374" t="s">
        <v>90</v>
      </c>
      <c r="M374" t="s">
        <v>368</v>
      </c>
      <c r="N374" t="s">
        <v>1907</v>
      </c>
      <c r="O374" t="s">
        <v>1908</v>
      </c>
      <c r="P374" t="s">
        <v>7</v>
      </c>
      <c r="Q374" t="s">
        <v>9</v>
      </c>
      <c r="R374" t="s">
        <v>245</v>
      </c>
      <c r="S374" t="s">
        <v>221</v>
      </c>
      <c r="T374">
        <v>27600000</v>
      </c>
      <c r="AC374">
        <v>12</v>
      </c>
      <c r="AD374">
        <v>2300000</v>
      </c>
      <c r="AE374">
        <v>27600000</v>
      </c>
      <c r="AG374">
        <v>42023</v>
      </c>
      <c r="AH374">
        <v>42025</v>
      </c>
      <c r="AI374">
        <v>42027</v>
      </c>
      <c r="AJ374" t="s">
        <v>411</v>
      </c>
      <c r="AN374">
        <v>8050000</v>
      </c>
      <c r="AO374">
        <v>8050000</v>
      </c>
      <c r="AP374">
        <v>19550000</v>
      </c>
      <c r="AQ374">
        <v>0</v>
      </c>
      <c r="AR374" t="s">
        <v>469</v>
      </c>
      <c r="AS374" t="s">
        <v>469</v>
      </c>
      <c r="AT374" t="s">
        <v>469</v>
      </c>
      <c r="AU374" t="s">
        <v>469</v>
      </c>
      <c r="AV374" t="s">
        <v>1921</v>
      </c>
      <c r="AW374">
        <v>29</v>
      </c>
      <c r="AX374">
        <v>23</v>
      </c>
      <c r="AY374">
        <v>42129</v>
      </c>
      <c r="AZ374">
        <v>8050000</v>
      </c>
      <c r="BB374" t="s">
        <v>594</v>
      </c>
      <c r="BC374">
        <v>0</v>
      </c>
      <c r="BD374">
        <v>1</v>
      </c>
      <c r="BE374" t="s">
        <v>469</v>
      </c>
      <c r="BF374" t="s">
        <v>1194</v>
      </c>
      <c r="BG374" t="s">
        <v>469</v>
      </c>
      <c r="BH374">
        <v>0</v>
      </c>
      <c r="BJ374">
        <v>0</v>
      </c>
      <c r="BN374">
        <v>0</v>
      </c>
      <c r="BR374">
        <v>0</v>
      </c>
      <c r="BV374">
        <v>0</v>
      </c>
      <c r="BZ374">
        <v>0</v>
      </c>
      <c r="CD374">
        <v>0</v>
      </c>
      <c r="CH374">
        <v>0</v>
      </c>
      <c r="CL374">
        <v>0</v>
      </c>
      <c r="CP374">
        <v>0</v>
      </c>
      <c r="CT374">
        <v>0</v>
      </c>
      <c r="CW374">
        <v>0</v>
      </c>
      <c r="DF374">
        <v>0</v>
      </c>
      <c r="DJ374">
        <v>0</v>
      </c>
      <c r="DN374">
        <v>0</v>
      </c>
      <c r="DR374">
        <v>0</v>
      </c>
      <c r="DV374">
        <v>0</v>
      </c>
      <c r="DZ374">
        <v>0</v>
      </c>
      <c r="ED374">
        <v>0</v>
      </c>
      <c r="EH374">
        <v>0</v>
      </c>
      <c r="EL374">
        <v>0</v>
      </c>
      <c r="EP374">
        <v>0</v>
      </c>
      <c r="ET374">
        <v>0</v>
      </c>
      <c r="EZ374" t="s">
        <v>708</v>
      </c>
      <c r="FA374">
        <v>0</v>
      </c>
      <c r="FB374">
        <v>8</v>
      </c>
      <c r="FC374" t="s">
        <v>469</v>
      </c>
      <c r="FD374" t="s">
        <v>759</v>
      </c>
      <c r="FE374" t="s">
        <v>469</v>
      </c>
    </row>
    <row r="375" spans="1:163" x14ac:dyDescent="0.2">
      <c r="A375" t="s">
        <v>516</v>
      </c>
      <c r="B375" t="s">
        <v>528</v>
      </c>
      <c r="C375" t="s">
        <v>4</v>
      </c>
      <c r="D375" s="39" t="s">
        <v>715</v>
      </c>
      <c r="E375" t="s">
        <v>517</v>
      </c>
      <c r="F375" t="s">
        <v>996</v>
      </c>
      <c r="G375">
        <v>18</v>
      </c>
      <c r="H375" t="s">
        <v>1685</v>
      </c>
      <c r="J375" t="s">
        <v>328</v>
      </c>
      <c r="K375" t="s">
        <v>329</v>
      </c>
      <c r="L375" t="s">
        <v>90</v>
      </c>
      <c r="M375" t="s">
        <v>368</v>
      </c>
      <c r="N375" t="s">
        <v>1907</v>
      </c>
      <c r="O375" t="s">
        <v>1908</v>
      </c>
      <c r="P375" t="s">
        <v>7</v>
      </c>
      <c r="Q375" t="s">
        <v>9</v>
      </c>
      <c r="R375" t="s">
        <v>245</v>
      </c>
      <c r="S375" t="s">
        <v>221</v>
      </c>
      <c r="T375">
        <v>15750000</v>
      </c>
      <c r="AC375">
        <v>3.5</v>
      </c>
      <c r="AD375">
        <v>4500000</v>
      </c>
      <c r="AE375">
        <v>15750000</v>
      </c>
      <c r="AJ375" t="s">
        <v>411</v>
      </c>
      <c r="AN375">
        <v>15750000</v>
      </c>
      <c r="AO375">
        <v>15750000</v>
      </c>
      <c r="AP375">
        <v>0</v>
      </c>
      <c r="AQ375">
        <v>0</v>
      </c>
      <c r="AR375" t="s">
        <v>469</v>
      </c>
      <c r="AS375" t="s">
        <v>469</v>
      </c>
      <c r="AT375" t="s">
        <v>469</v>
      </c>
      <c r="AU375" t="s">
        <v>469</v>
      </c>
      <c r="AV375" t="s">
        <v>1922</v>
      </c>
      <c r="AW375">
        <v>30</v>
      </c>
      <c r="AX375">
        <v>42</v>
      </c>
      <c r="AY375">
        <v>42129</v>
      </c>
      <c r="AZ375">
        <v>15750000</v>
      </c>
      <c r="BB375" t="s">
        <v>597</v>
      </c>
      <c r="BC375">
        <v>0</v>
      </c>
      <c r="BD375">
        <v>1</v>
      </c>
      <c r="BE375" t="s">
        <v>469</v>
      </c>
      <c r="BF375" t="s">
        <v>1195</v>
      </c>
      <c r="BG375" t="s">
        <v>469</v>
      </c>
      <c r="BH375">
        <v>0</v>
      </c>
      <c r="BJ375">
        <v>0</v>
      </c>
      <c r="BN375">
        <v>0</v>
      </c>
      <c r="BR375">
        <v>0</v>
      </c>
      <c r="BV375">
        <v>0</v>
      </c>
      <c r="BZ375">
        <v>0</v>
      </c>
      <c r="CD375">
        <v>0</v>
      </c>
      <c r="CH375">
        <v>0</v>
      </c>
      <c r="CL375">
        <v>0</v>
      </c>
      <c r="CP375">
        <v>0</v>
      </c>
      <c r="CT375">
        <v>0</v>
      </c>
      <c r="CW375">
        <v>0</v>
      </c>
      <c r="DF375">
        <v>0</v>
      </c>
      <c r="DJ375">
        <v>0</v>
      </c>
      <c r="DN375">
        <v>0</v>
      </c>
      <c r="DR375">
        <v>0</v>
      </c>
      <c r="DV375">
        <v>0</v>
      </c>
      <c r="DZ375">
        <v>0</v>
      </c>
      <c r="ED375">
        <v>0</v>
      </c>
      <c r="EH375">
        <v>0</v>
      </c>
      <c r="EL375">
        <v>0</v>
      </c>
      <c r="EP375">
        <v>0</v>
      </c>
      <c r="ET375">
        <v>0</v>
      </c>
      <c r="EZ375" t="s">
        <v>709</v>
      </c>
      <c r="FA375">
        <v>0</v>
      </c>
      <c r="FB375">
        <v>8</v>
      </c>
      <c r="FC375" t="s">
        <v>469</v>
      </c>
      <c r="FD375" t="s">
        <v>945</v>
      </c>
      <c r="FE375" t="s">
        <v>946</v>
      </c>
    </row>
    <row r="376" spans="1:163" x14ac:dyDescent="0.2">
      <c r="A376" t="s">
        <v>516</v>
      </c>
      <c r="B376" t="s">
        <v>528</v>
      </c>
      <c r="C376" t="s">
        <v>4</v>
      </c>
      <c r="D376" s="39" t="s">
        <v>715</v>
      </c>
      <c r="E376" t="s">
        <v>517</v>
      </c>
      <c r="F376" t="s">
        <v>996</v>
      </c>
      <c r="G376">
        <v>19</v>
      </c>
      <c r="H376" t="s">
        <v>1655</v>
      </c>
      <c r="J376" t="s">
        <v>328</v>
      </c>
      <c r="K376" t="s">
        <v>329</v>
      </c>
      <c r="L376" t="s">
        <v>90</v>
      </c>
      <c r="M376" t="s">
        <v>368</v>
      </c>
      <c r="N376" t="s">
        <v>1907</v>
      </c>
      <c r="O376" t="s">
        <v>1908</v>
      </c>
      <c r="P376" t="s">
        <v>7</v>
      </c>
      <c r="Q376" t="s">
        <v>9</v>
      </c>
      <c r="R376" t="s">
        <v>245</v>
      </c>
      <c r="S376" t="s">
        <v>221</v>
      </c>
      <c r="T376">
        <v>27600000</v>
      </c>
      <c r="AC376">
        <v>12</v>
      </c>
      <c r="AD376">
        <v>2300000</v>
      </c>
      <c r="AE376">
        <v>27600000</v>
      </c>
      <c r="AJ376" t="s">
        <v>411</v>
      </c>
      <c r="AN376">
        <v>8050000</v>
      </c>
      <c r="AO376">
        <v>8050000</v>
      </c>
      <c r="AP376">
        <v>19550000</v>
      </c>
      <c r="AQ376">
        <v>0</v>
      </c>
      <c r="AR376" t="s">
        <v>469</v>
      </c>
      <c r="AS376" t="s">
        <v>469</v>
      </c>
      <c r="AT376" t="s">
        <v>469</v>
      </c>
      <c r="AU376" t="s">
        <v>469</v>
      </c>
      <c r="AV376" t="s">
        <v>1923</v>
      </c>
      <c r="AW376">
        <v>31</v>
      </c>
      <c r="AX376">
        <v>28</v>
      </c>
      <c r="AY376">
        <v>42129</v>
      </c>
      <c r="AZ376">
        <v>8050000</v>
      </c>
      <c r="BB376" t="s">
        <v>600</v>
      </c>
      <c r="BC376">
        <v>0</v>
      </c>
      <c r="BD376">
        <v>1</v>
      </c>
      <c r="BE376" t="s">
        <v>469</v>
      </c>
      <c r="BF376" t="s">
        <v>1196</v>
      </c>
      <c r="BG376" t="s">
        <v>469</v>
      </c>
      <c r="BH376">
        <v>0</v>
      </c>
      <c r="BJ376">
        <v>0</v>
      </c>
      <c r="BN376">
        <v>0</v>
      </c>
      <c r="BR376">
        <v>0</v>
      </c>
      <c r="BV376">
        <v>0</v>
      </c>
      <c r="BZ376">
        <v>0</v>
      </c>
      <c r="CD376">
        <v>0</v>
      </c>
      <c r="CH376">
        <v>0</v>
      </c>
      <c r="CL376">
        <v>0</v>
      </c>
      <c r="CP376">
        <v>0</v>
      </c>
      <c r="CT376">
        <v>0</v>
      </c>
      <c r="CW376">
        <v>0</v>
      </c>
      <c r="DF376">
        <v>0</v>
      </c>
      <c r="DJ376">
        <v>0</v>
      </c>
      <c r="DN376">
        <v>0</v>
      </c>
      <c r="DR376">
        <v>0</v>
      </c>
      <c r="DV376">
        <v>0</v>
      </c>
      <c r="DZ376">
        <v>0</v>
      </c>
      <c r="ED376">
        <v>0</v>
      </c>
      <c r="EH376">
        <v>0</v>
      </c>
      <c r="EL376">
        <v>0</v>
      </c>
      <c r="EP376">
        <v>0</v>
      </c>
      <c r="ET376">
        <v>0</v>
      </c>
      <c r="EZ376" t="s">
        <v>710</v>
      </c>
      <c r="FA376">
        <v>0</v>
      </c>
      <c r="FB376">
        <v>8</v>
      </c>
      <c r="FC376" t="s">
        <v>469</v>
      </c>
      <c r="FD376" t="s">
        <v>947</v>
      </c>
      <c r="FE376" t="s">
        <v>658</v>
      </c>
    </row>
    <row r="377" spans="1:163" x14ac:dyDescent="0.2">
      <c r="A377" t="s">
        <v>516</v>
      </c>
      <c r="B377" t="s">
        <v>528</v>
      </c>
      <c r="C377" t="s">
        <v>4</v>
      </c>
      <c r="D377" s="39" t="s">
        <v>715</v>
      </c>
      <c r="E377" t="s">
        <v>517</v>
      </c>
      <c r="F377" t="s">
        <v>996</v>
      </c>
      <c r="G377">
        <v>20</v>
      </c>
      <c r="H377" t="s">
        <v>1656</v>
      </c>
      <c r="J377" t="s">
        <v>328</v>
      </c>
      <c r="K377" t="s">
        <v>329</v>
      </c>
      <c r="L377" t="s">
        <v>90</v>
      </c>
      <c r="M377" t="s">
        <v>368</v>
      </c>
      <c r="N377" t="s">
        <v>1907</v>
      </c>
      <c r="O377" t="s">
        <v>1908</v>
      </c>
      <c r="P377" t="s">
        <v>7</v>
      </c>
      <c r="Q377" t="s">
        <v>9</v>
      </c>
      <c r="R377" t="s">
        <v>245</v>
      </c>
      <c r="S377" t="s">
        <v>221</v>
      </c>
      <c r="T377">
        <v>23450000</v>
      </c>
      <c r="AC377">
        <v>3.5</v>
      </c>
      <c r="AD377">
        <v>6700000</v>
      </c>
      <c r="AE377">
        <v>23450000</v>
      </c>
      <c r="AJ377" t="s">
        <v>411</v>
      </c>
      <c r="AN377">
        <v>23450000</v>
      </c>
      <c r="AO377">
        <v>23450000</v>
      </c>
      <c r="AP377">
        <v>0</v>
      </c>
      <c r="AQ377">
        <v>0</v>
      </c>
      <c r="AR377" t="s">
        <v>469</v>
      </c>
      <c r="AS377" t="s">
        <v>469</v>
      </c>
      <c r="AT377" t="s">
        <v>469</v>
      </c>
      <c r="AU377" t="s">
        <v>469</v>
      </c>
      <c r="AV377" t="s">
        <v>1924</v>
      </c>
      <c r="AW377">
        <v>32</v>
      </c>
      <c r="AX377">
        <v>45</v>
      </c>
      <c r="AY377">
        <v>42129</v>
      </c>
      <c r="AZ377">
        <v>23450000</v>
      </c>
      <c r="BB377" t="s">
        <v>603</v>
      </c>
      <c r="BC377">
        <v>0</v>
      </c>
      <c r="BD377">
        <v>1</v>
      </c>
      <c r="BE377" t="s">
        <v>469</v>
      </c>
      <c r="BF377" t="s">
        <v>1197</v>
      </c>
      <c r="BG377" t="s">
        <v>469</v>
      </c>
      <c r="BH377">
        <v>0</v>
      </c>
    </row>
    <row r="378" spans="1:163" x14ac:dyDescent="0.2">
      <c r="A378" t="s">
        <v>516</v>
      </c>
      <c r="B378" t="s">
        <v>528</v>
      </c>
      <c r="C378" t="s">
        <v>4</v>
      </c>
      <c r="D378" s="39" t="s">
        <v>715</v>
      </c>
      <c r="E378" t="s">
        <v>517</v>
      </c>
      <c r="F378" t="s">
        <v>996</v>
      </c>
      <c r="G378">
        <v>21</v>
      </c>
      <c r="H378" t="s">
        <v>1657</v>
      </c>
      <c r="J378" t="s">
        <v>328</v>
      </c>
      <c r="K378" t="s">
        <v>329</v>
      </c>
      <c r="L378" t="s">
        <v>90</v>
      </c>
      <c r="M378" t="s">
        <v>368</v>
      </c>
      <c r="N378" t="s">
        <v>1907</v>
      </c>
      <c r="O378" t="s">
        <v>1908</v>
      </c>
      <c r="P378" t="s">
        <v>7</v>
      </c>
      <c r="Q378" t="s">
        <v>9</v>
      </c>
      <c r="R378" t="s">
        <v>245</v>
      </c>
      <c r="S378" t="s">
        <v>221</v>
      </c>
      <c r="T378">
        <v>36000000</v>
      </c>
      <c r="AC378">
        <v>12</v>
      </c>
      <c r="AD378">
        <v>3000000</v>
      </c>
      <c r="AE378">
        <v>36000000</v>
      </c>
      <c r="AJ378" t="s">
        <v>411</v>
      </c>
      <c r="AN378">
        <v>10500000</v>
      </c>
      <c r="AO378">
        <v>10500000</v>
      </c>
      <c r="AP378">
        <v>25500000</v>
      </c>
      <c r="AQ378">
        <v>0</v>
      </c>
      <c r="AR378" t="s">
        <v>469</v>
      </c>
      <c r="AS378" t="s">
        <v>469</v>
      </c>
      <c r="AT378" t="s">
        <v>469</v>
      </c>
      <c r="AU378" t="s">
        <v>469</v>
      </c>
      <c r="AV378" t="s">
        <v>1925</v>
      </c>
      <c r="AW378">
        <v>73</v>
      </c>
      <c r="AX378">
        <v>55</v>
      </c>
      <c r="AY378">
        <v>42041</v>
      </c>
      <c r="AZ378">
        <v>10500000</v>
      </c>
      <c r="BB378" t="s">
        <v>606</v>
      </c>
      <c r="BC378">
        <v>0</v>
      </c>
      <c r="BD378">
        <v>1</v>
      </c>
      <c r="BE378" t="s">
        <v>469</v>
      </c>
      <c r="BF378" t="s">
        <v>1198</v>
      </c>
      <c r="BG378" t="s">
        <v>469</v>
      </c>
      <c r="BH378">
        <v>0</v>
      </c>
      <c r="BJ378">
        <v>0</v>
      </c>
      <c r="BN378">
        <v>0</v>
      </c>
      <c r="BR378">
        <v>0</v>
      </c>
      <c r="BV378">
        <v>0</v>
      </c>
      <c r="BZ378">
        <v>0</v>
      </c>
      <c r="CD378">
        <v>0</v>
      </c>
      <c r="CH378">
        <v>0</v>
      </c>
      <c r="CL378">
        <v>0</v>
      </c>
      <c r="CP378">
        <v>0</v>
      </c>
      <c r="CT378">
        <v>0</v>
      </c>
      <c r="CW378">
        <v>0</v>
      </c>
      <c r="DF378">
        <v>0</v>
      </c>
      <c r="DJ378">
        <v>0</v>
      </c>
      <c r="DN378">
        <v>0</v>
      </c>
      <c r="DR378">
        <v>0</v>
      </c>
      <c r="DV378">
        <v>0</v>
      </c>
      <c r="DZ378">
        <v>0</v>
      </c>
      <c r="ED378">
        <v>0</v>
      </c>
      <c r="EH378">
        <v>0</v>
      </c>
      <c r="EL378">
        <v>0</v>
      </c>
      <c r="EP378">
        <v>0</v>
      </c>
      <c r="ET378">
        <v>0</v>
      </c>
      <c r="EZ378" t="s">
        <v>708</v>
      </c>
      <c r="FA378">
        <v>0</v>
      </c>
      <c r="FB378">
        <v>8</v>
      </c>
      <c r="FC378" t="s">
        <v>469</v>
      </c>
      <c r="FD378" t="s">
        <v>759</v>
      </c>
      <c r="FE378" t="s">
        <v>469</v>
      </c>
    </row>
    <row r="379" spans="1:163" x14ac:dyDescent="0.2">
      <c r="A379" t="s">
        <v>516</v>
      </c>
      <c r="B379" t="s">
        <v>528</v>
      </c>
      <c r="C379" t="s">
        <v>4</v>
      </c>
      <c r="D379" s="39" t="s">
        <v>715</v>
      </c>
      <c r="E379" t="s">
        <v>517</v>
      </c>
      <c r="F379" t="s">
        <v>996</v>
      </c>
      <c r="G379">
        <v>22</v>
      </c>
      <c r="H379" t="s">
        <v>1686</v>
      </c>
      <c r="J379" t="s">
        <v>328</v>
      </c>
      <c r="K379" t="s">
        <v>329</v>
      </c>
      <c r="L379" t="s">
        <v>90</v>
      </c>
      <c r="M379" t="s">
        <v>368</v>
      </c>
      <c r="N379" t="s">
        <v>1907</v>
      </c>
      <c r="O379" t="s">
        <v>1908</v>
      </c>
      <c r="P379" t="s">
        <v>7</v>
      </c>
      <c r="Q379" t="s">
        <v>9</v>
      </c>
      <c r="R379" t="s">
        <v>245</v>
      </c>
      <c r="S379" t="s">
        <v>221</v>
      </c>
      <c r="T379">
        <v>10500000</v>
      </c>
      <c r="AC379">
        <v>3.5</v>
      </c>
      <c r="AD379">
        <v>3000000</v>
      </c>
      <c r="AE379">
        <v>10500000</v>
      </c>
      <c r="AG379">
        <v>42023</v>
      </c>
      <c r="AH379">
        <v>42025</v>
      </c>
      <c r="AI379">
        <v>42027</v>
      </c>
      <c r="AJ379" t="s">
        <v>411</v>
      </c>
      <c r="AN379">
        <v>10500000</v>
      </c>
      <c r="AO379">
        <v>10500000</v>
      </c>
      <c r="AP379">
        <v>0</v>
      </c>
      <c r="AQ379">
        <v>0</v>
      </c>
      <c r="AR379" t="s">
        <v>469</v>
      </c>
      <c r="AS379" t="s">
        <v>469</v>
      </c>
      <c r="AT379" t="s">
        <v>469</v>
      </c>
      <c r="AU379" t="s">
        <v>469</v>
      </c>
      <c r="AV379" t="s">
        <v>1926</v>
      </c>
      <c r="AW379">
        <v>33</v>
      </c>
      <c r="AX379">
        <v>25</v>
      </c>
      <c r="AY379">
        <v>42129</v>
      </c>
      <c r="AZ379">
        <v>10500000</v>
      </c>
      <c r="BB379" t="s">
        <v>608</v>
      </c>
      <c r="BC379">
        <v>0</v>
      </c>
      <c r="BD379">
        <v>1</v>
      </c>
      <c r="BE379" t="s">
        <v>469</v>
      </c>
      <c r="BF379" t="s">
        <v>1199</v>
      </c>
      <c r="BG379" t="s">
        <v>1200</v>
      </c>
      <c r="BH379">
        <v>0</v>
      </c>
      <c r="BJ379">
        <v>0</v>
      </c>
      <c r="BN379">
        <v>0</v>
      </c>
      <c r="BR379">
        <v>0</v>
      </c>
      <c r="BV379">
        <v>0</v>
      </c>
      <c r="BZ379">
        <v>0</v>
      </c>
      <c r="CD379">
        <v>0</v>
      </c>
      <c r="CH379">
        <v>0</v>
      </c>
      <c r="CL379">
        <v>0</v>
      </c>
      <c r="CP379">
        <v>0</v>
      </c>
      <c r="CT379">
        <v>0</v>
      </c>
      <c r="CW379">
        <v>0</v>
      </c>
      <c r="DF379">
        <v>0</v>
      </c>
      <c r="DJ379">
        <v>0</v>
      </c>
      <c r="DN379">
        <v>0</v>
      </c>
      <c r="DR379">
        <v>0</v>
      </c>
      <c r="DV379">
        <v>0</v>
      </c>
      <c r="DZ379">
        <v>0</v>
      </c>
      <c r="ED379">
        <v>0</v>
      </c>
      <c r="EH379">
        <v>0</v>
      </c>
      <c r="EL379">
        <v>0</v>
      </c>
      <c r="EP379">
        <v>0</v>
      </c>
      <c r="ET379">
        <v>0</v>
      </c>
      <c r="EZ379" t="s">
        <v>709</v>
      </c>
      <c r="FA379">
        <v>0</v>
      </c>
      <c r="FB379">
        <v>8</v>
      </c>
      <c r="FC379" t="s">
        <v>469</v>
      </c>
      <c r="FD379" t="s">
        <v>945</v>
      </c>
      <c r="FE379" t="s">
        <v>946</v>
      </c>
    </row>
    <row r="380" spans="1:163" x14ac:dyDescent="0.2">
      <c r="A380" t="s">
        <v>516</v>
      </c>
      <c r="B380" t="s">
        <v>528</v>
      </c>
      <c r="C380" t="s">
        <v>4</v>
      </c>
      <c r="D380" s="39" t="s">
        <v>715</v>
      </c>
      <c r="E380" t="s">
        <v>517</v>
      </c>
      <c r="F380" t="s">
        <v>996</v>
      </c>
      <c r="G380">
        <v>23</v>
      </c>
      <c r="H380" t="s">
        <v>1658</v>
      </c>
      <c r="J380" t="s">
        <v>328</v>
      </c>
      <c r="K380" t="s">
        <v>329</v>
      </c>
      <c r="L380" t="s">
        <v>90</v>
      </c>
      <c r="M380" t="s">
        <v>368</v>
      </c>
      <c r="N380" t="s">
        <v>1907</v>
      </c>
      <c r="O380" t="s">
        <v>1908</v>
      </c>
      <c r="P380" t="s">
        <v>7</v>
      </c>
      <c r="Q380" t="s">
        <v>9</v>
      </c>
      <c r="R380" t="s">
        <v>245</v>
      </c>
      <c r="S380" t="s">
        <v>221</v>
      </c>
      <c r="T380">
        <v>8050000</v>
      </c>
      <c r="AC380">
        <v>3.5</v>
      </c>
      <c r="AD380">
        <v>2300000</v>
      </c>
      <c r="AE380">
        <v>8050000</v>
      </c>
      <c r="AJ380" t="s">
        <v>411</v>
      </c>
      <c r="AN380">
        <v>8050000</v>
      </c>
      <c r="AO380">
        <v>8050000</v>
      </c>
      <c r="AP380">
        <v>0</v>
      </c>
      <c r="AQ380">
        <v>0</v>
      </c>
      <c r="AR380" t="s">
        <v>469</v>
      </c>
      <c r="AS380" t="s">
        <v>469</v>
      </c>
      <c r="AT380" t="s">
        <v>469</v>
      </c>
      <c r="AU380" t="s">
        <v>469</v>
      </c>
      <c r="AV380" t="s">
        <v>1927</v>
      </c>
      <c r="AW380">
        <v>34</v>
      </c>
      <c r="AX380">
        <v>50</v>
      </c>
      <c r="AY380">
        <v>42041</v>
      </c>
      <c r="AZ380">
        <v>8050000</v>
      </c>
      <c r="BB380" t="s">
        <v>611</v>
      </c>
      <c r="BC380">
        <v>0</v>
      </c>
      <c r="BD380">
        <v>1</v>
      </c>
      <c r="BE380" t="s">
        <v>469</v>
      </c>
      <c r="BF380" t="s">
        <v>1201</v>
      </c>
      <c r="BG380" t="s">
        <v>469</v>
      </c>
      <c r="BH380">
        <v>0</v>
      </c>
      <c r="BJ380">
        <v>0</v>
      </c>
      <c r="BN380">
        <v>0</v>
      </c>
      <c r="BR380">
        <v>0</v>
      </c>
      <c r="BV380">
        <v>0</v>
      </c>
      <c r="BZ380">
        <v>0</v>
      </c>
      <c r="CD380">
        <v>0</v>
      </c>
      <c r="CH380">
        <v>0</v>
      </c>
      <c r="CL380">
        <v>0</v>
      </c>
      <c r="CP380">
        <v>0</v>
      </c>
      <c r="CT380">
        <v>0</v>
      </c>
      <c r="CW380">
        <v>0</v>
      </c>
      <c r="DF380">
        <v>0</v>
      </c>
      <c r="DJ380">
        <v>0</v>
      </c>
      <c r="DN380">
        <v>0</v>
      </c>
      <c r="DR380">
        <v>0</v>
      </c>
      <c r="DV380">
        <v>0</v>
      </c>
      <c r="DZ380">
        <v>0</v>
      </c>
      <c r="ED380">
        <v>0</v>
      </c>
      <c r="EH380">
        <v>0</v>
      </c>
      <c r="EL380">
        <v>0</v>
      </c>
      <c r="EP380">
        <v>0</v>
      </c>
      <c r="ET380">
        <v>0</v>
      </c>
      <c r="EZ380" t="s">
        <v>710</v>
      </c>
      <c r="FA380">
        <v>0</v>
      </c>
      <c r="FB380">
        <v>8</v>
      </c>
      <c r="FC380" t="s">
        <v>469</v>
      </c>
      <c r="FD380" t="s">
        <v>947</v>
      </c>
      <c r="FE380" t="s">
        <v>658</v>
      </c>
    </row>
    <row r="381" spans="1:163" x14ac:dyDescent="0.2">
      <c r="A381" t="s">
        <v>516</v>
      </c>
      <c r="B381" t="s">
        <v>528</v>
      </c>
      <c r="C381" t="s">
        <v>4</v>
      </c>
      <c r="D381" s="39" t="s">
        <v>715</v>
      </c>
      <c r="E381" t="s">
        <v>517</v>
      </c>
      <c r="F381" t="s">
        <v>996</v>
      </c>
      <c r="G381">
        <v>24</v>
      </c>
      <c r="H381" t="s">
        <v>1591</v>
      </c>
      <c r="J381" t="s">
        <v>328</v>
      </c>
      <c r="K381" t="s">
        <v>329</v>
      </c>
      <c r="L381" t="s">
        <v>90</v>
      </c>
      <c r="M381" t="s">
        <v>368</v>
      </c>
      <c r="N381" t="s">
        <v>1907</v>
      </c>
      <c r="O381" t="s">
        <v>1908</v>
      </c>
      <c r="P381" t="s">
        <v>7</v>
      </c>
      <c r="Q381" t="s">
        <v>9</v>
      </c>
      <c r="R381" t="s">
        <v>245</v>
      </c>
      <c r="S381" t="s">
        <v>221</v>
      </c>
      <c r="AD381" t="s">
        <v>469</v>
      </c>
      <c r="AE381">
        <v>0</v>
      </c>
      <c r="AG381">
        <v>42037</v>
      </c>
      <c r="AH381">
        <v>42037</v>
      </c>
      <c r="AI381">
        <v>42037</v>
      </c>
      <c r="AJ381" t="s">
        <v>411</v>
      </c>
      <c r="AN381">
        <v>0</v>
      </c>
      <c r="AO381">
        <v>0</v>
      </c>
      <c r="AP381">
        <v>0</v>
      </c>
      <c r="AQ381">
        <v>0</v>
      </c>
      <c r="AR381" t="s">
        <v>469</v>
      </c>
      <c r="AS381" t="s">
        <v>469</v>
      </c>
      <c r="AT381" t="s">
        <v>469</v>
      </c>
      <c r="AU381" t="s">
        <v>469</v>
      </c>
      <c r="AV381" t="s">
        <v>469</v>
      </c>
      <c r="AW381" t="s">
        <v>469</v>
      </c>
      <c r="AX381" t="s">
        <v>469</v>
      </c>
      <c r="AY381" t="s">
        <v>469</v>
      </c>
      <c r="AZ381">
        <v>0</v>
      </c>
      <c r="BB381" t="s">
        <v>659</v>
      </c>
      <c r="BC381">
        <v>0</v>
      </c>
      <c r="BD381">
        <v>1</v>
      </c>
      <c r="BE381" t="s">
        <v>469</v>
      </c>
      <c r="BF381" t="s">
        <v>1202</v>
      </c>
      <c r="BG381" t="s">
        <v>469</v>
      </c>
      <c r="BH381">
        <v>0</v>
      </c>
    </row>
    <row r="382" spans="1:163" x14ac:dyDescent="0.2">
      <c r="A382" t="s">
        <v>516</v>
      </c>
      <c r="B382" t="s">
        <v>528</v>
      </c>
      <c r="C382" t="s">
        <v>4</v>
      </c>
      <c r="D382" s="39" t="s">
        <v>715</v>
      </c>
      <c r="E382" t="s">
        <v>517</v>
      </c>
      <c r="F382" t="s">
        <v>996</v>
      </c>
      <c r="G382">
        <v>25</v>
      </c>
      <c r="H382" t="s">
        <v>1591</v>
      </c>
      <c r="J382" t="s">
        <v>328</v>
      </c>
      <c r="K382" t="s">
        <v>329</v>
      </c>
      <c r="L382" t="s">
        <v>90</v>
      </c>
      <c r="M382" t="s">
        <v>368</v>
      </c>
      <c r="N382" t="s">
        <v>1907</v>
      </c>
      <c r="O382" t="s">
        <v>1908</v>
      </c>
      <c r="P382" t="s">
        <v>7</v>
      </c>
      <c r="Q382" t="s">
        <v>9</v>
      </c>
      <c r="R382" t="s">
        <v>245</v>
      </c>
      <c r="S382" t="s">
        <v>221</v>
      </c>
      <c r="T382">
        <v>14350000</v>
      </c>
      <c r="AC382">
        <v>3.5</v>
      </c>
      <c r="AD382">
        <v>4100000</v>
      </c>
      <c r="AE382">
        <v>14350000</v>
      </c>
      <c r="AJ382" t="s">
        <v>411</v>
      </c>
      <c r="AN382">
        <v>14350000</v>
      </c>
      <c r="AO382">
        <v>14350000</v>
      </c>
      <c r="AP382">
        <v>0</v>
      </c>
      <c r="AQ382">
        <v>0</v>
      </c>
      <c r="AR382" t="s">
        <v>469</v>
      </c>
      <c r="AS382" t="s">
        <v>469</v>
      </c>
      <c r="AT382" t="s">
        <v>469</v>
      </c>
      <c r="AU382" t="s">
        <v>469</v>
      </c>
      <c r="AV382" t="s">
        <v>1659</v>
      </c>
      <c r="AW382">
        <v>14</v>
      </c>
      <c r="AX382">
        <v>11</v>
      </c>
      <c r="AY382">
        <v>42034</v>
      </c>
      <c r="AZ382">
        <v>14350000</v>
      </c>
      <c r="BB382" t="s">
        <v>660</v>
      </c>
      <c r="BC382">
        <v>0</v>
      </c>
      <c r="BD382">
        <v>1</v>
      </c>
      <c r="BE382" t="s">
        <v>469</v>
      </c>
      <c r="BF382" t="s">
        <v>1203</v>
      </c>
      <c r="BG382" t="s">
        <v>469</v>
      </c>
      <c r="BH382">
        <v>0</v>
      </c>
      <c r="BJ382">
        <v>0</v>
      </c>
      <c r="BN382">
        <v>0</v>
      </c>
      <c r="BR382">
        <v>0</v>
      </c>
      <c r="BV382">
        <v>0</v>
      </c>
      <c r="BZ382">
        <v>0</v>
      </c>
      <c r="CD382">
        <v>0</v>
      </c>
      <c r="CH382">
        <v>0</v>
      </c>
      <c r="CL382">
        <v>0</v>
      </c>
      <c r="CP382">
        <v>0</v>
      </c>
      <c r="CT382">
        <v>0</v>
      </c>
      <c r="CW382">
        <v>0</v>
      </c>
      <c r="DF382">
        <v>0</v>
      </c>
      <c r="DJ382">
        <v>0</v>
      </c>
      <c r="DN382">
        <v>0</v>
      </c>
      <c r="DR382">
        <v>0</v>
      </c>
      <c r="DV382">
        <v>0</v>
      </c>
      <c r="DZ382">
        <v>0</v>
      </c>
      <c r="ED382">
        <v>0</v>
      </c>
      <c r="EH382">
        <v>0</v>
      </c>
      <c r="EL382">
        <v>0</v>
      </c>
      <c r="EP382">
        <v>0</v>
      </c>
      <c r="ET382">
        <v>0</v>
      </c>
      <c r="EZ382" t="s">
        <v>710</v>
      </c>
      <c r="FA382">
        <v>0</v>
      </c>
      <c r="FB382">
        <v>8</v>
      </c>
      <c r="FC382" t="s">
        <v>469</v>
      </c>
      <c r="FD382" t="s">
        <v>947</v>
      </c>
      <c r="FE382" t="s">
        <v>658</v>
      </c>
    </row>
    <row r="383" spans="1:163" x14ac:dyDescent="0.2">
      <c r="A383" t="s">
        <v>516</v>
      </c>
      <c r="B383" t="s">
        <v>528</v>
      </c>
      <c r="C383" t="s">
        <v>4</v>
      </c>
      <c r="D383" s="39" t="s">
        <v>715</v>
      </c>
      <c r="E383" t="s">
        <v>517</v>
      </c>
      <c r="F383" t="s">
        <v>996</v>
      </c>
      <c r="G383">
        <v>26</v>
      </c>
      <c r="H383" t="s">
        <v>1660</v>
      </c>
      <c r="J383" t="s">
        <v>328</v>
      </c>
      <c r="K383" t="s">
        <v>329</v>
      </c>
      <c r="L383" t="s">
        <v>90</v>
      </c>
      <c r="M383" t="s">
        <v>368</v>
      </c>
      <c r="N383" t="s">
        <v>1907</v>
      </c>
      <c r="O383" t="s">
        <v>1908</v>
      </c>
      <c r="P383" t="s">
        <v>7</v>
      </c>
      <c r="Q383" t="s">
        <v>9</v>
      </c>
      <c r="R383" t="s">
        <v>245</v>
      </c>
      <c r="S383" t="s">
        <v>221</v>
      </c>
      <c r="T383">
        <v>27600000</v>
      </c>
      <c r="AC383">
        <v>12</v>
      </c>
      <c r="AD383">
        <v>2300000</v>
      </c>
      <c r="AE383">
        <v>27600000</v>
      </c>
      <c r="AJ383" t="s">
        <v>411</v>
      </c>
      <c r="AN383">
        <v>8050000</v>
      </c>
      <c r="AO383">
        <v>8050000</v>
      </c>
      <c r="AP383">
        <v>19550000</v>
      </c>
      <c r="AQ383">
        <v>0</v>
      </c>
      <c r="AR383" t="s">
        <v>469</v>
      </c>
      <c r="AS383" t="s">
        <v>469</v>
      </c>
      <c r="AT383" t="s">
        <v>469</v>
      </c>
      <c r="AU383" t="s">
        <v>469</v>
      </c>
      <c r="AV383" t="s">
        <v>1928</v>
      </c>
      <c r="AW383">
        <v>35</v>
      </c>
      <c r="AX383">
        <v>38</v>
      </c>
      <c r="AY383">
        <v>42129</v>
      </c>
      <c r="AZ383">
        <v>8050000</v>
      </c>
      <c r="BB383" t="s">
        <v>661</v>
      </c>
      <c r="BC383">
        <v>0</v>
      </c>
      <c r="BD383">
        <v>1</v>
      </c>
      <c r="BE383" t="s">
        <v>469</v>
      </c>
      <c r="BF383" t="s">
        <v>1204</v>
      </c>
      <c r="BG383" t="s">
        <v>1205</v>
      </c>
      <c r="BH383">
        <v>383333</v>
      </c>
    </row>
    <row r="384" spans="1:163" x14ac:dyDescent="0.2">
      <c r="A384" t="s">
        <v>516</v>
      </c>
      <c r="B384" t="s">
        <v>528</v>
      </c>
      <c r="C384" t="s">
        <v>4</v>
      </c>
      <c r="D384" s="39" t="s">
        <v>715</v>
      </c>
      <c r="E384" t="s">
        <v>517</v>
      </c>
      <c r="F384" t="s">
        <v>996</v>
      </c>
      <c r="G384">
        <v>27</v>
      </c>
      <c r="H384" t="s">
        <v>1592</v>
      </c>
      <c r="J384" t="s">
        <v>328</v>
      </c>
      <c r="K384" t="s">
        <v>329</v>
      </c>
      <c r="L384" t="s">
        <v>90</v>
      </c>
      <c r="M384" t="s">
        <v>368</v>
      </c>
      <c r="N384" t="s">
        <v>1907</v>
      </c>
      <c r="O384" t="s">
        <v>1908</v>
      </c>
      <c r="P384" t="s">
        <v>7</v>
      </c>
      <c r="Q384" t="s">
        <v>9</v>
      </c>
      <c r="R384" t="s">
        <v>245</v>
      </c>
      <c r="S384" t="s">
        <v>221</v>
      </c>
      <c r="AD384" t="s">
        <v>469</v>
      </c>
      <c r="AE384">
        <v>0</v>
      </c>
      <c r="AG384">
        <v>42023</v>
      </c>
      <c r="AH384">
        <v>42025</v>
      </c>
      <c r="AI384">
        <v>42027</v>
      </c>
      <c r="AJ384" t="s">
        <v>411</v>
      </c>
      <c r="AN384">
        <v>0</v>
      </c>
      <c r="AO384">
        <v>0</v>
      </c>
      <c r="AP384">
        <v>0</v>
      </c>
      <c r="AQ384">
        <v>0</v>
      </c>
      <c r="AR384" t="s">
        <v>469</v>
      </c>
      <c r="AS384" t="s">
        <v>469</v>
      </c>
      <c r="AT384" t="s">
        <v>469</v>
      </c>
      <c r="AU384" t="s">
        <v>469</v>
      </c>
      <c r="AV384" t="s">
        <v>469</v>
      </c>
      <c r="AW384" t="s">
        <v>469</v>
      </c>
      <c r="AX384" t="s">
        <v>469</v>
      </c>
      <c r="AY384" t="s">
        <v>469</v>
      </c>
      <c r="AZ384">
        <v>0</v>
      </c>
      <c r="BB384" t="s">
        <v>662</v>
      </c>
      <c r="BC384">
        <v>0</v>
      </c>
      <c r="BD384">
        <v>1</v>
      </c>
      <c r="BE384" t="s">
        <v>469</v>
      </c>
      <c r="BF384" t="s">
        <v>1206</v>
      </c>
      <c r="BG384" t="s">
        <v>469</v>
      </c>
      <c r="BH384">
        <v>0</v>
      </c>
      <c r="BJ384">
        <v>0</v>
      </c>
      <c r="BN384">
        <v>0</v>
      </c>
      <c r="BR384">
        <v>0</v>
      </c>
      <c r="BV384">
        <v>0</v>
      </c>
      <c r="BZ384">
        <v>0</v>
      </c>
      <c r="CD384">
        <v>0</v>
      </c>
      <c r="CH384">
        <v>0</v>
      </c>
      <c r="CL384">
        <v>0</v>
      </c>
      <c r="CP384">
        <v>0</v>
      </c>
      <c r="CT384">
        <v>0</v>
      </c>
      <c r="CW384">
        <v>0</v>
      </c>
      <c r="DB384">
        <v>0</v>
      </c>
      <c r="DF384">
        <v>0</v>
      </c>
      <c r="DJ384">
        <v>0</v>
      </c>
      <c r="DN384">
        <v>0</v>
      </c>
      <c r="DR384">
        <v>0</v>
      </c>
      <c r="DV384">
        <v>0</v>
      </c>
      <c r="DZ384">
        <v>0</v>
      </c>
      <c r="ED384">
        <v>0</v>
      </c>
      <c r="EH384">
        <v>0</v>
      </c>
      <c r="EL384">
        <v>0</v>
      </c>
      <c r="EP384">
        <v>0</v>
      </c>
      <c r="ET384">
        <v>0</v>
      </c>
      <c r="EZ384" t="s">
        <v>562</v>
      </c>
      <c r="FA384">
        <v>0</v>
      </c>
      <c r="FB384">
        <v>1</v>
      </c>
      <c r="FC384" t="s">
        <v>469</v>
      </c>
      <c r="FD384" t="s">
        <v>888</v>
      </c>
      <c r="FE384" t="s">
        <v>889</v>
      </c>
      <c r="FF384">
        <v>0</v>
      </c>
      <c r="FG384" t="s">
        <v>985</v>
      </c>
    </row>
    <row r="385" spans="1:163" x14ac:dyDescent="0.2">
      <c r="A385" t="s">
        <v>516</v>
      </c>
      <c r="B385" t="s">
        <v>528</v>
      </c>
      <c r="C385" t="s">
        <v>4</v>
      </c>
      <c r="D385" s="39" t="s">
        <v>715</v>
      </c>
      <c r="E385" t="s">
        <v>517</v>
      </c>
      <c r="F385" t="s">
        <v>996</v>
      </c>
      <c r="G385">
        <v>28</v>
      </c>
      <c r="H385" t="s">
        <v>1593</v>
      </c>
      <c r="J385" t="s">
        <v>328</v>
      </c>
      <c r="K385" t="s">
        <v>329</v>
      </c>
      <c r="L385" t="s">
        <v>90</v>
      </c>
      <c r="M385" t="s">
        <v>368</v>
      </c>
      <c r="N385" t="s">
        <v>1907</v>
      </c>
      <c r="O385" t="s">
        <v>1908</v>
      </c>
      <c r="P385" t="s">
        <v>7</v>
      </c>
      <c r="Q385" t="s">
        <v>9</v>
      </c>
      <c r="R385" t="s">
        <v>245</v>
      </c>
      <c r="S385" t="s">
        <v>221</v>
      </c>
      <c r="AD385" t="s">
        <v>469</v>
      </c>
      <c r="AE385">
        <v>0</v>
      </c>
      <c r="AG385">
        <v>42023</v>
      </c>
      <c r="AH385">
        <v>42025</v>
      </c>
      <c r="AI385">
        <v>42027</v>
      </c>
      <c r="AJ385" t="s">
        <v>411</v>
      </c>
      <c r="AN385">
        <v>0</v>
      </c>
      <c r="AO385">
        <v>0</v>
      </c>
      <c r="AP385">
        <v>0</v>
      </c>
      <c r="AQ385">
        <v>0</v>
      </c>
      <c r="AR385" t="s">
        <v>469</v>
      </c>
      <c r="AS385" t="s">
        <v>469</v>
      </c>
      <c r="AT385" t="s">
        <v>469</v>
      </c>
      <c r="AU385" t="s">
        <v>469</v>
      </c>
      <c r="AV385" t="s">
        <v>469</v>
      </c>
      <c r="AW385" t="s">
        <v>469</v>
      </c>
      <c r="AX385" t="s">
        <v>469</v>
      </c>
      <c r="AY385" t="s">
        <v>469</v>
      </c>
      <c r="AZ385">
        <v>0</v>
      </c>
      <c r="BB385" t="s">
        <v>663</v>
      </c>
      <c r="BC385">
        <v>0</v>
      </c>
      <c r="BD385">
        <v>1</v>
      </c>
      <c r="BE385" t="s">
        <v>469</v>
      </c>
      <c r="BF385" t="s">
        <v>1207</v>
      </c>
      <c r="BG385" t="s">
        <v>469</v>
      </c>
      <c r="BH385">
        <v>0</v>
      </c>
      <c r="BJ385">
        <v>0</v>
      </c>
      <c r="BN385">
        <v>0</v>
      </c>
      <c r="BR385">
        <v>0</v>
      </c>
      <c r="BV385">
        <v>0</v>
      </c>
      <c r="BZ385">
        <v>0</v>
      </c>
      <c r="CD385">
        <v>0</v>
      </c>
      <c r="CH385">
        <v>0</v>
      </c>
      <c r="CL385">
        <v>0</v>
      </c>
      <c r="CP385">
        <v>0</v>
      </c>
      <c r="CT385">
        <v>0</v>
      </c>
      <c r="CW385">
        <v>0</v>
      </c>
      <c r="DF385">
        <v>0</v>
      </c>
      <c r="DJ385">
        <v>0</v>
      </c>
      <c r="DN385">
        <v>0</v>
      </c>
      <c r="DR385">
        <v>0</v>
      </c>
      <c r="DV385">
        <v>0</v>
      </c>
      <c r="DZ385">
        <v>0</v>
      </c>
      <c r="ED385">
        <v>0</v>
      </c>
      <c r="EH385">
        <v>0</v>
      </c>
      <c r="EL385">
        <v>0</v>
      </c>
      <c r="EP385">
        <v>0</v>
      </c>
      <c r="ET385">
        <v>0</v>
      </c>
    </row>
    <row r="386" spans="1:163" x14ac:dyDescent="0.2">
      <c r="A386" t="s">
        <v>516</v>
      </c>
      <c r="B386" t="s">
        <v>528</v>
      </c>
      <c r="C386" t="s">
        <v>4</v>
      </c>
      <c r="D386" s="39" t="s">
        <v>715</v>
      </c>
      <c r="E386" t="s">
        <v>517</v>
      </c>
      <c r="F386" t="s">
        <v>996</v>
      </c>
      <c r="G386">
        <v>29</v>
      </c>
      <c r="H386" t="s">
        <v>1594</v>
      </c>
      <c r="J386" t="s">
        <v>328</v>
      </c>
      <c r="K386" t="s">
        <v>329</v>
      </c>
      <c r="L386" t="s">
        <v>90</v>
      </c>
      <c r="M386" t="s">
        <v>368</v>
      </c>
      <c r="N386" t="s">
        <v>1907</v>
      </c>
      <c r="O386" t="s">
        <v>1908</v>
      </c>
      <c r="P386" t="s">
        <v>7</v>
      </c>
      <c r="Q386" t="s">
        <v>9</v>
      </c>
      <c r="R386" t="s">
        <v>245</v>
      </c>
      <c r="S386" t="s">
        <v>221</v>
      </c>
      <c r="AD386" t="s">
        <v>469</v>
      </c>
      <c r="AE386">
        <v>0</v>
      </c>
      <c r="AG386">
        <v>42023</v>
      </c>
      <c r="AH386">
        <v>42025</v>
      </c>
      <c r="AI386">
        <v>42027</v>
      </c>
      <c r="AJ386" t="s">
        <v>411</v>
      </c>
      <c r="AN386">
        <v>0</v>
      </c>
      <c r="AO386">
        <v>0</v>
      </c>
      <c r="AP386">
        <v>0</v>
      </c>
      <c r="AQ386">
        <v>0</v>
      </c>
      <c r="AR386" t="s">
        <v>469</v>
      </c>
      <c r="AS386" t="s">
        <v>469</v>
      </c>
      <c r="AT386" t="s">
        <v>469</v>
      </c>
      <c r="AU386" t="s">
        <v>469</v>
      </c>
      <c r="AV386" t="s">
        <v>469</v>
      </c>
      <c r="AW386" t="s">
        <v>469</v>
      </c>
      <c r="AX386" t="s">
        <v>469</v>
      </c>
      <c r="AY386" t="s">
        <v>469</v>
      </c>
      <c r="AZ386">
        <v>0</v>
      </c>
      <c r="BB386" t="s">
        <v>664</v>
      </c>
      <c r="BC386">
        <v>0</v>
      </c>
      <c r="BD386">
        <v>1</v>
      </c>
      <c r="BE386" t="s">
        <v>469</v>
      </c>
      <c r="BF386" t="s">
        <v>1208</v>
      </c>
      <c r="BG386" t="s">
        <v>469</v>
      </c>
      <c r="BH386">
        <v>0</v>
      </c>
      <c r="BJ386">
        <v>0</v>
      </c>
      <c r="BN386">
        <v>0</v>
      </c>
      <c r="BR386">
        <v>0</v>
      </c>
      <c r="BV386">
        <v>0</v>
      </c>
      <c r="BZ386">
        <v>0</v>
      </c>
      <c r="CD386">
        <v>0</v>
      </c>
      <c r="CH386">
        <v>0</v>
      </c>
      <c r="CL386">
        <v>0</v>
      </c>
      <c r="CP386">
        <v>0</v>
      </c>
      <c r="CT386">
        <v>0</v>
      </c>
      <c r="CW386">
        <v>0</v>
      </c>
      <c r="DF386">
        <v>0</v>
      </c>
      <c r="DJ386">
        <v>0</v>
      </c>
      <c r="DN386">
        <v>0</v>
      </c>
      <c r="DR386">
        <v>0</v>
      </c>
      <c r="DV386">
        <v>0</v>
      </c>
      <c r="DZ386">
        <v>0</v>
      </c>
      <c r="ED386">
        <v>0</v>
      </c>
      <c r="EH386">
        <v>0</v>
      </c>
      <c r="EL386">
        <v>0</v>
      </c>
      <c r="EP386">
        <v>0</v>
      </c>
      <c r="ET386">
        <v>0</v>
      </c>
      <c r="EZ386" t="s">
        <v>583</v>
      </c>
      <c r="FA386">
        <v>0</v>
      </c>
      <c r="FB386">
        <v>1</v>
      </c>
      <c r="FC386" t="s">
        <v>469</v>
      </c>
      <c r="FD386" t="s">
        <v>890</v>
      </c>
      <c r="FE386" t="s">
        <v>891</v>
      </c>
      <c r="FF386">
        <v>0</v>
      </c>
    </row>
    <row r="387" spans="1:163" x14ac:dyDescent="0.2">
      <c r="A387" t="s">
        <v>516</v>
      </c>
      <c r="B387" t="s">
        <v>528</v>
      </c>
      <c r="C387" t="s">
        <v>4</v>
      </c>
      <c r="D387" s="39" t="s">
        <v>715</v>
      </c>
      <c r="E387" t="s">
        <v>517</v>
      </c>
      <c r="F387" t="s">
        <v>996</v>
      </c>
      <c r="G387">
        <v>30</v>
      </c>
      <c r="H387" t="s">
        <v>1593</v>
      </c>
      <c r="J387" t="s">
        <v>328</v>
      </c>
      <c r="K387" t="s">
        <v>329</v>
      </c>
      <c r="L387" t="s">
        <v>90</v>
      </c>
      <c r="M387" t="s">
        <v>368</v>
      </c>
      <c r="N387" t="s">
        <v>1907</v>
      </c>
      <c r="O387" t="s">
        <v>1908</v>
      </c>
      <c r="P387" t="s">
        <v>7</v>
      </c>
      <c r="Q387" t="s">
        <v>9</v>
      </c>
      <c r="R387" t="s">
        <v>245</v>
      </c>
      <c r="S387" t="s">
        <v>221</v>
      </c>
      <c r="AD387" t="s">
        <v>469</v>
      </c>
      <c r="AE387">
        <v>0</v>
      </c>
      <c r="AG387">
        <v>42023</v>
      </c>
      <c r="AH387">
        <v>42025</v>
      </c>
      <c r="AI387">
        <v>42027</v>
      </c>
      <c r="AJ387" t="s">
        <v>411</v>
      </c>
      <c r="AN387">
        <v>0</v>
      </c>
      <c r="AO387">
        <v>0</v>
      </c>
      <c r="AP387">
        <v>0</v>
      </c>
      <c r="AQ387">
        <v>0</v>
      </c>
      <c r="AR387" t="s">
        <v>469</v>
      </c>
      <c r="AS387" t="s">
        <v>469</v>
      </c>
      <c r="AT387" t="s">
        <v>469</v>
      </c>
      <c r="AU387" t="s">
        <v>469</v>
      </c>
      <c r="AV387" t="s">
        <v>469</v>
      </c>
      <c r="AW387" t="s">
        <v>469</v>
      </c>
      <c r="AX387" t="s">
        <v>469</v>
      </c>
      <c r="AY387" t="s">
        <v>469</v>
      </c>
      <c r="AZ387">
        <v>0</v>
      </c>
      <c r="BB387" t="s">
        <v>665</v>
      </c>
      <c r="BC387">
        <v>0</v>
      </c>
      <c r="BD387">
        <v>1</v>
      </c>
      <c r="BE387" t="s">
        <v>469</v>
      </c>
      <c r="BF387" t="s">
        <v>1209</v>
      </c>
      <c r="BG387" t="s">
        <v>469</v>
      </c>
      <c r="BH387">
        <v>0</v>
      </c>
      <c r="BJ387">
        <v>0</v>
      </c>
      <c r="BN387">
        <v>0</v>
      </c>
      <c r="BR387">
        <v>0</v>
      </c>
      <c r="BV387">
        <v>0</v>
      </c>
      <c r="BZ387">
        <v>0</v>
      </c>
      <c r="CD387">
        <v>0</v>
      </c>
      <c r="CH387">
        <v>0</v>
      </c>
      <c r="CL387">
        <v>0</v>
      </c>
      <c r="CP387">
        <v>0</v>
      </c>
      <c r="CT387">
        <v>0</v>
      </c>
      <c r="CW387">
        <v>0</v>
      </c>
      <c r="DF387">
        <v>0</v>
      </c>
      <c r="DJ387">
        <v>0</v>
      </c>
      <c r="DN387">
        <v>0</v>
      </c>
      <c r="DR387">
        <v>0</v>
      </c>
      <c r="DV387">
        <v>0</v>
      </c>
      <c r="DZ387">
        <v>0</v>
      </c>
      <c r="ED387">
        <v>0</v>
      </c>
      <c r="EH387">
        <v>0</v>
      </c>
      <c r="EL387">
        <v>0</v>
      </c>
      <c r="EP387">
        <v>0</v>
      </c>
      <c r="ET387">
        <v>0</v>
      </c>
      <c r="EZ387" t="s">
        <v>586</v>
      </c>
      <c r="FA387">
        <v>0</v>
      </c>
      <c r="FB387">
        <v>1</v>
      </c>
      <c r="FC387" t="s">
        <v>469</v>
      </c>
      <c r="FD387" t="s">
        <v>892</v>
      </c>
      <c r="FE387" t="s">
        <v>891</v>
      </c>
      <c r="FF387">
        <v>0</v>
      </c>
    </row>
    <row r="388" spans="1:163" x14ac:dyDescent="0.2">
      <c r="A388" t="s">
        <v>516</v>
      </c>
      <c r="B388" t="s">
        <v>528</v>
      </c>
      <c r="C388" t="s">
        <v>4</v>
      </c>
      <c r="D388" s="39" t="s">
        <v>715</v>
      </c>
      <c r="E388" t="s">
        <v>517</v>
      </c>
      <c r="F388" t="s">
        <v>996</v>
      </c>
      <c r="G388">
        <v>31</v>
      </c>
      <c r="H388" t="s">
        <v>1595</v>
      </c>
      <c r="J388" t="s">
        <v>328</v>
      </c>
      <c r="K388" t="s">
        <v>329</v>
      </c>
      <c r="L388" t="s">
        <v>90</v>
      </c>
      <c r="M388" t="s">
        <v>368</v>
      </c>
      <c r="N388" t="s">
        <v>1907</v>
      </c>
      <c r="O388" t="s">
        <v>1908</v>
      </c>
      <c r="P388" t="s">
        <v>7</v>
      </c>
      <c r="Q388" t="s">
        <v>9</v>
      </c>
      <c r="R388" t="s">
        <v>245</v>
      </c>
      <c r="S388" t="s">
        <v>221</v>
      </c>
      <c r="AD388" t="s">
        <v>469</v>
      </c>
      <c r="AE388">
        <v>0</v>
      </c>
      <c r="AG388">
        <v>42023</v>
      </c>
      <c r="AH388">
        <v>42025</v>
      </c>
      <c r="AI388">
        <v>42027</v>
      </c>
      <c r="AJ388" t="s">
        <v>411</v>
      </c>
      <c r="AN388">
        <v>0</v>
      </c>
      <c r="AO388">
        <v>0</v>
      </c>
      <c r="AP388">
        <v>0</v>
      </c>
      <c r="AQ388">
        <v>0</v>
      </c>
      <c r="AR388" t="s">
        <v>469</v>
      </c>
      <c r="AS388" t="s">
        <v>469</v>
      </c>
      <c r="AT388" t="s">
        <v>469</v>
      </c>
      <c r="AU388" t="s">
        <v>469</v>
      </c>
      <c r="AV388" t="s">
        <v>469</v>
      </c>
      <c r="AW388" t="s">
        <v>469</v>
      </c>
      <c r="AX388" t="s">
        <v>469</v>
      </c>
      <c r="AY388" t="s">
        <v>469</v>
      </c>
      <c r="AZ388">
        <v>0</v>
      </c>
      <c r="BB388" t="s">
        <v>666</v>
      </c>
      <c r="BC388">
        <v>0</v>
      </c>
      <c r="BD388">
        <v>1</v>
      </c>
      <c r="BE388" t="s">
        <v>469</v>
      </c>
      <c r="BF388" t="s">
        <v>1210</v>
      </c>
      <c r="BG388" t="s">
        <v>469</v>
      </c>
      <c r="BH388">
        <v>0</v>
      </c>
      <c r="BJ388">
        <v>0</v>
      </c>
      <c r="BN388">
        <v>0</v>
      </c>
      <c r="BR388">
        <v>0</v>
      </c>
      <c r="BV388">
        <v>0</v>
      </c>
      <c r="BZ388">
        <v>0</v>
      </c>
      <c r="CD388">
        <v>0</v>
      </c>
      <c r="CH388">
        <v>0</v>
      </c>
      <c r="CL388">
        <v>0</v>
      </c>
      <c r="CP388">
        <v>0</v>
      </c>
      <c r="CT388">
        <v>0</v>
      </c>
      <c r="CW388">
        <v>0</v>
      </c>
      <c r="DF388">
        <v>0</v>
      </c>
      <c r="DJ388">
        <v>0</v>
      </c>
      <c r="DN388">
        <v>0</v>
      </c>
      <c r="DR388">
        <v>0</v>
      </c>
      <c r="DV388">
        <v>0</v>
      </c>
      <c r="DZ388">
        <v>0</v>
      </c>
      <c r="ED388">
        <v>0</v>
      </c>
      <c r="EH388">
        <v>0</v>
      </c>
      <c r="EL388">
        <v>0</v>
      </c>
      <c r="EP388">
        <v>0</v>
      </c>
      <c r="ET388">
        <v>0</v>
      </c>
      <c r="EZ388" t="s">
        <v>589</v>
      </c>
      <c r="FA388">
        <v>0</v>
      </c>
      <c r="FB388">
        <v>1</v>
      </c>
      <c r="FC388" t="s">
        <v>469</v>
      </c>
      <c r="FD388" t="s">
        <v>893</v>
      </c>
      <c r="FE388" t="s">
        <v>658</v>
      </c>
      <c r="FF388">
        <v>185458000</v>
      </c>
    </row>
    <row r="389" spans="1:163" x14ac:dyDescent="0.2">
      <c r="A389" t="s">
        <v>516</v>
      </c>
      <c r="B389" t="s">
        <v>528</v>
      </c>
      <c r="C389" t="s">
        <v>4</v>
      </c>
      <c r="D389" s="39" t="s">
        <v>715</v>
      </c>
      <c r="E389" t="s">
        <v>517</v>
      </c>
      <c r="F389" t="s">
        <v>996</v>
      </c>
      <c r="G389">
        <v>32</v>
      </c>
      <c r="H389" t="s">
        <v>1661</v>
      </c>
      <c r="J389" t="s">
        <v>328</v>
      </c>
      <c r="K389" t="s">
        <v>329</v>
      </c>
      <c r="L389" t="s">
        <v>90</v>
      </c>
      <c r="M389" t="s">
        <v>368</v>
      </c>
      <c r="N389" t="s">
        <v>1907</v>
      </c>
      <c r="O389" t="s">
        <v>1908</v>
      </c>
      <c r="P389" t="s">
        <v>7</v>
      </c>
      <c r="Q389" t="s">
        <v>9</v>
      </c>
      <c r="R389" t="s">
        <v>245</v>
      </c>
      <c r="S389" t="s">
        <v>221</v>
      </c>
      <c r="T389">
        <v>18550000</v>
      </c>
      <c r="AC389">
        <v>3.5</v>
      </c>
      <c r="AD389">
        <v>5300000</v>
      </c>
      <c r="AE389">
        <v>18550000</v>
      </c>
      <c r="AJ389" t="s">
        <v>411</v>
      </c>
      <c r="AN389">
        <v>0</v>
      </c>
      <c r="AO389">
        <v>0</v>
      </c>
      <c r="AP389">
        <v>18550000</v>
      </c>
      <c r="AQ389">
        <v>0</v>
      </c>
      <c r="AR389" t="s">
        <v>469</v>
      </c>
      <c r="AS389" t="s">
        <v>469</v>
      </c>
      <c r="AT389" t="s">
        <v>469</v>
      </c>
      <c r="AU389" t="s">
        <v>469</v>
      </c>
      <c r="AV389" t="s">
        <v>469</v>
      </c>
      <c r="AW389" t="s">
        <v>469</v>
      </c>
      <c r="AX389" t="s">
        <v>469</v>
      </c>
      <c r="AY389" t="s">
        <v>469</v>
      </c>
      <c r="AZ389">
        <v>0</v>
      </c>
      <c r="BB389" t="s">
        <v>667</v>
      </c>
      <c r="BC389">
        <v>0</v>
      </c>
      <c r="BD389">
        <v>1</v>
      </c>
      <c r="BE389" t="s">
        <v>469</v>
      </c>
      <c r="BF389" t="s">
        <v>1211</v>
      </c>
      <c r="BG389" t="s">
        <v>1212</v>
      </c>
      <c r="BH389">
        <v>0</v>
      </c>
      <c r="BJ389">
        <v>0</v>
      </c>
      <c r="BN389">
        <v>0</v>
      </c>
      <c r="BR389">
        <v>0</v>
      </c>
      <c r="BV389">
        <v>0</v>
      </c>
      <c r="BZ389">
        <v>0</v>
      </c>
      <c r="CD389">
        <v>0</v>
      </c>
      <c r="CH389">
        <v>0</v>
      </c>
      <c r="CL389">
        <v>0</v>
      </c>
      <c r="CP389">
        <v>0</v>
      </c>
      <c r="CT389">
        <v>0</v>
      </c>
      <c r="CW389">
        <v>0</v>
      </c>
      <c r="DF389">
        <v>0</v>
      </c>
      <c r="DJ389">
        <v>0</v>
      </c>
      <c r="DN389">
        <v>0</v>
      </c>
      <c r="DR389">
        <v>0</v>
      </c>
      <c r="DV389">
        <v>0</v>
      </c>
      <c r="DZ389">
        <v>0</v>
      </c>
      <c r="ED389">
        <v>0</v>
      </c>
      <c r="EH389">
        <v>0</v>
      </c>
      <c r="EL389">
        <v>0</v>
      </c>
      <c r="EP389">
        <v>0</v>
      </c>
      <c r="ET389">
        <v>0</v>
      </c>
      <c r="EZ389" t="s">
        <v>592</v>
      </c>
      <c r="FA389">
        <v>0</v>
      </c>
      <c r="FB389">
        <v>1</v>
      </c>
      <c r="FC389" t="s">
        <v>469</v>
      </c>
      <c r="FD389" t="s">
        <v>986</v>
      </c>
      <c r="FE389" t="s">
        <v>469</v>
      </c>
      <c r="FF389">
        <v>0</v>
      </c>
    </row>
    <row r="390" spans="1:163" x14ac:dyDescent="0.2">
      <c r="A390" t="s">
        <v>516</v>
      </c>
      <c r="B390" t="s">
        <v>528</v>
      </c>
      <c r="C390" t="s">
        <v>4</v>
      </c>
      <c r="D390" s="39" t="s">
        <v>715</v>
      </c>
      <c r="E390" t="s">
        <v>517</v>
      </c>
      <c r="F390" t="s">
        <v>996</v>
      </c>
      <c r="G390">
        <v>33</v>
      </c>
      <c r="H390" t="s">
        <v>1661</v>
      </c>
      <c r="J390" t="s">
        <v>328</v>
      </c>
      <c r="K390" t="s">
        <v>329</v>
      </c>
      <c r="L390" t="s">
        <v>90</v>
      </c>
      <c r="M390" t="s">
        <v>368</v>
      </c>
      <c r="N390" t="s">
        <v>1907</v>
      </c>
      <c r="O390" t="s">
        <v>1908</v>
      </c>
      <c r="P390" t="s">
        <v>7</v>
      </c>
      <c r="Q390" t="s">
        <v>9</v>
      </c>
      <c r="R390" t="s">
        <v>245</v>
      </c>
      <c r="S390" t="s">
        <v>221</v>
      </c>
      <c r="T390">
        <v>18550000</v>
      </c>
      <c r="AC390">
        <v>3.5</v>
      </c>
      <c r="AD390">
        <v>5300000</v>
      </c>
      <c r="AE390">
        <v>18550000</v>
      </c>
      <c r="AJ390" t="s">
        <v>411</v>
      </c>
      <c r="AN390">
        <v>18550000</v>
      </c>
      <c r="AO390">
        <v>18550000</v>
      </c>
      <c r="AP390">
        <v>0</v>
      </c>
      <c r="AQ390">
        <v>0</v>
      </c>
      <c r="AR390" t="s">
        <v>469</v>
      </c>
      <c r="AS390" t="s">
        <v>469</v>
      </c>
      <c r="AT390" t="s">
        <v>469</v>
      </c>
      <c r="AU390" t="s">
        <v>469</v>
      </c>
      <c r="AV390" t="s">
        <v>1929</v>
      </c>
      <c r="AW390">
        <v>36</v>
      </c>
      <c r="AX390">
        <v>26</v>
      </c>
      <c r="AY390">
        <v>42129</v>
      </c>
      <c r="AZ390">
        <v>18550000</v>
      </c>
      <c r="BB390" t="s">
        <v>668</v>
      </c>
      <c r="BC390">
        <v>0</v>
      </c>
      <c r="BD390">
        <v>1</v>
      </c>
      <c r="BE390" t="s">
        <v>469</v>
      </c>
      <c r="BF390" t="s">
        <v>1213</v>
      </c>
      <c r="BG390" t="s">
        <v>469</v>
      </c>
      <c r="BH390">
        <v>0</v>
      </c>
      <c r="BJ390">
        <v>0</v>
      </c>
      <c r="BN390">
        <v>0</v>
      </c>
      <c r="BR390">
        <v>0</v>
      </c>
      <c r="BV390">
        <v>0</v>
      </c>
      <c r="BZ390">
        <v>0</v>
      </c>
      <c r="CD390">
        <v>0</v>
      </c>
      <c r="CH390">
        <v>0</v>
      </c>
      <c r="CL390">
        <v>0</v>
      </c>
      <c r="CP390">
        <v>0</v>
      </c>
      <c r="CT390">
        <v>0</v>
      </c>
      <c r="CW390">
        <v>0</v>
      </c>
      <c r="DF390">
        <v>0</v>
      </c>
      <c r="DJ390">
        <v>0</v>
      </c>
      <c r="DN390">
        <v>0</v>
      </c>
      <c r="DR390">
        <v>0</v>
      </c>
      <c r="DV390">
        <v>0</v>
      </c>
      <c r="DZ390">
        <v>0</v>
      </c>
      <c r="ED390">
        <v>0</v>
      </c>
      <c r="EH390">
        <v>0</v>
      </c>
      <c r="EL390">
        <v>0</v>
      </c>
      <c r="EP390">
        <v>0</v>
      </c>
      <c r="ET390">
        <v>0</v>
      </c>
      <c r="EZ390" t="s">
        <v>563</v>
      </c>
      <c r="FA390">
        <v>0</v>
      </c>
      <c r="FB390">
        <v>2</v>
      </c>
      <c r="FC390" t="s">
        <v>469</v>
      </c>
      <c r="FD390" t="s">
        <v>894</v>
      </c>
      <c r="FE390" t="s">
        <v>469</v>
      </c>
      <c r="FF390">
        <v>0</v>
      </c>
    </row>
    <row r="391" spans="1:163" x14ac:dyDescent="0.2">
      <c r="A391" t="s">
        <v>516</v>
      </c>
      <c r="B391" t="s">
        <v>528</v>
      </c>
      <c r="C391" t="s">
        <v>4</v>
      </c>
      <c r="D391" s="39" t="s">
        <v>715</v>
      </c>
      <c r="E391" t="s">
        <v>517</v>
      </c>
      <c r="F391" t="s">
        <v>996</v>
      </c>
      <c r="G391">
        <v>34</v>
      </c>
      <c r="H391" t="s">
        <v>1662</v>
      </c>
      <c r="J391" t="s">
        <v>328</v>
      </c>
      <c r="K391" t="s">
        <v>329</v>
      </c>
      <c r="L391" t="s">
        <v>90</v>
      </c>
      <c r="M391" t="s">
        <v>368</v>
      </c>
      <c r="N391" t="s">
        <v>1907</v>
      </c>
      <c r="O391" t="s">
        <v>1908</v>
      </c>
      <c r="P391" t="s">
        <v>7</v>
      </c>
      <c r="Q391" t="s">
        <v>9</v>
      </c>
      <c r="R391" t="s">
        <v>245</v>
      </c>
      <c r="S391" t="s">
        <v>221</v>
      </c>
      <c r="T391">
        <v>18550000</v>
      </c>
      <c r="AC391">
        <v>3.5</v>
      </c>
      <c r="AD391">
        <v>5300000</v>
      </c>
      <c r="AE391">
        <v>18550000</v>
      </c>
      <c r="AJ391" t="s">
        <v>411</v>
      </c>
      <c r="AN391">
        <v>18550000</v>
      </c>
      <c r="AO391">
        <v>18550000</v>
      </c>
      <c r="AP391">
        <v>0</v>
      </c>
      <c r="AQ391">
        <v>0</v>
      </c>
      <c r="AR391" t="s">
        <v>469</v>
      </c>
      <c r="AS391" t="s">
        <v>469</v>
      </c>
      <c r="AT391" t="s">
        <v>469</v>
      </c>
      <c r="AU391" t="s">
        <v>469</v>
      </c>
      <c r="AV391" t="s">
        <v>1930</v>
      </c>
      <c r="AW391">
        <v>74</v>
      </c>
      <c r="AX391">
        <v>58</v>
      </c>
      <c r="AY391">
        <v>42041</v>
      </c>
      <c r="AZ391">
        <v>18550000</v>
      </c>
      <c r="BB391" t="s">
        <v>669</v>
      </c>
      <c r="BC391">
        <v>0</v>
      </c>
      <c r="BD391">
        <v>1</v>
      </c>
      <c r="BE391" t="s">
        <v>469</v>
      </c>
      <c r="BF391" t="s">
        <v>1214</v>
      </c>
      <c r="BG391" t="s">
        <v>469</v>
      </c>
      <c r="BH391">
        <v>0</v>
      </c>
      <c r="BJ391">
        <v>0</v>
      </c>
      <c r="BN391">
        <v>0</v>
      </c>
      <c r="BR391">
        <v>0</v>
      </c>
      <c r="BV391">
        <v>0</v>
      </c>
      <c r="BZ391">
        <v>0</v>
      </c>
      <c r="CD391">
        <v>0</v>
      </c>
      <c r="CH391">
        <v>0</v>
      </c>
      <c r="CL391">
        <v>0</v>
      </c>
      <c r="CP391">
        <v>0</v>
      </c>
      <c r="CT391">
        <v>0</v>
      </c>
      <c r="CW391">
        <v>0</v>
      </c>
      <c r="DF391">
        <v>0</v>
      </c>
      <c r="DJ391">
        <v>0</v>
      </c>
      <c r="DN391">
        <v>0</v>
      </c>
      <c r="DR391">
        <v>0</v>
      </c>
      <c r="DV391">
        <v>0</v>
      </c>
      <c r="DZ391">
        <v>0</v>
      </c>
      <c r="ED391">
        <v>0</v>
      </c>
      <c r="EH391">
        <v>0</v>
      </c>
      <c r="EL391">
        <v>0</v>
      </c>
      <c r="EP391">
        <v>0</v>
      </c>
      <c r="ET391">
        <v>0</v>
      </c>
      <c r="EZ391" t="s">
        <v>564</v>
      </c>
      <c r="FA391">
        <v>0</v>
      </c>
      <c r="FB391">
        <v>2</v>
      </c>
      <c r="FC391" t="s">
        <v>469</v>
      </c>
      <c r="FD391" t="s">
        <v>895</v>
      </c>
      <c r="FE391" t="s">
        <v>896</v>
      </c>
      <c r="FF391">
        <v>0</v>
      </c>
    </row>
    <row r="392" spans="1:163" x14ac:dyDescent="0.2">
      <c r="A392" t="s">
        <v>516</v>
      </c>
      <c r="B392" t="s">
        <v>528</v>
      </c>
      <c r="C392" t="s">
        <v>4</v>
      </c>
      <c r="D392" s="39" t="s">
        <v>715</v>
      </c>
      <c r="E392" t="s">
        <v>517</v>
      </c>
      <c r="F392" t="s">
        <v>996</v>
      </c>
      <c r="G392">
        <v>35</v>
      </c>
      <c r="H392" t="s">
        <v>1663</v>
      </c>
      <c r="J392" t="s">
        <v>328</v>
      </c>
      <c r="K392" t="s">
        <v>329</v>
      </c>
      <c r="L392" t="s">
        <v>90</v>
      </c>
      <c r="M392" t="s">
        <v>368</v>
      </c>
      <c r="N392" t="s">
        <v>1907</v>
      </c>
      <c r="O392" t="s">
        <v>1908</v>
      </c>
      <c r="P392" t="s">
        <v>7</v>
      </c>
      <c r="Q392" t="s">
        <v>9</v>
      </c>
      <c r="R392" t="s">
        <v>245</v>
      </c>
      <c r="S392" t="s">
        <v>221</v>
      </c>
      <c r="T392">
        <v>14350000</v>
      </c>
      <c r="AC392">
        <v>3.5</v>
      </c>
      <c r="AD392">
        <v>4100000</v>
      </c>
      <c r="AE392">
        <v>14350000</v>
      </c>
      <c r="AJ392" t="s">
        <v>411</v>
      </c>
      <c r="AN392">
        <v>14350000</v>
      </c>
      <c r="AO392">
        <v>14350000</v>
      </c>
      <c r="AP392">
        <v>0</v>
      </c>
      <c r="AQ392">
        <v>0</v>
      </c>
      <c r="AR392" t="s">
        <v>469</v>
      </c>
      <c r="AS392" t="s">
        <v>469</v>
      </c>
      <c r="AT392" t="s">
        <v>469</v>
      </c>
      <c r="AU392" t="s">
        <v>469</v>
      </c>
      <c r="AV392" t="s">
        <v>1931</v>
      </c>
      <c r="AW392">
        <v>37</v>
      </c>
      <c r="AX392">
        <v>51</v>
      </c>
      <c r="AY392">
        <v>42041</v>
      </c>
      <c r="AZ392">
        <v>14350000</v>
      </c>
      <c r="BB392" t="s">
        <v>1215</v>
      </c>
      <c r="BC392">
        <v>0</v>
      </c>
      <c r="BD392">
        <v>1</v>
      </c>
      <c r="BE392" t="s">
        <v>469</v>
      </c>
      <c r="BF392" t="s">
        <v>1216</v>
      </c>
      <c r="BG392" t="s">
        <v>469</v>
      </c>
      <c r="BH392">
        <v>0</v>
      </c>
      <c r="BJ392">
        <v>0</v>
      </c>
      <c r="BN392">
        <v>0</v>
      </c>
      <c r="BR392">
        <v>0</v>
      </c>
      <c r="BV392">
        <v>0</v>
      </c>
      <c r="BZ392">
        <v>0</v>
      </c>
      <c r="CD392">
        <v>0</v>
      </c>
      <c r="CH392">
        <v>0</v>
      </c>
      <c r="CL392">
        <v>0</v>
      </c>
      <c r="CP392">
        <v>0</v>
      </c>
      <c r="CT392">
        <v>0</v>
      </c>
      <c r="CW392">
        <v>0</v>
      </c>
      <c r="DF392">
        <v>0</v>
      </c>
      <c r="DJ392">
        <v>0</v>
      </c>
      <c r="DN392">
        <v>0</v>
      </c>
      <c r="DR392">
        <v>0</v>
      </c>
      <c r="DV392">
        <v>0</v>
      </c>
      <c r="DZ392">
        <v>0</v>
      </c>
      <c r="ED392">
        <v>0</v>
      </c>
      <c r="EH392">
        <v>0</v>
      </c>
      <c r="EL392">
        <v>0</v>
      </c>
      <c r="EP392">
        <v>0</v>
      </c>
      <c r="ET392">
        <v>0</v>
      </c>
      <c r="EZ392" t="s">
        <v>565</v>
      </c>
      <c r="FA392">
        <v>0</v>
      </c>
      <c r="FB392">
        <v>2</v>
      </c>
      <c r="FC392" t="s">
        <v>469</v>
      </c>
      <c r="FD392" t="s">
        <v>897</v>
      </c>
      <c r="FE392" t="s">
        <v>469</v>
      </c>
      <c r="FF392">
        <v>0</v>
      </c>
    </row>
    <row r="393" spans="1:163" x14ac:dyDescent="0.2">
      <c r="A393" t="s">
        <v>516</v>
      </c>
      <c r="B393" t="s">
        <v>528</v>
      </c>
      <c r="C393" t="s">
        <v>4</v>
      </c>
      <c r="D393" s="39" t="s">
        <v>715</v>
      </c>
      <c r="E393" t="s">
        <v>517</v>
      </c>
      <c r="F393" t="s">
        <v>996</v>
      </c>
      <c r="G393">
        <v>36</v>
      </c>
      <c r="H393" t="s">
        <v>1664</v>
      </c>
      <c r="J393" t="s">
        <v>328</v>
      </c>
      <c r="K393" t="s">
        <v>329</v>
      </c>
      <c r="L393" t="s">
        <v>90</v>
      </c>
      <c r="M393" t="s">
        <v>368</v>
      </c>
      <c r="N393" t="s">
        <v>1907</v>
      </c>
      <c r="O393" t="s">
        <v>1908</v>
      </c>
      <c r="P393" t="s">
        <v>7</v>
      </c>
      <c r="Q393" t="s">
        <v>9</v>
      </c>
      <c r="R393" t="s">
        <v>245</v>
      </c>
      <c r="S393" t="s">
        <v>221</v>
      </c>
      <c r="T393">
        <v>27600000</v>
      </c>
      <c r="AC393">
        <v>12</v>
      </c>
      <c r="AD393">
        <v>2300000</v>
      </c>
      <c r="AE393">
        <v>27600000</v>
      </c>
      <c r="AJ393" t="s">
        <v>411</v>
      </c>
      <c r="AN393">
        <v>8050000</v>
      </c>
      <c r="AO393">
        <v>8050000</v>
      </c>
      <c r="AP393">
        <v>19550000</v>
      </c>
      <c r="AQ393">
        <v>0</v>
      </c>
      <c r="AR393" t="s">
        <v>469</v>
      </c>
      <c r="AS393" t="s">
        <v>469</v>
      </c>
      <c r="AT393" t="s">
        <v>469</v>
      </c>
      <c r="AU393" t="s">
        <v>469</v>
      </c>
      <c r="AV393" t="s">
        <v>1932</v>
      </c>
      <c r="AW393">
        <v>38</v>
      </c>
      <c r="AX393">
        <v>49</v>
      </c>
      <c r="AY393">
        <v>42041</v>
      </c>
      <c r="AZ393">
        <v>8050000</v>
      </c>
      <c r="BB393" t="s">
        <v>1217</v>
      </c>
      <c r="BC393">
        <v>0</v>
      </c>
      <c r="BD393">
        <v>1</v>
      </c>
      <c r="BE393" t="s">
        <v>469</v>
      </c>
      <c r="BF393" t="s">
        <v>1218</v>
      </c>
      <c r="BG393" t="s">
        <v>469</v>
      </c>
      <c r="BH393">
        <v>0</v>
      </c>
      <c r="BJ393">
        <v>0</v>
      </c>
      <c r="BN393">
        <v>0</v>
      </c>
      <c r="BR393">
        <v>0</v>
      </c>
      <c r="BV393">
        <v>0</v>
      </c>
      <c r="BZ393">
        <v>0</v>
      </c>
      <c r="CD393">
        <v>0</v>
      </c>
      <c r="CH393">
        <v>0</v>
      </c>
      <c r="CL393">
        <v>0</v>
      </c>
      <c r="CP393">
        <v>0</v>
      </c>
      <c r="CT393">
        <v>0</v>
      </c>
      <c r="CW393">
        <v>0</v>
      </c>
      <c r="DF393">
        <v>0</v>
      </c>
      <c r="DJ393">
        <v>0</v>
      </c>
      <c r="DN393">
        <v>0</v>
      </c>
      <c r="DR393">
        <v>0</v>
      </c>
      <c r="DV393">
        <v>0</v>
      </c>
      <c r="DZ393">
        <v>0</v>
      </c>
      <c r="ED393">
        <v>0</v>
      </c>
      <c r="EH393">
        <v>0</v>
      </c>
      <c r="EL393">
        <v>0</v>
      </c>
      <c r="EP393">
        <v>0</v>
      </c>
      <c r="ET393">
        <v>0</v>
      </c>
      <c r="EZ393" t="s">
        <v>633</v>
      </c>
      <c r="FA393">
        <v>0</v>
      </c>
      <c r="FB393">
        <v>7</v>
      </c>
      <c r="FC393" t="s">
        <v>469</v>
      </c>
      <c r="FD393" t="s">
        <v>898</v>
      </c>
      <c r="FE393" t="s">
        <v>899</v>
      </c>
      <c r="FF393">
        <v>0</v>
      </c>
      <c r="FG393" t="s">
        <v>706</v>
      </c>
    </row>
    <row r="394" spans="1:163" x14ac:dyDescent="0.2">
      <c r="A394" t="s">
        <v>516</v>
      </c>
      <c r="B394" t="s">
        <v>528</v>
      </c>
      <c r="C394" t="s">
        <v>4</v>
      </c>
      <c r="D394" s="39" t="s">
        <v>715</v>
      </c>
      <c r="E394" t="s">
        <v>517</v>
      </c>
      <c r="F394" t="s">
        <v>996</v>
      </c>
      <c r="G394">
        <v>37</v>
      </c>
      <c r="H394" t="s">
        <v>1023</v>
      </c>
      <c r="J394" t="s">
        <v>328</v>
      </c>
      <c r="K394" t="s">
        <v>329</v>
      </c>
      <c r="L394" t="s">
        <v>90</v>
      </c>
      <c r="M394" t="s">
        <v>368</v>
      </c>
      <c r="N394" t="s">
        <v>1907</v>
      </c>
      <c r="O394" t="s">
        <v>1908</v>
      </c>
      <c r="P394" t="s">
        <v>7</v>
      </c>
      <c r="Q394" t="s">
        <v>9</v>
      </c>
      <c r="R394" t="s">
        <v>245</v>
      </c>
      <c r="S394" t="s">
        <v>221</v>
      </c>
      <c r="AD394" t="s">
        <v>469</v>
      </c>
      <c r="AE394">
        <v>0</v>
      </c>
      <c r="AG394">
        <v>42023</v>
      </c>
      <c r="AH394">
        <v>42025</v>
      </c>
      <c r="AI394">
        <v>42027</v>
      </c>
      <c r="AJ394" t="s">
        <v>411</v>
      </c>
      <c r="AN394">
        <v>0</v>
      </c>
      <c r="AO394">
        <v>0</v>
      </c>
      <c r="AP394">
        <v>0</v>
      </c>
      <c r="AQ394">
        <v>0</v>
      </c>
      <c r="AR394" t="s">
        <v>469</v>
      </c>
      <c r="AS394" t="s">
        <v>469</v>
      </c>
      <c r="AT394" t="s">
        <v>469</v>
      </c>
      <c r="AU394" t="s">
        <v>469</v>
      </c>
      <c r="AV394" t="s">
        <v>469</v>
      </c>
      <c r="AW394" t="s">
        <v>469</v>
      </c>
      <c r="AX394" t="s">
        <v>469</v>
      </c>
      <c r="AY394" t="s">
        <v>469</v>
      </c>
      <c r="AZ394">
        <v>0</v>
      </c>
      <c r="BB394" t="s">
        <v>1219</v>
      </c>
      <c r="BC394">
        <v>0</v>
      </c>
      <c r="BD394">
        <v>1</v>
      </c>
      <c r="BE394" t="s">
        <v>469</v>
      </c>
      <c r="BF394" t="s">
        <v>1220</v>
      </c>
      <c r="BG394" t="s">
        <v>1221</v>
      </c>
      <c r="BH394">
        <v>0</v>
      </c>
      <c r="BJ394">
        <v>0</v>
      </c>
      <c r="BN394">
        <v>0</v>
      </c>
      <c r="BR394">
        <v>0</v>
      </c>
      <c r="BV394">
        <v>0</v>
      </c>
      <c r="BZ394">
        <v>0</v>
      </c>
      <c r="CD394">
        <v>0</v>
      </c>
      <c r="CH394">
        <v>0</v>
      </c>
      <c r="CL394">
        <v>0</v>
      </c>
      <c r="CP394">
        <v>0</v>
      </c>
      <c r="CT394">
        <v>0</v>
      </c>
      <c r="CW394">
        <v>0</v>
      </c>
      <c r="DF394">
        <v>0</v>
      </c>
      <c r="DJ394">
        <v>0</v>
      </c>
      <c r="DN394">
        <v>0</v>
      </c>
      <c r="DR394">
        <v>0</v>
      </c>
      <c r="DV394">
        <v>0</v>
      </c>
      <c r="DZ394">
        <v>0</v>
      </c>
      <c r="ED394">
        <v>0</v>
      </c>
      <c r="EH394">
        <v>0</v>
      </c>
      <c r="EL394">
        <v>0</v>
      </c>
      <c r="EP394">
        <v>0</v>
      </c>
      <c r="ET394">
        <v>0</v>
      </c>
      <c r="EZ394" t="s">
        <v>636</v>
      </c>
      <c r="FA394">
        <v>0</v>
      </c>
      <c r="FB394">
        <v>7</v>
      </c>
      <c r="FC394" t="s">
        <v>469</v>
      </c>
      <c r="FD394" t="s">
        <v>900</v>
      </c>
      <c r="FE394" t="s">
        <v>469</v>
      </c>
      <c r="FF394">
        <v>0</v>
      </c>
    </row>
    <row r="395" spans="1:163" x14ac:dyDescent="0.2">
      <c r="A395" t="s">
        <v>516</v>
      </c>
      <c r="B395" t="s">
        <v>528</v>
      </c>
      <c r="C395" t="s">
        <v>4</v>
      </c>
      <c r="D395" s="39" t="s">
        <v>715</v>
      </c>
      <c r="E395" t="s">
        <v>517</v>
      </c>
      <c r="F395" t="s">
        <v>996</v>
      </c>
      <c r="G395">
        <v>38</v>
      </c>
      <c r="H395" t="s">
        <v>1023</v>
      </c>
      <c r="J395" t="s">
        <v>328</v>
      </c>
      <c r="K395" t="s">
        <v>329</v>
      </c>
      <c r="L395" t="s">
        <v>90</v>
      </c>
      <c r="M395" t="s">
        <v>368</v>
      </c>
      <c r="N395" t="s">
        <v>1907</v>
      </c>
      <c r="O395" t="s">
        <v>1908</v>
      </c>
      <c r="P395" t="s">
        <v>7</v>
      </c>
      <c r="Q395" t="s">
        <v>9</v>
      </c>
      <c r="R395" t="s">
        <v>245</v>
      </c>
      <c r="S395" t="s">
        <v>221</v>
      </c>
      <c r="AD395" t="s">
        <v>469</v>
      </c>
      <c r="AE395">
        <v>0</v>
      </c>
      <c r="AG395">
        <v>42023</v>
      </c>
      <c r="AH395">
        <v>42025</v>
      </c>
      <c r="AI395">
        <v>42027</v>
      </c>
      <c r="AJ395" t="s">
        <v>411</v>
      </c>
      <c r="AN395">
        <v>0</v>
      </c>
      <c r="AO395">
        <v>0</v>
      </c>
      <c r="AP395">
        <v>0</v>
      </c>
      <c r="AQ395">
        <v>0</v>
      </c>
      <c r="AR395" t="s">
        <v>469</v>
      </c>
      <c r="AS395" t="s">
        <v>469</v>
      </c>
      <c r="AT395" t="s">
        <v>469</v>
      </c>
      <c r="AU395" t="s">
        <v>469</v>
      </c>
      <c r="AV395" t="s">
        <v>469</v>
      </c>
      <c r="AW395" t="s">
        <v>469</v>
      </c>
      <c r="AX395" t="s">
        <v>469</v>
      </c>
      <c r="AY395" t="s">
        <v>469</v>
      </c>
      <c r="AZ395">
        <v>0</v>
      </c>
      <c r="BB395" t="s">
        <v>1222</v>
      </c>
      <c r="BC395">
        <v>0</v>
      </c>
      <c r="BD395">
        <v>1</v>
      </c>
      <c r="BE395" t="s">
        <v>469</v>
      </c>
      <c r="BF395" t="s">
        <v>1223</v>
      </c>
      <c r="BG395" t="s">
        <v>1224</v>
      </c>
      <c r="BH395">
        <v>0</v>
      </c>
      <c r="BJ395">
        <v>0</v>
      </c>
      <c r="BN395">
        <v>0</v>
      </c>
      <c r="BR395">
        <v>0</v>
      </c>
      <c r="BV395">
        <v>0</v>
      </c>
      <c r="BZ395">
        <v>0</v>
      </c>
      <c r="CD395">
        <v>0</v>
      </c>
      <c r="CH395">
        <v>0</v>
      </c>
      <c r="CL395">
        <v>0</v>
      </c>
      <c r="CP395">
        <v>0</v>
      </c>
      <c r="CT395">
        <v>0</v>
      </c>
      <c r="CW395">
        <v>0</v>
      </c>
      <c r="DF395">
        <v>0</v>
      </c>
      <c r="DJ395">
        <v>0</v>
      </c>
      <c r="DN395">
        <v>0</v>
      </c>
      <c r="DR395">
        <v>0</v>
      </c>
      <c r="DV395">
        <v>0</v>
      </c>
      <c r="DZ395">
        <v>0</v>
      </c>
      <c r="ED395">
        <v>0</v>
      </c>
      <c r="EH395">
        <v>0</v>
      </c>
      <c r="EL395">
        <v>0</v>
      </c>
      <c r="EP395">
        <v>0</v>
      </c>
      <c r="ET395">
        <v>0</v>
      </c>
      <c r="EZ395" t="s">
        <v>702</v>
      </c>
      <c r="FA395">
        <v>0</v>
      </c>
      <c r="FB395">
        <v>7</v>
      </c>
      <c r="FC395" t="s">
        <v>469</v>
      </c>
      <c r="FD395" t="s">
        <v>901</v>
      </c>
      <c r="FE395" t="s">
        <v>899</v>
      </c>
      <c r="FF395">
        <v>36850000</v>
      </c>
      <c r="FG395" t="s">
        <v>706</v>
      </c>
    </row>
    <row r="396" spans="1:163" x14ac:dyDescent="0.2">
      <c r="A396" t="s">
        <v>516</v>
      </c>
      <c r="B396" t="s">
        <v>528</v>
      </c>
      <c r="C396" t="s">
        <v>4</v>
      </c>
      <c r="D396" s="39" t="s">
        <v>715</v>
      </c>
      <c r="E396" t="s">
        <v>517</v>
      </c>
      <c r="F396" t="s">
        <v>996</v>
      </c>
      <c r="G396">
        <v>39</v>
      </c>
      <c r="H396" t="s">
        <v>1023</v>
      </c>
      <c r="J396" t="s">
        <v>328</v>
      </c>
      <c r="K396" t="s">
        <v>329</v>
      </c>
      <c r="L396" t="s">
        <v>90</v>
      </c>
      <c r="M396" t="s">
        <v>368</v>
      </c>
      <c r="N396" t="s">
        <v>1907</v>
      </c>
      <c r="O396" t="s">
        <v>1908</v>
      </c>
      <c r="P396" t="s">
        <v>7</v>
      </c>
      <c r="Q396" t="s">
        <v>9</v>
      </c>
      <c r="R396" t="s">
        <v>245</v>
      </c>
      <c r="S396" t="s">
        <v>221</v>
      </c>
      <c r="AD396" t="s">
        <v>469</v>
      </c>
      <c r="AE396">
        <v>0</v>
      </c>
      <c r="AG396">
        <v>42023</v>
      </c>
      <c r="AH396">
        <v>42025</v>
      </c>
      <c r="AI396">
        <v>42027</v>
      </c>
      <c r="AJ396" t="s">
        <v>411</v>
      </c>
      <c r="AN396">
        <v>0</v>
      </c>
      <c r="AO396">
        <v>0</v>
      </c>
      <c r="AP396">
        <v>0</v>
      </c>
      <c r="AQ396">
        <v>0</v>
      </c>
      <c r="AR396" t="s">
        <v>469</v>
      </c>
      <c r="AS396" t="s">
        <v>469</v>
      </c>
      <c r="AT396" t="s">
        <v>469</v>
      </c>
      <c r="AU396" t="s">
        <v>469</v>
      </c>
      <c r="AV396" t="s">
        <v>469</v>
      </c>
      <c r="AW396" t="s">
        <v>469</v>
      </c>
      <c r="AX396" t="s">
        <v>469</v>
      </c>
      <c r="AY396" t="s">
        <v>469</v>
      </c>
      <c r="AZ396">
        <v>0</v>
      </c>
      <c r="BB396" t="s">
        <v>1225</v>
      </c>
      <c r="BC396">
        <v>0</v>
      </c>
      <c r="BD396">
        <v>1</v>
      </c>
      <c r="BE396" t="s">
        <v>469</v>
      </c>
      <c r="BF396" t="s">
        <v>1226</v>
      </c>
      <c r="BG396" t="s">
        <v>469</v>
      </c>
      <c r="BH396">
        <v>0</v>
      </c>
      <c r="BJ396">
        <v>0</v>
      </c>
      <c r="BN396">
        <v>0</v>
      </c>
      <c r="BR396">
        <v>0</v>
      </c>
      <c r="BV396">
        <v>0</v>
      </c>
      <c r="BZ396">
        <v>0</v>
      </c>
      <c r="CD396">
        <v>0</v>
      </c>
      <c r="CH396">
        <v>0</v>
      </c>
      <c r="CL396">
        <v>0</v>
      </c>
      <c r="CP396">
        <v>0</v>
      </c>
      <c r="CT396">
        <v>0</v>
      </c>
      <c r="CW396">
        <v>0</v>
      </c>
      <c r="DF396">
        <v>0</v>
      </c>
      <c r="DJ396">
        <v>0</v>
      </c>
      <c r="DN396">
        <v>0</v>
      </c>
      <c r="DR396">
        <v>0</v>
      </c>
      <c r="DV396">
        <v>0</v>
      </c>
      <c r="DZ396">
        <v>0</v>
      </c>
      <c r="ED396">
        <v>0</v>
      </c>
      <c r="EH396">
        <v>0</v>
      </c>
      <c r="EL396">
        <v>0</v>
      </c>
      <c r="EP396">
        <v>0</v>
      </c>
      <c r="ET396">
        <v>0</v>
      </c>
      <c r="EZ396" t="s">
        <v>703</v>
      </c>
      <c r="FA396">
        <v>0</v>
      </c>
      <c r="FB396">
        <v>7</v>
      </c>
      <c r="FC396" t="s">
        <v>469</v>
      </c>
      <c r="FD396" t="s">
        <v>987</v>
      </c>
      <c r="FE396" t="s">
        <v>469</v>
      </c>
      <c r="FF396">
        <v>-40500750</v>
      </c>
      <c r="FG396" t="s">
        <v>706</v>
      </c>
    </row>
    <row r="397" spans="1:163" x14ac:dyDescent="0.2">
      <c r="A397" t="s">
        <v>516</v>
      </c>
      <c r="B397" t="s">
        <v>528</v>
      </c>
      <c r="C397" t="s">
        <v>4</v>
      </c>
      <c r="D397" s="39" t="s">
        <v>715</v>
      </c>
      <c r="E397" t="s">
        <v>517</v>
      </c>
      <c r="F397" t="s">
        <v>996</v>
      </c>
      <c r="G397">
        <v>40</v>
      </c>
      <c r="H397" t="s">
        <v>1596</v>
      </c>
      <c r="J397" t="s">
        <v>328</v>
      </c>
      <c r="K397" t="s">
        <v>329</v>
      </c>
      <c r="L397" t="s">
        <v>90</v>
      </c>
      <c r="M397" t="s">
        <v>368</v>
      </c>
      <c r="N397" t="s">
        <v>1907</v>
      </c>
      <c r="O397" t="s">
        <v>1908</v>
      </c>
      <c r="P397" t="s">
        <v>7</v>
      </c>
      <c r="Q397" t="s">
        <v>9</v>
      </c>
      <c r="R397" t="s">
        <v>245</v>
      </c>
      <c r="S397" t="s">
        <v>221</v>
      </c>
      <c r="AD397" t="s">
        <v>469</v>
      </c>
      <c r="AE397">
        <v>0</v>
      </c>
      <c r="AG397">
        <v>42023</v>
      </c>
      <c r="AH397">
        <v>42025</v>
      </c>
      <c r="AI397">
        <v>42027</v>
      </c>
      <c r="AJ397" t="s">
        <v>411</v>
      </c>
      <c r="AN397">
        <v>0</v>
      </c>
      <c r="AO397">
        <v>0</v>
      </c>
      <c r="AP397">
        <v>0</v>
      </c>
      <c r="AQ397">
        <v>0</v>
      </c>
      <c r="AR397" t="s">
        <v>469</v>
      </c>
      <c r="AS397" t="s">
        <v>469</v>
      </c>
      <c r="AT397" t="s">
        <v>469</v>
      </c>
      <c r="AU397" t="s">
        <v>469</v>
      </c>
      <c r="AV397" t="s">
        <v>469</v>
      </c>
      <c r="AW397" t="s">
        <v>469</v>
      </c>
      <c r="AX397" t="s">
        <v>469</v>
      </c>
      <c r="AY397" t="s">
        <v>469</v>
      </c>
      <c r="AZ397">
        <v>0</v>
      </c>
      <c r="BB397" t="s">
        <v>1227</v>
      </c>
      <c r="BC397">
        <v>0</v>
      </c>
      <c r="BD397">
        <v>1</v>
      </c>
      <c r="BE397" t="s">
        <v>469</v>
      </c>
      <c r="BF397" t="s">
        <v>1228</v>
      </c>
      <c r="BG397">
        <v>0</v>
      </c>
      <c r="BH397">
        <v>0</v>
      </c>
      <c r="BJ397">
        <v>0</v>
      </c>
      <c r="BN397">
        <v>0</v>
      </c>
      <c r="BR397">
        <v>0</v>
      </c>
      <c r="BV397">
        <v>0</v>
      </c>
      <c r="BZ397">
        <v>0</v>
      </c>
      <c r="CD397">
        <v>0</v>
      </c>
      <c r="CH397">
        <v>0</v>
      </c>
      <c r="CL397">
        <v>0</v>
      </c>
      <c r="CP397">
        <v>0</v>
      </c>
      <c r="CT397">
        <v>0</v>
      </c>
      <c r="CW397">
        <v>0</v>
      </c>
      <c r="DF397">
        <v>0</v>
      </c>
      <c r="DJ397">
        <v>0</v>
      </c>
      <c r="DN397">
        <v>0</v>
      </c>
      <c r="DR397">
        <v>0</v>
      </c>
      <c r="DV397">
        <v>0</v>
      </c>
      <c r="DZ397">
        <v>0</v>
      </c>
      <c r="ED397">
        <v>0</v>
      </c>
      <c r="EH397">
        <v>0</v>
      </c>
      <c r="EL397">
        <v>0</v>
      </c>
      <c r="EP397">
        <v>0</v>
      </c>
      <c r="ET397">
        <v>0</v>
      </c>
      <c r="EZ397" t="s">
        <v>707</v>
      </c>
      <c r="FA397">
        <v>0</v>
      </c>
      <c r="FB397">
        <v>7</v>
      </c>
      <c r="FC397" t="s">
        <v>469</v>
      </c>
      <c r="FD397" t="s">
        <v>988</v>
      </c>
      <c r="FE397" t="s">
        <v>469</v>
      </c>
      <c r="FF397">
        <v>0</v>
      </c>
      <c r="FG397" t="s">
        <v>706</v>
      </c>
    </row>
    <row r="398" spans="1:163" x14ac:dyDescent="0.2">
      <c r="A398" t="s">
        <v>516</v>
      </c>
      <c r="B398" t="s">
        <v>528</v>
      </c>
      <c r="C398" t="s">
        <v>4</v>
      </c>
      <c r="D398" s="39" t="s">
        <v>715</v>
      </c>
      <c r="E398" t="s">
        <v>517</v>
      </c>
      <c r="F398" t="s">
        <v>996</v>
      </c>
      <c r="G398">
        <v>41</v>
      </c>
      <c r="H398" t="s">
        <v>1023</v>
      </c>
      <c r="J398" t="s">
        <v>328</v>
      </c>
      <c r="K398" t="s">
        <v>329</v>
      </c>
      <c r="L398" t="s">
        <v>90</v>
      </c>
      <c r="M398" t="s">
        <v>368</v>
      </c>
      <c r="N398" t="s">
        <v>1907</v>
      </c>
      <c r="O398" t="s">
        <v>1908</v>
      </c>
      <c r="P398" t="s">
        <v>7</v>
      </c>
      <c r="Q398" t="s">
        <v>9</v>
      </c>
      <c r="R398" t="s">
        <v>245</v>
      </c>
      <c r="S398" t="s">
        <v>221</v>
      </c>
      <c r="AD398" t="s">
        <v>469</v>
      </c>
      <c r="AE398">
        <v>0</v>
      </c>
      <c r="AG398">
        <v>42023</v>
      </c>
      <c r="AH398">
        <v>42025</v>
      </c>
      <c r="AI398">
        <v>42027</v>
      </c>
      <c r="AJ398" t="s">
        <v>411</v>
      </c>
      <c r="AN398">
        <v>0</v>
      </c>
      <c r="AO398">
        <v>0</v>
      </c>
      <c r="AP398">
        <v>0</v>
      </c>
      <c r="AQ398">
        <v>0</v>
      </c>
      <c r="AR398" t="s">
        <v>469</v>
      </c>
      <c r="AS398" t="s">
        <v>469</v>
      </c>
      <c r="AT398" t="s">
        <v>469</v>
      </c>
      <c r="AU398" t="s">
        <v>469</v>
      </c>
      <c r="AV398" t="s">
        <v>469</v>
      </c>
      <c r="AW398" t="s">
        <v>469</v>
      </c>
      <c r="AX398" t="s">
        <v>469</v>
      </c>
      <c r="AY398" t="s">
        <v>469</v>
      </c>
      <c r="AZ398">
        <v>0</v>
      </c>
      <c r="BB398" t="s">
        <v>1229</v>
      </c>
      <c r="BC398">
        <v>0</v>
      </c>
      <c r="BD398">
        <v>1</v>
      </c>
      <c r="BE398" t="s">
        <v>469</v>
      </c>
      <c r="BF398" t="s">
        <v>1230</v>
      </c>
      <c r="BG398" t="s">
        <v>469</v>
      </c>
      <c r="BH398">
        <v>0</v>
      </c>
      <c r="BI398" t="s">
        <v>706</v>
      </c>
      <c r="BJ398">
        <v>0</v>
      </c>
      <c r="BN398">
        <v>0</v>
      </c>
      <c r="BR398">
        <v>0</v>
      </c>
      <c r="BV398">
        <v>0</v>
      </c>
      <c r="BZ398">
        <v>0</v>
      </c>
      <c r="CD398">
        <v>0</v>
      </c>
      <c r="CH398">
        <v>0</v>
      </c>
      <c r="CL398">
        <v>0</v>
      </c>
      <c r="CP398">
        <v>0</v>
      </c>
      <c r="CT398">
        <v>0</v>
      </c>
      <c r="CW398">
        <v>0</v>
      </c>
      <c r="DF398">
        <v>0</v>
      </c>
      <c r="DJ398">
        <v>0</v>
      </c>
      <c r="DN398">
        <v>0</v>
      </c>
      <c r="DR398">
        <v>0</v>
      </c>
      <c r="DV398">
        <v>0</v>
      </c>
      <c r="DZ398">
        <v>0</v>
      </c>
      <c r="ED398">
        <v>0</v>
      </c>
      <c r="EH398">
        <v>0</v>
      </c>
      <c r="EL398">
        <v>0</v>
      </c>
      <c r="EP398">
        <v>0</v>
      </c>
      <c r="ET398">
        <v>0</v>
      </c>
      <c r="EZ398" t="s">
        <v>570</v>
      </c>
      <c r="FA398">
        <v>0</v>
      </c>
      <c r="FB398">
        <v>4</v>
      </c>
      <c r="FC398" t="s">
        <v>469</v>
      </c>
      <c r="FD398" t="s">
        <v>902</v>
      </c>
      <c r="FE398" t="s">
        <v>469</v>
      </c>
      <c r="FF398">
        <v>0</v>
      </c>
      <c r="FG398" t="s">
        <v>706</v>
      </c>
    </row>
    <row r="399" spans="1:163" x14ac:dyDescent="0.2">
      <c r="A399" t="s">
        <v>516</v>
      </c>
      <c r="B399" t="s">
        <v>528</v>
      </c>
      <c r="C399" t="s">
        <v>4</v>
      </c>
      <c r="D399" s="39" t="s">
        <v>715</v>
      </c>
      <c r="E399" t="s">
        <v>517</v>
      </c>
      <c r="F399" t="s">
        <v>996</v>
      </c>
      <c r="G399">
        <v>42</v>
      </c>
      <c r="H399" t="s">
        <v>1023</v>
      </c>
      <c r="J399" t="s">
        <v>328</v>
      </c>
      <c r="K399" t="s">
        <v>329</v>
      </c>
      <c r="L399" t="s">
        <v>90</v>
      </c>
      <c r="M399" t="s">
        <v>368</v>
      </c>
      <c r="N399" t="s">
        <v>1907</v>
      </c>
      <c r="O399" t="s">
        <v>1908</v>
      </c>
      <c r="P399" t="s">
        <v>7</v>
      </c>
      <c r="Q399" t="s">
        <v>9</v>
      </c>
      <c r="R399" t="s">
        <v>245</v>
      </c>
      <c r="S399" t="s">
        <v>221</v>
      </c>
      <c r="AD399" t="s">
        <v>469</v>
      </c>
      <c r="AE399">
        <v>0</v>
      </c>
      <c r="AG399">
        <v>42023</v>
      </c>
      <c r="AH399">
        <v>42025</v>
      </c>
      <c r="AI399">
        <v>42027</v>
      </c>
      <c r="AJ399" t="s">
        <v>411</v>
      </c>
      <c r="AN399">
        <v>0</v>
      </c>
      <c r="AO399">
        <v>0</v>
      </c>
      <c r="AP399">
        <v>0</v>
      </c>
      <c r="AQ399">
        <v>0</v>
      </c>
      <c r="AR399" t="s">
        <v>469</v>
      </c>
      <c r="AS399" t="s">
        <v>469</v>
      </c>
      <c r="AT399" t="s">
        <v>469</v>
      </c>
      <c r="AU399" t="s">
        <v>469</v>
      </c>
      <c r="AV399" t="s">
        <v>469</v>
      </c>
      <c r="AW399" t="s">
        <v>469</v>
      </c>
      <c r="AX399" t="s">
        <v>469</v>
      </c>
      <c r="AY399" t="s">
        <v>469</v>
      </c>
      <c r="AZ399">
        <v>0</v>
      </c>
      <c r="BB399" t="s">
        <v>1231</v>
      </c>
      <c r="BC399">
        <v>0</v>
      </c>
      <c r="BD399">
        <v>1</v>
      </c>
      <c r="BE399" t="s">
        <v>469</v>
      </c>
      <c r="BF399" t="s">
        <v>1232</v>
      </c>
      <c r="BG399" t="s">
        <v>469</v>
      </c>
      <c r="BH399">
        <v>0</v>
      </c>
      <c r="BJ399">
        <v>0</v>
      </c>
      <c r="BN399">
        <v>0</v>
      </c>
      <c r="BR399">
        <v>0</v>
      </c>
      <c r="BV399">
        <v>0</v>
      </c>
      <c r="BZ399">
        <v>0</v>
      </c>
      <c r="CD399">
        <v>0</v>
      </c>
      <c r="CH399">
        <v>0</v>
      </c>
      <c r="CL399">
        <v>0</v>
      </c>
      <c r="CP399">
        <v>0</v>
      </c>
      <c r="CT399">
        <v>0</v>
      </c>
      <c r="CW399">
        <v>0</v>
      </c>
      <c r="DF399">
        <v>0</v>
      </c>
      <c r="DJ399">
        <v>0</v>
      </c>
      <c r="DN399">
        <v>0</v>
      </c>
      <c r="DR399">
        <v>0</v>
      </c>
      <c r="DV399">
        <v>0</v>
      </c>
      <c r="DZ399">
        <v>0</v>
      </c>
      <c r="ED399">
        <v>0</v>
      </c>
      <c r="EH399">
        <v>0</v>
      </c>
      <c r="EL399">
        <v>0</v>
      </c>
      <c r="EP399">
        <v>0</v>
      </c>
      <c r="ET399">
        <v>0</v>
      </c>
      <c r="EZ399" t="s">
        <v>571</v>
      </c>
      <c r="FA399">
        <v>0</v>
      </c>
      <c r="FB399">
        <v>4</v>
      </c>
      <c r="FC399" t="s">
        <v>469</v>
      </c>
      <c r="FD399" t="s">
        <v>903</v>
      </c>
      <c r="FE399" t="s">
        <v>904</v>
      </c>
      <c r="FF399">
        <v>0</v>
      </c>
    </row>
    <row r="400" spans="1:163" x14ac:dyDescent="0.2">
      <c r="A400" t="s">
        <v>516</v>
      </c>
      <c r="B400" t="s">
        <v>528</v>
      </c>
      <c r="C400" t="s">
        <v>4</v>
      </c>
      <c r="D400" s="39" t="s">
        <v>715</v>
      </c>
      <c r="E400" t="s">
        <v>517</v>
      </c>
      <c r="F400" t="s">
        <v>996</v>
      </c>
      <c r="G400">
        <v>43</v>
      </c>
      <c r="H400" t="s">
        <v>1597</v>
      </c>
      <c r="J400" t="s">
        <v>328</v>
      </c>
      <c r="K400" t="s">
        <v>329</v>
      </c>
      <c r="L400" t="s">
        <v>90</v>
      </c>
      <c r="M400" t="s">
        <v>368</v>
      </c>
      <c r="N400" t="s">
        <v>1907</v>
      </c>
      <c r="O400" t="s">
        <v>1908</v>
      </c>
      <c r="P400" t="s">
        <v>7</v>
      </c>
      <c r="Q400" t="s">
        <v>9</v>
      </c>
      <c r="R400" t="s">
        <v>245</v>
      </c>
      <c r="S400" t="s">
        <v>221</v>
      </c>
      <c r="AD400" t="s">
        <v>469</v>
      </c>
      <c r="AE400">
        <v>0</v>
      </c>
      <c r="AG400">
        <v>42023</v>
      </c>
      <c r="AH400">
        <v>42025</v>
      </c>
      <c r="AI400">
        <v>42027</v>
      </c>
      <c r="AJ400" t="s">
        <v>411</v>
      </c>
      <c r="AN400">
        <v>0</v>
      </c>
      <c r="AO400">
        <v>0</v>
      </c>
      <c r="AP400">
        <v>0</v>
      </c>
      <c r="AQ400">
        <v>0</v>
      </c>
      <c r="AR400" t="s">
        <v>469</v>
      </c>
      <c r="AS400" t="s">
        <v>469</v>
      </c>
      <c r="AT400" t="s">
        <v>469</v>
      </c>
      <c r="AU400" t="s">
        <v>469</v>
      </c>
      <c r="AV400" t="s">
        <v>469</v>
      </c>
      <c r="AW400" t="s">
        <v>469</v>
      </c>
      <c r="AX400" t="s">
        <v>469</v>
      </c>
      <c r="AY400" t="s">
        <v>469</v>
      </c>
      <c r="AZ400">
        <v>0</v>
      </c>
      <c r="BB400" t="s">
        <v>1233</v>
      </c>
      <c r="BC400">
        <v>0</v>
      </c>
      <c r="BD400">
        <v>1</v>
      </c>
      <c r="BE400" t="s">
        <v>469</v>
      </c>
      <c r="BF400" t="s">
        <v>1234</v>
      </c>
      <c r="BG400" t="s">
        <v>1235</v>
      </c>
      <c r="BH400">
        <v>0</v>
      </c>
      <c r="BJ400">
        <v>0</v>
      </c>
      <c r="BN400">
        <v>0</v>
      </c>
      <c r="BR400">
        <v>0</v>
      </c>
      <c r="BV400">
        <v>0</v>
      </c>
      <c r="BZ400">
        <v>0</v>
      </c>
      <c r="CD400">
        <v>0</v>
      </c>
      <c r="CH400">
        <v>0</v>
      </c>
      <c r="CL400">
        <v>0</v>
      </c>
      <c r="CP400">
        <v>0</v>
      </c>
      <c r="CT400">
        <v>0</v>
      </c>
      <c r="CW400">
        <v>0</v>
      </c>
      <c r="DF400">
        <v>0</v>
      </c>
      <c r="DJ400">
        <v>0</v>
      </c>
      <c r="DN400">
        <v>0</v>
      </c>
      <c r="DR400">
        <v>0</v>
      </c>
      <c r="DV400">
        <v>0</v>
      </c>
      <c r="DZ400">
        <v>0</v>
      </c>
      <c r="ED400">
        <v>0</v>
      </c>
      <c r="EH400">
        <v>0</v>
      </c>
      <c r="EL400">
        <v>0</v>
      </c>
      <c r="EP400">
        <v>0</v>
      </c>
      <c r="ET400">
        <v>0</v>
      </c>
      <c r="EZ400" t="s">
        <v>572</v>
      </c>
      <c r="FA400">
        <v>0</v>
      </c>
      <c r="FB400">
        <v>4</v>
      </c>
      <c r="FC400" t="s">
        <v>469</v>
      </c>
      <c r="FD400" t="s">
        <v>905</v>
      </c>
      <c r="FE400" t="s">
        <v>906</v>
      </c>
      <c r="FF400">
        <v>0</v>
      </c>
    </row>
    <row r="401" spans="1:163" x14ac:dyDescent="0.2">
      <c r="A401" t="s">
        <v>516</v>
      </c>
      <c r="B401" t="s">
        <v>528</v>
      </c>
      <c r="C401" t="s">
        <v>4</v>
      </c>
      <c r="D401" s="39" t="s">
        <v>715</v>
      </c>
      <c r="E401" t="s">
        <v>517</v>
      </c>
      <c r="F401" t="s">
        <v>996</v>
      </c>
      <c r="G401">
        <v>44</v>
      </c>
      <c r="H401" t="s">
        <v>1665</v>
      </c>
      <c r="J401" t="s">
        <v>328</v>
      </c>
      <c r="K401" t="s">
        <v>329</v>
      </c>
      <c r="L401" t="s">
        <v>90</v>
      </c>
      <c r="M401" t="s">
        <v>368</v>
      </c>
      <c r="N401" t="s">
        <v>1907</v>
      </c>
      <c r="O401" t="s">
        <v>1908</v>
      </c>
      <c r="P401" t="s">
        <v>7</v>
      </c>
      <c r="Q401" t="s">
        <v>9</v>
      </c>
      <c r="R401" t="s">
        <v>245</v>
      </c>
      <c r="S401" t="s">
        <v>221</v>
      </c>
      <c r="T401">
        <v>96000000</v>
      </c>
      <c r="AC401">
        <v>12</v>
      </c>
      <c r="AD401">
        <v>8000000</v>
      </c>
      <c r="AE401">
        <v>96000000</v>
      </c>
      <c r="AJ401" t="s">
        <v>411</v>
      </c>
      <c r="AN401">
        <v>0</v>
      </c>
      <c r="AO401">
        <v>0</v>
      </c>
      <c r="AP401">
        <v>96000000</v>
      </c>
      <c r="AQ401">
        <v>0</v>
      </c>
      <c r="AR401" t="s">
        <v>469</v>
      </c>
      <c r="AS401" t="s">
        <v>469</v>
      </c>
      <c r="AT401" t="s">
        <v>469</v>
      </c>
      <c r="AU401" t="s">
        <v>469</v>
      </c>
      <c r="AV401" t="s">
        <v>469</v>
      </c>
      <c r="AW401" t="s">
        <v>469</v>
      </c>
      <c r="AX401" t="s">
        <v>469</v>
      </c>
      <c r="AY401" t="s">
        <v>469</v>
      </c>
      <c r="AZ401">
        <v>0</v>
      </c>
      <c r="BB401" t="s">
        <v>1236</v>
      </c>
      <c r="BC401">
        <v>0</v>
      </c>
      <c r="BD401">
        <v>1</v>
      </c>
      <c r="BE401" t="s">
        <v>469</v>
      </c>
      <c r="BF401" t="s">
        <v>1237</v>
      </c>
      <c r="BG401" t="s">
        <v>1238</v>
      </c>
      <c r="BH401">
        <v>0</v>
      </c>
      <c r="BJ401">
        <v>0</v>
      </c>
      <c r="BN401">
        <v>0</v>
      </c>
      <c r="BR401">
        <v>0</v>
      </c>
      <c r="BV401">
        <v>0</v>
      </c>
      <c r="BZ401">
        <v>0</v>
      </c>
      <c r="CD401">
        <v>0</v>
      </c>
      <c r="CH401">
        <v>0</v>
      </c>
      <c r="CL401">
        <v>0</v>
      </c>
      <c r="CP401">
        <v>0</v>
      </c>
      <c r="CT401">
        <v>0</v>
      </c>
      <c r="CW401">
        <v>0</v>
      </c>
      <c r="DF401">
        <v>0</v>
      </c>
      <c r="DJ401">
        <v>0</v>
      </c>
      <c r="DN401">
        <v>0</v>
      </c>
      <c r="DR401">
        <v>0</v>
      </c>
      <c r="DV401">
        <v>0</v>
      </c>
      <c r="DZ401">
        <v>0</v>
      </c>
      <c r="ED401">
        <v>0</v>
      </c>
      <c r="EH401">
        <v>0</v>
      </c>
      <c r="EL401">
        <v>0</v>
      </c>
      <c r="EP401">
        <v>0</v>
      </c>
      <c r="ET401">
        <v>0</v>
      </c>
      <c r="EZ401" t="s">
        <v>573</v>
      </c>
      <c r="FA401">
        <v>0</v>
      </c>
      <c r="FB401">
        <v>4</v>
      </c>
      <c r="FC401" t="s">
        <v>469</v>
      </c>
      <c r="FD401" t="s">
        <v>907</v>
      </c>
      <c r="FE401" t="s">
        <v>469</v>
      </c>
      <c r="FF401">
        <v>0</v>
      </c>
    </row>
    <row r="402" spans="1:163" x14ac:dyDescent="0.2">
      <c r="A402" t="s">
        <v>516</v>
      </c>
      <c r="B402" t="s">
        <v>528</v>
      </c>
      <c r="C402" t="s">
        <v>4</v>
      </c>
      <c r="D402" s="39" t="s">
        <v>715</v>
      </c>
      <c r="E402" t="s">
        <v>517</v>
      </c>
      <c r="F402" t="s">
        <v>996</v>
      </c>
      <c r="G402">
        <v>45</v>
      </c>
      <c r="H402" t="s">
        <v>1598</v>
      </c>
      <c r="J402" t="s">
        <v>328</v>
      </c>
      <c r="K402" t="s">
        <v>329</v>
      </c>
      <c r="L402" t="s">
        <v>90</v>
      </c>
      <c r="M402" t="s">
        <v>368</v>
      </c>
      <c r="N402" t="s">
        <v>1907</v>
      </c>
      <c r="O402" t="s">
        <v>1908</v>
      </c>
      <c r="P402" t="s">
        <v>7</v>
      </c>
      <c r="Q402" t="s">
        <v>9</v>
      </c>
      <c r="R402" t="s">
        <v>245</v>
      </c>
      <c r="S402" t="s">
        <v>221</v>
      </c>
      <c r="T402">
        <v>41000000</v>
      </c>
      <c r="AC402">
        <v>10</v>
      </c>
      <c r="AD402">
        <v>4100000</v>
      </c>
      <c r="AE402">
        <v>41000000</v>
      </c>
      <c r="AG402">
        <v>42023</v>
      </c>
      <c r="AH402">
        <v>42025</v>
      </c>
      <c r="AI402">
        <v>42027</v>
      </c>
      <c r="AJ402" t="s">
        <v>411</v>
      </c>
      <c r="AN402">
        <v>0</v>
      </c>
      <c r="AO402">
        <v>0</v>
      </c>
      <c r="AP402">
        <v>41000000</v>
      </c>
      <c r="AQ402">
        <v>0</v>
      </c>
      <c r="AR402" t="s">
        <v>469</v>
      </c>
      <c r="AS402" t="s">
        <v>469</v>
      </c>
      <c r="AT402" t="s">
        <v>469</v>
      </c>
      <c r="AU402" t="s">
        <v>469</v>
      </c>
      <c r="AV402" t="s">
        <v>469</v>
      </c>
      <c r="AW402" t="s">
        <v>469</v>
      </c>
      <c r="AX402" t="s">
        <v>469</v>
      </c>
      <c r="AY402" t="s">
        <v>469</v>
      </c>
      <c r="AZ402">
        <v>0</v>
      </c>
      <c r="BB402" t="s">
        <v>1239</v>
      </c>
      <c r="BC402">
        <v>0</v>
      </c>
      <c r="BD402">
        <v>1</v>
      </c>
      <c r="BE402" t="s">
        <v>469</v>
      </c>
      <c r="BF402" t="s">
        <v>1240</v>
      </c>
      <c r="BG402" t="s">
        <v>1241</v>
      </c>
      <c r="BH402">
        <v>0</v>
      </c>
      <c r="BJ402">
        <v>0</v>
      </c>
      <c r="BN402">
        <v>0</v>
      </c>
      <c r="BR402">
        <v>0</v>
      </c>
      <c r="BV402">
        <v>0</v>
      </c>
      <c r="BZ402">
        <v>0</v>
      </c>
      <c r="CD402">
        <v>0</v>
      </c>
      <c r="CH402">
        <v>0</v>
      </c>
      <c r="CL402">
        <v>0</v>
      </c>
      <c r="CP402">
        <v>0</v>
      </c>
      <c r="CT402">
        <v>0</v>
      </c>
      <c r="CW402">
        <v>0</v>
      </c>
      <c r="DF402">
        <v>0</v>
      </c>
      <c r="DJ402">
        <v>0</v>
      </c>
      <c r="DN402">
        <v>0</v>
      </c>
      <c r="DR402">
        <v>0</v>
      </c>
      <c r="DV402">
        <v>0</v>
      </c>
      <c r="DZ402">
        <v>0</v>
      </c>
      <c r="ED402">
        <v>0</v>
      </c>
      <c r="EH402">
        <v>0</v>
      </c>
      <c r="EL402">
        <v>0</v>
      </c>
      <c r="EP402">
        <v>0</v>
      </c>
      <c r="ET402">
        <v>0</v>
      </c>
      <c r="EZ402" t="s">
        <v>682</v>
      </c>
      <c r="FA402">
        <v>0</v>
      </c>
      <c r="FB402">
        <v>4</v>
      </c>
      <c r="FC402" t="s">
        <v>469</v>
      </c>
      <c r="FD402" t="s">
        <v>989</v>
      </c>
      <c r="FE402" t="s">
        <v>990</v>
      </c>
      <c r="FF402">
        <v>100000000</v>
      </c>
      <c r="FG402" t="s">
        <v>991</v>
      </c>
    </row>
    <row r="403" spans="1:163" x14ac:dyDescent="0.2">
      <c r="A403" t="s">
        <v>516</v>
      </c>
      <c r="B403" t="s">
        <v>528</v>
      </c>
      <c r="C403" t="s">
        <v>4</v>
      </c>
      <c r="D403" s="39" t="s">
        <v>715</v>
      </c>
      <c r="E403" t="s">
        <v>517</v>
      </c>
      <c r="F403" t="s">
        <v>996</v>
      </c>
      <c r="G403">
        <v>46</v>
      </c>
      <c r="H403" t="s">
        <v>1599</v>
      </c>
      <c r="J403" t="s">
        <v>328</v>
      </c>
      <c r="K403" t="s">
        <v>329</v>
      </c>
      <c r="L403" t="s">
        <v>90</v>
      </c>
      <c r="M403" t="s">
        <v>368</v>
      </c>
      <c r="N403" t="s">
        <v>1907</v>
      </c>
      <c r="O403" t="s">
        <v>1908</v>
      </c>
      <c r="P403" t="s">
        <v>7</v>
      </c>
      <c r="Q403" t="s">
        <v>9</v>
      </c>
      <c r="R403" t="s">
        <v>245</v>
      </c>
      <c r="S403" t="s">
        <v>221</v>
      </c>
      <c r="T403">
        <v>8200000</v>
      </c>
      <c r="AC403">
        <v>2</v>
      </c>
      <c r="AD403">
        <v>4100000</v>
      </c>
      <c r="AE403">
        <v>8200000</v>
      </c>
      <c r="AG403">
        <v>42023</v>
      </c>
      <c r="AH403">
        <v>42025</v>
      </c>
      <c r="AI403">
        <v>42027</v>
      </c>
      <c r="AJ403" t="s">
        <v>411</v>
      </c>
      <c r="AN403">
        <v>0</v>
      </c>
      <c r="AO403">
        <v>0</v>
      </c>
      <c r="AP403">
        <v>8200000</v>
      </c>
      <c r="AQ403">
        <v>0</v>
      </c>
      <c r="AR403" t="s">
        <v>469</v>
      </c>
      <c r="AS403" t="s">
        <v>469</v>
      </c>
      <c r="AT403" t="s">
        <v>469</v>
      </c>
      <c r="AU403" t="s">
        <v>469</v>
      </c>
      <c r="AV403" t="s">
        <v>469</v>
      </c>
      <c r="AW403" t="s">
        <v>469</v>
      </c>
      <c r="AX403" t="s">
        <v>469</v>
      </c>
      <c r="AY403" t="s">
        <v>469</v>
      </c>
      <c r="AZ403">
        <v>0</v>
      </c>
      <c r="BB403" t="s">
        <v>1242</v>
      </c>
      <c r="BC403">
        <v>0</v>
      </c>
      <c r="BD403">
        <v>1</v>
      </c>
      <c r="BE403" t="s">
        <v>469</v>
      </c>
      <c r="BF403" t="s">
        <v>1243</v>
      </c>
      <c r="BG403" t="s">
        <v>1244</v>
      </c>
      <c r="BH403">
        <v>0</v>
      </c>
      <c r="BJ403">
        <v>0</v>
      </c>
      <c r="BN403">
        <v>0</v>
      </c>
      <c r="BR403">
        <v>0</v>
      </c>
      <c r="BV403">
        <v>0</v>
      </c>
      <c r="BZ403">
        <v>0</v>
      </c>
      <c r="CD403">
        <v>0</v>
      </c>
      <c r="CH403">
        <v>0</v>
      </c>
      <c r="CL403">
        <v>0</v>
      </c>
      <c r="CP403">
        <v>0</v>
      </c>
      <c r="CT403">
        <v>0</v>
      </c>
      <c r="CW403">
        <v>0</v>
      </c>
      <c r="DF403">
        <v>0</v>
      </c>
      <c r="DJ403">
        <v>0</v>
      </c>
      <c r="DN403">
        <v>0</v>
      </c>
      <c r="DR403">
        <v>0</v>
      </c>
      <c r="DV403">
        <v>0</v>
      </c>
      <c r="DZ403">
        <v>0</v>
      </c>
      <c r="ED403">
        <v>0</v>
      </c>
      <c r="EH403">
        <v>0</v>
      </c>
      <c r="EL403">
        <v>0</v>
      </c>
      <c r="EP403">
        <v>0</v>
      </c>
      <c r="ET403">
        <v>0</v>
      </c>
      <c r="EZ403" t="s">
        <v>683</v>
      </c>
      <c r="FA403">
        <v>0</v>
      </c>
      <c r="FB403">
        <v>4</v>
      </c>
      <c r="FC403" t="s">
        <v>469</v>
      </c>
      <c r="FD403" t="s">
        <v>908</v>
      </c>
      <c r="FE403" t="s">
        <v>904</v>
      </c>
      <c r="FF403">
        <v>2650000</v>
      </c>
    </row>
    <row r="404" spans="1:163" x14ac:dyDescent="0.2">
      <c r="A404" t="s">
        <v>516</v>
      </c>
      <c r="B404" t="s">
        <v>528</v>
      </c>
      <c r="C404" t="s">
        <v>4</v>
      </c>
      <c r="D404" s="39" t="s">
        <v>715</v>
      </c>
      <c r="E404" t="s">
        <v>517</v>
      </c>
      <c r="F404" t="s">
        <v>996</v>
      </c>
      <c r="G404">
        <v>47</v>
      </c>
      <c r="H404" t="s">
        <v>1600</v>
      </c>
      <c r="J404" t="s">
        <v>328</v>
      </c>
      <c r="K404" t="s">
        <v>329</v>
      </c>
      <c r="L404" t="s">
        <v>90</v>
      </c>
      <c r="M404" t="s">
        <v>368</v>
      </c>
      <c r="N404" t="s">
        <v>1907</v>
      </c>
      <c r="O404" t="s">
        <v>1908</v>
      </c>
      <c r="P404" t="s">
        <v>7</v>
      </c>
      <c r="Q404" t="s">
        <v>9</v>
      </c>
      <c r="R404" t="s">
        <v>245</v>
      </c>
      <c r="S404" t="s">
        <v>221</v>
      </c>
      <c r="AD404" t="s">
        <v>469</v>
      </c>
      <c r="AE404">
        <v>0</v>
      </c>
      <c r="AG404">
        <v>42023</v>
      </c>
      <c r="AH404">
        <v>42025</v>
      </c>
      <c r="AI404">
        <v>42027</v>
      </c>
      <c r="AJ404" t="s">
        <v>411</v>
      </c>
      <c r="AN404">
        <v>0</v>
      </c>
      <c r="AO404">
        <v>0</v>
      </c>
      <c r="AP404">
        <v>0</v>
      </c>
      <c r="AQ404">
        <v>0</v>
      </c>
      <c r="AR404" t="s">
        <v>469</v>
      </c>
      <c r="AS404" t="s">
        <v>469</v>
      </c>
      <c r="AT404" t="s">
        <v>469</v>
      </c>
      <c r="AU404" t="s">
        <v>469</v>
      </c>
      <c r="AV404" t="s">
        <v>469</v>
      </c>
      <c r="AW404" t="s">
        <v>469</v>
      </c>
      <c r="AX404" t="s">
        <v>469</v>
      </c>
      <c r="AY404" t="s">
        <v>469</v>
      </c>
      <c r="AZ404">
        <v>0</v>
      </c>
      <c r="BB404" t="s">
        <v>1245</v>
      </c>
      <c r="BC404">
        <v>0</v>
      </c>
      <c r="BD404">
        <v>1</v>
      </c>
      <c r="BE404" t="s">
        <v>469</v>
      </c>
      <c r="BF404" t="s">
        <v>1246</v>
      </c>
      <c r="BG404" t="s">
        <v>1247</v>
      </c>
      <c r="BH404">
        <v>0</v>
      </c>
      <c r="BJ404">
        <v>0</v>
      </c>
      <c r="BN404">
        <v>0</v>
      </c>
      <c r="BR404">
        <v>0</v>
      </c>
      <c r="BV404">
        <v>0</v>
      </c>
      <c r="BZ404">
        <v>0</v>
      </c>
      <c r="CD404">
        <v>0</v>
      </c>
      <c r="CH404">
        <v>0</v>
      </c>
      <c r="CL404">
        <v>0</v>
      </c>
      <c r="CP404">
        <v>0</v>
      </c>
      <c r="CT404">
        <v>0</v>
      </c>
      <c r="CW404">
        <v>0</v>
      </c>
      <c r="DF404">
        <v>0</v>
      </c>
      <c r="DJ404">
        <v>0</v>
      </c>
      <c r="DN404">
        <v>0</v>
      </c>
      <c r="DR404">
        <v>0</v>
      </c>
      <c r="DV404">
        <v>0</v>
      </c>
      <c r="DZ404">
        <v>0</v>
      </c>
      <c r="ED404">
        <v>0</v>
      </c>
      <c r="EH404">
        <v>0</v>
      </c>
      <c r="EL404">
        <v>0</v>
      </c>
      <c r="EP404">
        <v>0</v>
      </c>
      <c r="ET404">
        <v>0</v>
      </c>
      <c r="EZ404" t="s">
        <v>684</v>
      </c>
      <c r="FA404">
        <v>0</v>
      </c>
      <c r="FB404">
        <v>4</v>
      </c>
      <c r="FC404" t="s">
        <v>469</v>
      </c>
      <c r="FD404" t="s">
        <v>992</v>
      </c>
      <c r="FE404" t="s">
        <v>993</v>
      </c>
      <c r="FF404">
        <v>143250000</v>
      </c>
    </row>
    <row r="405" spans="1:163" x14ac:dyDescent="0.2">
      <c r="A405" t="s">
        <v>516</v>
      </c>
      <c r="B405" t="s">
        <v>528</v>
      </c>
      <c r="C405" t="s">
        <v>4</v>
      </c>
      <c r="D405" s="39" t="s">
        <v>715</v>
      </c>
      <c r="E405" t="s">
        <v>517</v>
      </c>
      <c r="F405" t="s">
        <v>996</v>
      </c>
      <c r="G405">
        <v>48</v>
      </c>
      <c r="H405" t="s">
        <v>1729</v>
      </c>
      <c r="J405" t="s">
        <v>328</v>
      </c>
      <c r="K405" t="s">
        <v>329</v>
      </c>
      <c r="L405" t="s">
        <v>90</v>
      </c>
      <c r="M405" t="s">
        <v>368</v>
      </c>
      <c r="N405" t="s">
        <v>1907</v>
      </c>
      <c r="O405" t="s">
        <v>1908</v>
      </c>
      <c r="P405" t="s">
        <v>7</v>
      </c>
      <c r="Q405" t="s">
        <v>9</v>
      </c>
      <c r="R405" t="s">
        <v>245</v>
      </c>
      <c r="S405" t="s">
        <v>221</v>
      </c>
      <c r="T405">
        <v>3450000</v>
      </c>
      <c r="AC405">
        <v>1</v>
      </c>
      <c r="AD405">
        <v>3450000</v>
      </c>
      <c r="AE405">
        <v>3450000</v>
      </c>
      <c r="AJ405" t="s">
        <v>411</v>
      </c>
      <c r="AN405">
        <v>3000000</v>
      </c>
      <c r="AO405">
        <v>3000000</v>
      </c>
      <c r="AP405">
        <v>450000</v>
      </c>
      <c r="AQ405">
        <v>0</v>
      </c>
      <c r="AR405" t="s">
        <v>469</v>
      </c>
      <c r="AS405" t="s">
        <v>469</v>
      </c>
      <c r="AT405" t="s">
        <v>469</v>
      </c>
      <c r="AU405" t="s">
        <v>469</v>
      </c>
      <c r="AV405" t="s">
        <v>1933</v>
      </c>
      <c r="AW405">
        <v>75</v>
      </c>
      <c r="AX405">
        <v>199</v>
      </c>
      <c r="AY405">
        <v>42052</v>
      </c>
      <c r="AZ405">
        <v>3000000</v>
      </c>
      <c r="BB405" t="s">
        <v>1248</v>
      </c>
      <c r="BC405">
        <v>0</v>
      </c>
      <c r="BD405">
        <v>1</v>
      </c>
      <c r="BE405" t="s">
        <v>469</v>
      </c>
      <c r="BF405" t="s">
        <v>1249</v>
      </c>
      <c r="BG405" t="s">
        <v>1250</v>
      </c>
      <c r="BH405">
        <v>0</v>
      </c>
      <c r="BJ405">
        <v>0</v>
      </c>
      <c r="BN405">
        <v>0</v>
      </c>
      <c r="BR405">
        <v>0</v>
      </c>
      <c r="BV405">
        <v>0</v>
      </c>
      <c r="BZ405">
        <v>0</v>
      </c>
      <c r="CD405">
        <v>0</v>
      </c>
      <c r="CH405">
        <v>0</v>
      </c>
      <c r="CL405">
        <v>0</v>
      </c>
      <c r="CP405">
        <v>0</v>
      </c>
      <c r="CT405">
        <v>0</v>
      </c>
      <c r="CW405">
        <v>0</v>
      </c>
      <c r="DF405">
        <v>0</v>
      </c>
      <c r="DJ405">
        <v>0</v>
      </c>
      <c r="DN405">
        <v>0</v>
      </c>
      <c r="DR405">
        <v>0</v>
      </c>
      <c r="DV405">
        <v>0</v>
      </c>
      <c r="DZ405">
        <v>0</v>
      </c>
      <c r="ED405">
        <v>0</v>
      </c>
      <c r="EH405">
        <v>0</v>
      </c>
      <c r="EL405">
        <v>0</v>
      </c>
      <c r="EP405">
        <v>0</v>
      </c>
      <c r="ET405">
        <v>0</v>
      </c>
      <c r="EZ405" t="s">
        <v>685</v>
      </c>
      <c r="FA405">
        <v>0</v>
      </c>
      <c r="FB405">
        <v>4</v>
      </c>
      <c r="FC405" t="s">
        <v>469</v>
      </c>
      <c r="FD405" t="s">
        <v>994</v>
      </c>
      <c r="FE405" t="s">
        <v>469</v>
      </c>
      <c r="FF405">
        <v>0</v>
      </c>
    </row>
    <row r="406" spans="1:163" x14ac:dyDescent="0.2">
      <c r="A406" t="s">
        <v>516</v>
      </c>
      <c r="B406" t="s">
        <v>528</v>
      </c>
      <c r="C406" t="s">
        <v>4</v>
      </c>
      <c r="D406" s="39" t="s">
        <v>715</v>
      </c>
      <c r="E406" t="s">
        <v>517</v>
      </c>
      <c r="F406" t="s">
        <v>996</v>
      </c>
      <c r="G406">
        <v>49</v>
      </c>
      <c r="H406" t="s">
        <v>1601</v>
      </c>
      <c r="J406" t="s">
        <v>328</v>
      </c>
      <c r="K406" t="s">
        <v>329</v>
      </c>
      <c r="L406" t="s">
        <v>90</v>
      </c>
      <c r="M406" t="s">
        <v>368</v>
      </c>
      <c r="N406" t="s">
        <v>1907</v>
      </c>
      <c r="O406" t="s">
        <v>1908</v>
      </c>
      <c r="P406" t="s">
        <v>7</v>
      </c>
      <c r="Q406" t="s">
        <v>9</v>
      </c>
      <c r="R406" t="s">
        <v>245</v>
      </c>
      <c r="S406" t="s">
        <v>221</v>
      </c>
      <c r="T406">
        <v>25300000</v>
      </c>
      <c r="AC406">
        <v>11</v>
      </c>
      <c r="AD406">
        <v>2300000</v>
      </c>
      <c r="AE406">
        <v>25300000</v>
      </c>
      <c r="AG406">
        <v>42023</v>
      </c>
      <c r="AH406">
        <v>42025</v>
      </c>
      <c r="AI406">
        <v>42027</v>
      </c>
      <c r="AJ406" t="s">
        <v>411</v>
      </c>
      <c r="AN406">
        <v>8050000</v>
      </c>
      <c r="AO406">
        <v>8050000</v>
      </c>
      <c r="AP406">
        <v>17250000</v>
      </c>
      <c r="AQ406">
        <v>0</v>
      </c>
      <c r="AR406" t="s">
        <v>469</v>
      </c>
      <c r="AS406" t="s">
        <v>469</v>
      </c>
      <c r="AT406" t="s">
        <v>469</v>
      </c>
      <c r="AU406" t="s">
        <v>469</v>
      </c>
      <c r="AV406" t="s">
        <v>1666</v>
      </c>
      <c r="AW406">
        <v>17</v>
      </c>
      <c r="AX406">
        <v>18</v>
      </c>
      <c r="AY406">
        <v>42037</v>
      </c>
      <c r="AZ406">
        <v>8050000</v>
      </c>
      <c r="BB406" t="s">
        <v>1251</v>
      </c>
      <c r="BC406">
        <v>0</v>
      </c>
      <c r="BD406">
        <v>1</v>
      </c>
      <c r="BE406" t="s">
        <v>469</v>
      </c>
      <c r="BF406" t="s">
        <v>1252</v>
      </c>
      <c r="BG406" t="s">
        <v>1253</v>
      </c>
      <c r="BH406">
        <v>0</v>
      </c>
      <c r="BJ406">
        <v>0</v>
      </c>
      <c r="BN406">
        <v>0</v>
      </c>
      <c r="BR406">
        <v>0</v>
      </c>
      <c r="BV406">
        <v>0</v>
      </c>
      <c r="BZ406">
        <v>0</v>
      </c>
      <c r="CD406">
        <v>0</v>
      </c>
      <c r="CH406">
        <v>0</v>
      </c>
      <c r="CL406">
        <v>0</v>
      </c>
      <c r="CP406">
        <v>0</v>
      </c>
      <c r="CT406">
        <v>0</v>
      </c>
      <c r="CW406">
        <v>0</v>
      </c>
      <c r="DF406">
        <v>0</v>
      </c>
      <c r="DJ406">
        <v>0</v>
      </c>
      <c r="DN406">
        <v>0</v>
      </c>
      <c r="DR406">
        <v>0</v>
      </c>
      <c r="DV406">
        <v>0</v>
      </c>
      <c r="DZ406">
        <v>0</v>
      </c>
      <c r="ED406">
        <v>0</v>
      </c>
      <c r="EH406">
        <v>0</v>
      </c>
      <c r="EL406">
        <v>0</v>
      </c>
      <c r="EP406">
        <v>0</v>
      </c>
      <c r="ET406">
        <v>0</v>
      </c>
      <c r="EZ406" t="s">
        <v>574</v>
      </c>
      <c r="FA406">
        <v>0</v>
      </c>
      <c r="FB406">
        <v>5</v>
      </c>
      <c r="FC406" t="s">
        <v>469</v>
      </c>
      <c r="FD406" t="s">
        <v>909</v>
      </c>
      <c r="FE406" t="s">
        <v>910</v>
      </c>
      <c r="FF406">
        <v>18550000</v>
      </c>
      <c r="FG406" t="s">
        <v>706</v>
      </c>
    </row>
    <row r="407" spans="1:163" x14ac:dyDescent="0.2">
      <c r="A407" t="s">
        <v>516</v>
      </c>
      <c r="B407" t="s">
        <v>528</v>
      </c>
      <c r="C407" t="s">
        <v>4</v>
      </c>
      <c r="D407" s="39" t="s">
        <v>715</v>
      </c>
      <c r="E407" t="s">
        <v>517</v>
      </c>
      <c r="F407" t="s">
        <v>996</v>
      </c>
      <c r="G407">
        <v>50</v>
      </c>
      <c r="H407" t="s">
        <v>1601</v>
      </c>
      <c r="J407" t="s">
        <v>328</v>
      </c>
      <c r="K407" t="s">
        <v>329</v>
      </c>
      <c r="L407" t="s">
        <v>90</v>
      </c>
      <c r="M407" t="s">
        <v>368</v>
      </c>
      <c r="N407" t="s">
        <v>1907</v>
      </c>
      <c r="O407" t="s">
        <v>1908</v>
      </c>
      <c r="P407" t="s">
        <v>7</v>
      </c>
      <c r="Q407" t="s">
        <v>9</v>
      </c>
      <c r="R407" t="s">
        <v>245</v>
      </c>
      <c r="S407" t="s">
        <v>221</v>
      </c>
      <c r="T407">
        <v>20700000</v>
      </c>
      <c r="AC407">
        <v>9</v>
      </c>
      <c r="AD407">
        <v>2300000</v>
      </c>
      <c r="AE407">
        <v>20700000</v>
      </c>
      <c r="AG407">
        <v>42023</v>
      </c>
      <c r="AH407">
        <v>42025</v>
      </c>
      <c r="AI407">
        <v>42027</v>
      </c>
      <c r="AJ407" t="s">
        <v>411</v>
      </c>
      <c r="AN407">
        <v>8050000</v>
      </c>
      <c r="AO407">
        <v>8050000</v>
      </c>
      <c r="AP407">
        <v>12650000</v>
      </c>
      <c r="AQ407">
        <v>0</v>
      </c>
      <c r="AR407" t="s">
        <v>469</v>
      </c>
      <c r="AS407" t="s">
        <v>469</v>
      </c>
      <c r="AT407" t="s">
        <v>469</v>
      </c>
      <c r="AU407" t="s">
        <v>469</v>
      </c>
      <c r="AV407" t="s">
        <v>1667</v>
      </c>
      <c r="AW407">
        <v>18</v>
      </c>
      <c r="AX407">
        <v>15</v>
      </c>
      <c r="AY407">
        <v>42035</v>
      </c>
      <c r="AZ407">
        <v>8050000</v>
      </c>
      <c r="BB407" t="s">
        <v>1254</v>
      </c>
      <c r="BC407">
        <v>0</v>
      </c>
      <c r="BD407">
        <v>1</v>
      </c>
      <c r="BE407" t="s">
        <v>469</v>
      </c>
      <c r="BF407" t="s">
        <v>1255</v>
      </c>
      <c r="BG407" t="s">
        <v>1256</v>
      </c>
      <c r="BH407">
        <v>0</v>
      </c>
      <c r="BJ407">
        <v>0</v>
      </c>
      <c r="BN407">
        <v>0</v>
      </c>
      <c r="BR407">
        <v>0</v>
      </c>
      <c r="BV407">
        <v>0</v>
      </c>
      <c r="BZ407">
        <v>0</v>
      </c>
      <c r="CD407">
        <v>0</v>
      </c>
      <c r="CH407">
        <v>0</v>
      </c>
      <c r="CL407">
        <v>0</v>
      </c>
      <c r="CP407">
        <v>0</v>
      </c>
      <c r="CT407">
        <v>0</v>
      </c>
      <c r="CW407">
        <v>0</v>
      </c>
      <c r="DF407">
        <v>0</v>
      </c>
      <c r="DJ407">
        <v>0</v>
      </c>
      <c r="DN407">
        <v>0</v>
      </c>
      <c r="DR407">
        <v>0</v>
      </c>
      <c r="DV407">
        <v>0</v>
      </c>
      <c r="DZ407">
        <v>0</v>
      </c>
      <c r="ED407">
        <v>0</v>
      </c>
      <c r="EH407">
        <v>0</v>
      </c>
      <c r="EL407">
        <v>0</v>
      </c>
      <c r="EP407">
        <v>0</v>
      </c>
      <c r="ET407">
        <v>0</v>
      </c>
      <c r="EZ407" t="s">
        <v>617</v>
      </c>
      <c r="FA407">
        <v>0</v>
      </c>
      <c r="FB407">
        <v>5</v>
      </c>
      <c r="FC407" t="s">
        <v>469</v>
      </c>
      <c r="FD407" t="s">
        <v>911</v>
      </c>
      <c r="FE407" t="s">
        <v>912</v>
      </c>
      <c r="FF407">
        <v>21200000</v>
      </c>
      <c r="FG407" t="s">
        <v>706</v>
      </c>
    </row>
    <row r="408" spans="1:163" x14ac:dyDescent="0.2">
      <c r="A408" t="s">
        <v>516</v>
      </c>
      <c r="B408" t="s">
        <v>528</v>
      </c>
      <c r="C408" t="s">
        <v>4</v>
      </c>
      <c r="D408" s="39" t="s">
        <v>715</v>
      </c>
      <c r="E408" t="s">
        <v>517</v>
      </c>
      <c r="F408" t="s">
        <v>996</v>
      </c>
      <c r="G408">
        <v>51</v>
      </c>
      <c r="H408" t="s">
        <v>1586</v>
      </c>
      <c r="J408" t="s">
        <v>328</v>
      </c>
      <c r="K408" t="s">
        <v>329</v>
      </c>
      <c r="L408" t="s">
        <v>90</v>
      </c>
      <c r="M408" t="s">
        <v>368</v>
      </c>
      <c r="N408" t="s">
        <v>1907</v>
      </c>
      <c r="O408" t="s">
        <v>1908</v>
      </c>
      <c r="P408" t="s">
        <v>7</v>
      </c>
      <c r="Q408" t="s">
        <v>9</v>
      </c>
      <c r="R408" t="s">
        <v>245</v>
      </c>
      <c r="S408" t="s">
        <v>221</v>
      </c>
      <c r="T408">
        <v>3450000</v>
      </c>
      <c r="AC408">
        <v>1.5</v>
      </c>
      <c r="AD408">
        <v>2300000</v>
      </c>
      <c r="AE408">
        <v>3450000</v>
      </c>
      <c r="AJ408" t="s">
        <v>411</v>
      </c>
      <c r="AN408">
        <v>0</v>
      </c>
      <c r="AO408">
        <v>0</v>
      </c>
      <c r="AP408">
        <v>3450000</v>
      </c>
      <c r="AQ408">
        <v>0</v>
      </c>
      <c r="AR408" t="s">
        <v>469</v>
      </c>
      <c r="AS408" t="s">
        <v>469</v>
      </c>
      <c r="AT408" t="s">
        <v>469</v>
      </c>
      <c r="AU408" t="s">
        <v>469</v>
      </c>
      <c r="AV408" t="s">
        <v>469</v>
      </c>
      <c r="AW408" t="s">
        <v>469</v>
      </c>
      <c r="AX408" t="s">
        <v>469</v>
      </c>
      <c r="AY408" t="s">
        <v>469</v>
      </c>
      <c r="AZ408">
        <v>0</v>
      </c>
      <c r="BB408" t="s">
        <v>1257</v>
      </c>
      <c r="BC408">
        <v>0</v>
      </c>
      <c r="BD408">
        <v>1</v>
      </c>
      <c r="BE408" t="s">
        <v>469</v>
      </c>
      <c r="BF408" t="s">
        <v>1258</v>
      </c>
      <c r="BG408" t="s">
        <v>1259</v>
      </c>
      <c r="BH408">
        <v>0</v>
      </c>
      <c r="BJ408">
        <v>0</v>
      </c>
      <c r="BN408">
        <v>0</v>
      </c>
      <c r="BR408">
        <v>0</v>
      </c>
      <c r="BV408">
        <v>0</v>
      </c>
      <c r="BZ408">
        <v>0</v>
      </c>
      <c r="CD408">
        <v>0</v>
      </c>
      <c r="CH408">
        <v>0</v>
      </c>
      <c r="CL408">
        <v>0</v>
      </c>
      <c r="CP408">
        <v>0</v>
      </c>
      <c r="CT408">
        <v>0</v>
      </c>
      <c r="CW408">
        <v>0</v>
      </c>
      <c r="DF408">
        <v>0</v>
      </c>
      <c r="DJ408">
        <v>0</v>
      </c>
      <c r="DN408">
        <v>0</v>
      </c>
      <c r="DR408">
        <v>0</v>
      </c>
      <c r="DV408">
        <v>0</v>
      </c>
      <c r="DZ408">
        <v>0</v>
      </c>
      <c r="ED408">
        <v>0</v>
      </c>
      <c r="EH408">
        <v>0</v>
      </c>
      <c r="EL408">
        <v>0</v>
      </c>
      <c r="EP408">
        <v>0</v>
      </c>
      <c r="ET408">
        <v>0</v>
      </c>
      <c r="EZ408" t="s">
        <v>619</v>
      </c>
      <c r="FA408">
        <v>0</v>
      </c>
      <c r="FB408">
        <v>5</v>
      </c>
      <c r="FC408" t="s">
        <v>469</v>
      </c>
      <c r="FD408" t="s">
        <v>913</v>
      </c>
      <c r="FE408" t="s">
        <v>914</v>
      </c>
      <c r="FF408">
        <v>5300000</v>
      </c>
    </row>
    <row r="409" spans="1:163" x14ac:dyDescent="0.2">
      <c r="A409" t="s">
        <v>516</v>
      </c>
      <c r="B409" t="s">
        <v>528</v>
      </c>
      <c r="C409" t="s">
        <v>4</v>
      </c>
      <c r="D409" s="39" t="s">
        <v>715</v>
      </c>
      <c r="E409" t="s">
        <v>517</v>
      </c>
      <c r="F409" t="s">
        <v>996</v>
      </c>
      <c r="G409">
        <v>52</v>
      </c>
      <c r="H409" t="s">
        <v>1586</v>
      </c>
      <c r="J409" t="s">
        <v>328</v>
      </c>
      <c r="K409" t="s">
        <v>329</v>
      </c>
      <c r="L409" t="s">
        <v>90</v>
      </c>
      <c r="M409" t="s">
        <v>368</v>
      </c>
      <c r="N409" t="s">
        <v>1907</v>
      </c>
      <c r="O409" t="s">
        <v>1908</v>
      </c>
      <c r="P409" t="s">
        <v>7</v>
      </c>
      <c r="Q409" t="s">
        <v>9</v>
      </c>
      <c r="R409" t="s">
        <v>245</v>
      </c>
      <c r="S409" t="s">
        <v>221</v>
      </c>
      <c r="T409">
        <v>3450000</v>
      </c>
      <c r="AC409">
        <v>1.5</v>
      </c>
      <c r="AD409">
        <v>2300000</v>
      </c>
      <c r="AE409">
        <v>3450000</v>
      </c>
      <c r="AJ409" t="s">
        <v>411</v>
      </c>
      <c r="AN409">
        <v>0</v>
      </c>
      <c r="AO409">
        <v>0</v>
      </c>
      <c r="AP409">
        <v>3450000</v>
      </c>
      <c r="AQ409">
        <v>0</v>
      </c>
      <c r="AR409" t="s">
        <v>469</v>
      </c>
      <c r="AS409" t="s">
        <v>469</v>
      </c>
      <c r="AT409" t="s">
        <v>469</v>
      </c>
      <c r="AU409" t="s">
        <v>469</v>
      </c>
      <c r="AV409" t="s">
        <v>469</v>
      </c>
      <c r="AW409" t="s">
        <v>469</v>
      </c>
      <c r="AX409" t="s">
        <v>469</v>
      </c>
      <c r="AY409" t="s">
        <v>469</v>
      </c>
      <c r="AZ409">
        <v>0</v>
      </c>
      <c r="BB409" t="s">
        <v>1260</v>
      </c>
      <c r="BC409">
        <v>0</v>
      </c>
      <c r="BD409">
        <v>1</v>
      </c>
      <c r="BE409" t="s">
        <v>469</v>
      </c>
      <c r="BF409" t="s">
        <v>1261</v>
      </c>
      <c r="BG409" t="s">
        <v>1262</v>
      </c>
      <c r="BH409">
        <v>16253333</v>
      </c>
      <c r="BJ409">
        <v>0</v>
      </c>
      <c r="BN409">
        <v>0</v>
      </c>
      <c r="BR409">
        <v>0</v>
      </c>
      <c r="BV409">
        <v>0</v>
      </c>
      <c r="BZ409">
        <v>0</v>
      </c>
      <c r="CD409">
        <v>0</v>
      </c>
      <c r="CH409">
        <v>0</v>
      </c>
      <c r="CL409">
        <v>0</v>
      </c>
      <c r="CP409">
        <v>0</v>
      </c>
      <c r="CT409">
        <v>0</v>
      </c>
      <c r="CW409">
        <v>0</v>
      </c>
      <c r="DF409">
        <v>0</v>
      </c>
      <c r="DJ409">
        <v>0</v>
      </c>
      <c r="DN409">
        <v>0</v>
      </c>
      <c r="DR409">
        <v>0</v>
      </c>
      <c r="DV409">
        <v>0</v>
      </c>
      <c r="DZ409">
        <v>0</v>
      </c>
      <c r="ED409">
        <v>0</v>
      </c>
      <c r="EH409">
        <v>0</v>
      </c>
      <c r="EL409">
        <v>0</v>
      </c>
      <c r="EP409">
        <v>0</v>
      </c>
      <c r="ET409">
        <v>0</v>
      </c>
      <c r="EZ409" t="s">
        <v>620</v>
      </c>
      <c r="FA409">
        <v>0</v>
      </c>
      <c r="FB409">
        <v>5</v>
      </c>
      <c r="FC409" t="s">
        <v>469</v>
      </c>
      <c r="FD409" t="s">
        <v>915</v>
      </c>
      <c r="FE409" t="s">
        <v>469</v>
      </c>
      <c r="FF409">
        <v>0</v>
      </c>
      <c r="FG409" t="s">
        <v>706</v>
      </c>
    </row>
    <row r="410" spans="1:163" x14ac:dyDescent="0.2">
      <c r="A410" t="s">
        <v>516</v>
      </c>
      <c r="B410" t="s">
        <v>528</v>
      </c>
      <c r="C410" t="s">
        <v>4</v>
      </c>
      <c r="D410" s="39" t="s">
        <v>715</v>
      </c>
      <c r="E410" t="s">
        <v>517</v>
      </c>
      <c r="F410" t="s">
        <v>996</v>
      </c>
      <c r="G410">
        <v>53</v>
      </c>
      <c r="H410" t="s">
        <v>1601</v>
      </c>
      <c r="J410" t="s">
        <v>328</v>
      </c>
      <c r="K410" t="s">
        <v>329</v>
      </c>
      <c r="L410" t="s">
        <v>90</v>
      </c>
      <c r="M410" t="s">
        <v>368</v>
      </c>
      <c r="N410" t="s">
        <v>1907</v>
      </c>
      <c r="O410" t="s">
        <v>1908</v>
      </c>
      <c r="P410" t="s">
        <v>7</v>
      </c>
      <c r="Q410" t="s">
        <v>9</v>
      </c>
      <c r="R410" t="s">
        <v>245</v>
      </c>
      <c r="S410" t="s">
        <v>221</v>
      </c>
      <c r="T410">
        <v>23000000</v>
      </c>
      <c r="AC410">
        <v>10</v>
      </c>
      <c r="AD410">
        <v>2300000</v>
      </c>
      <c r="AE410">
        <v>23000000</v>
      </c>
      <c r="AG410">
        <v>42023</v>
      </c>
      <c r="AH410">
        <v>42025</v>
      </c>
      <c r="AI410">
        <v>42027</v>
      </c>
      <c r="AJ410" t="s">
        <v>411</v>
      </c>
      <c r="AN410">
        <v>8050000</v>
      </c>
      <c r="AO410">
        <v>8050000</v>
      </c>
      <c r="AP410">
        <v>14950000</v>
      </c>
      <c r="AQ410">
        <v>0</v>
      </c>
      <c r="AR410" t="s">
        <v>469</v>
      </c>
      <c r="AS410" t="s">
        <v>469</v>
      </c>
      <c r="AT410" t="s">
        <v>469</v>
      </c>
      <c r="AU410" t="s">
        <v>469</v>
      </c>
      <c r="AV410" t="s">
        <v>1668</v>
      </c>
      <c r="AW410">
        <v>19</v>
      </c>
      <c r="AX410">
        <v>17</v>
      </c>
      <c r="AY410">
        <v>42037</v>
      </c>
      <c r="AZ410">
        <v>8050000</v>
      </c>
      <c r="BB410" t="s">
        <v>1263</v>
      </c>
      <c r="BC410">
        <v>0</v>
      </c>
      <c r="BD410">
        <v>1</v>
      </c>
      <c r="BE410" t="s">
        <v>469</v>
      </c>
      <c r="BF410" t="s">
        <v>1264</v>
      </c>
      <c r="BG410">
        <v>0</v>
      </c>
      <c r="BH410">
        <v>0</v>
      </c>
      <c r="BJ410">
        <v>0</v>
      </c>
      <c r="BN410">
        <v>0</v>
      </c>
      <c r="BR410">
        <v>0</v>
      </c>
      <c r="BV410">
        <v>0</v>
      </c>
      <c r="BZ410">
        <v>0</v>
      </c>
      <c r="CD410">
        <v>0</v>
      </c>
      <c r="CH410">
        <v>0</v>
      </c>
      <c r="CL410">
        <v>0</v>
      </c>
      <c r="CP410">
        <v>0</v>
      </c>
      <c r="CT410">
        <v>0</v>
      </c>
      <c r="CW410">
        <v>0</v>
      </c>
      <c r="DF410">
        <v>0</v>
      </c>
      <c r="DJ410">
        <v>0</v>
      </c>
      <c r="DN410">
        <v>0</v>
      </c>
      <c r="DR410">
        <v>0</v>
      </c>
      <c r="DV410">
        <v>0</v>
      </c>
      <c r="DZ410">
        <v>0</v>
      </c>
      <c r="ED410">
        <v>0</v>
      </c>
      <c r="EH410">
        <v>0</v>
      </c>
      <c r="EL410">
        <v>0</v>
      </c>
      <c r="EP410">
        <v>0</v>
      </c>
      <c r="ET410">
        <v>0</v>
      </c>
      <c r="FE410" t="s">
        <v>916</v>
      </c>
      <c r="FF410">
        <v>0</v>
      </c>
    </row>
    <row r="411" spans="1:163" x14ac:dyDescent="0.2">
      <c r="A411" t="s">
        <v>516</v>
      </c>
      <c r="B411" t="s">
        <v>528</v>
      </c>
      <c r="C411" t="s">
        <v>4</v>
      </c>
      <c r="D411" s="39" t="s">
        <v>715</v>
      </c>
      <c r="E411" t="s">
        <v>517</v>
      </c>
      <c r="F411" t="s">
        <v>996</v>
      </c>
      <c r="G411">
        <v>54</v>
      </c>
      <c r="H411" t="s">
        <v>1601</v>
      </c>
      <c r="J411" t="s">
        <v>328</v>
      </c>
      <c r="K411" t="s">
        <v>329</v>
      </c>
      <c r="L411" t="s">
        <v>90</v>
      </c>
      <c r="M411" t="s">
        <v>368</v>
      </c>
      <c r="N411" t="s">
        <v>1907</v>
      </c>
      <c r="O411" t="s">
        <v>1908</v>
      </c>
      <c r="P411" t="s">
        <v>7</v>
      </c>
      <c r="Q411" t="s">
        <v>9</v>
      </c>
      <c r="R411" t="s">
        <v>245</v>
      </c>
      <c r="S411" t="s">
        <v>221</v>
      </c>
      <c r="T411">
        <v>25300000</v>
      </c>
      <c r="AC411">
        <v>11</v>
      </c>
      <c r="AD411">
        <v>2300000</v>
      </c>
      <c r="AE411">
        <v>25300000</v>
      </c>
      <c r="AG411">
        <v>42023</v>
      </c>
      <c r="AH411">
        <v>42025</v>
      </c>
      <c r="AI411">
        <v>42027</v>
      </c>
      <c r="AJ411" t="s">
        <v>411</v>
      </c>
      <c r="AN411">
        <v>8050000</v>
      </c>
      <c r="AO411">
        <v>8050000</v>
      </c>
      <c r="AP411">
        <v>17250000</v>
      </c>
      <c r="AQ411">
        <v>0</v>
      </c>
      <c r="AR411" t="s">
        <v>469</v>
      </c>
      <c r="AS411" t="s">
        <v>469</v>
      </c>
      <c r="AT411" t="s">
        <v>469</v>
      </c>
      <c r="AU411" t="s">
        <v>469</v>
      </c>
      <c r="AV411" t="s">
        <v>1669</v>
      </c>
      <c r="AW411">
        <v>20</v>
      </c>
      <c r="AX411">
        <v>16</v>
      </c>
      <c r="AY411">
        <v>42035</v>
      </c>
      <c r="AZ411">
        <v>8050000</v>
      </c>
      <c r="BB411" t="s">
        <v>1265</v>
      </c>
      <c r="BC411">
        <v>0</v>
      </c>
      <c r="BD411">
        <v>1</v>
      </c>
      <c r="BE411" t="s">
        <v>469</v>
      </c>
      <c r="BF411" t="s">
        <v>1266</v>
      </c>
      <c r="BG411" t="s">
        <v>1267</v>
      </c>
      <c r="BH411">
        <v>-2.6000000536441803E-2</v>
      </c>
      <c r="BJ411">
        <v>0</v>
      </c>
      <c r="BN411">
        <v>0</v>
      </c>
      <c r="BR411">
        <v>0</v>
      </c>
      <c r="BV411">
        <v>0</v>
      </c>
      <c r="BZ411">
        <v>0</v>
      </c>
      <c r="CD411">
        <v>0</v>
      </c>
      <c r="CH411">
        <v>0</v>
      </c>
      <c r="CL411">
        <v>0</v>
      </c>
      <c r="CP411">
        <v>0</v>
      </c>
      <c r="CT411">
        <v>0</v>
      </c>
      <c r="CW411">
        <v>0</v>
      </c>
      <c r="DF411">
        <v>0</v>
      </c>
      <c r="DJ411">
        <v>0</v>
      </c>
      <c r="DN411">
        <v>0</v>
      </c>
      <c r="DR411">
        <v>0</v>
      </c>
      <c r="DV411">
        <v>0</v>
      </c>
      <c r="DZ411">
        <v>0</v>
      </c>
      <c r="ED411">
        <v>0</v>
      </c>
      <c r="EH411">
        <v>0</v>
      </c>
      <c r="EL411">
        <v>0</v>
      </c>
      <c r="EP411">
        <v>0</v>
      </c>
      <c r="ET411">
        <v>0</v>
      </c>
      <c r="EZ411" t="s">
        <v>622</v>
      </c>
      <c r="FA411">
        <v>0</v>
      </c>
      <c r="FB411">
        <v>5</v>
      </c>
      <c r="FC411" t="s">
        <v>469</v>
      </c>
      <c r="FD411" t="s">
        <v>917</v>
      </c>
      <c r="FE411" t="s">
        <v>914</v>
      </c>
      <c r="FF411">
        <v>31800000</v>
      </c>
    </row>
    <row r="412" spans="1:163" x14ac:dyDescent="0.2">
      <c r="A412" t="s">
        <v>516</v>
      </c>
      <c r="B412" t="s">
        <v>528</v>
      </c>
      <c r="C412" t="s">
        <v>4</v>
      </c>
      <c r="D412" s="39" t="s">
        <v>715</v>
      </c>
      <c r="E412" t="s">
        <v>517</v>
      </c>
      <c r="F412" t="s">
        <v>996</v>
      </c>
      <c r="G412">
        <v>55</v>
      </c>
      <c r="H412" t="s">
        <v>1602</v>
      </c>
      <c r="J412" t="s">
        <v>328</v>
      </c>
      <c r="K412" t="s">
        <v>329</v>
      </c>
      <c r="L412" t="s">
        <v>90</v>
      </c>
      <c r="M412" t="s">
        <v>368</v>
      </c>
      <c r="N412" t="s">
        <v>1907</v>
      </c>
      <c r="O412" t="s">
        <v>1908</v>
      </c>
      <c r="P412" t="s">
        <v>7</v>
      </c>
      <c r="Q412" t="s">
        <v>9</v>
      </c>
      <c r="R412" t="s">
        <v>245</v>
      </c>
      <c r="S412" t="s">
        <v>221</v>
      </c>
      <c r="T412">
        <v>25300000</v>
      </c>
      <c r="AC412">
        <v>11</v>
      </c>
      <c r="AD412">
        <v>2300000</v>
      </c>
      <c r="AE412">
        <v>25300000</v>
      </c>
      <c r="AG412">
        <v>42023</v>
      </c>
      <c r="AH412">
        <v>42025</v>
      </c>
      <c r="AI412">
        <v>42027</v>
      </c>
      <c r="AJ412" t="s">
        <v>411</v>
      </c>
      <c r="AN412">
        <v>8050000</v>
      </c>
      <c r="AO412">
        <v>8050000</v>
      </c>
      <c r="AP412">
        <v>17250000</v>
      </c>
      <c r="AQ412">
        <v>0</v>
      </c>
      <c r="AR412" t="s">
        <v>469</v>
      </c>
      <c r="AS412" t="s">
        <v>469</v>
      </c>
      <c r="AT412" t="s">
        <v>469</v>
      </c>
      <c r="AU412" t="s">
        <v>469</v>
      </c>
      <c r="AV412" t="s">
        <v>1670</v>
      </c>
      <c r="AW412">
        <v>21</v>
      </c>
      <c r="AX412">
        <v>21</v>
      </c>
      <c r="AY412">
        <v>42035</v>
      </c>
      <c r="AZ412">
        <v>8050000</v>
      </c>
      <c r="BB412" t="s">
        <v>1268</v>
      </c>
      <c r="BC412">
        <v>0</v>
      </c>
      <c r="BD412">
        <v>1</v>
      </c>
      <c r="BE412" t="s">
        <v>469</v>
      </c>
      <c r="BF412" t="s">
        <v>1269</v>
      </c>
      <c r="BG412" t="s">
        <v>1270</v>
      </c>
      <c r="BH412">
        <v>0</v>
      </c>
      <c r="BJ412">
        <v>0</v>
      </c>
      <c r="BN412">
        <v>0</v>
      </c>
      <c r="BR412">
        <v>0</v>
      </c>
      <c r="BV412">
        <v>0</v>
      </c>
      <c r="BZ412">
        <v>0</v>
      </c>
      <c r="CD412">
        <v>0</v>
      </c>
      <c r="CH412">
        <v>0</v>
      </c>
      <c r="CL412">
        <v>0</v>
      </c>
      <c r="CP412">
        <v>0</v>
      </c>
      <c r="CT412">
        <v>0</v>
      </c>
      <c r="CW412">
        <v>0</v>
      </c>
      <c r="DF412">
        <v>0</v>
      </c>
      <c r="DJ412">
        <v>0</v>
      </c>
      <c r="DN412">
        <v>0</v>
      </c>
      <c r="DR412">
        <v>0</v>
      </c>
      <c r="DV412">
        <v>0</v>
      </c>
      <c r="DZ412">
        <v>0</v>
      </c>
      <c r="ED412">
        <v>0</v>
      </c>
      <c r="EH412">
        <v>0</v>
      </c>
      <c r="EL412">
        <v>0</v>
      </c>
      <c r="EP412">
        <v>0</v>
      </c>
      <c r="ET412">
        <v>0</v>
      </c>
      <c r="FE412" t="s">
        <v>916</v>
      </c>
      <c r="FF412">
        <v>2900000</v>
      </c>
    </row>
    <row r="413" spans="1:163" x14ac:dyDescent="0.2">
      <c r="A413" t="s">
        <v>516</v>
      </c>
      <c r="B413" t="s">
        <v>528</v>
      </c>
      <c r="C413" t="s">
        <v>4</v>
      </c>
      <c r="D413" s="39" t="s">
        <v>715</v>
      </c>
      <c r="E413" t="s">
        <v>517</v>
      </c>
      <c r="F413" t="s">
        <v>996</v>
      </c>
      <c r="G413">
        <v>56</v>
      </c>
      <c r="H413" t="s">
        <v>1655</v>
      </c>
      <c r="J413" t="s">
        <v>328</v>
      </c>
      <c r="K413" t="s">
        <v>329</v>
      </c>
      <c r="L413" t="s">
        <v>90</v>
      </c>
      <c r="M413" t="s">
        <v>368</v>
      </c>
      <c r="N413" t="s">
        <v>1907</v>
      </c>
      <c r="O413" t="s">
        <v>1908</v>
      </c>
      <c r="P413" t="s">
        <v>7</v>
      </c>
      <c r="Q413" t="s">
        <v>9</v>
      </c>
      <c r="R413" t="s">
        <v>245</v>
      </c>
      <c r="S413" t="s">
        <v>221</v>
      </c>
      <c r="T413">
        <v>27600000</v>
      </c>
      <c r="AC413">
        <v>12</v>
      </c>
      <c r="AD413">
        <v>2300000</v>
      </c>
      <c r="AE413">
        <v>27600000</v>
      </c>
      <c r="AJ413" t="s">
        <v>411</v>
      </c>
      <c r="AN413">
        <v>8050000</v>
      </c>
      <c r="AO413">
        <v>8050000</v>
      </c>
      <c r="AP413">
        <v>19550000</v>
      </c>
      <c r="AQ413">
        <v>0</v>
      </c>
      <c r="AR413" t="s">
        <v>469</v>
      </c>
      <c r="AS413" t="s">
        <v>469</v>
      </c>
      <c r="AT413" t="s">
        <v>469</v>
      </c>
      <c r="AU413" t="s">
        <v>469</v>
      </c>
      <c r="AV413" t="s">
        <v>1934</v>
      </c>
      <c r="AW413">
        <v>247</v>
      </c>
      <c r="AX413">
        <v>88</v>
      </c>
      <c r="AY413">
        <v>42046</v>
      </c>
      <c r="AZ413">
        <v>8050000</v>
      </c>
      <c r="BB413" t="s">
        <v>1271</v>
      </c>
      <c r="BC413">
        <v>0</v>
      </c>
      <c r="BD413">
        <v>1</v>
      </c>
      <c r="BE413" t="s">
        <v>469</v>
      </c>
      <c r="BF413" t="s">
        <v>1272</v>
      </c>
      <c r="BG413" t="s">
        <v>1273</v>
      </c>
      <c r="BH413">
        <v>0</v>
      </c>
      <c r="BJ413">
        <v>0</v>
      </c>
      <c r="BN413">
        <v>0</v>
      </c>
      <c r="BR413">
        <v>0</v>
      </c>
      <c r="BV413">
        <v>0</v>
      </c>
      <c r="BZ413">
        <v>0</v>
      </c>
      <c r="CD413">
        <v>0</v>
      </c>
      <c r="CH413">
        <v>0</v>
      </c>
      <c r="CL413">
        <v>0</v>
      </c>
      <c r="CP413">
        <v>0</v>
      </c>
      <c r="CT413">
        <v>0</v>
      </c>
      <c r="CW413">
        <v>0</v>
      </c>
      <c r="DF413">
        <v>0</v>
      </c>
      <c r="DJ413">
        <v>0</v>
      </c>
      <c r="DN413">
        <v>0</v>
      </c>
      <c r="DR413">
        <v>0</v>
      </c>
      <c r="DV413">
        <v>0</v>
      </c>
      <c r="DZ413">
        <v>0</v>
      </c>
      <c r="ED413">
        <v>0</v>
      </c>
      <c r="EH413">
        <v>0</v>
      </c>
      <c r="EL413">
        <v>0</v>
      </c>
      <c r="EP413">
        <v>0</v>
      </c>
      <c r="ET413">
        <v>0</v>
      </c>
      <c r="FE413" t="s">
        <v>469</v>
      </c>
      <c r="FF413">
        <v>0</v>
      </c>
    </row>
    <row r="414" spans="1:163" x14ac:dyDescent="0.2">
      <c r="A414" t="s">
        <v>516</v>
      </c>
      <c r="B414" t="s">
        <v>528</v>
      </c>
      <c r="C414" t="s">
        <v>4</v>
      </c>
      <c r="D414" s="39" t="s">
        <v>715</v>
      </c>
      <c r="E414" t="s">
        <v>517</v>
      </c>
      <c r="F414" t="s">
        <v>996</v>
      </c>
      <c r="G414">
        <v>57</v>
      </c>
      <c r="H414" t="s">
        <v>1647</v>
      </c>
      <c r="J414" t="s">
        <v>328</v>
      </c>
      <c r="K414" t="s">
        <v>329</v>
      </c>
      <c r="L414" t="s">
        <v>90</v>
      </c>
      <c r="M414" t="s">
        <v>368</v>
      </c>
      <c r="N414" t="s">
        <v>1907</v>
      </c>
      <c r="O414" t="s">
        <v>1908</v>
      </c>
      <c r="P414" t="s">
        <v>7</v>
      </c>
      <c r="Q414" t="s">
        <v>9</v>
      </c>
      <c r="R414" t="s">
        <v>245</v>
      </c>
      <c r="S414" t="s">
        <v>221</v>
      </c>
      <c r="T414">
        <v>8050000</v>
      </c>
      <c r="AC414">
        <v>3.5</v>
      </c>
      <c r="AD414">
        <v>2300000</v>
      </c>
      <c r="AE414">
        <v>8050000</v>
      </c>
      <c r="AJ414" t="s">
        <v>411</v>
      </c>
      <c r="AN414">
        <v>8050000</v>
      </c>
      <c r="AO414">
        <v>8050000</v>
      </c>
      <c r="AP414">
        <v>0</v>
      </c>
      <c r="AQ414">
        <v>0</v>
      </c>
      <c r="AR414" t="s">
        <v>469</v>
      </c>
      <c r="AS414" t="s">
        <v>469</v>
      </c>
      <c r="AT414" t="s">
        <v>469</v>
      </c>
      <c r="AU414" t="s">
        <v>469</v>
      </c>
      <c r="AV414" t="s">
        <v>1935</v>
      </c>
      <c r="AW414">
        <v>76</v>
      </c>
      <c r="AX414">
        <v>53</v>
      </c>
      <c r="AY414">
        <v>42041</v>
      </c>
      <c r="AZ414">
        <v>8050000</v>
      </c>
      <c r="BB414" t="s">
        <v>1274</v>
      </c>
      <c r="BC414">
        <v>0</v>
      </c>
      <c r="BD414">
        <v>1</v>
      </c>
      <c r="BE414" t="s">
        <v>469</v>
      </c>
      <c r="BF414" t="s">
        <v>1275</v>
      </c>
      <c r="BG414" t="s">
        <v>1276</v>
      </c>
      <c r="BH414">
        <v>0</v>
      </c>
      <c r="BJ414">
        <v>0</v>
      </c>
      <c r="BN414">
        <v>0</v>
      </c>
      <c r="BR414">
        <v>0</v>
      </c>
      <c r="BV414">
        <v>0</v>
      </c>
      <c r="BZ414">
        <v>0</v>
      </c>
      <c r="CD414">
        <v>0</v>
      </c>
      <c r="CH414">
        <v>0</v>
      </c>
      <c r="CL414">
        <v>0</v>
      </c>
      <c r="CP414">
        <v>0</v>
      </c>
      <c r="CT414">
        <v>0</v>
      </c>
      <c r="CW414">
        <v>0</v>
      </c>
      <c r="DF414">
        <v>0</v>
      </c>
      <c r="DJ414">
        <v>0</v>
      </c>
      <c r="DN414">
        <v>0</v>
      </c>
      <c r="DR414">
        <v>0</v>
      </c>
      <c r="DV414">
        <v>0</v>
      </c>
      <c r="DZ414">
        <v>0</v>
      </c>
      <c r="ED414">
        <v>0</v>
      </c>
      <c r="EH414">
        <v>0</v>
      </c>
      <c r="EL414">
        <v>0</v>
      </c>
      <c r="EP414">
        <v>0</v>
      </c>
      <c r="ET414">
        <v>0</v>
      </c>
      <c r="EZ414" t="s">
        <v>575</v>
      </c>
      <c r="FA414">
        <v>0</v>
      </c>
      <c r="FB414">
        <v>6</v>
      </c>
      <c r="FC414" t="s">
        <v>469</v>
      </c>
      <c r="FD414" t="s">
        <v>918</v>
      </c>
      <c r="FE414" t="s">
        <v>919</v>
      </c>
      <c r="FF414">
        <v>0</v>
      </c>
    </row>
    <row r="415" spans="1:163" x14ac:dyDescent="0.2">
      <c r="A415" t="s">
        <v>516</v>
      </c>
      <c r="B415" t="s">
        <v>528</v>
      </c>
      <c r="C415" t="s">
        <v>4</v>
      </c>
      <c r="D415" s="39" t="s">
        <v>715</v>
      </c>
      <c r="E415" t="s">
        <v>517</v>
      </c>
      <c r="F415" t="s">
        <v>996</v>
      </c>
      <c r="G415">
        <v>58</v>
      </c>
      <c r="H415" t="s">
        <v>1671</v>
      </c>
      <c r="J415" t="s">
        <v>328</v>
      </c>
      <c r="K415" t="s">
        <v>329</v>
      </c>
      <c r="L415" t="s">
        <v>90</v>
      </c>
      <c r="M415" t="s">
        <v>368</v>
      </c>
      <c r="N415" t="s">
        <v>1907</v>
      </c>
      <c r="O415" t="s">
        <v>1908</v>
      </c>
      <c r="P415" t="s">
        <v>7</v>
      </c>
      <c r="Q415" t="s">
        <v>9</v>
      </c>
      <c r="R415" t="s">
        <v>245</v>
      </c>
      <c r="S415" t="s">
        <v>221</v>
      </c>
      <c r="T415">
        <v>10500000</v>
      </c>
      <c r="AC415">
        <v>3.5</v>
      </c>
      <c r="AD415">
        <v>3000000</v>
      </c>
      <c r="AE415">
        <v>10500000</v>
      </c>
      <c r="AJ415" t="s">
        <v>411</v>
      </c>
      <c r="AN415">
        <v>0</v>
      </c>
      <c r="AO415">
        <v>0</v>
      </c>
      <c r="AP415">
        <v>10500000</v>
      </c>
      <c r="AQ415">
        <v>0</v>
      </c>
      <c r="AR415" t="s">
        <v>469</v>
      </c>
      <c r="AS415" t="s">
        <v>469</v>
      </c>
      <c r="AT415" t="s">
        <v>469</v>
      </c>
      <c r="AU415" t="s">
        <v>469</v>
      </c>
      <c r="AV415" t="s">
        <v>469</v>
      </c>
      <c r="AW415" t="s">
        <v>469</v>
      </c>
      <c r="AX415" t="s">
        <v>469</v>
      </c>
      <c r="AY415" t="s">
        <v>469</v>
      </c>
      <c r="AZ415">
        <v>0</v>
      </c>
      <c r="BB415" t="s">
        <v>1277</v>
      </c>
      <c r="BC415">
        <v>0</v>
      </c>
      <c r="BD415">
        <v>1</v>
      </c>
      <c r="BE415" t="s">
        <v>469</v>
      </c>
      <c r="BF415" t="s">
        <v>1278</v>
      </c>
      <c r="BG415" t="s">
        <v>1279</v>
      </c>
      <c r="BH415">
        <v>0</v>
      </c>
      <c r="BJ415">
        <v>0</v>
      </c>
      <c r="BN415">
        <v>0</v>
      </c>
      <c r="BR415">
        <v>0</v>
      </c>
      <c r="BV415">
        <v>0</v>
      </c>
      <c r="BZ415">
        <v>0</v>
      </c>
      <c r="CD415">
        <v>0</v>
      </c>
      <c r="CH415">
        <v>0</v>
      </c>
      <c r="CL415">
        <v>0</v>
      </c>
      <c r="CP415">
        <v>0</v>
      </c>
      <c r="CT415">
        <v>0</v>
      </c>
      <c r="CW415">
        <v>0</v>
      </c>
      <c r="DF415">
        <v>0</v>
      </c>
      <c r="DJ415">
        <v>0</v>
      </c>
      <c r="DN415">
        <v>0</v>
      </c>
      <c r="DR415">
        <v>0</v>
      </c>
      <c r="DV415">
        <v>0</v>
      </c>
      <c r="DZ415">
        <v>0</v>
      </c>
      <c r="ED415">
        <v>0</v>
      </c>
      <c r="EH415">
        <v>0</v>
      </c>
      <c r="EL415">
        <v>0</v>
      </c>
      <c r="EP415">
        <v>0</v>
      </c>
      <c r="ET415">
        <v>0</v>
      </c>
      <c r="EZ415" t="s">
        <v>623</v>
      </c>
      <c r="FA415">
        <v>0</v>
      </c>
      <c r="FB415">
        <v>6</v>
      </c>
      <c r="FC415" t="s">
        <v>469</v>
      </c>
      <c r="FD415" t="s">
        <v>920</v>
      </c>
      <c r="FE415" t="s">
        <v>469</v>
      </c>
      <c r="FF415">
        <v>0</v>
      </c>
      <c r="FG415" t="s">
        <v>706</v>
      </c>
    </row>
    <row r="416" spans="1:163" x14ac:dyDescent="0.2">
      <c r="A416" t="s">
        <v>516</v>
      </c>
      <c r="B416" t="s">
        <v>528</v>
      </c>
      <c r="C416" t="s">
        <v>4</v>
      </c>
      <c r="D416" s="39" t="s">
        <v>715</v>
      </c>
      <c r="E416" t="s">
        <v>517</v>
      </c>
      <c r="F416" t="s">
        <v>996</v>
      </c>
      <c r="G416">
        <v>59</v>
      </c>
      <c r="H416" t="s">
        <v>1672</v>
      </c>
      <c r="J416" t="s">
        <v>328</v>
      </c>
      <c r="K416" t="s">
        <v>329</v>
      </c>
      <c r="L416" t="s">
        <v>90</v>
      </c>
      <c r="M416" t="s">
        <v>368</v>
      </c>
      <c r="N416" t="s">
        <v>1907</v>
      </c>
      <c r="O416" t="s">
        <v>1908</v>
      </c>
      <c r="P416" t="s">
        <v>7</v>
      </c>
      <c r="Q416" t="s">
        <v>9</v>
      </c>
      <c r="R416" t="s">
        <v>245</v>
      </c>
      <c r="S416" t="s">
        <v>221</v>
      </c>
      <c r="T416">
        <v>14350000</v>
      </c>
      <c r="AC416">
        <v>3.5</v>
      </c>
      <c r="AD416">
        <v>4100000</v>
      </c>
      <c r="AE416">
        <v>14350000</v>
      </c>
      <c r="AJ416" t="s">
        <v>411</v>
      </c>
      <c r="AN416">
        <v>14350000</v>
      </c>
      <c r="AO416">
        <v>14350000</v>
      </c>
      <c r="AP416">
        <v>0</v>
      </c>
      <c r="AQ416">
        <v>0</v>
      </c>
      <c r="AR416" t="s">
        <v>469</v>
      </c>
      <c r="AS416" t="s">
        <v>469</v>
      </c>
      <c r="AT416" t="s">
        <v>469</v>
      </c>
      <c r="AU416" t="s">
        <v>469</v>
      </c>
      <c r="AV416" t="s">
        <v>1936</v>
      </c>
      <c r="AW416">
        <v>39</v>
      </c>
      <c r="AX416">
        <v>52</v>
      </c>
      <c r="AY416">
        <v>42041</v>
      </c>
      <c r="AZ416">
        <v>14350000</v>
      </c>
      <c r="BB416" t="s">
        <v>1280</v>
      </c>
      <c r="BC416">
        <v>0</v>
      </c>
      <c r="BD416">
        <v>1</v>
      </c>
      <c r="BE416" t="s">
        <v>469</v>
      </c>
      <c r="BF416" t="s">
        <v>1281</v>
      </c>
      <c r="BG416" t="s">
        <v>1282</v>
      </c>
      <c r="BH416">
        <v>0</v>
      </c>
      <c r="BJ416">
        <v>0</v>
      </c>
      <c r="BN416">
        <v>0</v>
      </c>
      <c r="BR416">
        <v>0</v>
      </c>
      <c r="BV416">
        <v>0</v>
      </c>
      <c r="BZ416">
        <v>0</v>
      </c>
      <c r="CD416">
        <v>0</v>
      </c>
      <c r="CH416">
        <v>0</v>
      </c>
      <c r="CL416">
        <v>0</v>
      </c>
      <c r="CP416">
        <v>0</v>
      </c>
      <c r="CT416">
        <v>0</v>
      </c>
      <c r="CW416">
        <v>0</v>
      </c>
      <c r="DF416">
        <v>0</v>
      </c>
      <c r="DJ416">
        <v>0</v>
      </c>
      <c r="DN416">
        <v>0</v>
      </c>
      <c r="DR416">
        <v>0</v>
      </c>
      <c r="DV416">
        <v>0</v>
      </c>
      <c r="DZ416">
        <v>0</v>
      </c>
      <c r="ED416">
        <v>0</v>
      </c>
      <c r="EH416">
        <v>0</v>
      </c>
      <c r="EL416">
        <v>0</v>
      </c>
      <c r="EP416">
        <v>0</v>
      </c>
      <c r="ET416">
        <v>0</v>
      </c>
      <c r="EZ416" t="s">
        <v>624</v>
      </c>
      <c r="FA416">
        <v>0</v>
      </c>
      <c r="FB416">
        <v>6</v>
      </c>
      <c r="FC416" t="s">
        <v>469</v>
      </c>
      <c r="FD416" t="s">
        <v>921</v>
      </c>
      <c r="FE416" t="s">
        <v>922</v>
      </c>
      <c r="FF416">
        <v>0</v>
      </c>
    </row>
    <row r="417" spans="1:162" x14ac:dyDescent="0.2">
      <c r="A417" t="s">
        <v>516</v>
      </c>
      <c r="B417" t="s">
        <v>528</v>
      </c>
      <c r="C417" t="s">
        <v>4</v>
      </c>
      <c r="D417" s="39" t="s">
        <v>715</v>
      </c>
      <c r="E417" t="s">
        <v>517</v>
      </c>
      <c r="F417" t="s">
        <v>996</v>
      </c>
      <c r="G417">
        <v>60</v>
      </c>
      <c r="H417" t="s">
        <v>1603</v>
      </c>
      <c r="J417" t="s">
        <v>328</v>
      </c>
      <c r="K417" t="s">
        <v>329</v>
      </c>
      <c r="L417" t="s">
        <v>90</v>
      </c>
      <c r="M417" t="s">
        <v>368</v>
      </c>
      <c r="N417" t="s">
        <v>1907</v>
      </c>
      <c r="O417" t="s">
        <v>1908</v>
      </c>
      <c r="P417" t="s">
        <v>7</v>
      </c>
      <c r="Q417" t="s">
        <v>9</v>
      </c>
      <c r="R417" t="s">
        <v>245</v>
      </c>
      <c r="S417" t="s">
        <v>221</v>
      </c>
      <c r="T417">
        <v>49200000</v>
      </c>
      <c r="AC417">
        <v>12</v>
      </c>
      <c r="AD417">
        <v>4100000</v>
      </c>
      <c r="AE417">
        <v>49200000</v>
      </c>
      <c r="AG417">
        <v>42023</v>
      </c>
      <c r="AH417">
        <v>42025</v>
      </c>
      <c r="AI417">
        <v>42027</v>
      </c>
      <c r="AJ417" t="s">
        <v>411</v>
      </c>
      <c r="AN417">
        <v>14350000</v>
      </c>
      <c r="AO417">
        <v>14350000</v>
      </c>
      <c r="AP417">
        <v>34850000</v>
      </c>
      <c r="AQ417">
        <v>0</v>
      </c>
      <c r="AR417" t="s">
        <v>469</v>
      </c>
      <c r="AS417" t="s">
        <v>469</v>
      </c>
      <c r="AT417" t="s">
        <v>469</v>
      </c>
      <c r="AU417" t="s">
        <v>469</v>
      </c>
      <c r="AV417" t="s">
        <v>1937</v>
      </c>
      <c r="AW417">
        <v>40</v>
      </c>
      <c r="AX417">
        <v>41</v>
      </c>
      <c r="AY417">
        <v>42129</v>
      </c>
      <c r="AZ417">
        <v>14350000</v>
      </c>
      <c r="BB417" t="s">
        <v>1283</v>
      </c>
      <c r="BC417">
        <v>0</v>
      </c>
      <c r="BD417">
        <v>1</v>
      </c>
      <c r="BE417" t="s">
        <v>469</v>
      </c>
      <c r="BF417" t="s">
        <v>1284</v>
      </c>
      <c r="BG417" t="s">
        <v>1285</v>
      </c>
      <c r="BH417">
        <v>0</v>
      </c>
      <c r="BJ417">
        <v>0</v>
      </c>
      <c r="BN417">
        <v>0</v>
      </c>
      <c r="BR417">
        <v>0</v>
      </c>
      <c r="BV417">
        <v>0</v>
      </c>
      <c r="BZ417">
        <v>0</v>
      </c>
      <c r="CD417">
        <v>0</v>
      </c>
      <c r="CH417">
        <v>0</v>
      </c>
      <c r="CL417">
        <v>0</v>
      </c>
      <c r="CP417">
        <v>0</v>
      </c>
      <c r="CT417">
        <v>0</v>
      </c>
      <c r="CW417">
        <v>0</v>
      </c>
      <c r="DF417">
        <v>0</v>
      </c>
      <c r="DJ417">
        <v>0</v>
      </c>
      <c r="DN417">
        <v>0</v>
      </c>
      <c r="DR417">
        <v>0</v>
      </c>
      <c r="DV417">
        <v>0</v>
      </c>
      <c r="DZ417">
        <v>0</v>
      </c>
      <c r="ED417">
        <v>0</v>
      </c>
      <c r="EH417">
        <v>0</v>
      </c>
      <c r="EL417">
        <v>0</v>
      </c>
      <c r="EP417">
        <v>0</v>
      </c>
      <c r="ET417">
        <v>0</v>
      </c>
      <c r="EZ417" t="s">
        <v>625</v>
      </c>
      <c r="FA417">
        <v>0</v>
      </c>
      <c r="FB417">
        <v>6</v>
      </c>
      <c r="FC417" t="s">
        <v>469</v>
      </c>
      <c r="FD417" t="s">
        <v>923</v>
      </c>
      <c r="FE417" t="s">
        <v>469</v>
      </c>
      <c r="FF417">
        <v>0</v>
      </c>
    </row>
    <row r="418" spans="1:162" x14ac:dyDescent="0.2">
      <c r="A418" t="s">
        <v>516</v>
      </c>
      <c r="B418" t="s">
        <v>528</v>
      </c>
      <c r="C418" t="s">
        <v>4</v>
      </c>
      <c r="D418" s="39" t="s">
        <v>715</v>
      </c>
      <c r="E418" t="s">
        <v>517</v>
      </c>
      <c r="F418" t="s">
        <v>996</v>
      </c>
      <c r="G418">
        <v>61</v>
      </c>
      <c r="H418" t="s">
        <v>1672</v>
      </c>
      <c r="J418" t="s">
        <v>328</v>
      </c>
      <c r="K418" t="s">
        <v>329</v>
      </c>
      <c r="L418" t="s">
        <v>90</v>
      </c>
      <c r="M418" t="s">
        <v>368</v>
      </c>
      <c r="N418" t="s">
        <v>1907</v>
      </c>
      <c r="O418" t="s">
        <v>1908</v>
      </c>
      <c r="P418" t="s">
        <v>7</v>
      </c>
      <c r="Q418" t="s">
        <v>9</v>
      </c>
      <c r="R418" t="s">
        <v>245</v>
      </c>
      <c r="S418" t="s">
        <v>221</v>
      </c>
      <c r="T418">
        <v>14350000</v>
      </c>
      <c r="AC418">
        <v>3.5</v>
      </c>
      <c r="AD418">
        <v>4100000</v>
      </c>
      <c r="AE418">
        <v>14350000</v>
      </c>
      <c r="AJ418" t="s">
        <v>411</v>
      </c>
      <c r="AN418">
        <v>22400000</v>
      </c>
      <c r="AO418">
        <v>22400000</v>
      </c>
      <c r="AP418">
        <v>-8050000</v>
      </c>
      <c r="AQ418">
        <v>0</v>
      </c>
      <c r="AR418" t="s">
        <v>469</v>
      </c>
      <c r="AS418" t="s">
        <v>469</v>
      </c>
      <c r="AT418" t="s">
        <v>469</v>
      </c>
      <c r="AU418" t="s">
        <v>469</v>
      </c>
      <c r="AV418" t="s">
        <v>1938</v>
      </c>
      <c r="AW418">
        <v>41</v>
      </c>
      <c r="AX418">
        <v>29</v>
      </c>
      <c r="AY418">
        <v>42129</v>
      </c>
      <c r="AZ418">
        <v>14350000</v>
      </c>
      <c r="BB418" t="s">
        <v>1286</v>
      </c>
      <c r="BC418">
        <v>0</v>
      </c>
      <c r="BD418">
        <v>1</v>
      </c>
      <c r="BE418" t="s">
        <v>469</v>
      </c>
      <c r="BF418" t="s">
        <v>1287</v>
      </c>
      <c r="BG418" t="s">
        <v>1288</v>
      </c>
      <c r="BH418">
        <v>0</v>
      </c>
      <c r="BJ418">
        <v>0</v>
      </c>
      <c r="BN418">
        <v>0</v>
      </c>
      <c r="BR418">
        <v>0</v>
      </c>
      <c r="BV418">
        <v>0</v>
      </c>
      <c r="BZ418">
        <v>0</v>
      </c>
      <c r="CD418">
        <v>0</v>
      </c>
      <c r="CH418">
        <v>0</v>
      </c>
      <c r="CL418">
        <v>0</v>
      </c>
      <c r="CP418">
        <v>0</v>
      </c>
      <c r="CT418">
        <v>0</v>
      </c>
      <c r="CW418">
        <v>0</v>
      </c>
      <c r="DF418">
        <v>0</v>
      </c>
      <c r="DJ418">
        <v>0</v>
      </c>
      <c r="DN418">
        <v>0</v>
      </c>
      <c r="DR418">
        <v>0</v>
      </c>
      <c r="DV418">
        <v>0</v>
      </c>
      <c r="DZ418">
        <v>0</v>
      </c>
      <c r="ED418">
        <v>0</v>
      </c>
      <c r="EH418">
        <v>0</v>
      </c>
      <c r="EL418">
        <v>0</v>
      </c>
      <c r="EP418">
        <v>0</v>
      </c>
      <c r="ET418">
        <v>0</v>
      </c>
      <c r="EZ418" t="s">
        <v>626</v>
      </c>
      <c r="FA418">
        <v>0</v>
      </c>
      <c r="FB418">
        <v>6</v>
      </c>
      <c r="FC418" t="s">
        <v>469</v>
      </c>
      <c r="FD418" t="s">
        <v>924</v>
      </c>
      <c r="FE418" t="s">
        <v>469</v>
      </c>
      <c r="FF418">
        <v>0</v>
      </c>
    </row>
    <row r="419" spans="1:162" x14ac:dyDescent="0.2">
      <c r="A419" t="s">
        <v>516</v>
      </c>
      <c r="B419" t="s">
        <v>528</v>
      </c>
      <c r="C419" t="s">
        <v>4</v>
      </c>
      <c r="D419" s="39" t="s">
        <v>715</v>
      </c>
      <c r="E419" t="s">
        <v>517</v>
      </c>
      <c r="F419" t="s">
        <v>996</v>
      </c>
      <c r="G419">
        <v>62</v>
      </c>
      <c r="H419" t="s">
        <v>1604</v>
      </c>
      <c r="J419" t="s">
        <v>328</v>
      </c>
      <c r="K419" t="s">
        <v>329</v>
      </c>
      <c r="L419" t="s">
        <v>90</v>
      </c>
      <c r="M419" t="s">
        <v>368</v>
      </c>
      <c r="N419" t="s">
        <v>1907</v>
      </c>
      <c r="O419" t="s">
        <v>1908</v>
      </c>
      <c r="P419" t="s">
        <v>7</v>
      </c>
      <c r="Q419" t="s">
        <v>9</v>
      </c>
      <c r="R419" t="s">
        <v>245</v>
      </c>
      <c r="S419" t="s">
        <v>221</v>
      </c>
      <c r="AD419" t="s">
        <v>469</v>
      </c>
      <c r="AE419">
        <v>0</v>
      </c>
      <c r="AG419">
        <v>42023</v>
      </c>
      <c r="AH419">
        <v>42025</v>
      </c>
      <c r="AI419">
        <v>42027</v>
      </c>
      <c r="AJ419" t="s">
        <v>411</v>
      </c>
      <c r="AN419">
        <v>0</v>
      </c>
      <c r="AO419">
        <v>0</v>
      </c>
      <c r="AP419">
        <v>0</v>
      </c>
      <c r="AQ419">
        <v>0</v>
      </c>
      <c r="AR419" t="s">
        <v>469</v>
      </c>
      <c r="AS419" t="s">
        <v>469</v>
      </c>
      <c r="AT419" t="s">
        <v>469</v>
      </c>
      <c r="AU419" t="s">
        <v>469</v>
      </c>
      <c r="AV419" t="s">
        <v>469</v>
      </c>
      <c r="AW419" t="s">
        <v>469</v>
      </c>
      <c r="AX419" t="s">
        <v>469</v>
      </c>
      <c r="AY419" t="s">
        <v>469</v>
      </c>
      <c r="AZ419">
        <v>0</v>
      </c>
      <c r="BB419" t="s">
        <v>1289</v>
      </c>
      <c r="BC419">
        <v>0</v>
      </c>
      <c r="BD419">
        <v>1</v>
      </c>
      <c r="BE419" t="s">
        <v>469</v>
      </c>
      <c r="BF419" t="s">
        <v>1290</v>
      </c>
      <c r="BG419" t="s">
        <v>787</v>
      </c>
      <c r="BH419">
        <v>0</v>
      </c>
      <c r="BJ419">
        <v>0</v>
      </c>
      <c r="BN419">
        <v>0</v>
      </c>
      <c r="BR419">
        <v>0</v>
      </c>
      <c r="BV419">
        <v>0</v>
      </c>
      <c r="BZ419">
        <v>0</v>
      </c>
      <c r="CD419">
        <v>0</v>
      </c>
      <c r="CH419">
        <v>0</v>
      </c>
      <c r="CL419">
        <v>0</v>
      </c>
      <c r="CP419">
        <v>0</v>
      </c>
      <c r="CT419">
        <v>0</v>
      </c>
      <c r="CW419">
        <v>0</v>
      </c>
      <c r="DF419">
        <v>0</v>
      </c>
      <c r="DJ419">
        <v>0</v>
      </c>
      <c r="DN419">
        <v>0</v>
      </c>
      <c r="DR419">
        <v>0</v>
      </c>
      <c r="DV419">
        <v>0</v>
      </c>
      <c r="DZ419">
        <v>0</v>
      </c>
      <c r="ED419">
        <v>0</v>
      </c>
      <c r="EH419">
        <v>0</v>
      </c>
      <c r="EL419">
        <v>0</v>
      </c>
      <c r="EP419">
        <v>0</v>
      </c>
      <c r="ET419">
        <v>0</v>
      </c>
      <c r="EZ419" t="s">
        <v>627</v>
      </c>
      <c r="FA419">
        <v>0</v>
      </c>
      <c r="FB419">
        <v>6</v>
      </c>
      <c r="FC419" t="s">
        <v>469</v>
      </c>
      <c r="FD419" t="s">
        <v>925</v>
      </c>
      <c r="FE419" t="s">
        <v>926</v>
      </c>
      <c r="FF419">
        <v>320000</v>
      </c>
    </row>
    <row r="420" spans="1:162" x14ac:dyDescent="0.2">
      <c r="A420" t="s">
        <v>516</v>
      </c>
      <c r="B420" t="s">
        <v>528</v>
      </c>
      <c r="C420" t="s">
        <v>4</v>
      </c>
      <c r="D420" s="39" t="s">
        <v>715</v>
      </c>
      <c r="E420" t="s">
        <v>517</v>
      </c>
      <c r="F420" t="s">
        <v>996</v>
      </c>
      <c r="G420">
        <v>63</v>
      </c>
      <c r="H420" t="s">
        <v>1673</v>
      </c>
      <c r="J420" t="s">
        <v>328</v>
      </c>
      <c r="K420" t="s">
        <v>329</v>
      </c>
      <c r="L420" t="s">
        <v>90</v>
      </c>
      <c r="M420" t="s">
        <v>368</v>
      </c>
      <c r="N420" t="s">
        <v>1907</v>
      </c>
      <c r="O420" t="s">
        <v>1908</v>
      </c>
      <c r="P420" t="s">
        <v>7</v>
      </c>
      <c r="Q420" t="s">
        <v>9</v>
      </c>
      <c r="R420" t="s">
        <v>245</v>
      </c>
      <c r="S420" t="s">
        <v>221</v>
      </c>
      <c r="T420">
        <v>8050000</v>
      </c>
      <c r="AC420">
        <v>3.5</v>
      </c>
      <c r="AD420">
        <v>2300000</v>
      </c>
      <c r="AE420">
        <v>8050000</v>
      </c>
      <c r="AJ420" t="s">
        <v>411</v>
      </c>
      <c r="AN420">
        <v>0</v>
      </c>
      <c r="AO420">
        <v>0</v>
      </c>
      <c r="AP420">
        <v>8050000</v>
      </c>
      <c r="AQ420">
        <v>0</v>
      </c>
      <c r="AR420" t="s">
        <v>469</v>
      </c>
      <c r="AS420" t="s">
        <v>469</v>
      </c>
      <c r="AT420" t="s">
        <v>469</v>
      </c>
      <c r="AU420" t="s">
        <v>469</v>
      </c>
      <c r="AV420" t="s">
        <v>469</v>
      </c>
      <c r="AW420" t="s">
        <v>469</v>
      </c>
      <c r="AX420" t="s">
        <v>469</v>
      </c>
      <c r="AY420" t="s">
        <v>469</v>
      </c>
      <c r="AZ420">
        <v>8050000</v>
      </c>
      <c r="BB420" t="s">
        <v>1291</v>
      </c>
      <c r="BC420">
        <v>0</v>
      </c>
      <c r="BD420">
        <v>1</v>
      </c>
      <c r="BE420" t="s">
        <v>469</v>
      </c>
      <c r="BF420" t="s">
        <v>1292</v>
      </c>
      <c r="BG420" t="s">
        <v>1259</v>
      </c>
      <c r="BH420">
        <v>0</v>
      </c>
      <c r="BJ420">
        <v>0</v>
      </c>
      <c r="BN420">
        <v>0</v>
      </c>
      <c r="BR420">
        <v>0</v>
      </c>
      <c r="BV420">
        <v>0</v>
      </c>
      <c r="BZ420">
        <v>0</v>
      </c>
      <c r="CD420">
        <v>0</v>
      </c>
      <c r="CH420">
        <v>0</v>
      </c>
      <c r="CL420">
        <v>0</v>
      </c>
      <c r="CP420">
        <v>0</v>
      </c>
      <c r="CT420">
        <v>0</v>
      </c>
      <c r="CW420">
        <v>0</v>
      </c>
      <c r="DF420">
        <v>0</v>
      </c>
      <c r="DJ420">
        <v>0</v>
      </c>
      <c r="DN420">
        <v>0</v>
      </c>
      <c r="DR420">
        <v>0</v>
      </c>
      <c r="DV420">
        <v>0</v>
      </c>
      <c r="DZ420">
        <v>0</v>
      </c>
      <c r="ED420">
        <v>0</v>
      </c>
      <c r="EH420">
        <v>0</v>
      </c>
      <c r="EL420">
        <v>0</v>
      </c>
      <c r="EP420">
        <v>0</v>
      </c>
      <c r="ET420">
        <v>0</v>
      </c>
      <c r="EZ420" t="s">
        <v>628</v>
      </c>
      <c r="FA420">
        <v>0</v>
      </c>
      <c r="FB420">
        <v>6</v>
      </c>
      <c r="FC420" t="s">
        <v>469</v>
      </c>
      <c r="FD420" t="s">
        <v>927</v>
      </c>
      <c r="FE420" t="s">
        <v>922</v>
      </c>
      <c r="FF420">
        <v>0</v>
      </c>
    </row>
    <row r="421" spans="1:162" x14ac:dyDescent="0.2">
      <c r="A421" t="s">
        <v>516</v>
      </c>
      <c r="B421" t="s">
        <v>528</v>
      </c>
      <c r="C421" t="s">
        <v>4</v>
      </c>
      <c r="D421" s="39" t="s">
        <v>715</v>
      </c>
      <c r="E421" t="s">
        <v>517</v>
      </c>
      <c r="F421" t="s">
        <v>996</v>
      </c>
      <c r="G421">
        <v>64</v>
      </c>
      <c r="H421" t="s">
        <v>1662</v>
      </c>
      <c r="J421" t="s">
        <v>328</v>
      </c>
      <c r="K421" t="s">
        <v>329</v>
      </c>
      <c r="L421" t="s">
        <v>90</v>
      </c>
      <c r="M421" t="s">
        <v>368</v>
      </c>
      <c r="N421" t="s">
        <v>1907</v>
      </c>
      <c r="O421" t="s">
        <v>1908</v>
      </c>
      <c r="P421" t="s">
        <v>7</v>
      </c>
      <c r="Q421" t="s">
        <v>9</v>
      </c>
      <c r="R421" t="s">
        <v>245</v>
      </c>
      <c r="S421" t="s">
        <v>221</v>
      </c>
      <c r="T421">
        <v>54000000</v>
      </c>
      <c r="AC421">
        <v>12</v>
      </c>
      <c r="AD421">
        <v>4500000</v>
      </c>
      <c r="AE421">
        <v>54000000</v>
      </c>
      <c r="AJ421" t="s">
        <v>411</v>
      </c>
      <c r="AN421">
        <v>15750000</v>
      </c>
      <c r="AO421">
        <v>15750000</v>
      </c>
      <c r="AP421">
        <v>38250000</v>
      </c>
      <c r="AQ421">
        <v>0</v>
      </c>
      <c r="AR421" t="s">
        <v>469</v>
      </c>
      <c r="AS421" t="s">
        <v>469</v>
      </c>
      <c r="AT421" t="s">
        <v>469</v>
      </c>
      <c r="AU421" t="s">
        <v>469</v>
      </c>
      <c r="AV421" t="s">
        <v>1939</v>
      </c>
      <c r="AW421">
        <v>43</v>
      </c>
      <c r="AX421">
        <v>27</v>
      </c>
      <c r="AY421">
        <v>42129</v>
      </c>
      <c r="AZ421">
        <v>15750000</v>
      </c>
      <c r="BB421" t="s">
        <v>1293</v>
      </c>
      <c r="BC421">
        <v>0</v>
      </c>
      <c r="BD421">
        <v>1</v>
      </c>
      <c r="BE421" t="s">
        <v>469</v>
      </c>
      <c r="BF421" t="s">
        <v>1294</v>
      </c>
      <c r="BG421" t="s">
        <v>1295</v>
      </c>
      <c r="BH421">
        <v>0</v>
      </c>
      <c r="BI421" t="s">
        <v>706</v>
      </c>
      <c r="BJ421">
        <v>0</v>
      </c>
      <c r="BN421">
        <v>0</v>
      </c>
      <c r="BR421">
        <v>0</v>
      </c>
      <c r="BV421">
        <v>0</v>
      </c>
      <c r="BZ421">
        <v>0</v>
      </c>
      <c r="CD421">
        <v>0</v>
      </c>
      <c r="CH421">
        <v>0</v>
      </c>
      <c r="CL421">
        <v>0</v>
      </c>
      <c r="CP421">
        <v>0</v>
      </c>
      <c r="CT421">
        <v>0</v>
      </c>
      <c r="CW421">
        <v>0</v>
      </c>
      <c r="DF421">
        <v>0</v>
      </c>
      <c r="DJ421">
        <v>0</v>
      </c>
      <c r="DN421">
        <v>0</v>
      </c>
      <c r="DR421">
        <v>0</v>
      </c>
      <c r="DV421">
        <v>0</v>
      </c>
      <c r="DZ421">
        <v>0</v>
      </c>
      <c r="ED421">
        <v>0</v>
      </c>
      <c r="EH421">
        <v>0</v>
      </c>
      <c r="EL421">
        <v>0</v>
      </c>
      <c r="EP421">
        <v>0</v>
      </c>
      <c r="ET421">
        <v>0</v>
      </c>
      <c r="EZ421" t="s">
        <v>629</v>
      </c>
      <c r="FA421">
        <v>0</v>
      </c>
      <c r="FB421">
        <v>6</v>
      </c>
      <c r="FC421" t="s">
        <v>469</v>
      </c>
      <c r="FD421" t="s">
        <v>995</v>
      </c>
      <c r="FE421" t="s">
        <v>469</v>
      </c>
      <c r="FF421">
        <v>0</v>
      </c>
    </row>
    <row r="422" spans="1:162" x14ac:dyDescent="0.2">
      <c r="A422" t="s">
        <v>516</v>
      </c>
      <c r="B422" t="s">
        <v>528</v>
      </c>
      <c r="C422" t="s">
        <v>4</v>
      </c>
      <c r="D422" s="39" t="s">
        <v>715</v>
      </c>
      <c r="E422" t="s">
        <v>517</v>
      </c>
      <c r="F422" t="s">
        <v>996</v>
      </c>
      <c r="G422">
        <v>65</v>
      </c>
      <c r="H422" t="s">
        <v>1662</v>
      </c>
      <c r="J422" t="s">
        <v>328</v>
      </c>
      <c r="K422" t="s">
        <v>329</v>
      </c>
      <c r="L422" t="s">
        <v>90</v>
      </c>
      <c r="M422" t="s">
        <v>368</v>
      </c>
      <c r="N422" t="s">
        <v>1907</v>
      </c>
      <c r="O422" t="s">
        <v>1908</v>
      </c>
      <c r="P422" t="s">
        <v>7</v>
      </c>
      <c r="Q422" t="s">
        <v>9</v>
      </c>
      <c r="R422" t="s">
        <v>245</v>
      </c>
      <c r="S422" t="s">
        <v>221</v>
      </c>
      <c r="T422">
        <v>54000000</v>
      </c>
      <c r="AC422">
        <v>12</v>
      </c>
      <c r="AD422">
        <v>4500000</v>
      </c>
      <c r="AE422">
        <v>54000000</v>
      </c>
      <c r="AG422">
        <v>42023</v>
      </c>
      <c r="AH422">
        <v>42025</v>
      </c>
      <c r="AI422">
        <v>42027</v>
      </c>
      <c r="AJ422" t="s">
        <v>411</v>
      </c>
      <c r="AN422">
        <v>15750000</v>
      </c>
      <c r="AO422">
        <v>15750000</v>
      </c>
      <c r="AP422">
        <v>38250000</v>
      </c>
      <c r="AQ422">
        <v>0</v>
      </c>
      <c r="AR422" t="s">
        <v>469</v>
      </c>
      <c r="AS422" t="s">
        <v>469</v>
      </c>
      <c r="AT422" t="s">
        <v>469</v>
      </c>
      <c r="AU422" t="s">
        <v>469</v>
      </c>
      <c r="AV422" t="s">
        <v>1940</v>
      </c>
      <c r="AW422">
        <v>44</v>
      </c>
      <c r="AX422">
        <v>47</v>
      </c>
      <c r="AY422">
        <v>42129</v>
      </c>
      <c r="AZ422">
        <v>15750000</v>
      </c>
      <c r="BB422" t="s">
        <v>1296</v>
      </c>
      <c r="BC422">
        <v>0</v>
      </c>
      <c r="BD422">
        <v>1</v>
      </c>
      <c r="BE422" t="s">
        <v>469</v>
      </c>
      <c r="BF422" t="s">
        <v>1297</v>
      </c>
      <c r="BG422" t="s">
        <v>1298</v>
      </c>
      <c r="BH422">
        <v>0</v>
      </c>
      <c r="BJ422">
        <v>0</v>
      </c>
      <c r="BN422">
        <v>0</v>
      </c>
      <c r="BR422">
        <v>0</v>
      </c>
      <c r="BV422">
        <v>0</v>
      </c>
      <c r="BZ422">
        <v>0</v>
      </c>
      <c r="CD422">
        <v>0</v>
      </c>
      <c r="CH422">
        <v>0</v>
      </c>
      <c r="CL422">
        <v>0</v>
      </c>
      <c r="CP422">
        <v>0</v>
      </c>
      <c r="CT422">
        <v>0</v>
      </c>
      <c r="CW422">
        <v>0</v>
      </c>
      <c r="DF422">
        <v>0</v>
      </c>
      <c r="DJ422">
        <v>0</v>
      </c>
      <c r="DN422">
        <v>0</v>
      </c>
      <c r="DR422">
        <v>0</v>
      </c>
      <c r="DV422">
        <v>0</v>
      </c>
      <c r="DZ422">
        <v>0</v>
      </c>
      <c r="ED422">
        <v>0</v>
      </c>
      <c r="EH422">
        <v>0</v>
      </c>
      <c r="EL422">
        <v>0</v>
      </c>
      <c r="EP422">
        <v>0</v>
      </c>
      <c r="ET422">
        <v>0</v>
      </c>
      <c r="EZ422" t="s">
        <v>629</v>
      </c>
      <c r="FA422">
        <v>0</v>
      </c>
      <c r="FB422">
        <v>6</v>
      </c>
      <c r="FC422" t="s">
        <v>469</v>
      </c>
      <c r="FD422" t="s">
        <v>995</v>
      </c>
      <c r="FE422" t="s">
        <v>469</v>
      </c>
      <c r="FF422">
        <v>0</v>
      </c>
    </row>
    <row r="423" spans="1:162" x14ac:dyDescent="0.2">
      <c r="A423" t="s">
        <v>516</v>
      </c>
      <c r="B423" t="s">
        <v>528</v>
      </c>
      <c r="C423" t="s">
        <v>4</v>
      </c>
      <c r="D423" s="39" t="s">
        <v>715</v>
      </c>
      <c r="E423" t="s">
        <v>517</v>
      </c>
      <c r="F423" t="s">
        <v>996</v>
      </c>
      <c r="G423">
        <v>66</v>
      </c>
      <c r="H423" t="s">
        <v>1586</v>
      </c>
      <c r="J423" t="s">
        <v>328</v>
      </c>
      <c r="K423" t="s">
        <v>329</v>
      </c>
      <c r="L423" t="s">
        <v>90</v>
      </c>
      <c r="M423" t="s">
        <v>368</v>
      </c>
      <c r="N423" t="s">
        <v>1907</v>
      </c>
      <c r="O423" t="s">
        <v>1908</v>
      </c>
      <c r="P423" t="s">
        <v>7</v>
      </c>
      <c r="Q423" t="s">
        <v>9</v>
      </c>
      <c r="R423" t="s">
        <v>245</v>
      </c>
      <c r="S423" t="s">
        <v>221</v>
      </c>
      <c r="T423">
        <v>25300000</v>
      </c>
      <c r="AC423">
        <v>11</v>
      </c>
      <c r="AD423">
        <v>2300000</v>
      </c>
      <c r="AE423">
        <v>25300000</v>
      </c>
      <c r="AG423">
        <v>42023</v>
      </c>
      <c r="AH423">
        <v>42025</v>
      </c>
      <c r="AI423">
        <v>42027</v>
      </c>
      <c r="AJ423" t="s">
        <v>411</v>
      </c>
      <c r="AN423">
        <v>0</v>
      </c>
      <c r="AO423">
        <v>0</v>
      </c>
      <c r="AP423">
        <v>25300000</v>
      </c>
      <c r="AQ423">
        <v>0</v>
      </c>
      <c r="AR423" t="s">
        <v>469</v>
      </c>
      <c r="AS423" t="s">
        <v>469</v>
      </c>
      <c r="AT423" t="s">
        <v>469</v>
      </c>
      <c r="AU423" t="s">
        <v>469</v>
      </c>
      <c r="AV423" t="s">
        <v>469</v>
      </c>
      <c r="AW423" t="s">
        <v>469</v>
      </c>
      <c r="AX423" t="s">
        <v>469</v>
      </c>
      <c r="AY423" t="s">
        <v>469</v>
      </c>
      <c r="AZ423">
        <v>0</v>
      </c>
      <c r="BB423" t="s">
        <v>1299</v>
      </c>
      <c r="BC423">
        <v>0</v>
      </c>
      <c r="BD423">
        <v>1</v>
      </c>
      <c r="BE423" t="s">
        <v>469</v>
      </c>
      <c r="BF423" t="s">
        <v>1300</v>
      </c>
      <c r="BG423" t="s">
        <v>1301</v>
      </c>
      <c r="BH423">
        <v>4900000</v>
      </c>
      <c r="CN423" t="s">
        <v>562</v>
      </c>
      <c r="CO423">
        <v>0</v>
      </c>
      <c r="CP423">
        <v>1</v>
      </c>
      <c r="CQ423" t="s">
        <v>469</v>
      </c>
      <c r="CR423" t="s">
        <v>950</v>
      </c>
      <c r="CS423" t="s">
        <v>951</v>
      </c>
      <c r="CT423">
        <v>0</v>
      </c>
    </row>
    <row r="424" spans="1:162" x14ac:dyDescent="0.2">
      <c r="A424" t="s">
        <v>516</v>
      </c>
      <c r="B424" t="s">
        <v>528</v>
      </c>
      <c r="C424" t="s">
        <v>4</v>
      </c>
      <c r="D424" s="39" t="s">
        <v>715</v>
      </c>
      <c r="E424" t="s">
        <v>517</v>
      </c>
      <c r="F424" t="s">
        <v>996</v>
      </c>
      <c r="G424">
        <v>67</v>
      </c>
      <c r="H424" t="s">
        <v>1586</v>
      </c>
      <c r="J424" t="s">
        <v>328</v>
      </c>
      <c r="K424" t="s">
        <v>329</v>
      </c>
      <c r="L424" t="s">
        <v>90</v>
      </c>
      <c r="M424" t="s">
        <v>368</v>
      </c>
      <c r="N424" t="s">
        <v>1907</v>
      </c>
      <c r="O424" t="s">
        <v>1908</v>
      </c>
      <c r="P424" t="s">
        <v>7</v>
      </c>
      <c r="Q424" t="s">
        <v>9</v>
      </c>
      <c r="R424" t="s">
        <v>245</v>
      </c>
      <c r="S424" t="s">
        <v>221</v>
      </c>
      <c r="T424">
        <v>25300000</v>
      </c>
      <c r="AC424">
        <v>11</v>
      </c>
      <c r="AD424">
        <v>2300000</v>
      </c>
      <c r="AE424">
        <v>25300000</v>
      </c>
      <c r="AG424">
        <v>42023</v>
      </c>
      <c r="AH424">
        <v>42025</v>
      </c>
      <c r="AI424">
        <v>42027</v>
      </c>
      <c r="AJ424" t="s">
        <v>411</v>
      </c>
      <c r="AN424">
        <v>0</v>
      </c>
      <c r="AO424">
        <v>0</v>
      </c>
      <c r="AP424">
        <v>25300000</v>
      </c>
      <c r="AQ424">
        <v>0</v>
      </c>
      <c r="AR424" t="s">
        <v>469</v>
      </c>
      <c r="AS424" t="s">
        <v>469</v>
      </c>
      <c r="AT424" t="s">
        <v>469</v>
      </c>
      <c r="AU424" t="s">
        <v>469</v>
      </c>
      <c r="AV424" t="s">
        <v>469</v>
      </c>
      <c r="AW424" t="s">
        <v>469</v>
      </c>
      <c r="AX424" t="s">
        <v>469</v>
      </c>
      <c r="AY424" t="s">
        <v>469</v>
      </c>
      <c r="AZ424">
        <v>0</v>
      </c>
      <c r="BB424" t="s">
        <v>1302</v>
      </c>
      <c r="BC424">
        <v>0</v>
      </c>
      <c r="BD424">
        <v>1</v>
      </c>
      <c r="BE424" t="s">
        <v>469</v>
      </c>
      <c r="BF424" t="s">
        <v>1303</v>
      </c>
      <c r="BG424" t="s">
        <v>469</v>
      </c>
      <c r="BH424">
        <v>0</v>
      </c>
      <c r="CN424" t="s">
        <v>580</v>
      </c>
      <c r="CO424">
        <v>0</v>
      </c>
      <c r="CP424">
        <v>1</v>
      </c>
      <c r="CQ424" t="s">
        <v>469</v>
      </c>
      <c r="CR424" t="s">
        <v>952</v>
      </c>
      <c r="CS424" t="s">
        <v>787</v>
      </c>
      <c r="CT424">
        <v>0</v>
      </c>
    </row>
    <row r="425" spans="1:162" x14ac:dyDescent="0.2">
      <c r="A425" t="s">
        <v>516</v>
      </c>
      <c r="B425" t="s">
        <v>528</v>
      </c>
      <c r="C425" t="s">
        <v>4</v>
      </c>
      <c r="D425" s="39" t="s">
        <v>715</v>
      </c>
      <c r="E425" t="s">
        <v>517</v>
      </c>
      <c r="F425" t="s">
        <v>996</v>
      </c>
      <c r="G425">
        <v>68</v>
      </c>
      <c r="H425" t="s">
        <v>1876</v>
      </c>
      <c r="J425" t="s">
        <v>328</v>
      </c>
      <c r="K425" t="s">
        <v>329</v>
      </c>
      <c r="L425" t="s">
        <v>90</v>
      </c>
      <c r="M425" t="s">
        <v>368</v>
      </c>
      <c r="N425" t="s">
        <v>1907</v>
      </c>
      <c r="O425" t="s">
        <v>1908</v>
      </c>
      <c r="P425" t="s">
        <v>7</v>
      </c>
      <c r="Q425" t="s">
        <v>9</v>
      </c>
      <c r="R425" t="s">
        <v>245</v>
      </c>
      <c r="S425" t="s">
        <v>221</v>
      </c>
      <c r="T425">
        <v>25300000</v>
      </c>
      <c r="AC425">
        <v>11</v>
      </c>
      <c r="AD425">
        <v>2300000</v>
      </c>
      <c r="AE425">
        <v>25300000</v>
      </c>
      <c r="AG425">
        <v>42023</v>
      </c>
      <c r="AH425">
        <v>42025</v>
      </c>
      <c r="AI425">
        <v>42027</v>
      </c>
      <c r="AJ425" t="s">
        <v>411</v>
      </c>
      <c r="AN425">
        <v>5750000</v>
      </c>
      <c r="AO425">
        <v>5750000</v>
      </c>
      <c r="AP425">
        <v>19550000</v>
      </c>
      <c r="AQ425">
        <v>0</v>
      </c>
      <c r="AR425" t="s">
        <v>469</v>
      </c>
      <c r="AS425" t="s">
        <v>469</v>
      </c>
      <c r="AT425" t="s">
        <v>469</v>
      </c>
      <c r="AU425" t="s">
        <v>469</v>
      </c>
      <c r="AV425" t="s">
        <v>1941</v>
      </c>
      <c r="AW425">
        <v>248</v>
      </c>
      <c r="AX425">
        <v>256</v>
      </c>
      <c r="AY425">
        <v>42060</v>
      </c>
      <c r="AZ425">
        <v>5750000</v>
      </c>
      <c r="BB425" t="s">
        <v>1304</v>
      </c>
      <c r="BC425">
        <v>0</v>
      </c>
      <c r="BD425">
        <v>1</v>
      </c>
      <c r="BE425" t="s">
        <v>469</v>
      </c>
      <c r="BF425" t="s">
        <v>1305</v>
      </c>
      <c r="BG425" t="s">
        <v>1306</v>
      </c>
      <c r="BH425">
        <v>0</v>
      </c>
      <c r="CN425" t="s">
        <v>583</v>
      </c>
      <c r="CO425">
        <v>0</v>
      </c>
      <c r="CP425">
        <v>1</v>
      </c>
      <c r="CQ425" t="s">
        <v>469</v>
      </c>
      <c r="CR425" t="s">
        <v>953</v>
      </c>
      <c r="CS425" t="s">
        <v>954</v>
      </c>
      <c r="CT425">
        <v>0</v>
      </c>
    </row>
    <row r="426" spans="1:162" x14ac:dyDescent="0.2">
      <c r="A426" t="s">
        <v>516</v>
      </c>
      <c r="B426" t="s">
        <v>528</v>
      </c>
      <c r="C426" t="s">
        <v>4</v>
      </c>
      <c r="D426" s="39" t="s">
        <v>715</v>
      </c>
      <c r="E426" t="s">
        <v>517</v>
      </c>
      <c r="F426" t="s">
        <v>996</v>
      </c>
      <c r="G426">
        <v>69</v>
      </c>
      <c r="H426" t="s">
        <v>1586</v>
      </c>
      <c r="J426" t="s">
        <v>328</v>
      </c>
      <c r="K426" t="s">
        <v>329</v>
      </c>
      <c r="L426" t="s">
        <v>90</v>
      </c>
      <c r="M426" t="s">
        <v>368</v>
      </c>
      <c r="N426" t="s">
        <v>1907</v>
      </c>
      <c r="O426" t="s">
        <v>1908</v>
      </c>
      <c r="P426" t="s">
        <v>7</v>
      </c>
      <c r="Q426" t="s">
        <v>9</v>
      </c>
      <c r="R426" t="s">
        <v>245</v>
      </c>
      <c r="S426" t="s">
        <v>221</v>
      </c>
      <c r="T426">
        <v>25300000</v>
      </c>
      <c r="AC426">
        <v>11</v>
      </c>
      <c r="AD426">
        <v>2300000</v>
      </c>
      <c r="AE426">
        <v>25300000</v>
      </c>
      <c r="AG426">
        <v>42023</v>
      </c>
      <c r="AH426">
        <v>42025</v>
      </c>
      <c r="AI426">
        <v>42027</v>
      </c>
      <c r="AJ426" t="s">
        <v>411</v>
      </c>
      <c r="AN426">
        <v>0</v>
      </c>
      <c r="AO426">
        <v>0</v>
      </c>
      <c r="AP426">
        <v>25300000</v>
      </c>
      <c r="AQ426">
        <v>0</v>
      </c>
      <c r="AR426" t="s">
        <v>469</v>
      </c>
      <c r="AS426" t="s">
        <v>469</v>
      </c>
      <c r="AT426" t="s">
        <v>469</v>
      </c>
      <c r="AU426" t="s">
        <v>469</v>
      </c>
      <c r="AV426" t="s">
        <v>469</v>
      </c>
      <c r="AW426" t="s">
        <v>469</v>
      </c>
      <c r="AX426" t="s">
        <v>469</v>
      </c>
      <c r="AY426" t="s">
        <v>469</v>
      </c>
      <c r="AZ426">
        <v>0</v>
      </c>
      <c r="BB426" t="s">
        <v>1307</v>
      </c>
      <c r="BC426">
        <v>0</v>
      </c>
      <c r="BD426">
        <v>1</v>
      </c>
      <c r="BE426" t="s">
        <v>469</v>
      </c>
      <c r="BF426" t="s">
        <v>1308</v>
      </c>
      <c r="BG426" t="s">
        <v>1309</v>
      </c>
      <c r="BH426">
        <v>3013333</v>
      </c>
      <c r="CN426" t="s">
        <v>586</v>
      </c>
      <c r="CO426">
        <v>0</v>
      </c>
      <c r="CP426">
        <v>1</v>
      </c>
      <c r="CQ426" t="s">
        <v>469</v>
      </c>
      <c r="CR426" t="s">
        <v>955</v>
      </c>
      <c r="CS426" t="s">
        <v>956</v>
      </c>
      <c r="CT426">
        <v>0</v>
      </c>
    </row>
    <row r="427" spans="1:162" x14ac:dyDescent="0.2">
      <c r="A427" t="s">
        <v>516</v>
      </c>
      <c r="B427" t="s">
        <v>528</v>
      </c>
      <c r="C427" t="s">
        <v>4</v>
      </c>
      <c r="D427" s="39" t="s">
        <v>715</v>
      </c>
      <c r="E427" t="s">
        <v>517</v>
      </c>
      <c r="F427" t="s">
        <v>996</v>
      </c>
      <c r="G427">
        <v>70</v>
      </c>
      <c r="H427" t="s">
        <v>1662</v>
      </c>
      <c r="J427" t="s">
        <v>328</v>
      </c>
      <c r="K427" t="s">
        <v>329</v>
      </c>
      <c r="L427" t="s">
        <v>90</v>
      </c>
      <c r="M427" t="s">
        <v>368</v>
      </c>
      <c r="N427" t="s">
        <v>1907</v>
      </c>
      <c r="O427" t="s">
        <v>1908</v>
      </c>
      <c r="P427" t="s">
        <v>7</v>
      </c>
      <c r="Q427" t="s">
        <v>9</v>
      </c>
      <c r="R427" t="s">
        <v>245</v>
      </c>
      <c r="S427" t="s">
        <v>221</v>
      </c>
      <c r="T427">
        <v>46800000</v>
      </c>
      <c r="AC427">
        <v>12</v>
      </c>
      <c r="AD427">
        <v>3900000</v>
      </c>
      <c r="AE427">
        <v>46800000</v>
      </c>
      <c r="AJ427" t="s">
        <v>411</v>
      </c>
      <c r="AN427">
        <v>13650000</v>
      </c>
      <c r="AO427">
        <v>13650000</v>
      </c>
      <c r="AP427">
        <v>33150000</v>
      </c>
      <c r="AQ427">
        <v>0</v>
      </c>
      <c r="AR427" t="s">
        <v>469</v>
      </c>
      <c r="AS427" t="s">
        <v>469</v>
      </c>
      <c r="AT427" t="s">
        <v>469</v>
      </c>
      <c r="AU427" t="s">
        <v>469</v>
      </c>
      <c r="AV427" t="s">
        <v>1942</v>
      </c>
      <c r="AW427">
        <v>45</v>
      </c>
      <c r="AX427">
        <v>21</v>
      </c>
      <c r="AY427">
        <v>42129</v>
      </c>
      <c r="AZ427">
        <v>13650000</v>
      </c>
      <c r="BB427" t="s">
        <v>1310</v>
      </c>
      <c r="BC427">
        <v>0</v>
      </c>
      <c r="BD427">
        <v>1</v>
      </c>
      <c r="BE427" t="s">
        <v>469</v>
      </c>
      <c r="BF427" t="s">
        <v>1311</v>
      </c>
      <c r="BG427" t="s">
        <v>1312</v>
      </c>
      <c r="BH427">
        <v>0</v>
      </c>
      <c r="CN427" t="s">
        <v>589</v>
      </c>
      <c r="CO427">
        <v>0</v>
      </c>
      <c r="CP427">
        <v>1</v>
      </c>
      <c r="CQ427" t="s">
        <v>469</v>
      </c>
      <c r="CR427" t="s">
        <v>957</v>
      </c>
      <c r="CS427" t="s">
        <v>958</v>
      </c>
      <c r="CT427">
        <v>0</v>
      </c>
    </row>
    <row r="428" spans="1:162" x14ac:dyDescent="0.2">
      <c r="A428" t="s">
        <v>516</v>
      </c>
      <c r="B428" t="s">
        <v>528</v>
      </c>
      <c r="C428" t="s">
        <v>4</v>
      </c>
      <c r="D428" s="39" t="s">
        <v>715</v>
      </c>
      <c r="E428" t="s">
        <v>517</v>
      </c>
      <c r="F428" t="s">
        <v>996</v>
      </c>
      <c r="G428">
        <v>71</v>
      </c>
      <c r="H428" t="s">
        <v>1605</v>
      </c>
      <c r="J428" t="s">
        <v>328</v>
      </c>
      <c r="K428" t="s">
        <v>329</v>
      </c>
      <c r="L428" t="s">
        <v>90</v>
      </c>
      <c r="M428" t="s">
        <v>368</v>
      </c>
      <c r="N428" t="s">
        <v>1907</v>
      </c>
      <c r="O428" t="s">
        <v>1908</v>
      </c>
      <c r="P428" t="s">
        <v>7</v>
      </c>
      <c r="Q428" t="s">
        <v>9</v>
      </c>
      <c r="R428" t="s">
        <v>245</v>
      </c>
      <c r="S428" t="s">
        <v>221</v>
      </c>
      <c r="AD428" t="s">
        <v>469</v>
      </c>
      <c r="AE428">
        <v>0</v>
      </c>
      <c r="AG428">
        <v>42023</v>
      </c>
      <c r="AH428">
        <v>42025</v>
      </c>
      <c r="AI428">
        <v>42027</v>
      </c>
      <c r="AJ428" t="s">
        <v>411</v>
      </c>
      <c r="AN428">
        <v>0</v>
      </c>
      <c r="AO428">
        <v>0</v>
      </c>
      <c r="AP428">
        <v>0</v>
      </c>
      <c r="AQ428">
        <v>0</v>
      </c>
      <c r="AR428" t="s">
        <v>469</v>
      </c>
      <c r="AS428" t="s">
        <v>469</v>
      </c>
      <c r="AT428" t="s">
        <v>469</v>
      </c>
      <c r="AU428" t="s">
        <v>469</v>
      </c>
      <c r="AV428" t="s">
        <v>469</v>
      </c>
      <c r="AW428" t="s">
        <v>469</v>
      </c>
      <c r="AX428" t="s">
        <v>469</v>
      </c>
      <c r="AY428" t="s">
        <v>469</v>
      </c>
      <c r="AZ428">
        <v>0</v>
      </c>
      <c r="BB428" t="s">
        <v>1313</v>
      </c>
      <c r="BC428">
        <v>0</v>
      </c>
      <c r="BD428">
        <v>1</v>
      </c>
      <c r="BE428" t="s">
        <v>469</v>
      </c>
      <c r="BF428" t="s">
        <v>1314</v>
      </c>
      <c r="BG428" t="s">
        <v>1315</v>
      </c>
      <c r="BH428">
        <v>0</v>
      </c>
      <c r="CN428" t="s">
        <v>592</v>
      </c>
      <c r="CO428">
        <v>0</v>
      </c>
      <c r="CP428">
        <v>1</v>
      </c>
      <c r="CQ428" t="s">
        <v>469</v>
      </c>
      <c r="CR428" t="s">
        <v>959</v>
      </c>
      <c r="CS428" t="s">
        <v>960</v>
      </c>
      <c r="CT428">
        <v>1150000</v>
      </c>
    </row>
    <row r="429" spans="1:162" x14ac:dyDescent="0.2">
      <c r="A429" t="s">
        <v>516</v>
      </c>
      <c r="B429" t="s">
        <v>528</v>
      </c>
      <c r="C429" t="s">
        <v>4</v>
      </c>
      <c r="D429" s="39" t="s">
        <v>715</v>
      </c>
      <c r="E429" t="s">
        <v>517</v>
      </c>
      <c r="F429" t="s">
        <v>996</v>
      </c>
      <c r="G429">
        <v>72</v>
      </c>
      <c r="H429" t="s">
        <v>1605</v>
      </c>
      <c r="J429" t="s">
        <v>328</v>
      </c>
      <c r="K429" t="s">
        <v>329</v>
      </c>
      <c r="L429" t="s">
        <v>90</v>
      </c>
      <c r="M429" t="s">
        <v>368</v>
      </c>
      <c r="N429" t="s">
        <v>1907</v>
      </c>
      <c r="O429" t="s">
        <v>1908</v>
      </c>
      <c r="P429" t="s">
        <v>7</v>
      </c>
      <c r="Q429" t="s">
        <v>9</v>
      </c>
      <c r="R429" t="s">
        <v>245</v>
      </c>
      <c r="S429" t="s">
        <v>221</v>
      </c>
      <c r="AD429" t="s">
        <v>469</v>
      </c>
      <c r="AE429">
        <v>0</v>
      </c>
      <c r="AG429">
        <v>42023</v>
      </c>
      <c r="AH429">
        <v>42025</v>
      </c>
      <c r="AI429">
        <v>42027</v>
      </c>
      <c r="AJ429" t="s">
        <v>411</v>
      </c>
      <c r="AN429">
        <v>0</v>
      </c>
      <c r="AO429">
        <v>0</v>
      </c>
      <c r="AP429">
        <v>0</v>
      </c>
      <c r="AQ429">
        <v>0</v>
      </c>
      <c r="AR429" t="s">
        <v>469</v>
      </c>
      <c r="AS429" t="s">
        <v>469</v>
      </c>
      <c r="AT429" t="s">
        <v>469</v>
      </c>
      <c r="AU429" t="s">
        <v>469</v>
      </c>
      <c r="AV429" t="s">
        <v>469</v>
      </c>
      <c r="AW429" t="s">
        <v>469</v>
      </c>
      <c r="AX429" t="s">
        <v>469</v>
      </c>
      <c r="AY429" t="s">
        <v>469</v>
      </c>
      <c r="AZ429">
        <v>0</v>
      </c>
      <c r="BB429" t="s">
        <v>1316</v>
      </c>
      <c r="BC429">
        <v>0</v>
      </c>
      <c r="BD429">
        <v>1</v>
      </c>
      <c r="BE429" t="s">
        <v>469</v>
      </c>
      <c r="BF429" t="s">
        <v>1317</v>
      </c>
      <c r="BG429" t="s">
        <v>1318</v>
      </c>
      <c r="BH429">
        <v>0</v>
      </c>
      <c r="CN429" t="s">
        <v>594</v>
      </c>
      <c r="CO429">
        <v>0</v>
      </c>
      <c r="CP429">
        <v>1</v>
      </c>
      <c r="CQ429" t="s">
        <v>469</v>
      </c>
      <c r="CR429" t="s">
        <v>961</v>
      </c>
      <c r="CS429" t="s">
        <v>962</v>
      </c>
      <c r="CT429">
        <v>2900000</v>
      </c>
    </row>
    <row r="430" spans="1:162" x14ac:dyDescent="0.2">
      <c r="A430" t="s">
        <v>516</v>
      </c>
      <c r="B430" t="s">
        <v>528</v>
      </c>
      <c r="C430" t="s">
        <v>4</v>
      </c>
      <c r="D430" s="39" t="s">
        <v>715</v>
      </c>
      <c r="E430" t="s">
        <v>517</v>
      </c>
      <c r="F430" t="s">
        <v>996</v>
      </c>
      <c r="G430">
        <v>73</v>
      </c>
      <c r="H430" t="s">
        <v>1605</v>
      </c>
      <c r="J430" t="s">
        <v>328</v>
      </c>
      <c r="K430" t="s">
        <v>329</v>
      </c>
      <c r="L430" t="s">
        <v>90</v>
      </c>
      <c r="M430" t="s">
        <v>368</v>
      </c>
      <c r="N430" t="s">
        <v>1907</v>
      </c>
      <c r="O430" t="s">
        <v>1908</v>
      </c>
      <c r="P430" t="s">
        <v>7</v>
      </c>
      <c r="Q430" t="s">
        <v>9</v>
      </c>
      <c r="R430" t="s">
        <v>245</v>
      </c>
      <c r="S430" t="s">
        <v>221</v>
      </c>
      <c r="AD430" t="s">
        <v>469</v>
      </c>
      <c r="AE430">
        <v>0</v>
      </c>
      <c r="AG430">
        <v>42023</v>
      </c>
      <c r="AH430">
        <v>42025</v>
      </c>
      <c r="AI430">
        <v>42027</v>
      </c>
      <c r="AJ430" t="s">
        <v>411</v>
      </c>
      <c r="AN430">
        <v>0</v>
      </c>
      <c r="AO430">
        <v>0</v>
      </c>
      <c r="AP430">
        <v>0</v>
      </c>
      <c r="AQ430">
        <v>0</v>
      </c>
      <c r="AR430" t="s">
        <v>469</v>
      </c>
      <c r="AS430" t="s">
        <v>469</v>
      </c>
      <c r="AT430" t="s">
        <v>469</v>
      </c>
      <c r="AU430" t="s">
        <v>469</v>
      </c>
      <c r="AV430" t="s">
        <v>469</v>
      </c>
      <c r="AW430" t="s">
        <v>469</v>
      </c>
      <c r="AX430" t="s">
        <v>469</v>
      </c>
      <c r="AY430" t="s">
        <v>469</v>
      </c>
      <c r="AZ430">
        <v>0</v>
      </c>
      <c r="BB430" t="s">
        <v>1319</v>
      </c>
      <c r="BC430">
        <v>0</v>
      </c>
      <c r="BD430">
        <v>1</v>
      </c>
      <c r="BE430" t="s">
        <v>469</v>
      </c>
      <c r="BF430" t="s">
        <v>1320</v>
      </c>
      <c r="BG430" t="s">
        <v>469</v>
      </c>
      <c r="BH430">
        <v>0</v>
      </c>
      <c r="CN430" t="s">
        <v>563</v>
      </c>
      <c r="CO430">
        <v>0</v>
      </c>
      <c r="CP430">
        <v>2</v>
      </c>
      <c r="CQ430" t="s">
        <v>469</v>
      </c>
      <c r="CR430" t="s">
        <v>963</v>
      </c>
      <c r="CS430" t="s">
        <v>964</v>
      </c>
      <c r="CT430">
        <v>0</v>
      </c>
    </row>
    <row r="431" spans="1:162" x14ac:dyDescent="0.2">
      <c r="A431" t="s">
        <v>516</v>
      </c>
      <c r="B431" t="s">
        <v>528</v>
      </c>
      <c r="C431" t="s">
        <v>4</v>
      </c>
      <c r="D431" s="39" t="s">
        <v>715</v>
      </c>
      <c r="E431" t="s">
        <v>517</v>
      </c>
      <c r="F431" t="s">
        <v>996</v>
      </c>
      <c r="G431">
        <v>74</v>
      </c>
      <c r="H431" t="s">
        <v>1590</v>
      </c>
      <c r="J431" t="s">
        <v>328</v>
      </c>
      <c r="K431" t="s">
        <v>329</v>
      </c>
      <c r="L431" t="s">
        <v>90</v>
      </c>
      <c r="M431" t="s">
        <v>368</v>
      </c>
      <c r="N431" t="s">
        <v>1907</v>
      </c>
      <c r="O431" t="s">
        <v>1908</v>
      </c>
      <c r="P431" t="s">
        <v>7</v>
      </c>
      <c r="Q431" t="s">
        <v>9</v>
      </c>
      <c r="R431" t="s">
        <v>245</v>
      </c>
      <c r="S431" t="s">
        <v>221</v>
      </c>
      <c r="T431">
        <v>27600000</v>
      </c>
      <c r="AC431">
        <v>9.1999999999999993</v>
      </c>
      <c r="AD431">
        <v>3000000</v>
      </c>
      <c r="AE431">
        <v>27600000</v>
      </c>
      <c r="AG431">
        <v>42023</v>
      </c>
      <c r="AH431">
        <v>42025</v>
      </c>
      <c r="AI431">
        <v>42027</v>
      </c>
      <c r="AJ431" t="s">
        <v>411</v>
      </c>
      <c r="AN431">
        <v>10500000</v>
      </c>
      <c r="AO431">
        <v>10500000</v>
      </c>
      <c r="AP431">
        <v>17100000</v>
      </c>
      <c r="AQ431">
        <v>0</v>
      </c>
      <c r="AR431" t="s">
        <v>469</v>
      </c>
      <c r="AS431" t="s">
        <v>469</v>
      </c>
      <c r="AT431" t="s">
        <v>469</v>
      </c>
      <c r="AU431" t="s">
        <v>469</v>
      </c>
      <c r="AV431" t="s">
        <v>1943</v>
      </c>
      <c r="AW431">
        <v>80</v>
      </c>
      <c r="AX431">
        <v>57</v>
      </c>
      <c r="AY431">
        <v>42041</v>
      </c>
      <c r="AZ431">
        <v>10500000</v>
      </c>
      <c r="BB431" t="s">
        <v>1321</v>
      </c>
      <c r="BC431">
        <v>0</v>
      </c>
      <c r="BD431">
        <v>1</v>
      </c>
      <c r="BE431" t="s">
        <v>469</v>
      </c>
      <c r="BF431" t="s">
        <v>1322</v>
      </c>
      <c r="BG431" t="s">
        <v>469</v>
      </c>
      <c r="BH431">
        <v>0</v>
      </c>
      <c r="CN431" t="s">
        <v>564</v>
      </c>
      <c r="CO431">
        <v>0</v>
      </c>
      <c r="CP431">
        <v>2</v>
      </c>
      <c r="CQ431" t="s">
        <v>469</v>
      </c>
      <c r="CR431" t="s">
        <v>965</v>
      </c>
      <c r="CS431" t="s">
        <v>469</v>
      </c>
      <c r="CT431">
        <v>0</v>
      </c>
    </row>
    <row r="432" spans="1:162" x14ac:dyDescent="0.2">
      <c r="A432" t="s">
        <v>516</v>
      </c>
      <c r="B432" t="s">
        <v>528</v>
      </c>
      <c r="C432" t="s">
        <v>4</v>
      </c>
      <c r="D432" s="39" t="s">
        <v>715</v>
      </c>
      <c r="E432" t="s">
        <v>517</v>
      </c>
      <c r="F432" t="s">
        <v>996</v>
      </c>
      <c r="G432">
        <v>75</v>
      </c>
      <c r="H432" t="s">
        <v>1590</v>
      </c>
      <c r="J432" t="s">
        <v>328</v>
      </c>
      <c r="K432" t="s">
        <v>329</v>
      </c>
      <c r="L432" t="s">
        <v>90</v>
      </c>
      <c r="M432" t="s">
        <v>368</v>
      </c>
      <c r="N432" t="s">
        <v>1907</v>
      </c>
      <c r="O432" t="s">
        <v>1908</v>
      </c>
      <c r="P432" t="s">
        <v>7</v>
      </c>
      <c r="Q432" t="s">
        <v>9</v>
      </c>
      <c r="R432" t="s">
        <v>245</v>
      </c>
      <c r="S432" t="s">
        <v>221</v>
      </c>
      <c r="AD432" t="s">
        <v>469</v>
      </c>
      <c r="AE432">
        <v>0</v>
      </c>
      <c r="AG432">
        <v>42023</v>
      </c>
      <c r="AH432">
        <v>42025</v>
      </c>
      <c r="AI432">
        <v>42027</v>
      </c>
      <c r="AJ432" t="s">
        <v>411</v>
      </c>
      <c r="AN432">
        <v>0</v>
      </c>
      <c r="AO432">
        <v>0</v>
      </c>
      <c r="AP432">
        <v>0</v>
      </c>
      <c r="AQ432">
        <v>0</v>
      </c>
      <c r="AR432" t="s">
        <v>469</v>
      </c>
      <c r="AS432" t="s">
        <v>469</v>
      </c>
      <c r="AT432" t="s">
        <v>469</v>
      </c>
      <c r="AU432" t="s">
        <v>469</v>
      </c>
      <c r="AV432" t="s">
        <v>469</v>
      </c>
      <c r="AW432" t="s">
        <v>469</v>
      </c>
      <c r="AX432" t="s">
        <v>469</v>
      </c>
      <c r="AY432" t="s">
        <v>469</v>
      </c>
      <c r="AZ432">
        <v>0</v>
      </c>
      <c r="BB432" t="s">
        <v>1323</v>
      </c>
      <c r="BC432">
        <v>0</v>
      </c>
      <c r="BD432">
        <v>1</v>
      </c>
      <c r="BE432" t="s">
        <v>469</v>
      </c>
      <c r="BF432" t="s">
        <v>1324</v>
      </c>
      <c r="BG432" t="s">
        <v>1325</v>
      </c>
      <c r="BH432">
        <v>0</v>
      </c>
      <c r="CN432" t="s">
        <v>565</v>
      </c>
      <c r="CO432">
        <v>0</v>
      </c>
      <c r="CP432">
        <v>2</v>
      </c>
      <c r="CQ432" t="s">
        <v>469</v>
      </c>
      <c r="CR432" t="s">
        <v>966</v>
      </c>
      <c r="CS432" t="s">
        <v>469</v>
      </c>
      <c r="CT432">
        <v>0</v>
      </c>
    </row>
    <row r="433" spans="1:98" x14ac:dyDescent="0.2">
      <c r="A433" t="s">
        <v>516</v>
      </c>
      <c r="B433" t="s">
        <v>528</v>
      </c>
      <c r="C433" t="s">
        <v>4</v>
      </c>
      <c r="D433" s="39" t="s">
        <v>715</v>
      </c>
      <c r="E433" t="s">
        <v>517</v>
      </c>
      <c r="F433" t="s">
        <v>996</v>
      </c>
      <c r="G433">
        <v>76</v>
      </c>
      <c r="H433" t="s">
        <v>1590</v>
      </c>
      <c r="J433" t="s">
        <v>328</v>
      </c>
      <c r="K433" t="s">
        <v>329</v>
      </c>
      <c r="L433" t="s">
        <v>90</v>
      </c>
      <c r="M433" t="s">
        <v>368</v>
      </c>
      <c r="N433" t="s">
        <v>1907</v>
      </c>
      <c r="O433" t="s">
        <v>1908</v>
      </c>
      <c r="P433" t="s">
        <v>7</v>
      </c>
      <c r="Q433" t="s">
        <v>9</v>
      </c>
      <c r="R433" t="s">
        <v>245</v>
      </c>
      <c r="S433" t="s">
        <v>221</v>
      </c>
      <c r="AD433" t="s">
        <v>469</v>
      </c>
      <c r="AE433">
        <v>0</v>
      </c>
      <c r="AG433">
        <v>42023</v>
      </c>
      <c r="AH433">
        <v>42025</v>
      </c>
      <c r="AI433">
        <v>42027</v>
      </c>
      <c r="AJ433" t="s">
        <v>411</v>
      </c>
      <c r="AN433">
        <v>0</v>
      </c>
      <c r="AO433">
        <v>0</v>
      </c>
      <c r="AP433">
        <v>0</v>
      </c>
      <c r="AQ433">
        <v>0</v>
      </c>
      <c r="AR433" t="s">
        <v>469</v>
      </c>
      <c r="AS433" t="s">
        <v>469</v>
      </c>
      <c r="AT433" t="s">
        <v>469</v>
      </c>
      <c r="AU433" t="s">
        <v>469</v>
      </c>
      <c r="AV433" t="s">
        <v>469</v>
      </c>
      <c r="AW433" t="s">
        <v>469</v>
      </c>
      <c r="AX433" t="s">
        <v>469</v>
      </c>
      <c r="AY433" t="s">
        <v>469</v>
      </c>
      <c r="AZ433">
        <v>0</v>
      </c>
      <c r="BB433" t="s">
        <v>1326</v>
      </c>
      <c r="BC433">
        <v>0</v>
      </c>
      <c r="BD433">
        <v>1</v>
      </c>
      <c r="BE433" t="s">
        <v>469</v>
      </c>
      <c r="BF433" t="s">
        <v>1327</v>
      </c>
      <c r="BG433" t="s">
        <v>1328</v>
      </c>
      <c r="BH433">
        <v>0</v>
      </c>
      <c r="CN433" t="s">
        <v>566</v>
      </c>
      <c r="CO433">
        <v>0</v>
      </c>
      <c r="CP433">
        <v>2</v>
      </c>
      <c r="CQ433" t="s">
        <v>469</v>
      </c>
      <c r="CR433" t="s">
        <v>967</v>
      </c>
      <c r="CS433" t="s">
        <v>469</v>
      </c>
      <c r="CT433">
        <v>0</v>
      </c>
    </row>
    <row r="434" spans="1:98" x14ac:dyDescent="0.2">
      <c r="A434" t="s">
        <v>516</v>
      </c>
      <c r="B434" t="s">
        <v>528</v>
      </c>
      <c r="C434" t="s">
        <v>4</v>
      </c>
      <c r="D434" s="39" t="s">
        <v>715</v>
      </c>
      <c r="E434" t="s">
        <v>517</v>
      </c>
      <c r="F434" t="s">
        <v>996</v>
      </c>
      <c r="G434">
        <v>77</v>
      </c>
      <c r="H434" t="s">
        <v>1590</v>
      </c>
      <c r="J434" t="s">
        <v>328</v>
      </c>
      <c r="K434" t="s">
        <v>329</v>
      </c>
      <c r="L434" t="s">
        <v>90</v>
      </c>
      <c r="M434" t="s">
        <v>368</v>
      </c>
      <c r="N434" t="s">
        <v>1907</v>
      </c>
      <c r="O434" t="s">
        <v>1908</v>
      </c>
      <c r="P434" t="s">
        <v>7</v>
      </c>
      <c r="Q434" t="s">
        <v>9</v>
      </c>
      <c r="R434" t="s">
        <v>245</v>
      </c>
      <c r="S434" t="s">
        <v>221</v>
      </c>
      <c r="AD434" t="s">
        <v>469</v>
      </c>
      <c r="AE434">
        <v>0</v>
      </c>
      <c r="AG434">
        <v>42023</v>
      </c>
      <c r="AH434">
        <v>42025</v>
      </c>
      <c r="AI434">
        <v>42027</v>
      </c>
      <c r="AJ434" t="s">
        <v>411</v>
      </c>
      <c r="AN434">
        <v>0</v>
      </c>
      <c r="AO434">
        <v>0</v>
      </c>
      <c r="AP434">
        <v>0</v>
      </c>
      <c r="AQ434">
        <v>0</v>
      </c>
      <c r="AR434" t="s">
        <v>469</v>
      </c>
      <c r="AS434" t="s">
        <v>469</v>
      </c>
      <c r="AT434" t="s">
        <v>469</v>
      </c>
      <c r="AU434" t="s">
        <v>469</v>
      </c>
      <c r="AV434" t="s">
        <v>469</v>
      </c>
      <c r="AW434" t="s">
        <v>469</v>
      </c>
      <c r="AX434" t="s">
        <v>469</v>
      </c>
      <c r="AY434" t="s">
        <v>469</v>
      </c>
      <c r="AZ434">
        <v>0</v>
      </c>
      <c r="BB434" t="s">
        <v>1329</v>
      </c>
      <c r="BC434">
        <v>0</v>
      </c>
      <c r="BD434">
        <v>1</v>
      </c>
      <c r="BE434" t="s">
        <v>469</v>
      </c>
      <c r="BF434" t="s">
        <v>1330</v>
      </c>
      <c r="BG434" t="s">
        <v>1331</v>
      </c>
      <c r="BH434">
        <v>0</v>
      </c>
      <c r="CN434" t="s">
        <v>567</v>
      </c>
      <c r="CO434">
        <v>0</v>
      </c>
      <c r="CP434">
        <v>2</v>
      </c>
      <c r="CQ434" t="s">
        <v>469</v>
      </c>
      <c r="CR434" t="s">
        <v>968</v>
      </c>
      <c r="CS434" t="s">
        <v>469</v>
      </c>
      <c r="CT434">
        <v>0</v>
      </c>
    </row>
    <row r="435" spans="1:98" x14ac:dyDescent="0.2">
      <c r="A435" t="s">
        <v>516</v>
      </c>
      <c r="B435" t="s">
        <v>528</v>
      </c>
      <c r="C435" t="s">
        <v>4</v>
      </c>
      <c r="D435" s="39" t="s">
        <v>715</v>
      </c>
      <c r="E435" t="s">
        <v>517</v>
      </c>
      <c r="F435" t="s">
        <v>996</v>
      </c>
      <c r="G435">
        <v>78</v>
      </c>
      <c r="H435" t="s">
        <v>1674</v>
      </c>
      <c r="J435" t="s">
        <v>328</v>
      </c>
      <c r="K435" t="s">
        <v>329</v>
      </c>
      <c r="L435" t="s">
        <v>90</v>
      </c>
      <c r="M435" t="s">
        <v>368</v>
      </c>
      <c r="N435" t="s">
        <v>1907</v>
      </c>
      <c r="O435" t="s">
        <v>1908</v>
      </c>
      <c r="P435" t="s">
        <v>7</v>
      </c>
      <c r="Q435" t="s">
        <v>9</v>
      </c>
      <c r="R435" t="s">
        <v>245</v>
      </c>
      <c r="S435" t="s">
        <v>221</v>
      </c>
      <c r="T435">
        <v>10500000</v>
      </c>
      <c r="AC435">
        <v>3.5</v>
      </c>
      <c r="AD435">
        <v>3000000</v>
      </c>
      <c r="AE435">
        <v>10500000</v>
      </c>
      <c r="AJ435" t="s">
        <v>411</v>
      </c>
      <c r="AN435">
        <v>10500000</v>
      </c>
      <c r="AO435">
        <v>10500000</v>
      </c>
      <c r="AP435">
        <v>0</v>
      </c>
      <c r="AQ435">
        <v>0</v>
      </c>
      <c r="AR435" t="s">
        <v>469</v>
      </c>
      <c r="AS435" t="s">
        <v>469</v>
      </c>
      <c r="AT435" t="s">
        <v>469</v>
      </c>
      <c r="AU435" t="s">
        <v>469</v>
      </c>
      <c r="AV435" t="s">
        <v>1944</v>
      </c>
      <c r="AW435">
        <v>46</v>
      </c>
      <c r="AX435">
        <v>44</v>
      </c>
      <c r="AY435">
        <v>42129</v>
      </c>
      <c r="AZ435">
        <v>10500000</v>
      </c>
      <c r="BB435" t="s">
        <v>1332</v>
      </c>
      <c r="BC435">
        <v>0</v>
      </c>
      <c r="BD435">
        <v>1</v>
      </c>
      <c r="BE435" t="s">
        <v>469</v>
      </c>
      <c r="BF435" t="s">
        <v>1333</v>
      </c>
      <c r="BG435" t="s">
        <v>1334</v>
      </c>
      <c r="BH435">
        <v>0</v>
      </c>
      <c r="CN435" t="s">
        <v>568</v>
      </c>
      <c r="CO435">
        <v>0</v>
      </c>
      <c r="CP435">
        <v>2</v>
      </c>
      <c r="CQ435" t="s">
        <v>469</v>
      </c>
      <c r="CR435" t="s">
        <v>969</v>
      </c>
      <c r="CS435" t="s">
        <v>469</v>
      </c>
      <c r="CT435">
        <v>0</v>
      </c>
    </row>
    <row r="436" spans="1:98" x14ac:dyDescent="0.2">
      <c r="A436" t="s">
        <v>516</v>
      </c>
      <c r="B436" t="s">
        <v>528</v>
      </c>
      <c r="C436" t="s">
        <v>4</v>
      </c>
      <c r="D436" s="39" t="s">
        <v>715</v>
      </c>
      <c r="E436" t="s">
        <v>517</v>
      </c>
      <c r="F436" t="s">
        <v>996</v>
      </c>
      <c r="G436">
        <v>79</v>
      </c>
      <c r="H436" t="s">
        <v>1606</v>
      </c>
      <c r="J436" t="s">
        <v>328</v>
      </c>
      <c r="K436" t="s">
        <v>329</v>
      </c>
      <c r="L436" t="s">
        <v>90</v>
      </c>
      <c r="M436" t="s">
        <v>368</v>
      </c>
      <c r="N436" t="s">
        <v>1907</v>
      </c>
      <c r="O436" t="s">
        <v>1908</v>
      </c>
      <c r="P436" t="s">
        <v>7</v>
      </c>
      <c r="Q436" t="s">
        <v>9</v>
      </c>
      <c r="R436" t="s">
        <v>245</v>
      </c>
      <c r="S436" t="s">
        <v>221</v>
      </c>
      <c r="T436">
        <v>0</v>
      </c>
      <c r="AD436" t="s">
        <v>469</v>
      </c>
      <c r="AE436">
        <v>0</v>
      </c>
      <c r="AN436">
        <v>0</v>
      </c>
      <c r="AO436">
        <v>0</v>
      </c>
      <c r="AP436">
        <v>0</v>
      </c>
      <c r="AQ436">
        <v>0</v>
      </c>
      <c r="AR436" t="s">
        <v>469</v>
      </c>
      <c r="AS436" t="s">
        <v>469</v>
      </c>
      <c r="AT436" t="s">
        <v>469</v>
      </c>
      <c r="AU436" t="s">
        <v>469</v>
      </c>
      <c r="AV436" t="s">
        <v>469</v>
      </c>
      <c r="AW436" t="s">
        <v>469</v>
      </c>
      <c r="AX436" t="s">
        <v>469</v>
      </c>
      <c r="AY436" t="s">
        <v>469</v>
      </c>
      <c r="AZ436">
        <v>0</v>
      </c>
      <c r="BB436" t="s">
        <v>1335</v>
      </c>
      <c r="BC436">
        <v>0</v>
      </c>
      <c r="BD436">
        <v>1</v>
      </c>
      <c r="BE436" t="s">
        <v>469</v>
      </c>
      <c r="BF436" t="s">
        <v>1336</v>
      </c>
      <c r="BG436" t="s">
        <v>1337</v>
      </c>
      <c r="BH436">
        <v>0</v>
      </c>
      <c r="CN436" t="s">
        <v>675</v>
      </c>
      <c r="CO436">
        <v>0</v>
      </c>
      <c r="CP436">
        <v>2</v>
      </c>
      <c r="CQ436" t="s">
        <v>469</v>
      </c>
      <c r="CR436" t="s">
        <v>970</v>
      </c>
      <c r="CS436" t="s">
        <v>469</v>
      </c>
      <c r="CT436">
        <v>0</v>
      </c>
    </row>
    <row r="437" spans="1:98" x14ac:dyDescent="0.2">
      <c r="A437" t="s">
        <v>516</v>
      </c>
      <c r="B437" t="s">
        <v>528</v>
      </c>
      <c r="C437" t="s">
        <v>4</v>
      </c>
      <c r="D437" s="39" t="s">
        <v>715</v>
      </c>
      <c r="E437" t="s">
        <v>517</v>
      </c>
      <c r="F437" t="s">
        <v>996</v>
      </c>
      <c r="G437">
        <v>80</v>
      </c>
      <c r="H437" t="s">
        <v>1642</v>
      </c>
      <c r="J437" t="s">
        <v>328</v>
      </c>
      <c r="K437" t="s">
        <v>329</v>
      </c>
      <c r="L437" t="s">
        <v>90</v>
      </c>
      <c r="M437" t="s">
        <v>368</v>
      </c>
      <c r="N437" t="s">
        <v>1907</v>
      </c>
      <c r="O437" t="s">
        <v>1908</v>
      </c>
      <c r="P437" t="s">
        <v>7</v>
      </c>
      <c r="Q437" t="s">
        <v>9</v>
      </c>
      <c r="R437" t="s">
        <v>245</v>
      </c>
      <c r="S437" t="s">
        <v>221</v>
      </c>
      <c r="T437">
        <v>31500000</v>
      </c>
      <c r="AC437">
        <v>3.5</v>
      </c>
      <c r="AD437">
        <v>9000000</v>
      </c>
      <c r="AE437">
        <v>31500000</v>
      </c>
      <c r="AG437">
        <v>42032</v>
      </c>
      <c r="AH437">
        <v>42033</v>
      </c>
      <c r="AI437">
        <v>42034</v>
      </c>
      <c r="AJ437" t="s">
        <v>411</v>
      </c>
      <c r="AN437">
        <v>31500000</v>
      </c>
      <c r="AO437">
        <v>31500000</v>
      </c>
      <c r="AP437">
        <v>0</v>
      </c>
      <c r="AQ437">
        <v>0</v>
      </c>
      <c r="AR437" t="s">
        <v>469</v>
      </c>
      <c r="AS437" t="s">
        <v>469</v>
      </c>
      <c r="AT437" t="s">
        <v>469</v>
      </c>
      <c r="AU437" t="s">
        <v>469</v>
      </c>
      <c r="AV437" t="s">
        <v>1675</v>
      </c>
      <c r="AW437">
        <v>13</v>
      </c>
      <c r="AX437">
        <v>12</v>
      </c>
      <c r="AY437">
        <v>42034</v>
      </c>
      <c r="AZ437">
        <v>31500000</v>
      </c>
      <c r="BB437" t="s">
        <v>1338</v>
      </c>
      <c r="BC437">
        <v>0</v>
      </c>
      <c r="BD437">
        <v>1</v>
      </c>
      <c r="BE437" t="s">
        <v>469</v>
      </c>
      <c r="BF437" t="s">
        <v>1339</v>
      </c>
      <c r="BG437" t="s">
        <v>1340</v>
      </c>
      <c r="BH437">
        <v>0</v>
      </c>
      <c r="CN437" t="s">
        <v>676</v>
      </c>
      <c r="CO437">
        <v>0</v>
      </c>
      <c r="CP437">
        <v>2</v>
      </c>
      <c r="CQ437" t="s">
        <v>469</v>
      </c>
      <c r="CR437" t="s">
        <v>971</v>
      </c>
      <c r="CS437" t="s">
        <v>469</v>
      </c>
      <c r="CT437">
        <v>0</v>
      </c>
    </row>
    <row r="438" spans="1:98" x14ac:dyDescent="0.2">
      <c r="A438" t="s">
        <v>516</v>
      </c>
      <c r="B438" t="s">
        <v>528</v>
      </c>
      <c r="C438" t="s">
        <v>4</v>
      </c>
      <c r="D438" s="39" t="s">
        <v>715</v>
      </c>
      <c r="E438" t="s">
        <v>517</v>
      </c>
      <c r="F438" t="s">
        <v>996</v>
      </c>
      <c r="G438">
        <v>81</v>
      </c>
      <c r="H438" t="s">
        <v>1642</v>
      </c>
      <c r="J438" t="s">
        <v>328</v>
      </c>
      <c r="K438" t="s">
        <v>329</v>
      </c>
      <c r="L438" t="s">
        <v>90</v>
      </c>
      <c r="M438" t="s">
        <v>368</v>
      </c>
      <c r="N438" t="s">
        <v>1907</v>
      </c>
      <c r="O438" t="s">
        <v>1908</v>
      </c>
      <c r="P438" t="s">
        <v>7</v>
      </c>
      <c r="Q438" t="s">
        <v>9</v>
      </c>
      <c r="R438" t="s">
        <v>245</v>
      </c>
      <c r="S438" t="s">
        <v>221</v>
      </c>
      <c r="T438">
        <v>76500000</v>
      </c>
      <c r="AC438">
        <v>8.5</v>
      </c>
      <c r="AD438">
        <v>9000000</v>
      </c>
      <c r="AE438">
        <v>76500000</v>
      </c>
      <c r="AG438">
        <v>42032</v>
      </c>
      <c r="AH438">
        <v>42033</v>
      </c>
      <c r="AI438">
        <v>42034</v>
      </c>
      <c r="AJ438" t="s">
        <v>411</v>
      </c>
      <c r="AN438">
        <v>0</v>
      </c>
      <c r="AO438">
        <v>0</v>
      </c>
      <c r="AP438">
        <v>76500000</v>
      </c>
      <c r="AQ438">
        <v>0</v>
      </c>
      <c r="AR438" t="s">
        <v>469</v>
      </c>
      <c r="AS438" t="s">
        <v>469</v>
      </c>
      <c r="AT438" t="s">
        <v>469</v>
      </c>
      <c r="AU438" t="s">
        <v>469</v>
      </c>
      <c r="AV438" t="s">
        <v>469</v>
      </c>
      <c r="AW438" t="s">
        <v>469</v>
      </c>
      <c r="AX438" t="s">
        <v>469</v>
      </c>
      <c r="AY438" t="s">
        <v>469</v>
      </c>
      <c r="AZ438">
        <v>0</v>
      </c>
      <c r="BB438" t="s">
        <v>1341</v>
      </c>
      <c r="BC438">
        <v>0</v>
      </c>
      <c r="BD438">
        <v>1</v>
      </c>
      <c r="BE438" t="s">
        <v>469</v>
      </c>
      <c r="BF438" t="s">
        <v>1342</v>
      </c>
      <c r="BG438" t="s">
        <v>1343</v>
      </c>
      <c r="BH438">
        <v>0</v>
      </c>
      <c r="CN438" t="s">
        <v>677</v>
      </c>
      <c r="CO438">
        <v>0</v>
      </c>
      <c r="CP438">
        <v>2</v>
      </c>
      <c r="CQ438" t="s">
        <v>469</v>
      </c>
      <c r="CR438" t="s">
        <v>972</v>
      </c>
      <c r="CS438" t="s">
        <v>469</v>
      </c>
      <c r="CT438">
        <v>0</v>
      </c>
    </row>
    <row r="439" spans="1:98" x14ac:dyDescent="0.2">
      <c r="A439" t="s">
        <v>516</v>
      </c>
      <c r="B439" t="s">
        <v>528</v>
      </c>
      <c r="C439" t="s">
        <v>4</v>
      </c>
      <c r="D439" s="39" t="s">
        <v>715</v>
      </c>
      <c r="E439" t="s">
        <v>517</v>
      </c>
      <c r="F439" t="s">
        <v>996</v>
      </c>
      <c r="G439">
        <v>82</v>
      </c>
      <c r="H439" t="s">
        <v>1676</v>
      </c>
      <c r="J439" t="s">
        <v>328</v>
      </c>
      <c r="K439" t="s">
        <v>329</v>
      </c>
      <c r="L439" t="s">
        <v>90</v>
      </c>
      <c r="M439" t="s">
        <v>368</v>
      </c>
      <c r="N439" t="s">
        <v>1907</v>
      </c>
      <c r="O439" t="s">
        <v>1908</v>
      </c>
      <c r="P439" t="s">
        <v>7</v>
      </c>
      <c r="Q439" t="s">
        <v>9</v>
      </c>
      <c r="R439" t="s">
        <v>245</v>
      </c>
      <c r="S439" t="s">
        <v>221</v>
      </c>
      <c r="T439">
        <v>14350000</v>
      </c>
      <c r="AC439">
        <v>3.5</v>
      </c>
      <c r="AD439">
        <v>4100000</v>
      </c>
      <c r="AE439">
        <v>14350000</v>
      </c>
      <c r="AG439">
        <v>42023</v>
      </c>
      <c r="AH439">
        <v>42025</v>
      </c>
      <c r="AI439">
        <v>42027</v>
      </c>
      <c r="AJ439" t="s">
        <v>411</v>
      </c>
      <c r="AN439">
        <v>14350000</v>
      </c>
      <c r="AO439">
        <v>14350000</v>
      </c>
      <c r="AP439">
        <v>0</v>
      </c>
      <c r="AQ439">
        <v>0</v>
      </c>
      <c r="AR439" t="s">
        <v>469</v>
      </c>
      <c r="AS439" t="s">
        <v>469</v>
      </c>
      <c r="AT439" t="s">
        <v>469</v>
      </c>
      <c r="AU439" t="s">
        <v>469</v>
      </c>
      <c r="AV439" t="s">
        <v>1945</v>
      </c>
      <c r="AW439">
        <v>47</v>
      </c>
      <c r="AX439">
        <v>46</v>
      </c>
      <c r="AY439">
        <v>42129</v>
      </c>
      <c r="AZ439">
        <v>14350000</v>
      </c>
      <c r="BB439" t="s">
        <v>1344</v>
      </c>
      <c r="BC439">
        <v>0</v>
      </c>
      <c r="BD439">
        <v>1</v>
      </c>
      <c r="BE439" t="s">
        <v>469</v>
      </c>
      <c r="BF439" t="s">
        <v>1345</v>
      </c>
      <c r="BG439" t="s">
        <v>1343</v>
      </c>
      <c r="BH439">
        <v>0</v>
      </c>
      <c r="CN439" t="s">
        <v>678</v>
      </c>
      <c r="CO439">
        <v>0</v>
      </c>
      <c r="CP439">
        <v>2</v>
      </c>
      <c r="CQ439" t="s">
        <v>469</v>
      </c>
      <c r="CR439" t="s">
        <v>973</v>
      </c>
      <c r="CS439" t="s">
        <v>469</v>
      </c>
      <c r="CT439">
        <v>0</v>
      </c>
    </row>
    <row r="440" spans="1:98" x14ac:dyDescent="0.2">
      <c r="A440" t="s">
        <v>516</v>
      </c>
      <c r="B440" t="s">
        <v>528</v>
      </c>
      <c r="C440" t="s">
        <v>4</v>
      </c>
      <c r="D440" s="39" t="s">
        <v>715</v>
      </c>
      <c r="E440" t="s">
        <v>517</v>
      </c>
      <c r="F440" t="s">
        <v>996</v>
      </c>
      <c r="G440">
        <v>83</v>
      </c>
      <c r="H440" t="s">
        <v>1677</v>
      </c>
      <c r="J440" t="s">
        <v>328</v>
      </c>
      <c r="K440" t="s">
        <v>329</v>
      </c>
      <c r="L440" t="s">
        <v>90</v>
      </c>
      <c r="M440" t="s">
        <v>368</v>
      </c>
      <c r="N440" t="s">
        <v>1907</v>
      </c>
      <c r="O440" t="s">
        <v>1908</v>
      </c>
      <c r="P440" t="s">
        <v>7</v>
      </c>
      <c r="Q440" t="s">
        <v>9</v>
      </c>
      <c r="R440" t="s">
        <v>245</v>
      </c>
      <c r="S440" t="s">
        <v>221</v>
      </c>
      <c r="T440">
        <v>8050000</v>
      </c>
      <c r="AC440">
        <v>3.5</v>
      </c>
      <c r="AD440">
        <v>2300000</v>
      </c>
      <c r="AE440">
        <v>8050000</v>
      </c>
      <c r="AG440">
        <v>42023</v>
      </c>
      <c r="AH440">
        <v>42025</v>
      </c>
      <c r="AI440">
        <v>42027</v>
      </c>
      <c r="AJ440" t="s">
        <v>411</v>
      </c>
      <c r="AN440">
        <v>8050000</v>
      </c>
      <c r="AO440">
        <v>8050000</v>
      </c>
      <c r="AP440">
        <v>0</v>
      </c>
      <c r="AQ440">
        <v>0</v>
      </c>
      <c r="AR440" t="s">
        <v>469</v>
      </c>
      <c r="AS440" t="s">
        <v>469</v>
      </c>
      <c r="AT440" t="s">
        <v>469</v>
      </c>
      <c r="AU440" t="s">
        <v>469</v>
      </c>
      <c r="AV440" t="s">
        <v>1946</v>
      </c>
      <c r="AW440">
        <v>48</v>
      </c>
      <c r="AX440">
        <v>54</v>
      </c>
      <c r="AY440">
        <v>42041</v>
      </c>
      <c r="AZ440">
        <v>8050000</v>
      </c>
      <c r="BB440" t="s">
        <v>1346</v>
      </c>
      <c r="BC440">
        <v>0</v>
      </c>
      <c r="BD440">
        <v>1</v>
      </c>
      <c r="BE440" t="s">
        <v>469</v>
      </c>
      <c r="BF440" t="s">
        <v>1347</v>
      </c>
      <c r="BG440" t="s">
        <v>1348</v>
      </c>
      <c r="BH440">
        <v>0.10999999940395355</v>
      </c>
      <c r="CN440" t="s">
        <v>679</v>
      </c>
      <c r="CO440">
        <v>0</v>
      </c>
      <c r="CP440">
        <v>2</v>
      </c>
      <c r="CQ440" t="s">
        <v>469</v>
      </c>
      <c r="CR440" t="s">
        <v>974</v>
      </c>
      <c r="CS440" t="s">
        <v>469</v>
      </c>
      <c r="CT440">
        <v>0</v>
      </c>
    </row>
    <row r="441" spans="1:98" x14ac:dyDescent="0.2">
      <c r="A441" t="s">
        <v>516</v>
      </c>
      <c r="B441" t="s">
        <v>528</v>
      </c>
      <c r="C441" t="s">
        <v>4</v>
      </c>
      <c r="D441" s="39" t="s">
        <v>715</v>
      </c>
      <c r="E441" t="s">
        <v>517</v>
      </c>
      <c r="F441" t="s">
        <v>996</v>
      </c>
      <c r="G441">
        <v>84</v>
      </c>
      <c r="H441" t="s">
        <v>1653</v>
      </c>
      <c r="J441" t="s">
        <v>328</v>
      </c>
      <c r="K441" t="s">
        <v>329</v>
      </c>
      <c r="L441" t="s">
        <v>90</v>
      </c>
      <c r="M441" t="s">
        <v>368</v>
      </c>
      <c r="N441" t="s">
        <v>1907</v>
      </c>
      <c r="O441" t="s">
        <v>1908</v>
      </c>
      <c r="P441" t="s">
        <v>7</v>
      </c>
      <c r="Q441" t="s">
        <v>9</v>
      </c>
      <c r="R441" t="s">
        <v>245</v>
      </c>
      <c r="S441" t="s">
        <v>221</v>
      </c>
      <c r="T441">
        <v>12600000</v>
      </c>
      <c r="AC441">
        <v>3.5</v>
      </c>
      <c r="AD441">
        <v>3600000</v>
      </c>
      <c r="AE441">
        <v>12600000</v>
      </c>
      <c r="AG441">
        <v>42023</v>
      </c>
      <c r="AH441">
        <v>42025</v>
      </c>
      <c r="AI441">
        <v>42027</v>
      </c>
      <c r="AJ441" t="s">
        <v>411</v>
      </c>
      <c r="AN441">
        <v>12600000</v>
      </c>
      <c r="AO441">
        <v>12600000</v>
      </c>
      <c r="AP441">
        <v>0</v>
      </c>
      <c r="AQ441">
        <v>0</v>
      </c>
      <c r="AR441" t="s">
        <v>469</v>
      </c>
      <c r="AS441" t="s">
        <v>469</v>
      </c>
      <c r="AT441" t="s">
        <v>469</v>
      </c>
      <c r="AU441" t="s">
        <v>469</v>
      </c>
      <c r="AV441" t="s">
        <v>1947</v>
      </c>
      <c r="AW441">
        <v>49</v>
      </c>
      <c r="AX441">
        <v>43</v>
      </c>
      <c r="AY441">
        <v>42129</v>
      </c>
      <c r="AZ441">
        <v>12600000</v>
      </c>
      <c r="BB441" t="s">
        <v>1349</v>
      </c>
      <c r="BC441">
        <v>0</v>
      </c>
      <c r="BD441">
        <v>1</v>
      </c>
      <c r="BE441" t="s">
        <v>469</v>
      </c>
      <c r="BF441" t="s">
        <v>1350</v>
      </c>
      <c r="BG441" t="s">
        <v>1351</v>
      </c>
      <c r="BH441">
        <v>-0.4699999988079071</v>
      </c>
      <c r="CN441" t="s">
        <v>680</v>
      </c>
      <c r="CO441">
        <v>0</v>
      </c>
      <c r="CP441">
        <v>2</v>
      </c>
      <c r="CQ441" t="s">
        <v>469</v>
      </c>
      <c r="CR441" t="s">
        <v>975</v>
      </c>
      <c r="CS441" t="s">
        <v>469</v>
      </c>
      <c r="CT441">
        <v>0</v>
      </c>
    </row>
    <row r="442" spans="1:98" x14ac:dyDescent="0.2">
      <c r="A442" t="s">
        <v>516</v>
      </c>
      <c r="B442" t="s">
        <v>528</v>
      </c>
      <c r="C442" t="s">
        <v>4</v>
      </c>
      <c r="D442" s="39" t="s">
        <v>715</v>
      </c>
      <c r="E442" t="s">
        <v>517</v>
      </c>
      <c r="F442" t="s">
        <v>996</v>
      </c>
      <c r="G442">
        <v>85</v>
      </c>
      <c r="H442" t="s">
        <v>1678</v>
      </c>
      <c r="J442" t="s">
        <v>328</v>
      </c>
      <c r="K442" t="s">
        <v>329</v>
      </c>
      <c r="L442" t="s">
        <v>90</v>
      </c>
      <c r="M442" t="s">
        <v>368</v>
      </c>
      <c r="N442" t="s">
        <v>1907</v>
      </c>
      <c r="O442" t="s">
        <v>1908</v>
      </c>
      <c r="P442" t="s">
        <v>7</v>
      </c>
      <c r="Q442" t="s">
        <v>9</v>
      </c>
      <c r="R442" t="s">
        <v>245</v>
      </c>
      <c r="S442" t="s">
        <v>221</v>
      </c>
      <c r="T442">
        <v>43200000</v>
      </c>
      <c r="AC442">
        <v>12</v>
      </c>
      <c r="AD442">
        <v>3600000</v>
      </c>
      <c r="AE442">
        <v>43200000</v>
      </c>
      <c r="AG442">
        <v>42037</v>
      </c>
      <c r="AH442">
        <v>42037</v>
      </c>
      <c r="AI442">
        <v>42037</v>
      </c>
      <c r="AJ442" t="s">
        <v>411</v>
      </c>
      <c r="AN442">
        <v>12600000</v>
      </c>
      <c r="AO442">
        <v>12600000</v>
      </c>
      <c r="AP442">
        <v>30600000</v>
      </c>
      <c r="AQ442">
        <v>0</v>
      </c>
      <c r="AR442" t="s">
        <v>469</v>
      </c>
      <c r="AS442" t="s">
        <v>469</v>
      </c>
      <c r="AT442" t="s">
        <v>469</v>
      </c>
      <c r="AU442" t="s">
        <v>469</v>
      </c>
      <c r="AV442" t="s">
        <v>2229</v>
      </c>
      <c r="AW442">
        <v>77</v>
      </c>
      <c r="AX442">
        <v>276</v>
      </c>
      <c r="AY442">
        <v>42062</v>
      </c>
      <c r="AZ442">
        <v>12600000</v>
      </c>
      <c r="BB442" t="s">
        <v>1352</v>
      </c>
      <c r="BC442">
        <v>0</v>
      </c>
      <c r="BD442">
        <v>1</v>
      </c>
      <c r="BE442" t="s">
        <v>469</v>
      </c>
      <c r="BF442" t="s">
        <v>1353</v>
      </c>
      <c r="BG442" t="s">
        <v>1238</v>
      </c>
      <c r="BH442">
        <v>0</v>
      </c>
      <c r="CN442" t="s">
        <v>681</v>
      </c>
      <c r="CO442">
        <v>0</v>
      </c>
      <c r="CP442">
        <v>2</v>
      </c>
      <c r="CQ442" t="s">
        <v>469</v>
      </c>
      <c r="CR442" t="s">
        <v>976</v>
      </c>
      <c r="CS442" t="s">
        <v>469</v>
      </c>
      <c r="CT442">
        <v>0</v>
      </c>
    </row>
    <row r="443" spans="1:98" x14ac:dyDescent="0.2">
      <c r="A443" t="s">
        <v>516</v>
      </c>
      <c r="B443" t="s">
        <v>528</v>
      </c>
      <c r="C443" t="s">
        <v>4</v>
      </c>
      <c r="D443" s="39" t="s">
        <v>715</v>
      </c>
      <c r="E443" t="s">
        <v>517</v>
      </c>
      <c r="F443" t="s">
        <v>996</v>
      </c>
      <c r="G443">
        <v>86</v>
      </c>
      <c r="H443" t="s">
        <v>1760</v>
      </c>
      <c r="J443" t="s">
        <v>328</v>
      </c>
      <c r="K443" t="s">
        <v>329</v>
      </c>
      <c r="L443" t="s">
        <v>90</v>
      </c>
      <c r="M443" t="s">
        <v>368</v>
      </c>
      <c r="N443" t="s">
        <v>1907</v>
      </c>
      <c r="O443" t="s">
        <v>1908</v>
      </c>
      <c r="P443" t="s">
        <v>7</v>
      </c>
      <c r="Q443" t="s">
        <v>9</v>
      </c>
      <c r="R443" t="s">
        <v>245</v>
      </c>
      <c r="S443" t="s">
        <v>221</v>
      </c>
      <c r="T443">
        <v>10500000</v>
      </c>
      <c r="AC443">
        <v>3.5</v>
      </c>
      <c r="AD443">
        <v>3000000</v>
      </c>
      <c r="AE443">
        <v>10500000</v>
      </c>
      <c r="AG443">
        <v>42023</v>
      </c>
      <c r="AH443">
        <v>42025</v>
      </c>
      <c r="AI443">
        <v>42027</v>
      </c>
      <c r="AJ443" t="s">
        <v>411</v>
      </c>
      <c r="AN443">
        <v>10500000</v>
      </c>
      <c r="AO443">
        <v>10500000</v>
      </c>
      <c r="AP443">
        <v>0</v>
      </c>
      <c r="AQ443">
        <v>0</v>
      </c>
      <c r="AR443" t="s">
        <v>469</v>
      </c>
      <c r="AS443" t="s">
        <v>469</v>
      </c>
      <c r="AT443" t="s">
        <v>469</v>
      </c>
      <c r="AU443" t="s">
        <v>469</v>
      </c>
      <c r="AV443" t="s">
        <v>1948</v>
      </c>
      <c r="AW443">
        <v>88</v>
      </c>
      <c r="AX443">
        <v>98</v>
      </c>
      <c r="AY443">
        <v>42046</v>
      </c>
      <c r="AZ443">
        <v>10500000</v>
      </c>
      <c r="BB443" t="s">
        <v>1354</v>
      </c>
      <c r="BC443">
        <v>0</v>
      </c>
      <c r="BD443">
        <v>1</v>
      </c>
      <c r="BE443" t="s">
        <v>469</v>
      </c>
      <c r="BF443" t="s">
        <v>1355</v>
      </c>
      <c r="BG443" t="s">
        <v>1356</v>
      </c>
      <c r="BH443">
        <v>0</v>
      </c>
      <c r="CN443" t="s">
        <v>788</v>
      </c>
      <c r="CO443">
        <v>0</v>
      </c>
      <c r="CP443">
        <v>2</v>
      </c>
      <c r="CQ443" t="s">
        <v>469</v>
      </c>
      <c r="CR443" t="s">
        <v>977</v>
      </c>
      <c r="CS443" t="s">
        <v>469</v>
      </c>
      <c r="CT443">
        <v>0</v>
      </c>
    </row>
    <row r="444" spans="1:98" x14ac:dyDescent="0.2">
      <c r="A444" t="s">
        <v>516</v>
      </c>
      <c r="B444" t="s">
        <v>528</v>
      </c>
      <c r="C444" t="s">
        <v>4</v>
      </c>
      <c r="D444" s="39" t="s">
        <v>715</v>
      </c>
      <c r="E444" t="s">
        <v>517</v>
      </c>
      <c r="F444" t="s">
        <v>996</v>
      </c>
      <c r="G444">
        <v>87</v>
      </c>
      <c r="H444" t="s">
        <v>1877</v>
      </c>
      <c r="J444" t="s">
        <v>328</v>
      </c>
      <c r="K444" t="s">
        <v>329</v>
      </c>
      <c r="L444" t="s">
        <v>90</v>
      </c>
      <c r="M444" t="s">
        <v>368</v>
      </c>
      <c r="N444" t="s">
        <v>1907</v>
      </c>
      <c r="O444" t="s">
        <v>1908</v>
      </c>
      <c r="P444" t="s">
        <v>7</v>
      </c>
      <c r="Q444" t="s">
        <v>9</v>
      </c>
      <c r="R444" t="s">
        <v>245</v>
      </c>
      <c r="S444" t="s">
        <v>221</v>
      </c>
      <c r="T444">
        <v>10250000</v>
      </c>
      <c r="AC444">
        <v>2.5</v>
      </c>
      <c r="AD444">
        <v>4100000</v>
      </c>
      <c r="AE444">
        <v>10250000</v>
      </c>
      <c r="AG444">
        <v>42023</v>
      </c>
      <c r="AH444">
        <v>42025</v>
      </c>
      <c r="AI444">
        <v>42027</v>
      </c>
      <c r="AJ444" t="s">
        <v>411</v>
      </c>
      <c r="AN444">
        <v>10250000</v>
      </c>
      <c r="AO444">
        <v>0</v>
      </c>
      <c r="AP444">
        <v>10250000</v>
      </c>
      <c r="AQ444">
        <v>10250000</v>
      </c>
      <c r="AR444" t="s">
        <v>469</v>
      </c>
      <c r="AS444" t="s">
        <v>469</v>
      </c>
      <c r="AT444" t="s">
        <v>469</v>
      </c>
      <c r="AU444" t="s">
        <v>469</v>
      </c>
      <c r="AV444" t="s">
        <v>1949</v>
      </c>
      <c r="AW444">
        <v>249</v>
      </c>
      <c r="AX444">
        <v>0</v>
      </c>
      <c r="AY444">
        <v>0</v>
      </c>
      <c r="AZ444">
        <v>10250000</v>
      </c>
      <c r="BB444" t="s">
        <v>1357</v>
      </c>
      <c r="BC444">
        <v>0</v>
      </c>
      <c r="BD444">
        <v>1</v>
      </c>
      <c r="BE444" t="s">
        <v>469</v>
      </c>
      <c r="BF444" t="s">
        <v>1358</v>
      </c>
      <c r="BG444" t="s">
        <v>1359</v>
      </c>
      <c r="BH444">
        <v>383333</v>
      </c>
      <c r="CN444" t="s">
        <v>569</v>
      </c>
      <c r="CO444">
        <v>0</v>
      </c>
      <c r="CP444">
        <v>3</v>
      </c>
      <c r="CQ444" t="s">
        <v>469</v>
      </c>
      <c r="CR444" t="s">
        <v>978</v>
      </c>
      <c r="CS444" t="s">
        <v>469</v>
      </c>
      <c r="CT444">
        <v>-44100000</v>
      </c>
    </row>
    <row r="445" spans="1:98" x14ac:dyDescent="0.2">
      <c r="A445" t="s">
        <v>516</v>
      </c>
      <c r="B445" t="s">
        <v>528</v>
      </c>
      <c r="C445" t="s">
        <v>4</v>
      </c>
      <c r="D445" s="39" t="s">
        <v>715</v>
      </c>
      <c r="E445" t="s">
        <v>517</v>
      </c>
      <c r="F445" t="s">
        <v>996</v>
      </c>
      <c r="G445">
        <v>88</v>
      </c>
      <c r="H445" t="s">
        <v>1903</v>
      </c>
      <c r="J445" t="s">
        <v>328</v>
      </c>
      <c r="K445" t="s">
        <v>329</v>
      </c>
      <c r="L445" t="s">
        <v>90</v>
      </c>
      <c r="M445" t="s">
        <v>368</v>
      </c>
      <c r="N445" t="s">
        <v>1907</v>
      </c>
      <c r="O445" t="s">
        <v>1908</v>
      </c>
      <c r="P445" t="s">
        <v>7</v>
      </c>
      <c r="Q445" t="s">
        <v>9</v>
      </c>
      <c r="R445" t="s">
        <v>245</v>
      </c>
      <c r="S445" t="s">
        <v>221</v>
      </c>
      <c r="T445">
        <v>6900000</v>
      </c>
      <c r="AC445">
        <v>3</v>
      </c>
      <c r="AD445">
        <v>2300000</v>
      </c>
      <c r="AE445">
        <v>6900000</v>
      </c>
      <c r="AG445">
        <v>42048</v>
      </c>
      <c r="AH445">
        <v>42049</v>
      </c>
      <c r="AI445">
        <v>42049</v>
      </c>
      <c r="AJ445" t="s">
        <v>411</v>
      </c>
      <c r="AN445">
        <v>6900000</v>
      </c>
      <c r="AO445">
        <v>6900000</v>
      </c>
      <c r="AP445">
        <v>0</v>
      </c>
      <c r="AQ445">
        <v>0</v>
      </c>
      <c r="AR445" t="s">
        <v>469</v>
      </c>
      <c r="AS445" t="s">
        <v>469</v>
      </c>
      <c r="AT445" t="s">
        <v>469</v>
      </c>
      <c r="AU445" t="s">
        <v>469</v>
      </c>
      <c r="AV445" t="s">
        <v>1950</v>
      </c>
      <c r="AW445">
        <v>257</v>
      </c>
      <c r="AX445">
        <v>189</v>
      </c>
      <c r="AY445">
        <v>42051</v>
      </c>
      <c r="AZ445">
        <v>6900000</v>
      </c>
      <c r="BB445" t="s">
        <v>1360</v>
      </c>
      <c r="BC445">
        <v>0</v>
      </c>
      <c r="BD445">
        <v>1</v>
      </c>
      <c r="BE445" t="s">
        <v>469</v>
      </c>
      <c r="BF445" t="s">
        <v>1361</v>
      </c>
      <c r="BG445" t="s">
        <v>1362</v>
      </c>
      <c r="BH445">
        <v>-0.41000000014901161</v>
      </c>
      <c r="CN445" t="s">
        <v>670</v>
      </c>
      <c r="CO445">
        <v>0</v>
      </c>
      <c r="CP445">
        <v>3</v>
      </c>
      <c r="CQ445" t="s">
        <v>469</v>
      </c>
      <c r="CR445" t="s">
        <v>825</v>
      </c>
      <c r="CS445" t="s">
        <v>979</v>
      </c>
      <c r="CT445">
        <v>8235315</v>
      </c>
    </row>
    <row r="446" spans="1:98" x14ac:dyDescent="0.2">
      <c r="A446" t="s">
        <v>516</v>
      </c>
      <c r="B446" t="s">
        <v>528</v>
      </c>
      <c r="C446" t="s">
        <v>4</v>
      </c>
      <c r="D446" s="39" t="s">
        <v>715</v>
      </c>
      <c r="E446" t="s">
        <v>517</v>
      </c>
      <c r="F446" t="s">
        <v>996</v>
      </c>
      <c r="G446">
        <v>89</v>
      </c>
      <c r="H446" t="s">
        <v>1951</v>
      </c>
      <c r="J446" t="s">
        <v>328</v>
      </c>
      <c r="K446" t="s">
        <v>329</v>
      </c>
      <c r="L446" t="s">
        <v>90</v>
      </c>
      <c r="M446" t="s">
        <v>368</v>
      </c>
      <c r="N446" t="s">
        <v>1907</v>
      </c>
      <c r="O446" t="s">
        <v>1908</v>
      </c>
      <c r="P446" t="s">
        <v>7</v>
      </c>
      <c r="Q446" t="s">
        <v>9</v>
      </c>
      <c r="R446" t="s">
        <v>245</v>
      </c>
      <c r="S446" t="s">
        <v>221</v>
      </c>
      <c r="T446">
        <v>4600000</v>
      </c>
      <c r="AC446">
        <v>2</v>
      </c>
      <c r="AD446">
        <v>2300000</v>
      </c>
      <c r="AE446">
        <v>4600000</v>
      </c>
      <c r="AG446">
        <v>42053</v>
      </c>
      <c r="AH446">
        <v>42054</v>
      </c>
      <c r="AI446">
        <v>42054</v>
      </c>
      <c r="AJ446" t="s">
        <v>411</v>
      </c>
      <c r="AN446">
        <v>4600000</v>
      </c>
      <c r="AO446">
        <v>0</v>
      </c>
      <c r="AP446">
        <v>4600000</v>
      </c>
      <c r="AQ446">
        <v>4600000</v>
      </c>
      <c r="AR446" t="s">
        <v>469</v>
      </c>
      <c r="AS446" t="s">
        <v>469</v>
      </c>
      <c r="AT446" t="s">
        <v>469</v>
      </c>
      <c r="AU446" t="s">
        <v>469</v>
      </c>
      <c r="AV446" t="s">
        <v>2230</v>
      </c>
      <c r="AW446">
        <v>269</v>
      </c>
      <c r="AX446">
        <v>0</v>
      </c>
      <c r="AY446">
        <v>0</v>
      </c>
      <c r="AZ446">
        <v>4600000</v>
      </c>
      <c r="BB446" t="s">
        <v>1363</v>
      </c>
      <c r="BC446">
        <v>0</v>
      </c>
      <c r="BD446">
        <v>1</v>
      </c>
      <c r="BE446" t="s">
        <v>469</v>
      </c>
      <c r="BF446" t="s">
        <v>1364</v>
      </c>
      <c r="BG446" t="s">
        <v>1365</v>
      </c>
      <c r="BH446">
        <v>0</v>
      </c>
      <c r="CN446" t="s">
        <v>671</v>
      </c>
      <c r="CO446">
        <v>0</v>
      </c>
      <c r="CP446">
        <v>3</v>
      </c>
      <c r="CQ446" t="s">
        <v>469</v>
      </c>
      <c r="CR446" t="s">
        <v>826</v>
      </c>
      <c r="CS446" t="s">
        <v>827</v>
      </c>
      <c r="CT446">
        <v>0</v>
      </c>
    </row>
    <row r="447" spans="1:98" x14ac:dyDescent="0.2">
      <c r="A447" t="s">
        <v>516</v>
      </c>
      <c r="B447" t="s">
        <v>528</v>
      </c>
      <c r="C447" t="s">
        <v>4</v>
      </c>
      <c r="D447" s="39" t="s">
        <v>715</v>
      </c>
      <c r="E447" t="s">
        <v>517</v>
      </c>
      <c r="F447" t="s">
        <v>996</v>
      </c>
      <c r="G447">
        <v>90</v>
      </c>
      <c r="H447" t="s">
        <v>1952</v>
      </c>
      <c r="J447" t="s">
        <v>328</v>
      </c>
      <c r="K447" t="s">
        <v>329</v>
      </c>
      <c r="L447" t="s">
        <v>90</v>
      </c>
      <c r="M447" t="s">
        <v>368</v>
      </c>
      <c r="N447" t="s">
        <v>1907</v>
      </c>
      <c r="O447" t="s">
        <v>1908</v>
      </c>
      <c r="P447" t="s">
        <v>7</v>
      </c>
      <c r="Q447" t="s">
        <v>9</v>
      </c>
      <c r="R447" t="s">
        <v>245</v>
      </c>
      <c r="S447" t="s">
        <v>221</v>
      </c>
      <c r="T447">
        <v>6900000</v>
      </c>
      <c r="AC447">
        <v>3</v>
      </c>
      <c r="AD447">
        <v>2300000</v>
      </c>
      <c r="AE447">
        <v>6900000</v>
      </c>
      <c r="AG447">
        <v>42053</v>
      </c>
      <c r="AH447">
        <v>42054</v>
      </c>
      <c r="AI447">
        <v>42054</v>
      </c>
      <c r="AJ447" t="s">
        <v>411</v>
      </c>
      <c r="AN447">
        <v>6900000</v>
      </c>
      <c r="AO447">
        <v>6900000</v>
      </c>
      <c r="AP447">
        <v>0</v>
      </c>
      <c r="AQ447">
        <v>0</v>
      </c>
      <c r="AR447" t="s">
        <v>469</v>
      </c>
      <c r="AS447" t="s">
        <v>469</v>
      </c>
      <c r="AT447" t="s">
        <v>469</v>
      </c>
      <c r="AU447" t="s">
        <v>469</v>
      </c>
      <c r="AV447" t="s">
        <v>2231</v>
      </c>
      <c r="AW447">
        <v>270</v>
      </c>
      <c r="AX447">
        <v>258</v>
      </c>
      <c r="AY447">
        <v>42060</v>
      </c>
      <c r="AZ447">
        <v>6900000</v>
      </c>
      <c r="BB447" t="s">
        <v>1366</v>
      </c>
      <c r="BC447">
        <v>0</v>
      </c>
      <c r="BD447">
        <v>1</v>
      </c>
      <c r="BE447" t="s">
        <v>469</v>
      </c>
      <c r="BF447" t="s">
        <v>1367</v>
      </c>
      <c r="BG447" t="s">
        <v>1368</v>
      </c>
      <c r="BH447">
        <v>76667</v>
      </c>
      <c r="CN447" t="s">
        <v>672</v>
      </c>
      <c r="CO447">
        <v>0</v>
      </c>
      <c r="CP447">
        <v>3</v>
      </c>
      <c r="CQ447" t="s">
        <v>469</v>
      </c>
      <c r="CR447" t="s">
        <v>828</v>
      </c>
      <c r="CS447" t="s">
        <v>827</v>
      </c>
      <c r="CT447">
        <v>0</v>
      </c>
    </row>
    <row r="448" spans="1:98" x14ac:dyDescent="0.2">
      <c r="A448" t="s">
        <v>516</v>
      </c>
      <c r="B448" t="s">
        <v>528</v>
      </c>
      <c r="C448" t="s">
        <v>4</v>
      </c>
      <c r="D448" s="39" t="s">
        <v>715</v>
      </c>
      <c r="E448" t="s">
        <v>517</v>
      </c>
      <c r="F448" t="s">
        <v>996</v>
      </c>
      <c r="G448">
        <v>91</v>
      </c>
      <c r="H448" t="s">
        <v>1993</v>
      </c>
      <c r="J448" t="s">
        <v>328</v>
      </c>
      <c r="K448" t="s">
        <v>329</v>
      </c>
      <c r="L448" t="s">
        <v>90</v>
      </c>
      <c r="M448" t="s">
        <v>368</v>
      </c>
      <c r="N448" t="s">
        <v>1907</v>
      </c>
      <c r="O448" t="s">
        <v>1908</v>
      </c>
      <c r="P448" t="s">
        <v>7</v>
      </c>
      <c r="Q448" t="s">
        <v>9</v>
      </c>
      <c r="R448" t="s">
        <v>245</v>
      </c>
      <c r="S448" t="s">
        <v>221</v>
      </c>
      <c r="T448">
        <v>5750000</v>
      </c>
      <c r="AC448">
        <v>2.5</v>
      </c>
      <c r="AD448">
        <v>2300000</v>
      </c>
      <c r="AE448">
        <v>5750000</v>
      </c>
      <c r="AG448">
        <v>42058</v>
      </c>
      <c r="AH448">
        <v>42058</v>
      </c>
      <c r="AI448">
        <v>42058</v>
      </c>
      <c r="AJ448" t="s">
        <v>411</v>
      </c>
      <c r="AN448">
        <v>5750000</v>
      </c>
      <c r="AO448">
        <v>5750000</v>
      </c>
      <c r="AP448">
        <v>0</v>
      </c>
      <c r="AQ448">
        <v>0</v>
      </c>
      <c r="AR448" t="s">
        <v>469</v>
      </c>
      <c r="AS448" t="s">
        <v>469</v>
      </c>
      <c r="AT448" t="s">
        <v>469</v>
      </c>
      <c r="AU448" t="s">
        <v>469</v>
      </c>
      <c r="AV448" t="s">
        <v>2232</v>
      </c>
      <c r="AW448">
        <v>277</v>
      </c>
      <c r="AX448">
        <v>245</v>
      </c>
      <c r="AY448">
        <v>42059</v>
      </c>
      <c r="AZ448">
        <v>5750000</v>
      </c>
      <c r="BB448" t="s">
        <v>1369</v>
      </c>
      <c r="BC448">
        <v>0</v>
      </c>
      <c r="BD448">
        <v>1</v>
      </c>
      <c r="BE448" t="s">
        <v>469</v>
      </c>
      <c r="BF448" t="s">
        <v>1370</v>
      </c>
      <c r="BG448" t="s">
        <v>1371</v>
      </c>
      <c r="BH448">
        <v>383333</v>
      </c>
      <c r="CN448" t="s">
        <v>673</v>
      </c>
      <c r="CO448">
        <v>0</v>
      </c>
      <c r="CP448">
        <v>3</v>
      </c>
      <c r="CQ448" t="s">
        <v>469</v>
      </c>
      <c r="CR448" t="s">
        <v>980</v>
      </c>
      <c r="CS448" t="s">
        <v>469</v>
      </c>
      <c r="CT448">
        <v>0</v>
      </c>
    </row>
    <row r="449" spans="1:98" x14ac:dyDescent="0.2">
      <c r="A449" t="s">
        <v>516</v>
      </c>
      <c r="B449" t="s">
        <v>528</v>
      </c>
      <c r="C449" t="s">
        <v>4</v>
      </c>
      <c r="D449" s="39" t="s">
        <v>715</v>
      </c>
      <c r="E449" t="s">
        <v>517</v>
      </c>
      <c r="F449" t="s">
        <v>996</v>
      </c>
      <c r="G449">
        <v>92</v>
      </c>
      <c r="H449" t="s">
        <v>1994</v>
      </c>
      <c r="J449" t="s">
        <v>328</v>
      </c>
      <c r="K449" t="s">
        <v>329</v>
      </c>
      <c r="L449" t="s">
        <v>90</v>
      </c>
      <c r="M449" t="s">
        <v>368</v>
      </c>
      <c r="N449" t="s">
        <v>1907</v>
      </c>
      <c r="O449" t="s">
        <v>1908</v>
      </c>
      <c r="P449" t="s">
        <v>7</v>
      </c>
      <c r="Q449" t="s">
        <v>9</v>
      </c>
      <c r="R449" t="s">
        <v>245</v>
      </c>
      <c r="S449" t="s">
        <v>221</v>
      </c>
      <c r="T449">
        <v>13250000</v>
      </c>
      <c r="AC449">
        <v>2.5</v>
      </c>
      <c r="AD449">
        <v>5300000</v>
      </c>
      <c r="AE449">
        <v>13250000</v>
      </c>
      <c r="AG449">
        <v>42058</v>
      </c>
      <c r="AH449">
        <v>42058</v>
      </c>
      <c r="AI449">
        <v>42058</v>
      </c>
      <c r="AJ449" t="s">
        <v>411</v>
      </c>
      <c r="AN449">
        <v>13250000</v>
      </c>
      <c r="AO449">
        <v>13250000</v>
      </c>
      <c r="AP449">
        <v>0</v>
      </c>
      <c r="AQ449">
        <v>0</v>
      </c>
      <c r="AR449" t="s">
        <v>469</v>
      </c>
      <c r="AS449" t="s">
        <v>469</v>
      </c>
      <c r="AT449" t="s">
        <v>469</v>
      </c>
      <c r="AU449" t="s">
        <v>469</v>
      </c>
      <c r="AV449" t="s">
        <v>2233</v>
      </c>
      <c r="AW449">
        <v>278</v>
      </c>
      <c r="AX449">
        <v>277</v>
      </c>
      <c r="AY449">
        <v>42062</v>
      </c>
      <c r="AZ449">
        <v>13250000</v>
      </c>
      <c r="BB449" t="s">
        <v>1372</v>
      </c>
      <c r="BC449">
        <v>0</v>
      </c>
      <c r="BD449">
        <v>1</v>
      </c>
      <c r="BE449" t="s">
        <v>469</v>
      </c>
      <c r="BF449" t="s">
        <v>1373</v>
      </c>
      <c r="BG449" t="s">
        <v>1374</v>
      </c>
      <c r="BH449">
        <v>0</v>
      </c>
      <c r="CN449" t="s">
        <v>674</v>
      </c>
      <c r="CO449">
        <v>0</v>
      </c>
      <c r="CP449">
        <v>3</v>
      </c>
      <c r="CQ449" t="s">
        <v>469</v>
      </c>
      <c r="CR449" t="s">
        <v>981</v>
      </c>
      <c r="CS449" t="s">
        <v>469</v>
      </c>
      <c r="CT449">
        <v>0</v>
      </c>
    </row>
    <row r="450" spans="1:98" x14ac:dyDescent="0.2">
      <c r="A450" t="s">
        <v>516</v>
      </c>
      <c r="B450" t="s">
        <v>528</v>
      </c>
      <c r="C450" t="s">
        <v>4</v>
      </c>
      <c r="D450" s="39" t="s">
        <v>715</v>
      </c>
      <c r="E450" t="s">
        <v>517</v>
      </c>
      <c r="F450" t="s">
        <v>996</v>
      </c>
      <c r="G450">
        <v>93</v>
      </c>
      <c r="H450" t="s">
        <v>2305</v>
      </c>
      <c r="J450" t="s">
        <v>328</v>
      </c>
      <c r="K450" t="s">
        <v>329</v>
      </c>
      <c r="L450" t="s">
        <v>90</v>
      </c>
      <c r="M450" t="s">
        <v>368</v>
      </c>
      <c r="N450" t="s">
        <v>1907</v>
      </c>
      <c r="O450" t="s">
        <v>1908</v>
      </c>
      <c r="P450" t="s">
        <v>7</v>
      </c>
      <c r="Q450" t="s">
        <v>9</v>
      </c>
      <c r="R450" t="s">
        <v>245</v>
      </c>
      <c r="S450" t="s">
        <v>221</v>
      </c>
      <c r="T450">
        <v>8200000</v>
      </c>
      <c r="AC450">
        <v>2</v>
      </c>
      <c r="AD450">
        <v>4100000</v>
      </c>
      <c r="AE450">
        <v>8200000</v>
      </c>
      <c r="AG450" t="s">
        <v>2306</v>
      </c>
      <c r="AH450" t="s">
        <v>2307</v>
      </c>
      <c r="AI450" t="s">
        <v>2307</v>
      </c>
      <c r="AJ450" t="s">
        <v>411</v>
      </c>
      <c r="AK450" t="s">
        <v>417</v>
      </c>
      <c r="AL450" t="s">
        <v>2308</v>
      </c>
      <c r="AM450">
        <v>42069</v>
      </c>
      <c r="AN450">
        <v>0</v>
      </c>
      <c r="AO450">
        <v>0</v>
      </c>
      <c r="AP450">
        <v>8200000</v>
      </c>
      <c r="AQ450">
        <v>0</v>
      </c>
      <c r="AR450" t="s">
        <v>469</v>
      </c>
      <c r="AS450" t="s">
        <v>469</v>
      </c>
      <c r="AT450" t="s">
        <v>469</v>
      </c>
      <c r="AU450" t="s">
        <v>469</v>
      </c>
      <c r="AV450" t="s">
        <v>469</v>
      </c>
      <c r="AW450" t="s">
        <v>469</v>
      </c>
      <c r="AX450" t="s">
        <v>469</v>
      </c>
      <c r="AY450" t="s">
        <v>469</v>
      </c>
      <c r="AZ450">
        <v>0</v>
      </c>
      <c r="BB450" t="s">
        <v>1375</v>
      </c>
      <c r="BC450">
        <v>0</v>
      </c>
      <c r="BD450">
        <v>1</v>
      </c>
      <c r="BE450" t="s">
        <v>469</v>
      </c>
      <c r="BF450" t="s">
        <v>1376</v>
      </c>
      <c r="BG450" t="s">
        <v>1377</v>
      </c>
      <c r="BH450">
        <v>383333</v>
      </c>
      <c r="CN450" t="s">
        <v>570</v>
      </c>
      <c r="CO450">
        <v>0</v>
      </c>
      <c r="CP450">
        <v>4</v>
      </c>
      <c r="CQ450" t="s">
        <v>469</v>
      </c>
      <c r="CR450" t="s">
        <v>829</v>
      </c>
      <c r="CS450" t="s">
        <v>830</v>
      </c>
      <c r="CT450">
        <v>0</v>
      </c>
    </row>
    <row r="451" spans="1:98" x14ac:dyDescent="0.2">
      <c r="A451" t="s">
        <v>516</v>
      </c>
      <c r="B451" t="s">
        <v>539</v>
      </c>
      <c r="C451" t="s">
        <v>1</v>
      </c>
      <c r="D451" s="39" t="s">
        <v>716</v>
      </c>
      <c r="E451" t="s">
        <v>1011</v>
      </c>
      <c r="F451" t="s">
        <v>996</v>
      </c>
      <c r="G451">
        <v>1</v>
      </c>
      <c r="H451" t="s">
        <v>1679</v>
      </c>
      <c r="J451" t="s">
        <v>328</v>
      </c>
      <c r="K451" t="s">
        <v>329</v>
      </c>
      <c r="L451" t="s">
        <v>90</v>
      </c>
      <c r="M451" t="s">
        <v>368</v>
      </c>
      <c r="N451" t="s">
        <v>1907</v>
      </c>
      <c r="O451" t="s">
        <v>1908</v>
      </c>
      <c r="P451" t="s">
        <v>7</v>
      </c>
      <c r="Q451" t="s">
        <v>9</v>
      </c>
      <c r="R451" t="s">
        <v>245</v>
      </c>
      <c r="S451" t="s">
        <v>221</v>
      </c>
      <c r="T451">
        <v>54000000</v>
      </c>
      <c r="AC451">
        <v>12</v>
      </c>
      <c r="AD451">
        <v>4500000</v>
      </c>
      <c r="AE451">
        <v>54000000</v>
      </c>
      <c r="AG451">
        <v>42023</v>
      </c>
      <c r="AH451">
        <v>42025</v>
      </c>
      <c r="AI451">
        <v>42027</v>
      </c>
      <c r="AJ451" t="s">
        <v>411</v>
      </c>
      <c r="AN451">
        <v>15750000</v>
      </c>
      <c r="AO451">
        <v>15750000</v>
      </c>
      <c r="AP451">
        <v>38250000</v>
      </c>
      <c r="AQ451">
        <v>0</v>
      </c>
      <c r="AR451" t="s">
        <v>469</v>
      </c>
      <c r="AS451" t="s">
        <v>469</v>
      </c>
      <c r="AT451" t="s">
        <v>469</v>
      </c>
      <c r="AU451" t="s">
        <v>469</v>
      </c>
      <c r="AV451" t="s">
        <v>1953</v>
      </c>
      <c r="AW451">
        <v>50</v>
      </c>
      <c r="AX451">
        <v>36</v>
      </c>
      <c r="AY451">
        <v>42040</v>
      </c>
      <c r="AZ451">
        <v>15750000</v>
      </c>
      <c r="BB451" t="s">
        <v>1378</v>
      </c>
      <c r="BC451">
        <v>0</v>
      </c>
      <c r="BD451">
        <v>1</v>
      </c>
      <c r="BE451" t="s">
        <v>469</v>
      </c>
      <c r="BF451" t="s">
        <v>1379</v>
      </c>
      <c r="BG451" t="s">
        <v>1380</v>
      </c>
      <c r="BH451">
        <v>383333</v>
      </c>
      <c r="CN451" t="s">
        <v>571</v>
      </c>
      <c r="CO451">
        <v>0</v>
      </c>
      <c r="CP451">
        <v>4</v>
      </c>
      <c r="CQ451" t="s">
        <v>469</v>
      </c>
      <c r="CR451" t="s">
        <v>831</v>
      </c>
      <c r="CS451" t="s">
        <v>832</v>
      </c>
      <c r="CT451">
        <v>0</v>
      </c>
    </row>
    <row r="452" spans="1:98" x14ac:dyDescent="0.2">
      <c r="A452" t="s">
        <v>516</v>
      </c>
      <c r="B452" t="s">
        <v>539</v>
      </c>
      <c r="C452" t="s">
        <v>1</v>
      </c>
      <c r="D452" s="39" t="s">
        <v>716</v>
      </c>
      <c r="E452" t="s">
        <v>1011</v>
      </c>
      <c r="F452" t="s">
        <v>996</v>
      </c>
      <c r="G452">
        <v>2</v>
      </c>
      <c r="H452" t="s">
        <v>1680</v>
      </c>
      <c r="J452" t="s">
        <v>328</v>
      </c>
      <c r="K452" t="s">
        <v>329</v>
      </c>
      <c r="L452" t="s">
        <v>90</v>
      </c>
      <c r="M452" t="s">
        <v>368</v>
      </c>
      <c r="N452" t="s">
        <v>1907</v>
      </c>
      <c r="O452" t="s">
        <v>1908</v>
      </c>
      <c r="P452" t="s">
        <v>7</v>
      </c>
      <c r="Q452" t="s">
        <v>9</v>
      </c>
      <c r="R452" t="s">
        <v>245</v>
      </c>
      <c r="S452" t="s">
        <v>221</v>
      </c>
      <c r="T452">
        <v>49200000</v>
      </c>
      <c r="AC452">
        <v>12</v>
      </c>
      <c r="AD452">
        <v>4100000</v>
      </c>
      <c r="AE452">
        <v>49200000</v>
      </c>
      <c r="AG452">
        <v>42023</v>
      </c>
      <c r="AH452">
        <v>42025</v>
      </c>
      <c r="AI452">
        <v>42027</v>
      </c>
      <c r="AJ452" t="s">
        <v>411</v>
      </c>
      <c r="AN452">
        <v>10250000</v>
      </c>
      <c r="AO452">
        <v>10250000</v>
      </c>
      <c r="AP452">
        <v>38950000</v>
      </c>
      <c r="AQ452">
        <v>0</v>
      </c>
      <c r="AR452" t="s">
        <v>469</v>
      </c>
      <c r="AS452" t="s">
        <v>469</v>
      </c>
      <c r="AT452" t="s">
        <v>469</v>
      </c>
      <c r="AU452" t="s">
        <v>469</v>
      </c>
      <c r="AV452" t="s">
        <v>1954</v>
      </c>
      <c r="AW452">
        <v>254</v>
      </c>
      <c r="AX452">
        <v>192</v>
      </c>
      <c r="AY452">
        <v>42051</v>
      </c>
      <c r="AZ452">
        <v>10250000</v>
      </c>
      <c r="BB452" t="s">
        <v>1381</v>
      </c>
      <c r="BC452">
        <v>0</v>
      </c>
      <c r="BD452">
        <v>1</v>
      </c>
      <c r="BE452" t="s">
        <v>469</v>
      </c>
      <c r="BF452" t="s">
        <v>1382</v>
      </c>
      <c r="BG452" t="s">
        <v>1383</v>
      </c>
      <c r="BH452">
        <v>0</v>
      </c>
      <c r="CN452" t="s">
        <v>572</v>
      </c>
      <c r="CO452">
        <v>0</v>
      </c>
      <c r="CP452">
        <v>4</v>
      </c>
      <c r="CQ452" t="s">
        <v>469</v>
      </c>
      <c r="CR452" t="s">
        <v>833</v>
      </c>
      <c r="CS452" t="s">
        <v>469</v>
      </c>
      <c r="CT452">
        <v>0</v>
      </c>
    </row>
    <row r="453" spans="1:98" x14ac:dyDescent="0.2">
      <c r="A453" t="s">
        <v>516</v>
      </c>
      <c r="B453" t="s">
        <v>539</v>
      </c>
      <c r="C453" t="s">
        <v>1</v>
      </c>
      <c r="D453" s="39" t="s">
        <v>716</v>
      </c>
      <c r="E453" t="s">
        <v>1011</v>
      </c>
      <c r="F453" t="s">
        <v>996</v>
      </c>
      <c r="G453">
        <v>3</v>
      </c>
      <c r="H453" t="s">
        <v>1607</v>
      </c>
      <c r="J453" t="s">
        <v>328</v>
      </c>
      <c r="K453" t="s">
        <v>329</v>
      </c>
      <c r="L453" t="s">
        <v>90</v>
      </c>
      <c r="M453" t="s">
        <v>368</v>
      </c>
      <c r="N453" t="s">
        <v>1907</v>
      </c>
      <c r="O453" t="s">
        <v>1908</v>
      </c>
      <c r="P453" t="s">
        <v>7</v>
      </c>
      <c r="Q453" t="s">
        <v>9</v>
      </c>
      <c r="R453" t="s">
        <v>245</v>
      </c>
      <c r="S453" t="s">
        <v>221</v>
      </c>
      <c r="AD453" t="s">
        <v>469</v>
      </c>
      <c r="AE453">
        <v>0</v>
      </c>
      <c r="AG453">
        <v>42023</v>
      </c>
      <c r="AH453">
        <v>42025</v>
      </c>
      <c r="AI453">
        <v>42027</v>
      </c>
      <c r="AJ453" t="s">
        <v>411</v>
      </c>
      <c r="AN453">
        <v>0</v>
      </c>
      <c r="AO453">
        <v>0</v>
      </c>
      <c r="AP453">
        <v>0</v>
      </c>
      <c r="AQ453">
        <v>0</v>
      </c>
      <c r="AR453" t="s">
        <v>469</v>
      </c>
      <c r="AS453" t="s">
        <v>469</v>
      </c>
      <c r="AT453" t="s">
        <v>469</v>
      </c>
      <c r="AU453" t="s">
        <v>469</v>
      </c>
      <c r="AV453" t="s">
        <v>469</v>
      </c>
      <c r="AW453" t="s">
        <v>469</v>
      </c>
      <c r="AX453" t="s">
        <v>469</v>
      </c>
      <c r="AY453" t="s">
        <v>469</v>
      </c>
      <c r="AZ453">
        <v>0</v>
      </c>
      <c r="BB453" t="s">
        <v>1384</v>
      </c>
      <c r="BC453">
        <v>0</v>
      </c>
      <c r="BD453">
        <v>1</v>
      </c>
      <c r="BE453" t="s">
        <v>469</v>
      </c>
      <c r="BF453" t="s">
        <v>1385</v>
      </c>
      <c r="BG453" t="s">
        <v>1386</v>
      </c>
      <c r="BH453">
        <v>-0.41000000014901161</v>
      </c>
      <c r="CN453" t="s">
        <v>573</v>
      </c>
      <c r="CO453">
        <v>0</v>
      </c>
      <c r="CP453">
        <v>4</v>
      </c>
      <c r="CQ453" t="s">
        <v>469</v>
      </c>
      <c r="CR453" t="s">
        <v>834</v>
      </c>
      <c r="CS453" t="s">
        <v>835</v>
      </c>
      <c r="CT453">
        <v>0</v>
      </c>
    </row>
    <row r="454" spans="1:98" x14ac:dyDescent="0.2">
      <c r="A454" t="s">
        <v>516</v>
      </c>
      <c r="B454" t="s">
        <v>539</v>
      </c>
      <c r="C454" t="s">
        <v>1</v>
      </c>
      <c r="D454" s="39" t="s">
        <v>716</v>
      </c>
      <c r="E454" t="s">
        <v>1011</v>
      </c>
      <c r="F454" t="s">
        <v>996</v>
      </c>
      <c r="G454">
        <v>4</v>
      </c>
      <c r="H454" t="s">
        <v>1681</v>
      </c>
      <c r="J454" t="s">
        <v>328</v>
      </c>
      <c r="K454" t="s">
        <v>329</v>
      </c>
      <c r="L454" t="s">
        <v>90</v>
      </c>
      <c r="M454" t="s">
        <v>368</v>
      </c>
      <c r="N454" t="s">
        <v>1907</v>
      </c>
      <c r="O454" t="s">
        <v>1908</v>
      </c>
      <c r="P454" t="s">
        <v>7</v>
      </c>
      <c r="Q454" t="s">
        <v>9</v>
      </c>
      <c r="R454" t="s">
        <v>245</v>
      </c>
      <c r="S454" t="s">
        <v>221</v>
      </c>
      <c r="T454">
        <v>63600000</v>
      </c>
      <c r="AC454">
        <v>12</v>
      </c>
      <c r="AD454">
        <v>5300000</v>
      </c>
      <c r="AE454">
        <v>63600000</v>
      </c>
      <c r="AG454">
        <v>42023</v>
      </c>
      <c r="AH454">
        <v>42025</v>
      </c>
      <c r="AI454">
        <v>42027</v>
      </c>
      <c r="AJ454" t="s">
        <v>411</v>
      </c>
      <c r="AN454">
        <v>18550000</v>
      </c>
      <c r="AO454">
        <v>18550000</v>
      </c>
      <c r="AP454">
        <v>45050000</v>
      </c>
      <c r="AQ454">
        <v>0</v>
      </c>
      <c r="AR454" t="s">
        <v>469</v>
      </c>
      <c r="AS454" t="s">
        <v>469</v>
      </c>
      <c r="AT454" t="s">
        <v>469</v>
      </c>
      <c r="AU454" t="s">
        <v>469</v>
      </c>
      <c r="AV454" t="s">
        <v>1955</v>
      </c>
      <c r="AW454">
        <v>51</v>
      </c>
      <c r="AX454">
        <v>33</v>
      </c>
      <c r="AY454">
        <v>42040</v>
      </c>
      <c r="AZ454">
        <v>18550000</v>
      </c>
      <c r="BB454" t="s">
        <v>1387</v>
      </c>
      <c r="BC454">
        <v>0</v>
      </c>
      <c r="BD454">
        <v>1</v>
      </c>
      <c r="BE454" t="s">
        <v>469</v>
      </c>
      <c r="BF454" t="s">
        <v>1388</v>
      </c>
      <c r="BG454" t="s">
        <v>1389</v>
      </c>
      <c r="BH454">
        <v>0</v>
      </c>
      <c r="CN454" t="s">
        <v>682</v>
      </c>
      <c r="CO454">
        <v>0</v>
      </c>
      <c r="CP454">
        <v>4</v>
      </c>
      <c r="CQ454" t="s">
        <v>469</v>
      </c>
      <c r="CR454" t="s">
        <v>836</v>
      </c>
      <c r="CS454" t="s">
        <v>837</v>
      </c>
      <c r="CT454">
        <v>0</v>
      </c>
    </row>
    <row r="455" spans="1:98" x14ac:dyDescent="0.2">
      <c r="A455" t="s">
        <v>516</v>
      </c>
      <c r="B455" t="s">
        <v>540</v>
      </c>
      <c r="C455" t="s">
        <v>9</v>
      </c>
      <c r="D455" s="39" t="s">
        <v>717</v>
      </c>
      <c r="E455" t="s">
        <v>518</v>
      </c>
      <c r="F455" t="s">
        <v>419</v>
      </c>
      <c r="G455">
        <v>1</v>
      </c>
      <c r="H455" t="s">
        <v>2234</v>
      </c>
      <c r="J455" t="s">
        <v>281</v>
      </c>
      <c r="K455" t="s">
        <v>282</v>
      </c>
      <c r="L455" t="s">
        <v>90</v>
      </c>
      <c r="M455" t="s">
        <v>368</v>
      </c>
      <c r="N455" t="s">
        <v>1907</v>
      </c>
      <c r="O455" t="s">
        <v>1908</v>
      </c>
      <c r="P455" t="s">
        <v>1</v>
      </c>
      <c r="Q455" t="s">
        <v>4</v>
      </c>
      <c r="R455" t="s">
        <v>249</v>
      </c>
      <c r="S455" t="s">
        <v>225</v>
      </c>
      <c r="T455">
        <v>80300000</v>
      </c>
      <c r="AC455">
        <v>3</v>
      </c>
      <c r="AD455">
        <v>26766666.666666668</v>
      </c>
      <c r="AE455">
        <v>80300000</v>
      </c>
      <c r="AG455">
        <v>42072</v>
      </c>
      <c r="AH455">
        <v>42074</v>
      </c>
      <c r="AI455">
        <v>42112</v>
      </c>
      <c r="AJ455" t="s">
        <v>423</v>
      </c>
      <c r="AN455">
        <v>0</v>
      </c>
      <c r="AO455">
        <v>0</v>
      </c>
      <c r="AP455">
        <v>80300000</v>
      </c>
      <c r="AQ455">
        <v>0</v>
      </c>
      <c r="AR455" t="s">
        <v>469</v>
      </c>
      <c r="AS455" t="s">
        <v>469</v>
      </c>
      <c r="AT455" t="s">
        <v>469</v>
      </c>
      <c r="AU455" t="s">
        <v>469</v>
      </c>
      <c r="AV455" t="s">
        <v>469</v>
      </c>
      <c r="AW455" t="s">
        <v>469</v>
      </c>
      <c r="AX455" t="s">
        <v>469</v>
      </c>
      <c r="AY455" t="s">
        <v>469</v>
      </c>
      <c r="AZ455">
        <v>0</v>
      </c>
      <c r="BB455" t="s">
        <v>1390</v>
      </c>
      <c r="BC455">
        <v>0</v>
      </c>
      <c r="BD455">
        <v>1</v>
      </c>
      <c r="BE455" t="s">
        <v>469</v>
      </c>
      <c r="BF455" t="s">
        <v>1391</v>
      </c>
      <c r="BG455" t="s">
        <v>1392</v>
      </c>
      <c r="BH455">
        <v>0</v>
      </c>
      <c r="CN455" t="s">
        <v>683</v>
      </c>
      <c r="CO455">
        <v>0</v>
      </c>
      <c r="CP455">
        <v>4</v>
      </c>
      <c r="CQ455" t="s">
        <v>469</v>
      </c>
      <c r="CR455" t="s">
        <v>838</v>
      </c>
      <c r="CS455" t="s">
        <v>839</v>
      </c>
      <c r="CT455">
        <v>0</v>
      </c>
    </row>
    <row r="456" spans="1:98" x14ac:dyDescent="0.2">
      <c r="A456" t="s">
        <v>516</v>
      </c>
      <c r="B456" t="s">
        <v>540</v>
      </c>
      <c r="C456" t="s">
        <v>9</v>
      </c>
      <c r="D456" s="39" t="s">
        <v>717</v>
      </c>
      <c r="E456" t="s">
        <v>518</v>
      </c>
      <c r="F456" t="s">
        <v>439</v>
      </c>
      <c r="G456">
        <v>2</v>
      </c>
      <c r="H456" t="s">
        <v>1708</v>
      </c>
      <c r="J456" t="s">
        <v>281</v>
      </c>
      <c r="K456" t="s">
        <v>282</v>
      </c>
      <c r="L456" t="s">
        <v>90</v>
      </c>
      <c r="M456" t="s">
        <v>368</v>
      </c>
      <c r="N456" t="s">
        <v>1907</v>
      </c>
      <c r="O456" t="s">
        <v>1908</v>
      </c>
      <c r="P456" t="s">
        <v>1</v>
      </c>
      <c r="Q456" t="s">
        <v>4</v>
      </c>
      <c r="R456" t="s">
        <v>249</v>
      </c>
      <c r="S456" t="s">
        <v>225</v>
      </c>
      <c r="T456">
        <v>12000000</v>
      </c>
      <c r="AC456">
        <v>3</v>
      </c>
      <c r="AD456">
        <v>4000000</v>
      </c>
      <c r="AE456">
        <v>12000000</v>
      </c>
      <c r="AI456">
        <v>42187</v>
      </c>
      <c r="AJ456" t="s">
        <v>420</v>
      </c>
      <c r="AN456">
        <v>0</v>
      </c>
      <c r="AO456">
        <v>0</v>
      </c>
      <c r="AP456">
        <v>12000000</v>
      </c>
      <c r="AQ456">
        <v>0</v>
      </c>
      <c r="AR456" t="s">
        <v>469</v>
      </c>
      <c r="AS456" t="s">
        <v>469</v>
      </c>
      <c r="AT456" t="s">
        <v>469</v>
      </c>
      <c r="AU456" t="s">
        <v>469</v>
      </c>
      <c r="AV456" t="s">
        <v>469</v>
      </c>
      <c r="AW456" t="s">
        <v>469</v>
      </c>
      <c r="AX456" t="s">
        <v>469</v>
      </c>
      <c r="AY456" t="s">
        <v>469</v>
      </c>
      <c r="AZ456">
        <v>0</v>
      </c>
      <c r="BB456" t="s">
        <v>1393</v>
      </c>
      <c r="BC456">
        <v>0</v>
      </c>
      <c r="BD456">
        <v>1</v>
      </c>
      <c r="BE456" t="s">
        <v>469</v>
      </c>
      <c r="BF456" t="s">
        <v>1394</v>
      </c>
      <c r="BG456" t="s">
        <v>1395</v>
      </c>
      <c r="BH456">
        <v>0</v>
      </c>
      <c r="CN456" t="s">
        <v>684</v>
      </c>
      <c r="CO456">
        <v>0</v>
      </c>
      <c r="CP456">
        <v>4</v>
      </c>
      <c r="CQ456" t="s">
        <v>469</v>
      </c>
      <c r="CR456" t="s">
        <v>982</v>
      </c>
      <c r="CS456" t="s">
        <v>830</v>
      </c>
      <c r="CT456">
        <v>44000000</v>
      </c>
    </row>
    <row r="457" spans="1:98" x14ac:dyDescent="0.2">
      <c r="A457" t="s">
        <v>516</v>
      </c>
      <c r="B457" t="s">
        <v>540</v>
      </c>
      <c r="C457" t="s">
        <v>9</v>
      </c>
      <c r="D457" s="39" t="s">
        <v>717</v>
      </c>
      <c r="E457" t="s">
        <v>518</v>
      </c>
      <c r="F457" t="s">
        <v>439</v>
      </c>
      <c r="G457">
        <v>3</v>
      </c>
      <c r="H457" t="s">
        <v>1608</v>
      </c>
      <c r="J457" t="s">
        <v>281</v>
      </c>
      <c r="K457" t="s">
        <v>282</v>
      </c>
      <c r="L457" t="s">
        <v>90</v>
      </c>
      <c r="M457" t="s">
        <v>368</v>
      </c>
      <c r="N457" t="s">
        <v>1907</v>
      </c>
      <c r="O457" t="s">
        <v>1908</v>
      </c>
      <c r="P457" t="s">
        <v>1</v>
      </c>
      <c r="Q457" t="s">
        <v>4</v>
      </c>
      <c r="R457" t="s">
        <v>249</v>
      </c>
      <c r="S457" t="s">
        <v>225</v>
      </c>
      <c r="AD457" t="s">
        <v>469</v>
      </c>
      <c r="AE457">
        <v>0</v>
      </c>
      <c r="AI457">
        <v>42054</v>
      </c>
      <c r="AJ457" t="s">
        <v>411</v>
      </c>
      <c r="AN457">
        <v>0</v>
      </c>
      <c r="AO457">
        <v>0</v>
      </c>
      <c r="AP457">
        <v>0</v>
      </c>
      <c r="AQ457">
        <v>0</v>
      </c>
      <c r="AR457" t="s">
        <v>469</v>
      </c>
      <c r="AS457" t="s">
        <v>469</v>
      </c>
      <c r="AT457" t="s">
        <v>469</v>
      </c>
      <c r="AU457" t="s">
        <v>469</v>
      </c>
      <c r="AV457" t="s">
        <v>469</v>
      </c>
      <c r="AW457" t="s">
        <v>469</v>
      </c>
      <c r="AX457" t="s">
        <v>469</v>
      </c>
      <c r="AY457" t="s">
        <v>469</v>
      </c>
      <c r="AZ457">
        <v>0</v>
      </c>
      <c r="BB457" t="s">
        <v>1396</v>
      </c>
      <c r="BC457">
        <v>0</v>
      </c>
      <c r="BD457">
        <v>1</v>
      </c>
      <c r="BE457" t="s">
        <v>469</v>
      </c>
      <c r="BF457" t="s">
        <v>1397</v>
      </c>
      <c r="BG457" t="s">
        <v>1398</v>
      </c>
      <c r="BH457">
        <v>0</v>
      </c>
    </row>
    <row r="458" spans="1:98" x14ac:dyDescent="0.2">
      <c r="A458" t="s">
        <v>516</v>
      </c>
      <c r="B458" t="s">
        <v>540</v>
      </c>
      <c r="C458" t="s">
        <v>9</v>
      </c>
      <c r="D458" s="39" t="s">
        <v>717</v>
      </c>
      <c r="E458" t="s">
        <v>518</v>
      </c>
      <c r="F458" t="s">
        <v>439</v>
      </c>
      <c r="G458">
        <v>4</v>
      </c>
      <c r="H458" t="s">
        <v>1709</v>
      </c>
      <c r="J458" t="s">
        <v>281</v>
      </c>
      <c r="K458" t="s">
        <v>282</v>
      </c>
      <c r="L458" t="s">
        <v>90</v>
      </c>
      <c r="M458" t="s">
        <v>368</v>
      </c>
      <c r="N458" t="s">
        <v>1907</v>
      </c>
      <c r="O458" t="s">
        <v>1908</v>
      </c>
      <c r="P458" t="s">
        <v>1</v>
      </c>
      <c r="Q458" t="s">
        <v>4</v>
      </c>
      <c r="R458" t="s">
        <v>249</v>
      </c>
      <c r="S458" t="s">
        <v>225</v>
      </c>
      <c r="T458">
        <v>70000000</v>
      </c>
      <c r="AC458">
        <v>3</v>
      </c>
      <c r="AD458">
        <v>23333333.333333332</v>
      </c>
      <c r="AE458">
        <v>70000000</v>
      </c>
      <c r="AG458">
        <v>42023</v>
      </c>
      <c r="AH458">
        <v>42025</v>
      </c>
      <c r="AI458">
        <v>42027</v>
      </c>
      <c r="AJ458" t="s">
        <v>429</v>
      </c>
      <c r="AN458">
        <v>0</v>
      </c>
      <c r="AO458">
        <v>0</v>
      </c>
      <c r="AP458">
        <v>70000000</v>
      </c>
      <c r="AQ458">
        <v>0</v>
      </c>
      <c r="AR458" t="s">
        <v>469</v>
      </c>
      <c r="AS458" t="s">
        <v>469</v>
      </c>
      <c r="AT458" t="s">
        <v>469</v>
      </c>
      <c r="AU458" t="s">
        <v>469</v>
      </c>
      <c r="AV458" t="s">
        <v>469</v>
      </c>
      <c r="AW458" t="s">
        <v>469</v>
      </c>
      <c r="AX458" t="s">
        <v>469</v>
      </c>
      <c r="AY458" t="s">
        <v>469</v>
      </c>
      <c r="AZ458">
        <v>0</v>
      </c>
      <c r="BB458" t="s">
        <v>1399</v>
      </c>
      <c r="BC458">
        <v>0</v>
      </c>
      <c r="BD458">
        <v>1</v>
      </c>
      <c r="BE458" t="s">
        <v>469</v>
      </c>
      <c r="BF458" t="s">
        <v>1400</v>
      </c>
      <c r="BG458" t="s">
        <v>1401</v>
      </c>
      <c r="BH458">
        <v>0</v>
      </c>
      <c r="CN458" t="s">
        <v>571</v>
      </c>
      <c r="CO458">
        <v>0</v>
      </c>
      <c r="CP458">
        <v>4</v>
      </c>
      <c r="CQ458" t="s">
        <v>469</v>
      </c>
      <c r="CR458" t="s">
        <v>831</v>
      </c>
      <c r="CS458" t="s">
        <v>832</v>
      </c>
      <c r="CT458">
        <v>0</v>
      </c>
    </row>
    <row r="459" spans="1:98" x14ac:dyDescent="0.2">
      <c r="A459" t="s">
        <v>516</v>
      </c>
      <c r="B459" t="s">
        <v>540</v>
      </c>
      <c r="C459" t="s">
        <v>9</v>
      </c>
      <c r="D459" s="39" t="s">
        <v>717</v>
      </c>
      <c r="E459" t="s">
        <v>518</v>
      </c>
      <c r="F459" t="s">
        <v>406</v>
      </c>
      <c r="G459">
        <v>5</v>
      </c>
      <c r="H459" t="s">
        <v>1609</v>
      </c>
      <c r="J459" t="s">
        <v>281</v>
      </c>
      <c r="K459" t="s">
        <v>282</v>
      </c>
      <c r="L459" t="s">
        <v>90</v>
      </c>
      <c r="M459" t="s">
        <v>368</v>
      </c>
      <c r="N459" t="s">
        <v>1907</v>
      </c>
      <c r="O459" t="s">
        <v>1908</v>
      </c>
      <c r="P459" t="s">
        <v>1</v>
      </c>
      <c r="Q459" t="s">
        <v>4</v>
      </c>
      <c r="R459" t="s">
        <v>249</v>
      </c>
      <c r="S459" t="s">
        <v>225</v>
      </c>
      <c r="T459">
        <v>70000000</v>
      </c>
      <c r="AC459">
        <v>12</v>
      </c>
      <c r="AD459">
        <v>5833333.333333333</v>
      </c>
      <c r="AE459">
        <v>70000000</v>
      </c>
      <c r="AG459">
        <v>42023</v>
      </c>
      <c r="AH459">
        <v>42025</v>
      </c>
      <c r="AI459">
        <v>42027</v>
      </c>
      <c r="AJ459" t="s">
        <v>429</v>
      </c>
      <c r="AN459">
        <v>70000000</v>
      </c>
      <c r="AO459">
        <v>0</v>
      </c>
      <c r="AP459">
        <v>70000000</v>
      </c>
      <c r="AQ459">
        <v>70000000</v>
      </c>
      <c r="AR459" t="s">
        <v>469</v>
      </c>
      <c r="AS459" t="s">
        <v>469</v>
      </c>
      <c r="AT459" t="s">
        <v>469</v>
      </c>
      <c r="AU459" t="s">
        <v>469</v>
      </c>
      <c r="AV459" t="s">
        <v>2235</v>
      </c>
      <c r="AW459">
        <v>272</v>
      </c>
      <c r="AX459">
        <v>0</v>
      </c>
      <c r="AY459">
        <v>0</v>
      </c>
      <c r="AZ459">
        <v>70000000</v>
      </c>
      <c r="BB459" t="s">
        <v>1402</v>
      </c>
      <c r="BC459">
        <v>0</v>
      </c>
      <c r="BD459">
        <v>1</v>
      </c>
      <c r="BE459" t="s">
        <v>469</v>
      </c>
      <c r="BF459" t="s">
        <v>1403</v>
      </c>
      <c r="BG459" t="s">
        <v>1404</v>
      </c>
      <c r="BH459">
        <v>-0.41000000014901161</v>
      </c>
      <c r="CN459" t="s">
        <v>572</v>
      </c>
      <c r="CO459">
        <v>0</v>
      </c>
      <c r="CP459">
        <v>4</v>
      </c>
      <c r="CQ459" t="s">
        <v>469</v>
      </c>
      <c r="CR459" t="s">
        <v>833</v>
      </c>
      <c r="CS459" t="s">
        <v>469</v>
      </c>
      <c r="CT459">
        <v>0</v>
      </c>
    </row>
    <row r="460" spans="1:98" x14ac:dyDescent="0.2">
      <c r="A460" t="s">
        <v>516</v>
      </c>
      <c r="B460" t="s">
        <v>540</v>
      </c>
      <c r="C460" t="s">
        <v>9</v>
      </c>
      <c r="D460" s="39" t="s">
        <v>717</v>
      </c>
      <c r="E460" t="s">
        <v>518</v>
      </c>
      <c r="F460" t="s">
        <v>439</v>
      </c>
      <c r="G460">
        <v>6</v>
      </c>
      <c r="H460" t="s">
        <v>1610</v>
      </c>
      <c r="J460" t="s">
        <v>298</v>
      </c>
      <c r="K460" t="s">
        <v>299</v>
      </c>
      <c r="L460" t="s">
        <v>90</v>
      </c>
      <c r="M460" t="s">
        <v>368</v>
      </c>
      <c r="N460" t="s">
        <v>1907</v>
      </c>
      <c r="O460" t="s">
        <v>1908</v>
      </c>
      <c r="P460" t="s">
        <v>1</v>
      </c>
      <c r="Q460" t="s">
        <v>1</v>
      </c>
      <c r="R460" t="s">
        <v>248</v>
      </c>
      <c r="S460" t="s">
        <v>224</v>
      </c>
      <c r="T460">
        <v>79800000</v>
      </c>
      <c r="AC460">
        <v>12</v>
      </c>
      <c r="AD460">
        <v>6650000</v>
      </c>
      <c r="AE460">
        <v>79800000</v>
      </c>
      <c r="AG460">
        <v>42023</v>
      </c>
      <c r="AH460">
        <v>42025</v>
      </c>
      <c r="AI460">
        <v>42027</v>
      </c>
      <c r="AN460">
        <v>79800000</v>
      </c>
      <c r="AO460">
        <v>0</v>
      </c>
      <c r="AP460">
        <v>79800000</v>
      </c>
      <c r="AQ460">
        <v>79800000</v>
      </c>
      <c r="AR460" t="s">
        <v>469</v>
      </c>
      <c r="AS460" t="s">
        <v>469</v>
      </c>
      <c r="AT460" t="s">
        <v>469</v>
      </c>
      <c r="AU460" t="s">
        <v>469</v>
      </c>
      <c r="AV460" t="s">
        <v>2236</v>
      </c>
      <c r="AW460">
        <v>273</v>
      </c>
      <c r="AX460">
        <v>0</v>
      </c>
      <c r="AY460">
        <v>0</v>
      </c>
      <c r="AZ460">
        <v>79800000</v>
      </c>
      <c r="BB460" t="s">
        <v>1405</v>
      </c>
      <c r="BC460">
        <v>0</v>
      </c>
      <c r="BD460">
        <v>1</v>
      </c>
      <c r="BE460" t="s">
        <v>469</v>
      </c>
      <c r="BF460" t="s">
        <v>1406</v>
      </c>
      <c r="BG460" t="s">
        <v>1407</v>
      </c>
      <c r="BH460">
        <v>0</v>
      </c>
      <c r="CN460" t="s">
        <v>573</v>
      </c>
      <c r="CO460">
        <v>0</v>
      </c>
      <c r="CP460">
        <v>4</v>
      </c>
      <c r="CQ460" t="s">
        <v>469</v>
      </c>
      <c r="CR460" t="s">
        <v>834</v>
      </c>
      <c r="CS460" t="s">
        <v>835</v>
      </c>
      <c r="CT460">
        <v>0</v>
      </c>
    </row>
    <row r="461" spans="1:98" x14ac:dyDescent="0.2">
      <c r="A461" t="s">
        <v>516</v>
      </c>
      <c r="B461" t="s">
        <v>540</v>
      </c>
      <c r="C461" t="s">
        <v>9</v>
      </c>
      <c r="D461" s="39" t="s">
        <v>717</v>
      </c>
      <c r="E461" t="s">
        <v>518</v>
      </c>
      <c r="F461" t="s">
        <v>441</v>
      </c>
      <c r="G461">
        <v>7</v>
      </c>
      <c r="H461" t="s">
        <v>1710</v>
      </c>
      <c r="J461" t="s">
        <v>281</v>
      </c>
      <c r="K461" t="s">
        <v>282</v>
      </c>
      <c r="L461" t="s">
        <v>90</v>
      </c>
      <c r="M461" t="s">
        <v>368</v>
      </c>
      <c r="N461" t="s">
        <v>1907</v>
      </c>
      <c r="O461" t="s">
        <v>1908</v>
      </c>
      <c r="P461" t="s">
        <v>1</v>
      </c>
      <c r="Q461" t="s">
        <v>4</v>
      </c>
      <c r="R461" t="s">
        <v>249</v>
      </c>
      <c r="S461" t="s">
        <v>225</v>
      </c>
      <c r="T461">
        <v>54000000</v>
      </c>
      <c r="AC461">
        <v>3</v>
      </c>
      <c r="AD461">
        <v>18000000</v>
      </c>
      <c r="AE461">
        <v>54000000</v>
      </c>
      <c r="AI461">
        <v>42053</v>
      </c>
      <c r="AJ461" t="s">
        <v>411</v>
      </c>
      <c r="AN461">
        <v>0</v>
      </c>
      <c r="AO461">
        <v>0</v>
      </c>
      <c r="AP461">
        <v>54000000</v>
      </c>
      <c r="AQ461">
        <v>0</v>
      </c>
      <c r="AR461" t="s">
        <v>469</v>
      </c>
      <c r="AS461" t="s">
        <v>469</v>
      </c>
      <c r="AT461" t="s">
        <v>469</v>
      </c>
      <c r="AU461" t="s">
        <v>469</v>
      </c>
      <c r="AV461" t="s">
        <v>469</v>
      </c>
      <c r="AW461" t="s">
        <v>469</v>
      </c>
      <c r="AX461" t="s">
        <v>469</v>
      </c>
      <c r="AY461" t="s">
        <v>469</v>
      </c>
      <c r="AZ461">
        <v>0</v>
      </c>
      <c r="BB461" t="s">
        <v>1408</v>
      </c>
      <c r="BC461">
        <v>0</v>
      </c>
      <c r="BD461">
        <v>1</v>
      </c>
      <c r="BE461" t="s">
        <v>469</v>
      </c>
      <c r="BF461" t="s">
        <v>1409</v>
      </c>
      <c r="BG461" t="s">
        <v>1410</v>
      </c>
      <c r="BH461">
        <v>0</v>
      </c>
      <c r="CN461" t="s">
        <v>682</v>
      </c>
      <c r="CO461">
        <v>0</v>
      </c>
      <c r="CP461">
        <v>4</v>
      </c>
      <c r="CQ461" t="s">
        <v>469</v>
      </c>
      <c r="CR461" t="s">
        <v>836</v>
      </c>
      <c r="CS461" t="s">
        <v>837</v>
      </c>
      <c r="CT461">
        <v>0</v>
      </c>
    </row>
    <row r="462" spans="1:98" x14ac:dyDescent="0.2">
      <c r="A462" t="s">
        <v>516</v>
      </c>
      <c r="B462" t="s">
        <v>540</v>
      </c>
      <c r="C462" t="s">
        <v>9</v>
      </c>
      <c r="D462" s="39" t="s">
        <v>717</v>
      </c>
      <c r="E462" t="s">
        <v>518</v>
      </c>
      <c r="F462" t="s">
        <v>441</v>
      </c>
      <c r="G462">
        <v>8</v>
      </c>
      <c r="H462" t="s">
        <v>1711</v>
      </c>
      <c r="J462" t="s">
        <v>281</v>
      </c>
      <c r="K462" t="s">
        <v>282</v>
      </c>
      <c r="L462" t="s">
        <v>90</v>
      </c>
      <c r="M462" t="s">
        <v>368</v>
      </c>
      <c r="N462" t="s">
        <v>1907</v>
      </c>
      <c r="O462" t="s">
        <v>1908</v>
      </c>
      <c r="P462" t="s">
        <v>1</v>
      </c>
      <c r="Q462" t="s">
        <v>4</v>
      </c>
      <c r="R462" t="s">
        <v>249</v>
      </c>
      <c r="S462" t="s">
        <v>225</v>
      </c>
      <c r="T462">
        <v>25000000</v>
      </c>
      <c r="AC462">
        <v>3</v>
      </c>
      <c r="AD462">
        <v>8333333.333333333</v>
      </c>
      <c r="AE462">
        <v>25000000</v>
      </c>
      <c r="AG462">
        <v>42023</v>
      </c>
      <c r="AH462">
        <v>42025</v>
      </c>
      <c r="AI462">
        <v>42027</v>
      </c>
      <c r="AN462">
        <v>0</v>
      </c>
      <c r="AO462">
        <v>0</v>
      </c>
      <c r="AP462">
        <v>25000000</v>
      </c>
      <c r="AQ462">
        <v>0</v>
      </c>
      <c r="AR462" t="s">
        <v>469</v>
      </c>
      <c r="AS462" t="s">
        <v>469</v>
      </c>
      <c r="AT462" t="s">
        <v>469</v>
      </c>
      <c r="AU462" t="s">
        <v>469</v>
      </c>
      <c r="AV462" t="s">
        <v>469</v>
      </c>
      <c r="AW462" t="s">
        <v>469</v>
      </c>
      <c r="AX462" t="s">
        <v>469</v>
      </c>
      <c r="AY462" t="s">
        <v>469</v>
      </c>
      <c r="AZ462">
        <v>0</v>
      </c>
      <c r="BB462" t="s">
        <v>1411</v>
      </c>
      <c r="BC462">
        <v>0</v>
      </c>
      <c r="BD462">
        <v>1</v>
      </c>
      <c r="BE462" t="s">
        <v>469</v>
      </c>
      <c r="BF462" t="s">
        <v>1412</v>
      </c>
      <c r="BG462" t="s">
        <v>1244</v>
      </c>
      <c r="BH462">
        <v>-0.4699999988079071</v>
      </c>
      <c r="CN462" t="s">
        <v>683</v>
      </c>
      <c r="CO462">
        <v>0</v>
      </c>
      <c r="CP462">
        <v>4</v>
      </c>
      <c r="CQ462" t="s">
        <v>469</v>
      </c>
      <c r="CR462" t="s">
        <v>838</v>
      </c>
      <c r="CS462" t="s">
        <v>839</v>
      </c>
      <c r="CT462">
        <v>0</v>
      </c>
    </row>
    <row r="463" spans="1:98" x14ac:dyDescent="0.2">
      <c r="A463" t="s">
        <v>516</v>
      </c>
      <c r="B463" t="s">
        <v>540</v>
      </c>
      <c r="C463" t="s">
        <v>9</v>
      </c>
      <c r="D463" s="39" t="s">
        <v>717</v>
      </c>
      <c r="E463" t="s">
        <v>518</v>
      </c>
      <c r="F463" t="s">
        <v>441</v>
      </c>
      <c r="G463">
        <v>9</v>
      </c>
      <c r="H463" t="s">
        <v>1611</v>
      </c>
      <c r="J463" t="s">
        <v>281</v>
      </c>
      <c r="K463" t="s">
        <v>282</v>
      </c>
      <c r="L463" t="s">
        <v>90</v>
      </c>
      <c r="M463" t="s">
        <v>368</v>
      </c>
      <c r="N463" t="s">
        <v>1907</v>
      </c>
      <c r="O463" t="s">
        <v>1908</v>
      </c>
      <c r="P463" t="s">
        <v>1</v>
      </c>
      <c r="Q463" t="s">
        <v>4</v>
      </c>
      <c r="R463" t="s">
        <v>249</v>
      </c>
      <c r="S463" t="s">
        <v>225</v>
      </c>
      <c r="T463">
        <v>70000000</v>
      </c>
      <c r="AC463">
        <v>4</v>
      </c>
      <c r="AD463">
        <v>17500000</v>
      </c>
      <c r="AE463">
        <v>70000000</v>
      </c>
      <c r="AG463">
        <v>42023</v>
      </c>
      <c r="AH463">
        <v>42025</v>
      </c>
      <c r="AI463">
        <v>42027</v>
      </c>
      <c r="AN463">
        <v>0</v>
      </c>
      <c r="AO463">
        <v>0</v>
      </c>
      <c r="AP463">
        <v>70000000</v>
      </c>
      <c r="AQ463">
        <v>0</v>
      </c>
      <c r="AR463" t="s">
        <v>469</v>
      </c>
      <c r="AS463" t="s">
        <v>469</v>
      </c>
      <c r="AT463" t="s">
        <v>469</v>
      </c>
      <c r="AU463" t="s">
        <v>469</v>
      </c>
      <c r="AV463" t="s">
        <v>469</v>
      </c>
      <c r="AW463" t="s">
        <v>469</v>
      </c>
      <c r="AX463" t="s">
        <v>469</v>
      </c>
      <c r="AY463" t="s">
        <v>469</v>
      </c>
      <c r="AZ463">
        <v>0</v>
      </c>
      <c r="BB463" t="s">
        <v>1413</v>
      </c>
      <c r="BC463">
        <v>0</v>
      </c>
      <c r="BD463">
        <v>1</v>
      </c>
      <c r="BE463" t="s">
        <v>469</v>
      </c>
      <c r="BF463" t="s">
        <v>1414</v>
      </c>
      <c r="BG463" t="s">
        <v>1415</v>
      </c>
      <c r="BH463">
        <v>-0.47000000067055225</v>
      </c>
      <c r="CN463" t="s">
        <v>684</v>
      </c>
      <c r="CO463">
        <v>0</v>
      </c>
      <c r="CP463">
        <v>4</v>
      </c>
      <c r="CQ463" t="s">
        <v>469</v>
      </c>
      <c r="CR463" t="s">
        <v>982</v>
      </c>
      <c r="CS463" t="s">
        <v>830</v>
      </c>
      <c r="CT463">
        <v>44000000</v>
      </c>
    </row>
    <row r="464" spans="1:98" x14ac:dyDescent="0.2">
      <c r="A464" t="s">
        <v>516</v>
      </c>
      <c r="B464" t="s">
        <v>540</v>
      </c>
      <c r="C464" t="s">
        <v>9</v>
      </c>
      <c r="D464" s="39" t="s">
        <v>717</v>
      </c>
      <c r="E464" t="s">
        <v>518</v>
      </c>
      <c r="F464" t="s">
        <v>422</v>
      </c>
      <c r="G464">
        <v>10</v>
      </c>
      <c r="H464" t="s">
        <v>1712</v>
      </c>
      <c r="J464" t="s">
        <v>321</v>
      </c>
      <c r="K464" t="s">
        <v>322</v>
      </c>
      <c r="L464" t="s">
        <v>90</v>
      </c>
      <c r="M464" t="s">
        <v>272</v>
      </c>
      <c r="N464" t="s">
        <v>1907</v>
      </c>
      <c r="O464" t="s">
        <v>1908</v>
      </c>
      <c r="P464" t="s">
        <v>1</v>
      </c>
      <c r="Q464" t="s">
        <v>4</v>
      </c>
      <c r="R464" t="s">
        <v>247</v>
      </c>
      <c r="S464" t="s">
        <v>223</v>
      </c>
      <c r="T464">
        <v>30000000</v>
      </c>
      <c r="AC464">
        <v>5</v>
      </c>
      <c r="AD464">
        <v>6000000</v>
      </c>
      <c r="AE464">
        <v>30000000</v>
      </c>
      <c r="AG464">
        <v>42023</v>
      </c>
      <c r="AH464">
        <v>42025</v>
      </c>
      <c r="AI464">
        <v>42027</v>
      </c>
      <c r="AN464">
        <v>0</v>
      </c>
      <c r="AO464">
        <v>0</v>
      </c>
      <c r="AP464">
        <v>30000000</v>
      </c>
      <c r="AQ464">
        <v>0</v>
      </c>
      <c r="AR464" t="s">
        <v>469</v>
      </c>
      <c r="AS464" t="s">
        <v>469</v>
      </c>
      <c r="AT464" t="s">
        <v>469</v>
      </c>
      <c r="AU464" t="s">
        <v>469</v>
      </c>
      <c r="AV464" t="s">
        <v>469</v>
      </c>
      <c r="AW464" t="s">
        <v>469</v>
      </c>
      <c r="AX464" t="s">
        <v>469</v>
      </c>
      <c r="AY464" t="s">
        <v>469</v>
      </c>
      <c r="AZ464">
        <v>0</v>
      </c>
      <c r="BB464" t="s">
        <v>1416</v>
      </c>
      <c r="BC464">
        <v>0</v>
      </c>
      <c r="BD464">
        <v>1</v>
      </c>
      <c r="BE464" t="s">
        <v>469</v>
      </c>
      <c r="BF464" t="s">
        <v>1417</v>
      </c>
      <c r="BG464" t="s">
        <v>1256</v>
      </c>
      <c r="BH464">
        <v>-0.12000000104308128</v>
      </c>
    </row>
    <row r="465" spans="1:163" x14ac:dyDescent="0.2">
      <c r="A465" t="s">
        <v>516</v>
      </c>
      <c r="B465" t="s">
        <v>540</v>
      </c>
      <c r="C465" t="s">
        <v>9</v>
      </c>
      <c r="D465" s="39" t="s">
        <v>717</v>
      </c>
      <c r="E465" t="s">
        <v>518</v>
      </c>
      <c r="F465" t="s">
        <v>441</v>
      </c>
      <c r="G465">
        <v>11</v>
      </c>
      <c r="H465" t="s">
        <v>1713</v>
      </c>
      <c r="J465" t="s">
        <v>281</v>
      </c>
      <c r="K465" t="s">
        <v>282</v>
      </c>
      <c r="L465" t="s">
        <v>90</v>
      </c>
      <c r="M465" t="s">
        <v>368</v>
      </c>
      <c r="N465" t="s">
        <v>1907</v>
      </c>
      <c r="O465" t="s">
        <v>1908</v>
      </c>
      <c r="P465" t="s">
        <v>1</v>
      </c>
      <c r="Q465" t="s">
        <v>4</v>
      </c>
      <c r="R465" t="s">
        <v>249</v>
      </c>
      <c r="S465" t="s">
        <v>225</v>
      </c>
      <c r="T465">
        <v>30000000</v>
      </c>
      <c r="AC465">
        <v>3</v>
      </c>
      <c r="AD465">
        <v>10000000</v>
      </c>
      <c r="AE465">
        <v>30000000</v>
      </c>
      <c r="AG465">
        <v>42023</v>
      </c>
      <c r="AH465">
        <v>42025</v>
      </c>
      <c r="AI465">
        <v>42027</v>
      </c>
      <c r="AN465">
        <v>0</v>
      </c>
      <c r="AO465">
        <v>0</v>
      </c>
      <c r="AP465">
        <v>30000000</v>
      </c>
      <c r="AQ465">
        <v>0</v>
      </c>
      <c r="AR465" t="s">
        <v>469</v>
      </c>
      <c r="AS465" t="s">
        <v>469</v>
      </c>
      <c r="AT465" t="s">
        <v>469</v>
      </c>
      <c r="AU465" t="s">
        <v>469</v>
      </c>
      <c r="AV465" t="s">
        <v>469</v>
      </c>
      <c r="AW465" t="s">
        <v>469</v>
      </c>
      <c r="AX465" t="s">
        <v>469</v>
      </c>
      <c r="AY465" t="s">
        <v>469</v>
      </c>
      <c r="AZ465">
        <v>0</v>
      </c>
      <c r="BB465" t="s">
        <v>1418</v>
      </c>
      <c r="BC465">
        <v>0</v>
      </c>
      <c r="BD465">
        <v>1</v>
      </c>
      <c r="BE465" t="s">
        <v>469</v>
      </c>
      <c r="BF465" t="s">
        <v>1419</v>
      </c>
      <c r="BG465" t="s">
        <v>1253</v>
      </c>
      <c r="BH465">
        <v>-0.12000000104308128</v>
      </c>
      <c r="BJ465">
        <v>0</v>
      </c>
      <c r="BN465">
        <v>0</v>
      </c>
      <c r="BR465">
        <v>0</v>
      </c>
      <c r="BV465">
        <v>0</v>
      </c>
      <c r="BZ465">
        <v>0</v>
      </c>
      <c r="CD465">
        <v>0</v>
      </c>
      <c r="CH465">
        <v>0</v>
      </c>
      <c r="CL465">
        <v>0</v>
      </c>
      <c r="CP465">
        <v>0</v>
      </c>
      <c r="CT465">
        <v>0</v>
      </c>
      <c r="CW465">
        <v>0</v>
      </c>
      <c r="DF465">
        <v>0</v>
      </c>
      <c r="DJ465">
        <v>0</v>
      </c>
      <c r="DN465">
        <v>0</v>
      </c>
      <c r="DR465">
        <v>0</v>
      </c>
      <c r="DV465">
        <v>0</v>
      </c>
      <c r="DZ465">
        <v>0</v>
      </c>
      <c r="ED465">
        <v>0</v>
      </c>
      <c r="EH465">
        <v>0</v>
      </c>
      <c r="EL465">
        <v>0</v>
      </c>
      <c r="EP465">
        <v>0</v>
      </c>
      <c r="ET465">
        <v>0</v>
      </c>
      <c r="EZ465" t="s">
        <v>589</v>
      </c>
      <c r="FA465">
        <v>0</v>
      </c>
      <c r="FB465">
        <v>1</v>
      </c>
      <c r="FC465" t="s">
        <v>469</v>
      </c>
      <c r="FD465" t="s">
        <v>893</v>
      </c>
      <c r="FE465" t="s">
        <v>658</v>
      </c>
      <c r="FF465">
        <v>185458000</v>
      </c>
    </row>
    <row r="466" spans="1:163" x14ac:dyDescent="0.2">
      <c r="A466" t="s">
        <v>516</v>
      </c>
      <c r="B466" t="s">
        <v>540</v>
      </c>
      <c r="C466" t="s">
        <v>9</v>
      </c>
      <c r="D466" s="39" t="s">
        <v>717</v>
      </c>
      <c r="E466" t="s">
        <v>518</v>
      </c>
      <c r="F466" t="s">
        <v>419</v>
      </c>
      <c r="G466">
        <v>12</v>
      </c>
      <c r="H466" t="s">
        <v>1714</v>
      </c>
      <c r="J466" t="s">
        <v>281</v>
      </c>
      <c r="K466" t="s">
        <v>282</v>
      </c>
      <c r="L466" t="s">
        <v>90</v>
      </c>
      <c r="M466" t="s">
        <v>368</v>
      </c>
      <c r="N466" t="s">
        <v>1907</v>
      </c>
      <c r="O466" t="s">
        <v>1908</v>
      </c>
      <c r="P466" t="s">
        <v>1</v>
      </c>
      <c r="Q466" t="s">
        <v>4</v>
      </c>
      <c r="R466" t="s">
        <v>249</v>
      </c>
      <c r="S466" t="s">
        <v>225</v>
      </c>
      <c r="T466">
        <v>60000000</v>
      </c>
      <c r="AC466">
        <v>3</v>
      </c>
      <c r="AD466">
        <v>20000000</v>
      </c>
      <c r="AE466">
        <v>60000000</v>
      </c>
      <c r="AG466">
        <v>42023</v>
      </c>
      <c r="AH466">
        <v>42025</v>
      </c>
      <c r="AI466">
        <v>42027</v>
      </c>
      <c r="AN466">
        <v>0</v>
      </c>
      <c r="AO466">
        <v>0</v>
      </c>
      <c r="AP466">
        <v>60000000</v>
      </c>
      <c r="AQ466">
        <v>0</v>
      </c>
      <c r="AR466" t="s">
        <v>469</v>
      </c>
      <c r="AS466" t="s">
        <v>469</v>
      </c>
      <c r="AT466" t="s">
        <v>469</v>
      </c>
      <c r="AU466" t="s">
        <v>469</v>
      </c>
      <c r="AV466" t="s">
        <v>469</v>
      </c>
      <c r="AW466" t="s">
        <v>469</v>
      </c>
      <c r="AX466" t="s">
        <v>469</v>
      </c>
      <c r="AY466" t="s">
        <v>469</v>
      </c>
      <c r="AZ466">
        <v>0</v>
      </c>
      <c r="BB466" t="s">
        <v>1420</v>
      </c>
      <c r="BC466">
        <v>0</v>
      </c>
      <c r="BD466">
        <v>1</v>
      </c>
      <c r="BE466" t="s">
        <v>469</v>
      </c>
      <c r="BF466" t="s">
        <v>1421</v>
      </c>
      <c r="BG466" t="s">
        <v>1262</v>
      </c>
      <c r="BH466">
        <v>0</v>
      </c>
      <c r="BJ466">
        <v>0</v>
      </c>
      <c r="BN466">
        <v>0</v>
      </c>
      <c r="BR466">
        <v>0</v>
      </c>
      <c r="BV466">
        <v>0</v>
      </c>
      <c r="BZ466">
        <v>0</v>
      </c>
      <c r="CD466">
        <v>0</v>
      </c>
      <c r="CH466">
        <v>0</v>
      </c>
      <c r="CL466">
        <v>0</v>
      </c>
      <c r="CP466">
        <v>0</v>
      </c>
      <c r="CT466">
        <v>0</v>
      </c>
      <c r="CW466">
        <v>0</v>
      </c>
      <c r="DF466">
        <v>0</v>
      </c>
      <c r="DJ466">
        <v>0</v>
      </c>
      <c r="DN466">
        <v>0</v>
      </c>
      <c r="DR466">
        <v>0</v>
      </c>
      <c r="DV466">
        <v>0</v>
      </c>
      <c r="DZ466">
        <v>0</v>
      </c>
      <c r="ED466">
        <v>0</v>
      </c>
      <c r="EH466">
        <v>0</v>
      </c>
      <c r="EL466">
        <v>0</v>
      </c>
      <c r="EP466">
        <v>0</v>
      </c>
      <c r="ET466">
        <v>0</v>
      </c>
      <c r="EZ466" t="s">
        <v>592</v>
      </c>
      <c r="FA466">
        <v>0</v>
      </c>
      <c r="FB466">
        <v>1</v>
      </c>
      <c r="FC466" t="s">
        <v>469</v>
      </c>
      <c r="FD466" t="s">
        <v>986</v>
      </c>
      <c r="FE466" t="s">
        <v>469</v>
      </c>
      <c r="FF466">
        <v>0</v>
      </c>
    </row>
    <row r="467" spans="1:163" x14ac:dyDescent="0.2">
      <c r="A467" t="s">
        <v>516</v>
      </c>
      <c r="B467" t="s">
        <v>540</v>
      </c>
      <c r="C467" t="s">
        <v>9</v>
      </c>
      <c r="D467" s="39" t="s">
        <v>717</v>
      </c>
      <c r="E467" t="s">
        <v>518</v>
      </c>
      <c r="F467" t="s">
        <v>419</v>
      </c>
      <c r="G467">
        <v>13</v>
      </c>
      <c r="H467" t="s">
        <v>1715</v>
      </c>
      <c r="J467" t="s">
        <v>281</v>
      </c>
      <c r="K467" t="s">
        <v>282</v>
      </c>
      <c r="L467" t="s">
        <v>90</v>
      </c>
      <c r="M467" t="s">
        <v>368</v>
      </c>
      <c r="N467" t="s">
        <v>1907</v>
      </c>
      <c r="O467" t="s">
        <v>1908</v>
      </c>
      <c r="P467" t="s">
        <v>1</v>
      </c>
      <c r="Q467" t="s">
        <v>4</v>
      </c>
      <c r="R467" t="s">
        <v>249</v>
      </c>
      <c r="S467" t="s">
        <v>225</v>
      </c>
      <c r="T467">
        <v>40000000</v>
      </c>
      <c r="AC467">
        <v>10</v>
      </c>
      <c r="AD467">
        <v>4000000</v>
      </c>
      <c r="AE467">
        <v>40000000</v>
      </c>
      <c r="AG467">
        <v>42023</v>
      </c>
      <c r="AH467">
        <v>42025</v>
      </c>
      <c r="AI467">
        <v>42027</v>
      </c>
      <c r="AN467">
        <v>0</v>
      </c>
      <c r="AO467">
        <v>0</v>
      </c>
      <c r="AP467">
        <v>40000000</v>
      </c>
      <c r="AQ467">
        <v>0</v>
      </c>
      <c r="AR467" t="s">
        <v>469</v>
      </c>
      <c r="AS467" t="s">
        <v>469</v>
      </c>
      <c r="AT467" t="s">
        <v>469</v>
      </c>
      <c r="AU467" t="s">
        <v>469</v>
      </c>
      <c r="AV467" t="s">
        <v>469</v>
      </c>
      <c r="AW467" t="s">
        <v>469</v>
      </c>
      <c r="AX467" t="s">
        <v>469</v>
      </c>
      <c r="AY467" t="s">
        <v>469</v>
      </c>
      <c r="AZ467">
        <v>0</v>
      </c>
      <c r="BB467" t="s">
        <v>1422</v>
      </c>
      <c r="BC467">
        <v>0</v>
      </c>
      <c r="BD467">
        <v>1</v>
      </c>
      <c r="BE467" t="s">
        <v>469</v>
      </c>
      <c r="BF467" t="s">
        <v>1423</v>
      </c>
      <c r="BG467" t="s">
        <v>1424</v>
      </c>
      <c r="BH467">
        <v>0</v>
      </c>
      <c r="BJ467">
        <v>0</v>
      </c>
      <c r="BN467">
        <v>0</v>
      </c>
      <c r="BR467">
        <v>0</v>
      </c>
      <c r="BV467">
        <v>0</v>
      </c>
      <c r="BZ467">
        <v>0</v>
      </c>
      <c r="CD467">
        <v>0</v>
      </c>
      <c r="CH467">
        <v>0</v>
      </c>
      <c r="CL467">
        <v>0</v>
      </c>
      <c r="CP467">
        <v>0</v>
      </c>
      <c r="CT467">
        <v>0</v>
      </c>
      <c r="CW467">
        <v>0</v>
      </c>
      <c r="DF467">
        <v>0</v>
      </c>
      <c r="DJ467">
        <v>0</v>
      </c>
      <c r="DN467">
        <v>0</v>
      </c>
      <c r="DR467">
        <v>0</v>
      </c>
      <c r="DV467">
        <v>0</v>
      </c>
      <c r="DZ467">
        <v>0</v>
      </c>
      <c r="ED467">
        <v>0</v>
      </c>
      <c r="EH467">
        <v>0</v>
      </c>
      <c r="EL467">
        <v>0</v>
      </c>
      <c r="EP467">
        <v>0</v>
      </c>
      <c r="ET467">
        <v>0</v>
      </c>
      <c r="EZ467" t="s">
        <v>563</v>
      </c>
      <c r="FA467">
        <v>0</v>
      </c>
      <c r="FB467">
        <v>2</v>
      </c>
      <c r="FC467" t="s">
        <v>469</v>
      </c>
      <c r="FD467" t="s">
        <v>894</v>
      </c>
      <c r="FE467" t="s">
        <v>469</v>
      </c>
      <c r="FF467">
        <v>0</v>
      </c>
    </row>
    <row r="468" spans="1:163" x14ac:dyDescent="0.2">
      <c r="A468" t="s">
        <v>516</v>
      </c>
      <c r="B468" t="s">
        <v>540</v>
      </c>
      <c r="C468" t="s">
        <v>9</v>
      </c>
      <c r="D468" s="39" t="s">
        <v>717</v>
      </c>
      <c r="E468" t="s">
        <v>518</v>
      </c>
      <c r="F468" t="s">
        <v>433</v>
      </c>
      <c r="G468">
        <v>14</v>
      </c>
      <c r="H468" t="s">
        <v>1612</v>
      </c>
      <c r="J468" t="s">
        <v>298</v>
      </c>
      <c r="K468" t="s">
        <v>299</v>
      </c>
      <c r="L468" t="s">
        <v>90</v>
      </c>
      <c r="M468" t="s">
        <v>368</v>
      </c>
      <c r="N468" t="s">
        <v>1907</v>
      </c>
      <c r="O468" t="s">
        <v>1908</v>
      </c>
      <c r="P468" t="s">
        <v>1</v>
      </c>
      <c r="Q468" t="s">
        <v>1</v>
      </c>
      <c r="R468" t="s">
        <v>248</v>
      </c>
      <c r="S468" t="s">
        <v>224</v>
      </c>
      <c r="T468">
        <v>25000000</v>
      </c>
      <c r="AC468">
        <v>12</v>
      </c>
      <c r="AD468">
        <v>2083333.3333333333</v>
      </c>
      <c r="AE468">
        <v>25000000</v>
      </c>
      <c r="AG468">
        <v>42023</v>
      </c>
      <c r="AH468">
        <v>42025</v>
      </c>
      <c r="AI468">
        <v>42027</v>
      </c>
      <c r="AJ468" t="s">
        <v>420</v>
      </c>
      <c r="AN468">
        <v>0</v>
      </c>
      <c r="AO468">
        <v>0</v>
      </c>
      <c r="AP468">
        <v>25000000</v>
      </c>
      <c r="AQ468">
        <v>0</v>
      </c>
      <c r="AR468" t="s">
        <v>469</v>
      </c>
      <c r="AS468" t="s">
        <v>469</v>
      </c>
      <c r="AT468" t="s">
        <v>469</v>
      </c>
      <c r="AU468" t="s">
        <v>469</v>
      </c>
      <c r="AV468" t="s">
        <v>469</v>
      </c>
      <c r="AW468" t="s">
        <v>469</v>
      </c>
      <c r="AX468" t="s">
        <v>469</v>
      </c>
      <c r="AY468" t="s">
        <v>469</v>
      </c>
      <c r="AZ468">
        <v>0</v>
      </c>
      <c r="BB468" t="s">
        <v>1425</v>
      </c>
      <c r="BC468">
        <v>0</v>
      </c>
      <c r="BD468">
        <v>1</v>
      </c>
      <c r="BE468" t="s">
        <v>469</v>
      </c>
      <c r="BF468" t="s">
        <v>1426</v>
      </c>
      <c r="BG468" t="s">
        <v>1270</v>
      </c>
      <c r="BH468">
        <v>-1.099999999627471</v>
      </c>
      <c r="BJ468">
        <v>0</v>
      </c>
      <c r="BN468">
        <v>0</v>
      </c>
      <c r="BR468">
        <v>0</v>
      </c>
      <c r="BV468">
        <v>0</v>
      </c>
      <c r="BZ468">
        <v>0</v>
      </c>
      <c r="CD468">
        <v>0</v>
      </c>
      <c r="CH468">
        <v>0</v>
      </c>
      <c r="CL468">
        <v>0</v>
      </c>
      <c r="CP468">
        <v>0</v>
      </c>
      <c r="CT468">
        <v>0</v>
      </c>
      <c r="CW468">
        <v>0</v>
      </c>
      <c r="DF468">
        <v>0</v>
      </c>
      <c r="DJ468">
        <v>0</v>
      </c>
      <c r="DN468">
        <v>0</v>
      </c>
      <c r="DR468">
        <v>0</v>
      </c>
      <c r="DV468">
        <v>0</v>
      </c>
      <c r="DZ468">
        <v>0</v>
      </c>
      <c r="ED468">
        <v>0</v>
      </c>
      <c r="EH468">
        <v>0</v>
      </c>
      <c r="EL468">
        <v>0</v>
      </c>
      <c r="EP468">
        <v>0</v>
      </c>
      <c r="ET468">
        <v>0</v>
      </c>
      <c r="EZ468" t="s">
        <v>564</v>
      </c>
      <c r="FA468">
        <v>0</v>
      </c>
      <c r="FB468">
        <v>2</v>
      </c>
      <c r="FC468" t="s">
        <v>469</v>
      </c>
      <c r="FD468" t="s">
        <v>895</v>
      </c>
      <c r="FE468" t="s">
        <v>896</v>
      </c>
      <c r="FF468">
        <v>0</v>
      </c>
    </row>
    <row r="469" spans="1:163" x14ac:dyDescent="0.2">
      <c r="A469" t="s">
        <v>516</v>
      </c>
      <c r="B469" t="s">
        <v>540</v>
      </c>
      <c r="C469" t="s">
        <v>9</v>
      </c>
      <c r="D469" s="39" t="s">
        <v>717</v>
      </c>
      <c r="E469" t="s">
        <v>518</v>
      </c>
      <c r="F469" t="s">
        <v>433</v>
      </c>
      <c r="G469">
        <v>15</v>
      </c>
      <c r="H469" t="s">
        <v>1716</v>
      </c>
      <c r="J469" t="s">
        <v>281</v>
      </c>
      <c r="K469" t="s">
        <v>282</v>
      </c>
      <c r="L469" t="s">
        <v>90</v>
      </c>
      <c r="M469" t="s">
        <v>368</v>
      </c>
      <c r="N469" t="s">
        <v>1907</v>
      </c>
      <c r="O469" t="s">
        <v>1908</v>
      </c>
      <c r="P469" t="s">
        <v>1</v>
      </c>
      <c r="Q469" t="s">
        <v>4</v>
      </c>
      <c r="R469" t="s">
        <v>249</v>
      </c>
      <c r="S469" t="s">
        <v>225</v>
      </c>
      <c r="AD469" t="s">
        <v>469</v>
      </c>
      <c r="AE469">
        <v>0</v>
      </c>
      <c r="AG469">
        <v>42023</v>
      </c>
      <c r="AH469">
        <v>42025</v>
      </c>
      <c r="AI469">
        <v>42027</v>
      </c>
      <c r="AJ469" t="s">
        <v>1019</v>
      </c>
      <c r="AN469">
        <v>0</v>
      </c>
      <c r="AO469">
        <v>0</v>
      </c>
      <c r="AP469">
        <v>0</v>
      </c>
      <c r="AQ469">
        <v>0</v>
      </c>
      <c r="AR469" t="s">
        <v>469</v>
      </c>
      <c r="AS469" t="s">
        <v>469</v>
      </c>
      <c r="AT469" t="s">
        <v>469</v>
      </c>
      <c r="AU469" t="s">
        <v>469</v>
      </c>
      <c r="AV469" t="s">
        <v>469</v>
      </c>
      <c r="AW469" t="s">
        <v>469</v>
      </c>
      <c r="AX469" t="s">
        <v>469</v>
      </c>
      <c r="AY469" t="s">
        <v>469</v>
      </c>
      <c r="AZ469">
        <v>0</v>
      </c>
      <c r="BB469" t="s">
        <v>1427</v>
      </c>
      <c r="BC469">
        <v>0</v>
      </c>
      <c r="BD469">
        <v>1</v>
      </c>
      <c r="BE469" t="s">
        <v>469</v>
      </c>
      <c r="BF469" t="s">
        <v>1428</v>
      </c>
      <c r="BG469" t="s">
        <v>1279</v>
      </c>
      <c r="BH469">
        <v>100000</v>
      </c>
      <c r="BJ469">
        <v>0</v>
      </c>
      <c r="BN469">
        <v>0</v>
      </c>
      <c r="BR469">
        <v>0</v>
      </c>
      <c r="BV469">
        <v>0</v>
      </c>
      <c r="BZ469">
        <v>0</v>
      </c>
      <c r="CD469">
        <v>0</v>
      </c>
      <c r="CH469">
        <v>0</v>
      </c>
      <c r="CL469">
        <v>0</v>
      </c>
      <c r="CP469">
        <v>0</v>
      </c>
      <c r="CT469">
        <v>0</v>
      </c>
      <c r="CW469">
        <v>0</v>
      </c>
      <c r="DF469">
        <v>0</v>
      </c>
      <c r="DJ469">
        <v>0</v>
      </c>
      <c r="DN469">
        <v>0</v>
      </c>
      <c r="DR469">
        <v>0</v>
      </c>
      <c r="DV469">
        <v>0</v>
      </c>
      <c r="DZ469">
        <v>0</v>
      </c>
      <c r="ED469">
        <v>0</v>
      </c>
      <c r="EH469">
        <v>0</v>
      </c>
      <c r="EL469">
        <v>0</v>
      </c>
      <c r="EP469">
        <v>0</v>
      </c>
      <c r="ET469">
        <v>0</v>
      </c>
      <c r="EZ469" t="s">
        <v>565</v>
      </c>
      <c r="FA469">
        <v>0</v>
      </c>
      <c r="FB469">
        <v>2</v>
      </c>
      <c r="FC469" t="s">
        <v>469</v>
      </c>
      <c r="FD469" t="s">
        <v>897</v>
      </c>
      <c r="FE469" t="s">
        <v>469</v>
      </c>
      <c r="FF469">
        <v>0</v>
      </c>
    </row>
    <row r="470" spans="1:163" x14ac:dyDescent="0.2">
      <c r="A470" t="s">
        <v>516</v>
      </c>
      <c r="B470" t="s">
        <v>540</v>
      </c>
      <c r="C470" t="s">
        <v>9</v>
      </c>
      <c r="D470" s="39" t="s">
        <v>717</v>
      </c>
      <c r="E470" t="s">
        <v>518</v>
      </c>
      <c r="F470" t="s">
        <v>439</v>
      </c>
      <c r="G470">
        <v>16</v>
      </c>
      <c r="H470" t="s">
        <v>1717</v>
      </c>
      <c r="J470" t="s">
        <v>298</v>
      </c>
      <c r="K470" t="s">
        <v>299</v>
      </c>
      <c r="L470" t="s">
        <v>90</v>
      </c>
      <c r="M470" t="s">
        <v>368</v>
      </c>
      <c r="N470" t="s">
        <v>1907</v>
      </c>
      <c r="O470" t="s">
        <v>1908</v>
      </c>
      <c r="P470" t="s">
        <v>1</v>
      </c>
      <c r="Q470" t="s">
        <v>1</v>
      </c>
      <c r="R470" t="s">
        <v>248</v>
      </c>
      <c r="S470" t="s">
        <v>224</v>
      </c>
      <c r="T470">
        <v>120000000</v>
      </c>
      <c r="AC470">
        <v>3</v>
      </c>
      <c r="AD470">
        <v>40000000</v>
      </c>
      <c r="AE470">
        <v>120000000</v>
      </c>
      <c r="AG470">
        <v>42023</v>
      </c>
      <c r="AH470">
        <v>42025</v>
      </c>
      <c r="AI470">
        <v>42027</v>
      </c>
      <c r="AJ470" t="s">
        <v>411</v>
      </c>
      <c r="AN470">
        <v>0</v>
      </c>
      <c r="AO470">
        <v>0</v>
      </c>
      <c r="AP470">
        <v>120000000</v>
      </c>
      <c r="AQ470">
        <v>0</v>
      </c>
      <c r="AR470" t="s">
        <v>469</v>
      </c>
      <c r="AS470" t="s">
        <v>469</v>
      </c>
      <c r="AT470" t="s">
        <v>469</v>
      </c>
      <c r="AU470" t="s">
        <v>469</v>
      </c>
      <c r="AV470" t="s">
        <v>469</v>
      </c>
      <c r="AW470" t="s">
        <v>469</v>
      </c>
      <c r="AX470" t="s">
        <v>469</v>
      </c>
      <c r="AY470" t="s">
        <v>469</v>
      </c>
      <c r="AZ470">
        <v>0</v>
      </c>
      <c r="BB470" t="s">
        <v>1429</v>
      </c>
      <c r="BC470">
        <v>0</v>
      </c>
      <c r="BD470">
        <v>1</v>
      </c>
      <c r="BE470" t="s">
        <v>469</v>
      </c>
      <c r="BF470" t="s">
        <v>1430</v>
      </c>
      <c r="BG470" t="s">
        <v>1431</v>
      </c>
      <c r="BH470">
        <v>0</v>
      </c>
      <c r="BJ470">
        <v>0</v>
      </c>
      <c r="BN470">
        <v>0</v>
      </c>
      <c r="BR470">
        <v>0</v>
      </c>
      <c r="BV470">
        <v>0</v>
      </c>
      <c r="BZ470">
        <v>0</v>
      </c>
      <c r="CD470">
        <v>0</v>
      </c>
      <c r="CH470">
        <v>0</v>
      </c>
      <c r="CL470">
        <v>0</v>
      </c>
      <c r="CP470">
        <v>0</v>
      </c>
      <c r="CT470">
        <v>0</v>
      </c>
      <c r="CW470">
        <v>0</v>
      </c>
      <c r="DF470">
        <v>0</v>
      </c>
      <c r="DJ470">
        <v>0</v>
      </c>
      <c r="DN470">
        <v>0</v>
      </c>
      <c r="DR470">
        <v>0</v>
      </c>
      <c r="DV470">
        <v>0</v>
      </c>
      <c r="DZ470">
        <v>0</v>
      </c>
      <c r="ED470">
        <v>0</v>
      </c>
      <c r="EH470">
        <v>0</v>
      </c>
      <c r="EL470">
        <v>0</v>
      </c>
      <c r="EP470">
        <v>0</v>
      </c>
      <c r="ET470">
        <v>0</v>
      </c>
      <c r="EZ470" t="s">
        <v>633</v>
      </c>
      <c r="FA470">
        <v>0</v>
      </c>
      <c r="FB470">
        <v>7</v>
      </c>
      <c r="FC470" t="s">
        <v>469</v>
      </c>
      <c r="FD470" t="s">
        <v>898</v>
      </c>
      <c r="FE470" t="s">
        <v>899</v>
      </c>
      <c r="FF470">
        <v>0</v>
      </c>
      <c r="FG470" t="s">
        <v>706</v>
      </c>
    </row>
    <row r="471" spans="1:163" x14ac:dyDescent="0.2">
      <c r="A471" t="s">
        <v>516</v>
      </c>
      <c r="B471" t="s">
        <v>540</v>
      </c>
      <c r="C471" t="s">
        <v>9</v>
      </c>
      <c r="D471" s="39" t="s">
        <v>717</v>
      </c>
      <c r="E471" t="s">
        <v>518</v>
      </c>
      <c r="F471" t="s">
        <v>439</v>
      </c>
      <c r="G471">
        <v>17</v>
      </c>
      <c r="H471" t="s">
        <v>1718</v>
      </c>
      <c r="J471" t="s">
        <v>281</v>
      </c>
      <c r="K471" t="s">
        <v>282</v>
      </c>
      <c r="L471" t="s">
        <v>90</v>
      </c>
      <c r="M471" t="s">
        <v>368</v>
      </c>
      <c r="N471" t="s">
        <v>1907</v>
      </c>
      <c r="O471" t="s">
        <v>1908</v>
      </c>
      <c r="P471" t="s">
        <v>1</v>
      </c>
      <c r="Q471" t="s">
        <v>4</v>
      </c>
      <c r="R471" t="s">
        <v>249</v>
      </c>
      <c r="S471" t="s">
        <v>225</v>
      </c>
      <c r="T471">
        <v>15834000</v>
      </c>
      <c r="AC471">
        <v>3</v>
      </c>
      <c r="AD471">
        <v>5278000</v>
      </c>
      <c r="AE471">
        <v>15834000</v>
      </c>
      <c r="AG471">
        <v>42023</v>
      </c>
      <c r="AH471">
        <v>42025</v>
      </c>
      <c r="AI471">
        <v>42027</v>
      </c>
      <c r="AJ471" t="s">
        <v>411</v>
      </c>
      <c r="AN471">
        <v>0</v>
      </c>
      <c r="AO471">
        <v>0</v>
      </c>
      <c r="AP471">
        <v>15834000</v>
      </c>
      <c r="AQ471">
        <v>0</v>
      </c>
      <c r="AR471" t="s">
        <v>469</v>
      </c>
      <c r="AS471" t="s">
        <v>469</v>
      </c>
      <c r="AT471" t="s">
        <v>469</v>
      </c>
      <c r="AU471" t="s">
        <v>469</v>
      </c>
      <c r="AV471" t="s">
        <v>469</v>
      </c>
      <c r="AW471" t="s">
        <v>469</v>
      </c>
      <c r="AX471" t="s">
        <v>469</v>
      </c>
      <c r="AY471" t="s">
        <v>469</v>
      </c>
      <c r="AZ471">
        <v>0</v>
      </c>
      <c r="BB471" t="s">
        <v>1432</v>
      </c>
      <c r="BC471">
        <v>0</v>
      </c>
      <c r="BD471">
        <v>1</v>
      </c>
      <c r="BE471" t="s">
        <v>469</v>
      </c>
      <c r="BF471" t="s">
        <v>1433</v>
      </c>
      <c r="BG471" t="s">
        <v>1434</v>
      </c>
      <c r="BH471">
        <v>0</v>
      </c>
      <c r="BJ471">
        <v>0</v>
      </c>
      <c r="BN471">
        <v>0</v>
      </c>
      <c r="BR471">
        <v>0</v>
      </c>
      <c r="BV471">
        <v>0</v>
      </c>
      <c r="BZ471">
        <v>0</v>
      </c>
      <c r="CD471">
        <v>0</v>
      </c>
      <c r="CH471">
        <v>0</v>
      </c>
      <c r="CL471">
        <v>0</v>
      </c>
      <c r="CP471">
        <v>0</v>
      </c>
      <c r="CT471">
        <v>0</v>
      </c>
      <c r="CW471">
        <v>0</v>
      </c>
      <c r="DF471">
        <v>0</v>
      </c>
      <c r="DJ471">
        <v>0</v>
      </c>
      <c r="DN471">
        <v>0</v>
      </c>
      <c r="DR471">
        <v>0</v>
      </c>
      <c r="DV471">
        <v>0</v>
      </c>
      <c r="DZ471">
        <v>0</v>
      </c>
      <c r="ED471">
        <v>0</v>
      </c>
      <c r="EH471">
        <v>0</v>
      </c>
      <c r="EL471">
        <v>0</v>
      </c>
      <c r="EP471">
        <v>0</v>
      </c>
      <c r="ET471">
        <v>0</v>
      </c>
      <c r="EZ471" t="s">
        <v>636</v>
      </c>
      <c r="FA471">
        <v>0</v>
      </c>
      <c r="FB471">
        <v>7</v>
      </c>
      <c r="FC471" t="s">
        <v>469</v>
      </c>
      <c r="FD471" t="s">
        <v>900</v>
      </c>
      <c r="FE471" t="s">
        <v>469</v>
      </c>
      <c r="FF471">
        <v>0</v>
      </c>
    </row>
    <row r="472" spans="1:163" x14ac:dyDescent="0.2">
      <c r="A472" t="s">
        <v>516</v>
      </c>
      <c r="B472" t="s">
        <v>540</v>
      </c>
      <c r="C472" t="s">
        <v>9</v>
      </c>
      <c r="D472" s="39" t="s">
        <v>717</v>
      </c>
      <c r="E472" t="s">
        <v>518</v>
      </c>
      <c r="F472" t="s">
        <v>419</v>
      </c>
      <c r="G472">
        <v>18</v>
      </c>
      <c r="H472" t="s">
        <v>1719</v>
      </c>
      <c r="J472" t="s">
        <v>281</v>
      </c>
      <c r="K472" t="s">
        <v>282</v>
      </c>
      <c r="L472" t="s">
        <v>90</v>
      </c>
      <c r="M472" t="s">
        <v>368</v>
      </c>
      <c r="N472" t="s">
        <v>1907</v>
      </c>
      <c r="O472" t="s">
        <v>1908</v>
      </c>
      <c r="P472" t="s">
        <v>1</v>
      </c>
      <c r="Q472" t="s">
        <v>4</v>
      </c>
      <c r="R472" t="s">
        <v>249</v>
      </c>
      <c r="S472" t="s">
        <v>225</v>
      </c>
      <c r="T472">
        <v>50000000</v>
      </c>
      <c r="AC472">
        <v>4</v>
      </c>
      <c r="AD472">
        <v>12500000</v>
      </c>
      <c r="AE472">
        <v>50000000</v>
      </c>
      <c r="AG472">
        <v>42023</v>
      </c>
      <c r="AH472">
        <v>42025</v>
      </c>
      <c r="AI472">
        <v>42027</v>
      </c>
      <c r="AJ472" t="s">
        <v>411</v>
      </c>
      <c r="AN472">
        <v>0</v>
      </c>
      <c r="AO472">
        <v>0</v>
      </c>
      <c r="AP472">
        <v>50000000</v>
      </c>
      <c r="AQ472">
        <v>0</v>
      </c>
      <c r="AR472" t="s">
        <v>469</v>
      </c>
      <c r="AS472" t="s">
        <v>469</v>
      </c>
      <c r="AT472" t="s">
        <v>469</v>
      </c>
      <c r="AU472" t="s">
        <v>469</v>
      </c>
      <c r="AV472" t="s">
        <v>469</v>
      </c>
      <c r="AW472" t="s">
        <v>469</v>
      </c>
      <c r="AX472" t="s">
        <v>469</v>
      </c>
      <c r="AY472" t="s">
        <v>469</v>
      </c>
      <c r="AZ472">
        <v>0</v>
      </c>
      <c r="BB472" t="s">
        <v>1435</v>
      </c>
      <c r="BC472">
        <v>0</v>
      </c>
      <c r="BD472">
        <v>1</v>
      </c>
      <c r="BE472" t="s">
        <v>469</v>
      </c>
      <c r="BF472" t="s">
        <v>1436</v>
      </c>
      <c r="BG472" t="s">
        <v>1437</v>
      </c>
      <c r="BH472">
        <v>0</v>
      </c>
      <c r="BJ472">
        <v>0</v>
      </c>
      <c r="BN472">
        <v>0</v>
      </c>
      <c r="BR472">
        <v>0</v>
      </c>
      <c r="BV472">
        <v>0</v>
      </c>
      <c r="BZ472">
        <v>0</v>
      </c>
      <c r="CD472">
        <v>0</v>
      </c>
      <c r="CH472">
        <v>0</v>
      </c>
      <c r="CL472">
        <v>0</v>
      </c>
      <c r="CP472">
        <v>0</v>
      </c>
      <c r="CT472">
        <v>0</v>
      </c>
      <c r="CW472">
        <v>0</v>
      </c>
      <c r="DF472">
        <v>0</v>
      </c>
      <c r="DJ472">
        <v>0</v>
      </c>
      <c r="DN472">
        <v>0</v>
      </c>
      <c r="DR472">
        <v>0</v>
      </c>
      <c r="DV472">
        <v>0</v>
      </c>
      <c r="DZ472">
        <v>0</v>
      </c>
      <c r="ED472">
        <v>0</v>
      </c>
      <c r="EH472">
        <v>0</v>
      </c>
      <c r="EL472">
        <v>0</v>
      </c>
      <c r="EP472">
        <v>0</v>
      </c>
      <c r="ET472">
        <v>0</v>
      </c>
      <c r="EZ472" t="s">
        <v>702</v>
      </c>
      <c r="FA472">
        <v>0</v>
      </c>
      <c r="FB472">
        <v>7</v>
      </c>
      <c r="FC472" t="s">
        <v>469</v>
      </c>
      <c r="FD472" t="s">
        <v>901</v>
      </c>
      <c r="FE472" t="s">
        <v>899</v>
      </c>
      <c r="FF472">
        <v>36850000</v>
      </c>
      <c r="FG472" t="s">
        <v>706</v>
      </c>
    </row>
    <row r="473" spans="1:163" x14ac:dyDescent="0.2">
      <c r="A473" t="s">
        <v>516</v>
      </c>
      <c r="B473" t="s">
        <v>540</v>
      </c>
      <c r="C473" t="s">
        <v>9</v>
      </c>
      <c r="D473" s="39" t="s">
        <v>717</v>
      </c>
      <c r="E473" t="s">
        <v>518</v>
      </c>
      <c r="F473" t="s">
        <v>419</v>
      </c>
      <c r="G473">
        <v>19</v>
      </c>
      <c r="H473" t="s">
        <v>1720</v>
      </c>
      <c r="J473" t="s">
        <v>281</v>
      </c>
      <c r="K473" t="s">
        <v>282</v>
      </c>
      <c r="L473" t="s">
        <v>90</v>
      </c>
      <c r="M473" t="s">
        <v>368</v>
      </c>
      <c r="N473" t="s">
        <v>1907</v>
      </c>
      <c r="O473" t="s">
        <v>1908</v>
      </c>
      <c r="P473" t="s">
        <v>1</v>
      </c>
      <c r="Q473" t="s">
        <v>4</v>
      </c>
      <c r="R473" t="s">
        <v>249</v>
      </c>
      <c r="S473" t="s">
        <v>225</v>
      </c>
      <c r="T473">
        <v>48850000</v>
      </c>
      <c r="AC473">
        <v>3</v>
      </c>
      <c r="AD473">
        <v>16283333.333333334</v>
      </c>
      <c r="AE473">
        <v>48850000</v>
      </c>
      <c r="AG473">
        <v>42023</v>
      </c>
      <c r="AH473">
        <v>42025</v>
      </c>
      <c r="AI473">
        <v>42027</v>
      </c>
      <c r="AJ473" t="s">
        <v>411</v>
      </c>
      <c r="AN473">
        <v>0</v>
      </c>
      <c r="AO473">
        <v>0</v>
      </c>
      <c r="AP473">
        <v>48850000</v>
      </c>
      <c r="AQ473">
        <v>0</v>
      </c>
      <c r="AR473" t="s">
        <v>469</v>
      </c>
      <c r="AS473" t="s">
        <v>469</v>
      </c>
      <c r="AT473" t="s">
        <v>469</v>
      </c>
      <c r="AU473" t="s">
        <v>469</v>
      </c>
      <c r="AV473" t="s">
        <v>469</v>
      </c>
      <c r="AW473" t="s">
        <v>469</v>
      </c>
      <c r="AX473" t="s">
        <v>469</v>
      </c>
      <c r="AY473" t="s">
        <v>469</v>
      </c>
      <c r="AZ473">
        <v>0</v>
      </c>
      <c r="BB473" t="s">
        <v>1438</v>
      </c>
      <c r="BC473">
        <v>0</v>
      </c>
      <c r="BD473">
        <v>1</v>
      </c>
      <c r="BE473" t="s">
        <v>469</v>
      </c>
      <c r="BF473" t="s">
        <v>1439</v>
      </c>
      <c r="BG473" t="s">
        <v>1440</v>
      </c>
      <c r="BH473">
        <v>0</v>
      </c>
      <c r="BJ473">
        <v>0</v>
      </c>
      <c r="BN473">
        <v>0</v>
      </c>
      <c r="BR473">
        <v>0</v>
      </c>
      <c r="BV473">
        <v>0</v>
      </c>
      <c r="BZ473">
        <v>0</v>
      </c>
      <c r="CD473">
        <v>0</v>
      </c>
      <c r="CH473">
        <v>0</v>
      </c>
      <c r="CL473">
        <v>0</v>
      </c>
      <c r="CP473">
        <v>0</v>
      </c>
      <c r="CT473">
        <v>0</v>
      </c>
      <c r="CW473">
        <v>0</v>
      </c>
      <c r="DF473">
        <v>0</v>
      </c>
      <c r="DJ473">
        <v>0</v>
      </c>
      <c r="DN473">
        <v>0</v>
      </c>
      <c r="DR473">
        <v>0</v>
      </c>
      <c r="DV473">
        <v>0</v>
      </c>
      <c r="DZ473">
        <v>0</v>
      </c>
      <c r="ED473">
        <v>0</v>
      </c>
      <c r="EH473">
        <v>0</v>
      </c>
      <c r="EL473">
        <v>0</v>
      </c>
      <c r="EP473">
        <v>0</v>
      </c>
      <c r="ET473">
        <v>0</v>
      </c>
      <c r="EZ473" t="s">
        <v>703</v>
      </c>
      <c r="FA473">
        <v>0</v>
      </c>
      <c r="FB473">
        <v>7</v>
      </c>
      <c r="FC473" t="s">
        <v>469</v>
      </c>
      <c r="FD473" t="s">
        <v>987</v>
      </c>
      <c r="FE473" t="s">
        <v>469</v>
      </c>
      <c r="FF473">
        <v>-40500750</v>
      </c>
      <c r="FG473" t="s">
        <v>706</v>
      </c>
    </row>
    <row r="474" spans="1:163" x14ac:dyDescent="0.2">
      <c r="A474" t="s">
        <v>516</v>
      </c>
      <c r="B474" t="s">
        <v>540</v>
      </c>
      <c r="C474" t="s">
        <v>9</v>
      </c>
      <c r="D474" s="39" t="s">
        <v>717</v>
      </c>
      <c r="E474" t="s">
        <v>518</v>
      </c>
      <c r="F474" t="s">
        <v>419</v>
      </c>
      <c r="G474">
        <v>20</v>
      </c>
      <c r="H474" t="s">
        <v>1042</v>
      </c>
      <c r="J474" t="s">
        <v>281</v>
      </c>
      <c r="K474" t="s">
        <v>282</v>
      </c>
      <c r="L474" t="s">
        <v>90</v>
      </c>
      <c r="M474" t="s">
        <v>368</v>
      </c>
      <c r="N474" t="s">
        <v>1907</v>
      </c>
      <c r="O474" t="s">
        <v>1908</v>
      </c>
      <c r="P474" t="s">
        <v>1</v>
      </c>
      <c r="Q474" t="s">
        <v>4</v>
      </c>
      <c r="R474" t="s">
        <v>249</v>
      </c>
      <c r="S474" t="s">
        <v>225</v>
      </c>
      <c r="T474">
        <v>170000000</v>
      </c>
      <c r="AC474">
        <v>3</v>
      </c>
      <c r="AD474">
        <v>56666666.666666664</v>
      </c>
      <c r="AE474">
        <v>170000000</v>
      </c>
      <c r="AG474">
        <v>42023</v>
      </c>
      <c r="AH474">
        <v>42025</v>
      </c>
      <c r="AI474">
        <v>42027</v>
      </c>
      <c r="AJ474" t="s">
        <v>411</v>
      </c>
      <c r="AN474">
        <v>0</v>
      </c>
      <c r="AO474">
        <v>0</v>
      </c>
      <c r="AP474">
        <v>170000000</v>
      </c>
      <c r="AQ474">
        <v>0</v>
      </c>
      <c r="AR474" t="s">
        <v>469</v>
      </c>
      <c r="AS474" t="s">
        <v>469</v>
      </c>
      <c r="AT474" t="s">
        <v>469</v>
      </c>
      <c r="AU474" t="s">
        <v>469</v>
      </c>
      <c r="AV474" t="s">
        <v>469</v>
      </c>
      <c r="AW474" t="s">
        <v>469</v>
      </c>
      <c r="AX474" t="s">
        <v>469</v>
      </c>
      <c r="AY474" t="s">
        <v>469</v>
      </c>
      <c r="AZ474">
        <v>0</v>
      </c>
      <c r="BB474" t="s">
        <v>1441</v>
      </c>
      <c r="BC474">
        <v>0</v>
      </c>
      <c r="BD474">
        <v>1</v>
      </c>
      <c r="BE474" t="s">
        <v>469</v>
      </c>
      <c r="BF474" t="s">
        <v>1442</v>
      </c>
      <c r="BG474" t="s">
        <v>1443</v>
      </c>
      <c r="BH474">
        <v>0</v>
      </c>
      <c r="BJ474">
        <v>0</v>
      </c>
      <c r="BN474">
        <v>0</v>
      </c>
      <c r="BR474">
        <v>0</v>
      </c>
      <c r="BV474">
        <v>0</v>
      </c>
      <c r="BZ474">
        <v>0</v>
      </c>
      <c r="CD474">
        <v>0</v>
      </c>
      <c r="CH474">
        <v>0</v>
      </c>
      <c r="CL474">
        <v>0</v>
      </c>
      <c r="CP474">
        <v>0</v>
      </c>
      <c r="CT474">
        <v>0</v>
      </c>
      <c r="CW474">
        <v>0</v>
      </c>
      <c r="DF474">
        <v>0</v>
      </c>
      <c r="DJ474">
        <v>0</v>
      </c>
      <c r="DN474">
        <v>0</v>
      </c>
      <c r="DR474">
        <v>0</v>
      </c>
      <c r="DV474">
        <v>0</v>
      </c>
      <c r="DZ474">
        <v>0</v>
      </c>
      <c r="ED474">
        <v>0</v>
      </c>
      <c r="EH474">
        <v>0</v>
      </c>
      <c r="EL474">
        <v>0</v>
      </c>
      <c r="EP474">
        <v>0</v>
      </c>
      <c r="ET474">
        <v>0</v>
      </c>
      <c r="EZ474" t="s">
        <v>707</v>
      </c>
      <c r="FA474">
        <v>0</v>
      </c>
      <c r="FB474">
        <v>7</v>
      </c>
      <c r="FC474" t="s">
        <v>469</v>
      </c>
      <c r="FD474" t="s">
        <v>988</v>
      </c>
      <c r="FE474" t="s">
        <v>469</v>
      </c>
      <c r="FF474">
        <v>0</v>
      </c>
      <c r="FG474" t="s">
        <v>706</v>
      </c>
    </row>
    <row r="475" spans="1:163" x14ac:dyDescent="0.2">
      <c r="A475" t="s">
        <v>516</v>
      </c>
      <c r="B475" t="s">
        <v>540</v>
      </c>
      <c r="C475" t="s">
        <v>9</v>
      </c>
      <c r="D475" s="39" t="s">
        <v>717</v>
      </c>
      <c r="E475" t="s">
        <v>518</v>
      </c>
      <c r="F475" t="s">
        <v>419</v>
      </c>
      <c r="G475">
        <v>21</v>
      </c>
      <c r="H475" t="s">
        <v>1721</v>
      </c>
      <c r="J475" t="s">
        <v>281</v>
      </c>
      <c r="K475" t="s">
        <v>282</v>
      </c>
      <c r="L475" t="s">
        <v>90</v>
      </c>
      <c r="M475" t="s">
        <v>368</v>
      </c>
      <c r="N475" t="s">
        <v>1907</v>
      </c>
      <c r="O475" t="s">
        <v>1908</v>
      </c>
      <c r="P475" t="s">
        <v>1</v>
      </c>
      <c r="Q475" t="s">
        <v>4</v>
      </c>
      <c r="R475" t="s">
        <v>249</v>
      </c>
      <c r="S475" t="s">
        <v>225</v>
      </c>
      <c r="T475">
        <v>25000000</v>
      </c>
      <c r="AC475">
        <v>3</v>
      </c>
      <c r="AD475">
        <v>8333333.333333333</v>
      </c>
      <c r="AE475">
        <v>25000000</v>
      </c>
      <c r="AG475">
        <v>42023</v>
      </c>
      <c r="AH475">
        <v>42025</v>
      </c>
      <c r="AI475">
        <v>42027</v>
      </c>
      <c r="AJ475" t="s">
        <v>411</v>
      </c>
      <c r="AN475">
        <v>0</v>
      </c>
      <c r="AO475">
        <v>0</v>
      </c>
      <c r="AP475">
        <v>25000000</v>
      </c>
      <c r="AQ475">
        <v>0</v>
      </c>
      <c r="AR475" t="s">
        <v>469</v>
      </c>
      <c r="AS475" t="s">
        <v>469</v>
      </c>
      <c r="AT475" t="s">
        <v>469</v>
      </c>
      <c r="AU475" t="s">
        <v>469</v>
      </c>
      <c r="AV475" t="s">
        <v>469</v>
      </c>
      <c r="AW475" t="s">
        <v>469</v>
      </c>
      <c r="AX475" t="s">
        <v>469</v>
      </c>
      <c r="AY475" t="s">
        <v>469</v>
      </c>
      <c r="AZ475">
        <v>0</v>
      </c>
      <c r="BB475" t="s">
        <v>1444</v>
      </c>
      <c r="BC475">
        <v>0</v>
      </c>
      <c r="BD475">
        <v>1</v>
      </c>
      <c r="BE475" t="s">
        <v>469</v>
      </c>
      <c r="BF475" t="s">
        <v>1445</v>
      </c>
      <c r="BG475" t="s">
        <v>1446</v>
      </c>
      <c r="BH475">
        <v>0</v>
      </c>
      <c r="BJ475">
        <v>0</v>
      </c>
      <c r="BN475">
        <v>0</v>
      </c>
      <c r="BR475">
        <v>0</v>
      </c>
      <c r="BV475">
        <v>0</v>
      </c>
      <c r="BZ475">
        <v>0</v>
      </c>
      <c r="CD475">
        <v>0</v>
      </c>
      <c r="CH475">
        <v>0</v>
      </c>
      <c r="CL475">
        <v>0</v>
      </c>
      <c r="CP475">
        <v>0</v>
      </c>
      <c r="CT475">
        <v>0</v>
      </c>
      <c r="CW475">
        <v>0</v>
      </c>
      <c r="DF475">
        <v>0</v>
      </c>
      <c r="DJ475">
        <v>0</v>
      </c>
      <c r="DN475">
        <v>0</v>
      </c>
      <c r="DR475">
        <v>0</v>
      </c>
      <c r="DV475">
        <v>0</v>
      </c>
      <c r="DZ475">
        <v>0</v>
      </c>
      <c r="ED475">
        <v>0</v>
      </c>
      <c r="EH475">
        <v>0</v>
      </c>
      <c r="EL475">
        <v>0</v>
      </c>
      <c r="EP475">
        <v>0</v>
      </c>
      <c r="ET475">
        <v>0</v>
      </c>
      <c r="EZ475" t="s">
        <v>570</v>
      </c>
      <c r="FA475">
        <v>0</v>
      </c>
      <c r="FB475">
        <v>4</v>
      </c>
      <c r="FC475" t="s">
        <v>469</v>
      </c>
      <c r="FD475" t="s">
        <v>902</v>
      </c>
      <c r="FE475" t="s">
        <v>469</v>
      </c>
      <c r="FF475">
        <v>0</v>
      </c>
      <c r="FG475" t="s">
        <v>706</v>
      </c>
    </row>
    <row r="476" spans="1:163" x14ac:dyDescent="0.2">
      <c r="A476" t="s">
        <v>516</v>
      </c>
      <c r="B476" t="s">
        <v>540</v>
      </c>
      <c r="C476" t="s">
        <v>9</v>
      </c>
      <c r="D476" s="39" t="s">
        <v>717</v>
      </c>
      <c r="E476" t="s">
        <v>518</v>
      </c>
      <c r="F476" t="s">
        <v>439</v>
      </c>
      <c r="G476">
        <v>22</v>
      </c>
      <c r="H476" t="s">
        <v>1722</v>
      </c>
      <c r="J476" t="s">
        <v>281</v>
      </c>
      <c r="K476" t="s">
        <v>282</v>
      </c>
      <c r="L476" t="s">
        <v>90</v>
      </c>
      <c r="M476" t="s">
        <v>368</v>
      </c>
      <c r="N476" t="s">
        <v>1907</v>
      </c>
      <c r="O476" t="s">
        <v>1908</v>
      </c>
      <c r="P476" t="s">
        <v>1</v>
      </c>
      <c r="Q476" t="s">
        <v>4</v>
      </c>
      <c r="R476" t="s">
        <v>249</v>
      </c>
      <c r="S476" t="s">
        <v>225</v>
      </c>
      <c r="T476">
        <v>15200000</v>
      </c>
      <c r="AC476">
        <v>3</v>
      </c>
      <c r="AD476">
        <v>5066666.666666667</v>
      </c>
      <c r="AE476">
        <v>15200000</v>
      </c>
      <c r="AG476">
        <v>42023</v>
      </c>
      <c r="AH476">
        <v>42025</v>
      </c>
      <c r="AI476">
        <v>42027</v>
      </c>
      <c r="AJ476" t="s">
        <v>411</v>
      </c>
      <c r="AN476">
        <v>0</v>
      </c>
      <c r="AO476">
        <v>0</v>
      </c>
      <c r="AP476">
        <v>15200000</v>
      </c>
      <c r="AQ476">
        <v>0</v>
      </c>
      <c r="AR476" t="s">
        <v>469</v>
      </c>
      <c r="AS476" t="s">
        <v>469</v>
      </c>
      <c r="AT476" t="s">
        <v>469</v>
      </c>
      <c r="AU476" t="s">
        <v>469</v>
      </c>
      <c r="AV476" t="s">
        <v>469</v>
      </c>
      <c r="AW476" t="s">
        <v>469</v>
      </c>
      <c r="AX476" t="s">
        <v>469</v>
      </c>
      <c r="AY476" t="s">
        <v>469</v>
      </c>
      <c r="AZ476">
        <v>0</v>
      </c>
      <c r="BB476" t="s">
        <v>1447</v>
      </c>
      <c r="BC476">
        <v>0</v>
      </c>
      <c r="BD476">
        <v>1</v>
      </c>
      <c r="BE476" t="s">
        <v>469</v>
      </c>
      <c r="BF476" t="s">
        <v>1448</v>
      </c>
      <c r="BG476" t="s">
        <v>1301</v>
      </c>
      <c r="BH476">
        <v>0</v>
      </c>
      <c r="BJ476">
        <v>0</v>
      </c>
      <c r="BN476">
        <v>0</v>
      </c>
      <c r="BR476">
        <v>0</v>
      </c>
      <c r="BV476">
        <v>0</v>
      </c>
      <c r="BZ476">
        <v>0</v>
      </c>
      <c r="CD476">
        <v>0</v>
      </c>
      <c r="CH476">
        <v>0</v>
      </c>
      <c r="CL476">
        <v>0</v>
      </c>
      <c r="CP476">
        <v>0</v>
      </c>
      <c r="CT476">
        <v>0</v>
      </c>
      <c r="CW476">
        <v>0</v>
      </c>
      <c r="DF476">
        <v>0</v>
      </c>
      <c r="DJ476">
        <v>0</v>
      </c>
      <c r="DN476">
        <v>0</v>
      </c>
      <c r="DR476">
        <v>0</v>
      </c>
      <c r="DV476">
        <v>0</v>
      </c>
      <c r="DZ476">
        <v>0</v>
      </c>
      <c r="ED476">
        <v>0</v>
      </c>
      <c r="EH476">
        <v>0</v>
      </c>
      <c r="EL476">
        <v>0</v>
      </c>
      <c r="EP476">
        <v>0</v>
      </c>
      <c r="ET476">
        <v>0</v>
      </c>
      <c r="EZ476" t="s">
        <v>571</v>
      </c>
      <c r="FA476">
        <v>0</v>
      </c>
      <c r="FB476">
        <v>4</v>
      </c>
      <c r="FC476" t="s">
        <v>469</v>
      </c>
      <c r="FD476" t="s">
        <v>903</v>
      </c>
      <c r="FE476" t="s">
        <v>904</v>
      </c>
      <c r="FF476">
        <v>0</v>
      </c>
    </row>
    <row r="477" spans="1:163" x14ac:dyDescent="0.2">
      <c r="A477" t="s">
        <v>516</v>
      </c>
      <c r="B477" t="s">
        <v>540</v>
      </c>
      <c r="C477" t="s">
        <v>9</v>
      </c>
      <c r="D477" s="39" t="s">
        <v>717</v>
      </c>
      <c r="E477" t="s">
        <v>518</v>
      </c>
      <c r="F477" t="s">
        <v>439</v>
      </c>
      <c r="G477">
        <v>23</v>
      </c>
      <c r="H477" t="s">
        <v>1723</v>
      </c>
      <c r="J477" t="s">
        <v>281</v>
      </c>
      <c r="K477" t="s">
        <v>282</v>
      </c>
      <c r="L477" t="s">
        <v>90</v>
      </c>
      <c r="M477" t="s">
        <v>368</v>
      </c>
      <c r="N477" t="s">
        <v>1907</v>
      </c>
      <c r="O477" t="s">
        <v>1908</v>
      </c>
      <c r="P477" t="s">
        <v>1</v>
      </c>
      <c r="Q477" t="s">
        <v>4</v>
      </c>
      <c r="R477" t="s">
        <v>249</v>
      </c>
      <c r="S477" t="s">
        <v>225</v>
      </c>
      <c r="T477">
        <v>20000000</v>
      </c>
      <c r="AC477">
        <v>12</v>
      </c>
      <c r="AD477">
        <v>1666666.6666666667</v>
      </c>
      <c r="AE477">
        <v>20000000</v>
      </c>
      <c r="AG477">
        <v>42023</v>
      </c>
      <c r="AH477">
        <v>42025</v>
      </c>
      <c r="AI477">
        <v>42027</v>
      </c>
      <c r="AJ477" t="s">
        <v>411</v>
      </c>
      <c r="AN477">
        <v>20000000</v>
      </c>
      <c r="AO477">
        <v>0</v>
      </c>
      <c r="AP477">
        <v>20000000</v>
      </c>
      <c r="AQ477">
        <v>20000000</v>
      </c>
      <c r="AR477" t="s">
        <v>469</v>
      </c>
      <c r="AS477" t="s">
        <v>469</v>
      </c>
      <c r="AT477" t="s">
        <v>469</v>
      </c>
      <c r="AU477" t="s">
        <v>469</v>
      </c>
      <c r="AV477" t="s">
        <v>2237</v>
      </c>
      <c r="AW477">
        <v>274</v>
      </c>
      <c r="AX477">
        <v>0</v>
      </c>
      <c r="AY477">
        <v>0</v>
      </c>
      <c r="AZ477">
        <v>20000000</v>
      </c>
      <c r="BB477" t="s">
        <v>1449</v>
      </c>
      <c r="BC477">
        <v>0</v>
      </c>
      <c r="BD477">
        <v>1</v>
      </c>
      <c r="BE477" t="s">
        <v>469</v>
      </c>
      <c r="BF477" t="s">
        <v>1450</v>
      </c>
      <c r="BG477" t="s">
        <v>1451</v>
      </c>
      <c r="BH477">
        <v>-0.41000000014901161</v>
      </c>
      <c r="BJ477">
        <v>0</v>
      </c>
      <c r="BN477">
        <v>0</v>
      </c>
      <c r="BR477">
        <v>0</v>
      </c>
      <c r="BV477">
        <v>0</v>
      </c>
      <c r="BZ477">
        <v>0</v>
      </c>
      <c r="CD477">
        <v>0</v>
      </c>
      <c r="CH477">
        <v>0</v>
      </c>
      <c r="CL477">
        <v>0</v>
      </c>
      <c r="CP477">
        <v>0</v>
      </c>
      <c r="CT477">
        <v>0</v>
      </c>
      <c r="CW477">
        <v>0</v>
      </c>
      <c r="DF477">
        <v>0</v>
      </c>
      <c r="DJ477">
        <v>0</v>
      </c>
      <c r="DN477">
        <v>0</v>
      </c>
      <c r="DR477">
        <v>0</v>
      </c>
      <c r="DV477">
        <v>0</v>
      </c>
      <c r="DZ477">
        <v>0</v>
      </c>
      <c r="ED477">
        <v>0</v>
      </c>
      <c r="EH477">
        <v>0</v>
      </c>
      <c r="EL477">
        <v>0</v>
      </c>
      <c r="EP477">
        <v>0</v>
      </c>
      <c r="ET477">
        <v>0</v>
      </c>
      <c r="EZ477" t="s">
        <v>572</v>
      </c>
      <c r="FA477">
        <v>0</v>
      </c>
      <c r="FB477">
        <v>4</v>
      </c>
      <c r="FC477" t="s">
        <v>469</v>
      </c>
      <c r="FD477" t="s">
        <v>905</v>
      </c>
      <c r="FE477" t="s">
        <v>906</v>
      </c>
      <c r="FF477">
        <v>0</v>
      </c>
    </row>
    <row r="478" spans="1:163" x14ac:dyDescent="0.2">
      <c r="A478" t="s">
        <v>516</v>
      </c>
      <c r="B478" t="s">
        <v>540</v>
      </c>
      <c r="C478" t="s">
        <v>9</v>
      </c>
      <c r="D478" s="39" t="s">
        <v>717</v>
      </c>
      <c r="E478" t="s">
        <v>518</v>
      </c>
      <c r="F478" t="s">
        <v>439</v>
      </c>
      <c r="G478">
        <v>24</v>
      </c>
      <c r="H478" t="s">
        <v>1724</v>
      </c>
      <c r="J478" t="s">
        <v>281</v>
      </c>
      <c r="K478" t="s">
        <v>282</v>
      </c>
      <c r="L478" t="s">
        <v>90</v>
      </c>
      <c r="M478" t="s">
        <v>368</v>
      </c>
      <c r="N478" t="s">
        <v>1907</v>
      </c>
      <c r="O478" t="s">
        <v>1908</v>
      </c>
      <c r="P478" t="s">
        <v>1</v>
      </c>
      <c r="Q478" t="s">
        <v>4</v>
      </c>
      <c r="R478" t="s">
        <v>249</v>
      </c>
      <c r="S478" t="s">
        <v>225</v>
      </c>
      <c r="T478">
        <v>31916000</v>
      </c>
      <c r="AC478">
        <v>3</v>
      </c>
      <c r="AD478">
        <v>10638666.666666666</v>
      </c>
      <c r="AE478">
        <v>31916000</v>
      </c>
      <c r="AG478">
        <v>42023</v>
      </c>
      <c r="AH478">
        <v>42025</v>
      </c>
      <c r="AI478">
        <v>42027</v>
      </c>
      <c r="AJ478" t="s">
        <v>411</v>
      </c>
      <c r="AN478">
        <v>0</v>
      </c>
      <c r="AO478">
        <v>0</v>
      </c>
      <c r="AP478">
        <v>31916000</v>
      </c>
      <c r="AQ478">
        <v>0</v>
      </c>
      <c r="AR478" t="s">
        <v>469</v>
      </c>
      <c r="AS478" t="s">
        <v>469</v>
      </c>
      <c r="AT478" t="s">
        <v>469</v>
      </c>
      <c r="AU478" t="s">
        <v>469</v>
      </c>
      <c r="AV478" t="s">
        <v>469</v>
      </c>
      <c r="AW478" t="s">
        <v>469</v>
      </c>
      <c r="AX478" t="s">
        <v>469</v>
      </c>
      <c r="AY478" t="s">
        <v>469</v>
      </c>
      <c r="AZ478">
        <v>0</v>
      </c>
      <c r="BB478" t="s">
        <v>1452</v>
      </c>
      <c r="BC478">
        <v>0</v>
      </c>
      <c r="BD478">
        <v>1</v>
      </c>
      <c r="BE478" t="s">
        <v>469</v>
      </c>
      <c r="BF478" t="s">
        <v>1453</v>
      </c>
      <c r="BG478" t="s">
        <v>1454</v>
      </c>
      <c r="BH478">
        <v>-0.41000000014901161</v>
      </c>
      <c r="BJ478">
        <v>0</v>
      </c>
      <c r="BN478">
        <v>0</v>
      </c>
      <c r="BR478">
        <v>0</v>
      </c>
      <c r="BV478">
        <v>0</v>
      </c>
      <c r="BZ478">
        <v>0</v>
      </c>
      <c r="CD478">
        <v>0</v>
      </c>
      <c r="CH478">
        <v>0</v>
      </c>
      <c r="CL478">
        <v>0</v>
      </c>
      <c r="CP478">
        <v>0</v>
      </c>
      <c r="CT478">
        <v>0</v>
      </c>
      <c r="CW478">
        <v>0</v>
      </c>
      <c r="DF478">
        <v>0</v>
      </c>
      <c r="DJ478">
        <v>0</v>
      </c>
      <c r="DN478">
        <v>0</v>
      </c>
      <c r="DR478">
        <v>0</v>
      </c>
      <c r="DV478">
        <v>0</v>
      </c>
      <c r="DZ478">
        <v>0</v>
      </c>
      <c r="ED478">
        <v>0</v>
      </c>
      <c r="EH478">
        <v>0</v>
      </c>
      <c r="EL478">
        <v>0</v>
      </c>
      <c r="EP478">
        <v>0</v>
      </c>
      <c r="ET478">
        <v>0</v>
      </c>
      <c r="EZ478" t="s">
        <v>573</v>
      </c>
      <c r="FA478">
        <v>0</v>
      </c>
      <c r="FB478">
        <v>4</v>
      </c>
      <c r="FC478" t="s">
        <v>469</v>
      </c>
      <c r="FD478" t="s">
        <v>907</v>
      </c>
      <c r="FE478" t="s">
        <v>469</v>
      </c>
      <c r="FF478">
        <v>0</v>
      </c>
    </row>
    <row r="479" spans="1:163" x14ac:dyDescent="0.2">
      <c r="A479" t="s">
        <v>516</v>
      </c>
      <c r="B479" t="s">
        <v>540</v>
      </c>
      <c r="C479" t="s">
        <v>9</v>
      </c>
      <c r="D479" s="39" t="s">
        <v>718</v>
      </c>
      <c r="E479" t="s">
        <v>519</v>
      </c>
      <c r="F479" t="s">
        <v>996</v>
      </c>
      <c r="G479">
        <v>1</v>
      </c>
      <c r="H479" t="s">
        <v>1725</v>
      </c>
      <c r="J479" t="s">
        <v>328</v>
      </c>
      <c r="K479" t="s">
        <v>329</v>
      </c>
      <c r="L479" t="s">
        <v>90</v>
      </c>
      <c r="M479" t="s">
        <v>368</v>
      </c>
      <c r="N479" t="s">
        <v>1907</v>
      </c>
      <c r="O479" t="s">
        <v>1908</v>
      </c>
      <c r="P479" t="s">
        <v>7</v>
      </c>
      <c r="Q479" t="s">
        <v>9</v>
      </c>
      <c r="R479" t="s">
        <v>245</v>
      </c>
      <c r="S479" t="s">
        <v>221</v>
      </c>
      <c r="T479">
        <v>15750000</v>
      </c>
      <c r="AC479">
        <v>3.5</v>
      </c>
      <c r="AD479">
        <v>4500000</v>
      </c>
      <c r="AE479">
        <v>15750000</v>
      </c>
      <c r="AG479">
        <v>42023</v>
      </c>
      <c r="AH479">
        <v>42025</v>
      </c>
      <c r="AI479">
        <v>42027</v>
      </c>
      <c r="AJ479" t="s">
        <v>411</v>
      </c>
      <c r="AN479">
        <v>15750000</v>
      </c>
      <c r="AO479">
        <v>15750000</v>
      </c>
      <c r="AP479">
        <v>0</v>
      </c>
      <c r="AQ479">
        <v>0</v>
      </c>
      <c r="AR479" t="s">
        <v>469</v>
      </c>
      <c r="AS479" t="s">
        <v>469</v>
      </c>
      <c r="AT479" t="s">
        <v>469</v>
      </c>
      <c r="AU479" t="s">
        <v>469</v>
      </c>
      <c r="AV479" t="s">
        <v>2238</v>
      </c>
      <c r="AW479">
        <v>65</v>
      </c>
      <c r="AX479">
        <v>241</v>
      </c>
      <c r="AY479">
        <v>42059</v>
      </c>
      <c r="AZ479">
        <v>15750000</v>
      </c>
      <c r="BB479" t="s">
        <v>1455</v>
      </c>
      <c r="BC479">
        <v>0</v>
      </c>
      <c r="BD479">
        <v>1</v>
      </c>
      <c r="BE479" t="s">
        <v>469</v>
      </c>
      <c r="BF479" t="s">
        <v>1456</v>
      </c>
      <c r="BG479" t="s">
        <v>1457</v>
      </c>
      <c r="BH479">
        <v>150000</v>
      </c>
      <c r="BJ479">
        <v>0</v>
      </c>
      <c r="BN479">
        <v>0</v>
      </c>
      <c r="BR479">
        <v>0</v>
      </c>
      <c r="BV479">
        <v>0</v>
      </c>
      <c r="BZ479">
        <v>0</v>
      </c>
      <c r="CD479">
        <v>0</v>
      </c>
      <c r="CH479">
        <v>0</v>
      </c>
      <c r="CL479">
        <v>0</v>
      </c>
      <c r="CP479">
        <v>0</v>
      </c>
      <c r="CT479">
        <v>0</v>
      </c>
      <c r="CW479">
        <v>0</v>
      </c>
      <c r="DF479">
        <v>0</v>
      </c>
      <c r="DJ479">
        <v>0</v>
      </c>
      <c r="DN479">
        <v>0</v>
      </c>
      <c r="DR479">
        <v>0</v>
      </c>
      <c r="DV479">
        <v>0</v>
      </c>
      <c r="DZ479">
        <v>0</v>
      </c>
      <c r="ED479">
        <v>0</v>
      </c>
      <c r="EH479">
        <v>0</v>
      </c>
      <c r="EL479">
        <v>0</v>
      </c>
      <c r="EP479">
        <v>0</v>
      </c>
      <c r="ET479">
        <v>0</v>
      </c>
      <c r="EZ479" t="s">
        <v>682</v>
      </c>
      <c r="FA479">
        <v>0</v>
      </c>
      <c r="FB479">
        <v>4</v>
      </c>
      <c r="FC479" t="s">
        <v>469</v>
      </c>
      <c r="FD479" t="s">
        <v>989</v>
      </c>
      <c r="FE479" t="s">
        <v>990</v>
      </c>
      <c r="FF479">
        <v>100000000</v>
      </c>
      <c r="FG479" t="s">
        <v>991</v>
      </c>
    </row>
    <row r="480" spans="1:163" x14ac:dyDescent="0.2">
      <c r="A480" t="s">
        <v>516</v>
      </c>
      <c r="B480" t="s">
        <v>540</v>
      </c>
      <c r="C480" t="s">
        <v>9</v>
      </c>
      <c r="D480" s="39" t="s">
        <v>718</v>
      </c>
      <c r="E480" t="s">
        <v>519</v>
      </c>
      <c r="F480" t="s">
        <v>996</v>
      </c>
      <c r="G480">
        <v>2</v>
      </c>
      <c r="H480" t="s">
        <v>1726</v>
      </c>
      <c r="J480" t="s">
        <v>328</v>
      </c>
      <c r="K480" t="s">
        <v>329</v>
      </c>
      <c r="L480" t="s">
        <v>90</v>
      </c>
      <c r="M480" t="s">
        <v>368</v>
      </c>
      <c r="N480" t="s">
        <v>1907</v>
      </c>
      <c r="O480" t="s">
        <v>1908</v>
      </c>
      <c r="P480" t="s">
        <v>7</v>
      </c>
      <c r="Q480" t="s">
        <v>9</v>
      </c>
      <c r="R480" t="s">
        <v>245</v>
      </c>
      <c r="S480" t="s">
        <v>221</v>
      </c>
      <c r="T480">
        <v>15750000</v>
      </c>
      <c r="AC480">
        <v>3.5</v>
      </c>
      <c r="AD480">
        <v>4500000</v>
      </c>
      <c r="AE480">
        <v>15750000</v>
      </c>
      <c r="AG480">
        <v>42023</v>
      </c>
      <c r="AH480">
        <v>42025</v>
      </c>
      <c r="AI480">
        <v>42027</v>
      </c>
      <c r="AJ480" t="s">
        <v>411</v>
      </c>
      <c r="AN480">
        <v>15750000</v>
      </c>
      <c r="AO480">
        <v>15750000</v>
      </c>
      <c r="AP480">
        <v>0</v>
      </c>
      <c r="AQ480">
        <v>0</v>
      </c>
      <c r="AR480" t="s">
        <v>469</v>
      </c>
      <c r="AS480" t="s">
        <v>469</v>
      </c>
      <c r="AT480" t="s">
        <v>469</v>
      </c>
      <c r="AU480" t="s">
        <v>469</v>
      </c>
      <c r="AV480" t="s">
        <v>1956</v>
      </c>
      <c r="AW480">
        <v>66</v>
      </c>
      <c r="AX480">
        <v>97</v>
      </c>
      <c r="AY480">
        <v>42046</v>
      </c>
      <c r="AZ480">
        <v>15750000</v>
      </c>
      <c r="BB480" t="s">
        <v>1458</v>
      </c>
      <c r="BC480">
        <v>0</v>
      </c>
      <c r="BD480">
        <v>1</v>
      </c>
      <c r="BE480" t="s">
        <v>469</v>
      </c>
      <c r="BF480" t="s">
        <v>1459</v>
      </c>
      <c r="BG480" t="s">
        <v>787</v>
      </c>
      <c r="BH480">
        <v>223334</v>
      </c>
      <c r="BJ480">
        <v>0</v>
      </c>
      <c r="BN480">
        <v>0</v>
      </c>
      <c r="BR480">
        <v>0</v>
      </c>
      <c r="BV480">
        <v>0</v>
      </c>
      <c r="BZ480">
        <v>0</v>
      </c>
      <c r="CD480">
        <v>0</v>
      </c>
      <c r="CH480">
        <v>0</v>
      </c>
      <c r="CL480">
        <v>0</v>
      </c>
      <c r="CP480">
        <v>0</v>
      </c>
      <c r="CT480">
        <v>0</v>
      </c>
      <c r="CW480">
        <v>0</v>
      </c>
      <c r="DF480">
        <v>0</v>
      </c>
      <c r="DJ480">
        <v>0</v>
      </c>
      <c r="DN480">
        <v>0</v>
      </c>
      <c r="DR480">
        <v>0</v>
      </c>
      <c r="DV480">
        <v>0</v>
      </c>
      <c r="DZ480">
        <v>0</v>
      </c>
      <c r="ED480">
        <v>0</v>
      </c>
      <c r="EH480">
        <v>0</v>
      </c>
      <c r="EL480">
        <v>0</v>
      </c>
      <c r="EP480">
        <v>0</v>
      </c>
      <c r="ET480">
        <v>0</v>
      </c>
      <c r="EZ480" t="s">
        <v>683</v>
      </c>
      <c r="FA480">
        <v>0</v>
      </c>
      <c r="FB480">
        <v>4</v>
      </c>
      <c r="FC480" t="s">
        <v>469</v>
      </c>
      <c r="FD480" t="s">
        <v>908</v>
      </c>
      <c r="FE480" t="s">
        <v>904</v>
      </c>
      <c r="FF480">
        <v>2650000</v>
      </c>
    </row>
    <row r="481" spans="1:163" x14ac:dyDescent="0.2">
      <c r="A481" t="s">
        <v>516</v>
      </c>
      <c r="B481" t="s">
        <v>540</v>
      </c>
      <c r="C481" t="s">
        <v>9</v>
      </c>
      <c r="D481" s="39" t="s">
        <v>718</v>
      </c>
      <c r="E481" t="s">
        <v>519</v>
      </c>
      <c r="F481" t="s">
        <v>996</v>
      </c>
      <c r="G481">
        <v>3</v>
      </c>
      <c r="H481" t="s">
        <v>1727</v>
      </c>
      <c r="J481" t="s">
        <v>328</v>
      </c>
      <c r="K481" t="s">
        <v>329</v>
      </c>
      <c r="L481" t="s">
        <v>90</v>
      </c>
      <c r="M481" t="s">
        <v>368</v>
      </c>
      <c r="N481" t="s">
        <v>1907</v>
      </c>
      <c r="O481" t="s">
        <v>1908</v>
      </c>
      <c r="P481" t="s">
        <v>7</v>
      </c>
      <c r="Q481" t="s">
        <v>9</v>
      </c>
      <c r="R481" t="s">
        <v>245</v>
      </c>
      <c r="S481" t="s">
        <v>221</v>
      </c>
      <c r="T481">
        <v>15750000</v>
      </c>
      <c r="AC481">
        <v>3.5</v>
      </c>
      <c r="AD481">
        <v>4500000</v>
      </c>
      <c r="AE481">
        <v>15750000</v>
      </c>
      <c r="AG481">
        <v>42023</v>
      </c>
      <c r="AH481">
        <v>42025</v>
      </c>
      <c r="AI481">
        <v>42027</v>
      </c>
      <c r="AJ481" t="s">
        <v>411</v>
      </c>
      <c r="AN481">
        <v>15750000</v>
      </c>
      <c r="AO481">
        <v>15750000</v>
      </c>
      <c r="AP481">
        <v>0</v>
      </c>
      <c r="AQ481">
        <v>0</v>
      </c>
      <c r="AR481" t="s">
        <v>469</v>
      </c>
      <c r="AS481" t="s">
        <v>469</v>
      </c>
      <c r="AT481" t="s">
        <v>469</v>
      </c>
      <c r="AU481" t="s">
        <v>469</v>
      </c>
      <c r="AV481" t="s">
        <v>1957</v>
      </c>
      <c r="AW481">
        <v>67</v>
      </c>
      <c r="AX481">
        <v>63</v>
      </c>
      <c r="AY481">
        <v>42044</v>
      </c>
      <c r="AZ481">
        <v>15750000</v>
      </c>
      <c r="BB481" t="s">
        <v>1460</v>
      </c>
      <c r="BC481">
        <v>0</v>
      </c>
      <c r="BD481">
        <v>1</v>
      </c>
      <c r="BE481" t="s">
        <v>469</v>
      </c>
      <c r="BF481" t="s">
        <v>1461</v>
      </c>
      <c r="BG481" t="s">
        <v>1295</v>
      </c>
      <c r="BH481">
        <v>76666</v>
      </c>
      <c r="BJ481">
        <v>0</v>
      </c>
      <c r="BN481">
        <v>0</v>
      </c>
      <c r="BR481">
        <v>0</v>
      </c>
      <c r="BV481">
        <v>0</v>
      </c>
      <c r="BZ481">
        <v>0</v>
      </c>
      <c r="CD481">
        <v>0</v>
      </c>
      <c r="CH481">
        <v>0</v>
      </c>
      <c r="CL481">
        <v>0</v>
      </c>
      <c r="CP481">
        <v>0</v>
      </c>
      <c r="CT481">
        <v>0</v>
      </c>
      <c r="CW481">
        <v>0</v>
      </c>
      <c r="DF481">
        <v>0</v>
      </c>
      <c r="DJ481">
        <v>0</v>
      </c>
      <c r="DN481">
        <v>0</v>
      </c>
      <c r="DR481">
        <v>0</v>
      </c>
      <c r="DV481">
        <v>0</v>
      </c>
      <c r="DZ481">
        <v>0</v>
      </c>
      <c r="ED481">
        <v>0</v>
      </c>
      <c r="EH481">
        <v>0</v>
      </c>
      <c r="EL481">
        <v>0</v>
      </c>
      <c r="EP481">
        <v>0</v>
      </c>
      <c r="ET481">
        <v>0</v>
      </c>
      <c r="EZ481" t="s">
        <v>684</v>
      </c>
      <c r="FA481">
        <v>0</v>
      </c>
      <c r="FB481">
        <v>4</v>
      </c>
      <c r="FC481" t="s">
        <v>469</v>
      </c>
      <c r="FD481" t="s">
        <v>992</v>
      </c>
      <c r="FE481" t="s">
        <v>993</v>
      </c>
      <c r="FF481">
        <v>143250000</v>
      </c>
    </row>
    <row r="482" spans="1:163" x14ac:dyDescent="0.2">
      <c r="A482" t="s">
        <v>516</v>
      </c>
      <c r="B482" t="s">
        <v>540</v>
      </c>
      <c r="C482" t="s">
        <v>9</v>
      </c>
      <c r="D482" s="39" t="s">
        <v>718</v>
      </c>
      <c r="E482" t="s">
        <v>519</v>
      </c>
      <c r="F482" t="s">
        <v>996</v>
      </c>
      <c r="G482">
        <v>4</v>
      </c>
      <c r="H482" t="s">
        <v>1738</v>
      </c>
      <c r="J482" t="s">
        <v>328</v>
      </c>
      <c r="K482" t="s">
        <v>329</v>
      </c>
      <c r="L482" t="s">
        <v>90</v>
      </c>
      <c r="M482" t="s">
        <v>368</v>
      </c>
      <c r="N482" t="s">
        <v>1907</v>
      </c>
      <c r="O482" t="s">
        <v>1908</v>
      </c>
      <c r="P482" t="s">
        <v>7</v>
      </c>
      <c r="Q482" t="s">
        <v>9</v>
      </c>
      <c r="R482" t="s">
        <v>245</v>
      </c>
      <c r="S482" t="s">
        <v>221</v>
      </c>
      <c r="T482">
        <v>15750000</v>
      </c>
      <c r="AC482">
        <v>3.5</v>
      </c>
      <c r="AD482">
        <v>4500000</v>
      </c>
      <c r="AE482">
        <v>15750000</v>
      </c>
      <c r="AG482">
        <v>42023</v>
      </c>
      <c r="AH482">
        <v>42025</v>
      </c>
      <c r="AI482">
        <v>42027</v>
      </c>
      <c r="AJ482" t="s">
        <v>411</v>
      </c>
      <c r="AN482">
        <v>14350000</v>
      </c>
      <c r="AO482">
        <v>14350000</v>
      </c>
      <c r="AP482">
        <v>1400000</v>
      </c>
      <c r="AQ482">
        <v>0</v>
      </c>
      <c r="AR482" t="s">
        <v>469</v>
      </c>
      <c r="AS482" t="s">
        <v>469</v>
      </c>
      <c r="AT482" t="s">
        <v>469</v>
      </c>
      <c r="AU482" t="s">
        <v>469</v>
      </c>
      <c r="AV482" t="s">
        <v>1958</v>
      </c>
      <c r="AW482">
        <v>89</v>
      </c>
      <c r="AX482">
        <v>70</v>
      </c>
      <c r="AY482">
        <v>42045</v>
      </c>
      <c r="AZ482">
        <v>14350000</v>
      </c>
      <c r="BB482" t="s">
        <v>1462</v>
      </c>
      <c r="BC482">
        <v>0</v>
      </c>
      <c r="BD482">
        <v>1</v>
      </c>
      <c r="BE482" t="s">
        <v>469</v>
      </c>
      <c r="BF482" t="s">
        <v>1463</v>
      </c>
      <c r="BG482" t="s">
        <v>1288</v>
      </c>
      <c r="BH482">
        <v>0</v>
      </c>
      <c r="BJ482">
        <v>0</v>
      </c>
      <c r="BN482">
        <v>0</v>
      </c>
      <c r="BR482">
        <v>0</v>
      </c>
      <c r="BV482">
        <v>0</v>
      </c>
      <c r="BZ482">
        <v>0</v>
      </c>
      <c r="CD482">
        <v>0</v>
      </c>
      <c r="CH482">
        <v>0</v>
      </c>
      <c r="CL482">
        <v>0</v>
      </c>
      <c r="CP482">
        <v>0</v>
      </c>
      <c r="CT482">
        <v>0</v>
      </c>
      <c r="CW482">
        <v>0</v>
      </c>
      <c r="DF482">
        <v>0</v>
      </c>
      <c r="DJ482">
        <v>0</v>
      </c>
      <c r="DN482">
        <v>0</v>
      </c>
      <c r="DR482">
        <v>0</v>
      </c>
      <c r="DV482">
        <v>0</v>
      </c>
      <c r="DZ482">
        <v>0</v>
      </c>
      <c r="ED482">
        <v>0</v>
      </c>
      <c r="EH482">
        <v>0</v>
      </c>
      <c r="EL482">
        <v>0</v>
      </c>
      <c r="EP482">
        <v>0</v>
      </c>
      <c r="ET482">
        <v>0</v>
      </c>
      <c r="EZ482" t="s">
        <v>685</v>
      </c>
      <c r="FA482">
        <v>0</v>
      </c>
      <c r="FB482">
        <v>4</v>
      </c>
      <c r="FC482" t="s">
        <v>469</v>
      </c>
      <c r="FD482" t="s">
        <v>994</v>
      </c>
      <c r="FE482" t="s">
        <v>469</v>
      </c>
      <c r="FF482">
        <v>0</v>
      </c>
    </row>
    <row r="483" spans="1:163" x14ac:dyDescent="0.2">
      <c r="A483" t="s">
        <v>516</v>
      </c>
      <c r="B483" t="s">
        <v>540</v>
      </c>
      <c r="C483" t="s">
        <v>9</v>
      </c>
      <c r="D483" s="39" t="s">
        <v>718</v>
      </c>
      <c r="E483" t="s">
        <v>519</v>
      </c>
      <c r="F483" t="s">
        <v>996</v>
      </c>
      <c r="G483">
        <v>5</v>
      </c>
      <c r="H483" t="s">
        <v>1739</v>
      </c>
      <c r="J483" t="s">
        <v>328</v>
      </c>
      <c r="K483" t="s">
        <v>329</v>
      </c>
      <c r="L483" t="s">
        <v>90</v>
      </c>
      <c r="M483" t="s">
        <v>368</v>
      </c>
      <c r="N483" t="s">
        <v>1907</v>
      </c>
      <c r="O483" t="s">
        <v>1908</v>
      </c>
      <c r="P483" t="s">
        <v>7</v>
      </c>
      <c r="Q483" t="s">
        <v>9</v>
      </c>
      <c r="R483" t="s">
        <v>245</v>
      </c>
      <c r="S483" t="s">
        <v>221</v>
      </c>
      <c r="T483">
        <v>14350000</v>
      </c>
      <c r="AC483">
        <v>3.5</v>
      </c>
      <c r="AD483">
        <v>4100000</v>
      </c>
      <c r="AE483">
        <v>14350000</v>
      </c>
      <c r="AG483">
        <v>42023</v>
      </c>
      <c r="AH483">
        <v>42025</v>
      </c>
      <c r="AI483">
        <v>42027</v>
      </c>
      <c r="AJ483" t="s">
        <v>411</v>
      </c>
      <c r="AN483">
        <v>14350000</v>
      </c>
      <c r="AO483">
        <v>14350000</v>
      </c>
      <c r="AP483">
        <v>0</v>
      </c>
      <c r="AQ483">
        <v>0</v>
      </c>
      <c r="AR483" t="s">
        <v>469</v>
      </c>
      <c r="AS483" t="s">
        <v>469</v>
      </c>
      <c r="AT483" t="s">
        <v>469</v>
      </c>
      <c r="AU483" t="s">
        <v>469</v>
      </c>
      <c r="AV483" t="s">
        <v>1959</v>
      </c>
      <c r="AW483">
        <v>90</v>
      </c>
      <c r="AX483">
        <v>68</v>
      </c>
      <c r="AY483">
        <v>42045</v>
      </c>
      <c r="AZ483">
        <v>14350000</v>
      </c>
      <c r="BB483" t="s">
        <v>1464</v>
      </c>
      <c r="BC483">
        <v>0</v>
      </c>
      <c r="BD483">
        <v>1</v>
      </c>
      <c r="BE483" t="s">
        <v>469</v>
      </c>
      <c r="BF483" t="s">
        <v>1465</v>
      </c>
      <c r="BG483" t="s">
        <v>1309</v>
      </c>
      <c r="BH483">
        <v>0</v>
      </c>
      <c r="BJ483">
        <v>0</v>
      </c>
      <c r="BN483">
        <v>0</v>
      </c>
      <c r="BR483">
        <v>0</v>
      </c>
      <c r="BV483">
        <v>0</v>
      </c>
      <c r="BZ483">
        <v>0</v>
      </c>
      <c r="CD483">
        <v>0</v>
      </c>
      <c r="CH483">
        <v>0</v>
      </c>
      <c r="CL483">
        <v>0</v>
      </c>
      <c r="CP483">
        <v>0</v>
      </c>
      <c r="CT483">
        <v>0</v>
      </c>
      <c r="CW483">
        <v>0</v>
      </c>
      <c r="DF483">
        <v>0</v>
      </c>
      <c r="DJ483">
        <v>0</v>
      </c>
      <c r="DN483">
        <v>0</v>
      </c>
      <c r="DR483">
        <v>0</v>
      </c>
      <c r="DV483">
        <v>0</v>
      </c>
      <c r="DZ483">
        <v>0</v>
      </c>
      <c r="ED483">
        <v>0</v>
      </c>
      <c r="EH483">
        <v>0</v>
      </c>
      <c r="EL483">
        <v>0</v>
      </c>
      <c r="EP483">
        <v>0</v>
      </c>
      <c r="ET483">
        <v>0</v>
      </c>
      <c r="EZ483" t="s">
        <v>574</v>
      </c>
      <c r="FA483">
        <v>0</v>
      </c>
      <c r="FB483">
        <v>5</v>
      </c>
      <c r="FC483" t="s">
        <v>469</v>
      </c>
      <c r="FD483" t="s">
        <v>909</v>
      </c>
      <c r="FE483" t="s">
        <v>910</v>
      </c>
      <c r="FF483">
        <v>18550000</v>
      </c>
      <c r="FG483" t="s">
        <v>706</v>
      </c>
    </row>
    <row r="484" spans="1:163" x14ac:dyDescent="0.2">
      <c r="A484" t="s">
        <v>516</v>
      </c>
      <c r="B484" t="s">
        <v>540</v>
      </c>
      <c r="C484" t="s">
        <v>9</v>
      </c>
      <c r="D484" s="39" t="s">
        <v>718</v>
      </c>
      <c r="E484" t="s">
        <v>519</v>
      </c>
      <c r="F484" t="s">
        <v>996</v>
      </c>
      <c r="G484">
        <v>6</v>
      </c>
      <c r="H484" t="s">
        <v>1740</v>
      </c>
      <c r="J484" t="s">
        <v>328</v>
      </c>
      <c r="K484" t="s">
        <v>329</v>
      </c>
      <c r="L484" t="s">
        <v>90</v>
      </c>
      <c r="M484" t="s">
        <v>368</v>
      </c>
      <c r="N484" t="s">
        <v>1907</v>
      </c>
      <c r="O484" t="s">
        <v>1908</v>
      </c>
      <c r="P484" t="s">
        <v>7</v>
      </c>
      <c r="Q484" t="s">
        <v>9</v>
      </c>
      <c r="R484" t="s">
        <v>245</v>
      </c>
      <c r="S484" t="s">
        <v>221</v>
      </c>
      <c r="T484">
        <v>14350000</v>
      </c>
      <c r="AC484">
        <v>3.5</v>
      </c>
      <c r="AD484">
        <v>4100000</v>
      </c>
      <c r="AE484">
        <v>14350000</v>
      </c>
      <c r="AG484">
        <v>42023</v>
      </c>
      <c r="AH484">
        <v>42025</v>
      </c>
      <c r="AI484">
        <v>42027</v>
      </c>
      <c r="AJ484" t="s">
        <v>411</v>
      </c>
      <c r="AN484">
        <v>14350000</v>
      </c>
      <c r="AO484">
        <v>14350000</v>
      </c>
      <c r="AP484">
        <v>0</v>
      </c>
      <c r="AQ484">
        <v>0</v>
      </c>
      <c r="AR484" t="s">
        <v>469</v>
      </c>
      <c r="AS484" t="s">
        <v>469</v>
      </c>
      <c r="AT484" t="s">
        <v>469</v>
      </c>
      <c r="AU484" t="s">
        <v>469</v>
      </c>
      <c r="AV484" t="s">
        <v>1960</v>
      </c>
      <c r="AW484">
        <v>91</v>
      </c>
      <c r="AX484">
        <v>71</v>
      </c>
      <c r="AY484">
        <v>42045</v>
      </c>
      <c r="AZ484">
        <v>14350000</v>
      </c>
      <c r="BB484" t="s">
        <v>1452</v>
      </c>
      <c r="BC484">
        <v>0</v>
      </c>
      <c r="BD484">
        <v>1</v>
      </c>
      <c r="BE484" t="s">
        <v>469</v>
      </c>
      <c r="BF484" t="s">
        <v>1453</v>
      </c>
      <c r="BG484" t="s">
        <v>1454</v>
      </c>
      <c r="BH484">
        <v>-0.41000000014901161</v>
      </c>
      <c r="BJ484">
        <v>0</v>
      </c>
      <c r="BN484">
        <v>0</v>
      </c>
      <c r="BR484">
        <v>0</v>
      </c>
      <c r="BV484">
        <v>0</v>
      </c>
      <c r="BZ484">
        <v>0</v>
      </c>
      <c r="CD484">
        <v>0</v>
      </c>
      <c r="CH484">
        <v>0</v>
      </c>
      <c r="CL484">
        <v>0</v>
      </c>
      <c r="CP484">
        <v>0</v>
      </c>
      <c r="CT484">
        <v>0</v>
      </c>
      <c r="CW484">
        <v>0</v>
      </c>
      <c r="DF484">
        <v>0</v>
      </c>
      <c r="DJ484">
        <v>0</v>
      </c>
      <c r="DN484">
        <v>0</v>
      </c>
      <c r="DR484">
        <v>0</v>
      </c>
      <c r="DV484">
        <v>0</v>
      </c>
      <c r="DZ484">
        <v>0</v>
      </c>
      <c r="ED484">
        <v>0</v>
      </c>
      <c r="EH484">
        <v>0</v>
      </c>
      <c r="EL484">
        <v>0</v>
      </c>
      <c r="EP484">
        <v>0</v>
      </c>
      <c r="ET484">
        <v>0</v>
      </c>
      <c r="EZ484" t="s">
        <v>573</v>
      </c>
      <c r="FA484">
        <v>0</v>
      </c>
      <c r="FB484">
        <v>4</v>
      </c>
      <c r="FC484" t="s">
        <v>469</v>
      </c>
      <c r="FD484" t="s">
        <v>907</v>
      </c>
      <c r="FE484" t="s">
        <v>469</v>
      </c>
      <c r="FF484">
        <v>0</v>
      </c>
    </row>
    <row r="485" spans="1:163" x14ac:dyDescent="0.2">
      <c r="A485" t="s">
        <v>516</v>
      </c>
      <c r="B485" t="s">
        <v>540</v>
      </c>
      <c r="C485" t="s">
        <v>9</v>
      </c>
      <c r="D485" s="39" t="s">
        <v>718</v>
      </c>
      <c r="E485" t="s">
        <v>519</v>
      </c>
      <c r="F485" t="s">
        <v>996</v>
      </c>
      <c r="G485">
        <v>7</v>
      </c>
      <c r="H485" t="s">
        <v>1728</v>
      </c>
      <c r="J485" t="s">
        <v>328</v>
      </c>
      <c r="K485" t="s">
        <v>329</v>
      </c>
      <c r="L485" t="s">
        <v>90</v>
      </c>
      <c r="M485" t="s">
        <v>368</v>
      </c>
      <c r="N485" t="s">
        <v>1907</v>
      </c>
      <c r="O485" t="s">
        <v>1908</v>
      </c>
      <c r="P485" t="s">
        <v>7</v>
      </c>
      <c r="Q485" t="s">
        <v>9</v>
      </c>
      <c r="R485" t="s">
        <v>245</v>
      </c>
      <c r="S485" t="s">
        <v>221</v>
      </c>
      <c r="T485">
        <v>68000000</v>
      </c>
      <c r="AC485">
        <v>8.5</v>
      </c>
      <c r="AD485">
        <v>8000000</v>
      </c>
      <c r="AE485">
        <v>68000000</v>
      </c>
      <c r="AG485">
        <v>42023</v>
      </c>
      <c r="AH485">
        <v>42025</v>
      </c>
      <c r="AI485">
        <v>42027</v>
      </c>
      <c r="AJ485" t="s">
        <v>411</v>
      </c>
      <c r="AN485">
        <v>0</v>
      </c>
      <c r="AO485">
        <v>0</v>
      </c>
      <c r="AP485">
        <v>68000000</v>
      </c>
      <c r="AQ485">
        <v>0</v>
      </c>
      <c r="AR485" t="s">
        <v>469</v>
      </c>
      <c r="AS485" t="s">
        <v>469</v>
      </c>
      <c r="AT485" t="s">
        <v>469</v>
      </c>
      <c r="AU485" t="s">
        <v>469</v>
      </c>
      <c r="AV485" t="s">
        <v>469</v>
      </c>
      <c r="AW485" t="s">
        <v>469</v>
      </c>
      <c r="AX485" t="s">
        <v>469</v>
      </c>
      <c r="AY485" t="s">
        <v>469</v>
      </c>
      <c r="AZ485">
        <v>0</v>
      </c>
      <c r="BB485" t="s">
        <v>1455</v>
      </c>
      <c r="BC485">
        <v>0</v>
      </c>
      <c r="BD485">
        <v>1</v>
      </c>
      <c r="BE485" t="s">
        <v>469</v>
      </c>
      <c r="BF485" t="s">
        <v>1456</v>
      </c>
      <c r="BG485" t="s">
        <v>1457</v>
      </c>
      <c r="BH485">
        <v>150000</v>
      </c>
      <c r="BJ485">
        <v>0</v>
      </c>
      <c r="BN485">
        <v>0</v>
      </c>
      <c r="BR485">
        <v>0</v>
      </c>
      <c r="BV485">
        <v>0</v>
      </c>
      <c r="BZ485">
        <v>0</v>
      </c>
      <c r="CD485">
        <v>0</v>
      </c>
      <c r="CH485">
        <v>0</v>
      </c>
      <c r="CL485">
        <v>0</v>
      </c>
      <c r="CP485">
        <v>0</v>
      </c>
      <c r="CT485">
        <v>0</v>
      </c>
      <c r="CW485">
        <v>0</v>
      </c>
      <c r="DF485">
        <v>0</v>
      </c>
      <c r="DJ485">
        <v>0</v>
      </c>
      <c r="DN485">
        <v>0</v>
      </c>
      <c r="DR485">
        <v>0</v>
      </c>
      <c r="DV485">
        <v>0</v>
      </c>
      <c r="DZ485">
        <v>0</v>
      </c>
      <c r="ED485">
        <v>0</v>
      </c>
      <c r="EH485">
        <v>0</v>
      </c>
      <c r="EL485">
        <v>0</v>
      </c>
      <c r="EP485">
        <v>0</v>
      </c>
      <c r="ET485">
        <v>0</v>
      </c>
      <c r="EZ485" t="s">
        <v>682</v>
      </c>
      <c r="FA485">
        <v>0</v>
      </c>
      <c r="FB485">
        <v>4</v>
      </c>
      <c r="FC485" t="s">
        <v>469</v>
      </c>
      <c r="FD485" t="s">
        <v>989</v>
      </c>
      <c r="FE485" t="s">
        <v>990</v>
      </c>
      <c r="FF485">
        <v>100000000</v>
      </c>
      <c r="FG485" t="s">
        <v>991</v>
      </c>
    </row>
    <row r="486" spans="1:163" x14ac:dyDescent="0.2">
      <c r="A486" t="s">
        <v>516</v>
      </c>
      <c r="B486" t="s">
        <v>540</v>
      </c>
      <c r="C486" t="s">
        <v>9</v>
      </c>
      <c r="D486" s="39" t="s">
        <v>718</v>
      </c>
      <c r="E486" t="s">
        <v>519</v>
      </c>
      <c r="F486" t="s">
        <v>996</v>
      </c>
      <c r="G486">
        <v>8</v>
      </c>
      <c r="H486" t="s">
        <v>2239</v>
      </c>
      <c r="J486" t="s">
        <v>328</v>
      </c>
      <c r="K486" t="s">
        <v>329</v>
      </c>
      <c r="L486" t="s">
        <v>90</v>
      </c>
      <c r="M486" t="s">
        <v>368</v>
      </c>
      <c r="N486" t="s">
        <v>1907</v>
      </c>
      <c r="O486" t="s">
        <v>1908</v>
      </c>
      <c r="P486" t="s">
        <v>7</v>
      </c>
      <c r="Q486" t="s">
        <v>9</v>
      </c>
      <c r="R486" t="s">
        <v>245</v>
      </c>
      <c r="S486" t="s">
        <v>221</v>
      </c>
      <c r="T486">
        <v>27000000</v>
      </c>
      <c r="AC486">
        <v>6</v>
      </c>
      <c r="AD486">
        <v>4500000</v>
      </c>
      <c r="AE486">
        <v>27000000</v>
      </c>
      <c r="AG486">
        <v>42148</v>
      </c>
      <c r="AH486">
        <v>42149</v>
      </c>
      <c r="AI486">
        <v>42150</v>
      </c>
      <c r="AJ486" t="s">
        <v>411</v>
      </c>
      <c r="AN486">
        <v>0</v>
      </c>
      <c r="AO486">
        <v>0</v>
      </c>
      <c r="AP486">
        <v>27000000</v>
      </c>
      <c r="AQ486">
        <v>0</v>
      </c>
      <c r="AR486" t="s">
        <v>469</v>
      </c>
      <c r="AS486" t="s">
        <v>469</v>
      </c>
      <c r="AT486" t="s">
        <v>469</v>
      </c>
      <c r="AU486" t="s">
        <v>469</v>
      </c>
      <c r="AV486" t="s">
        <v>469</v>
      </c>
      <c r="AW486" t="s">
        <v>469</v>
      </c>
      <c r="AX486" t="s">
        <v>469</v>
      </c>
      <c r="AY486" t="s">
        <v>469</v>
      </c>
      <c r="AZ486">
        <v>0</v>
      </c>
      <c r="BB486" t="s">
        <v>1458</v>
      </c>
      <c r="BC486">
        <v>0</v>
      </c>
      <c r="BD486">
        <v>1</v>
      </c>
      <c r="BE486" t="s">
        <v>469</v>
      </c>
      <c r="BF486" t="s">
        <v>1459</v>
      </c>
      <c r="BG486" t="s">
        <v>787</v>
      </c>
      <c r="BH486">
        <v>223334</v>
      </c>
      <c r="BJ486">
        <v>0</v>
      </c>
      <c r="BN486">
        <v>0</v>
      </c>
      <c r="BR486">
        <v>0</v>
      </c>
      <c r="BV486">
        <v>0</v>
      </c>
      <c r="BZ486">
        <v>0</v>
      </c>
      <c r="CD486">
        <v>0</v>
      </c>
      <c r="CH486">
        <v>0</v>
      </c>
      <c r="CL486">
        <v>0</v>
      </c>
      <c r="CP486">
        <v>0</v>
      </c>
      <c r="CT486">
        <v>0</v>
      </c>
      <c r="CW486">
        <v>0</v>
      </c>
      <c r="DF486">
        <v>0</v>
      </c>
      <c r="DJ486">
        <v>0</v>
      </c>
      <c r="DN486">
        <v>0</v>
      </c>
      <c r="DR486">
        <v>0</v>
      </c>
      <c r="DV486">
        <v>0</v>
      </c>
      <c r="DZ486">
        <v>0</v>
      </c>
      <c r="ED486">
        <v>0</v>
      </c>
      <c r="EH486">
        <v>0</v>
      </c>
      <c r="EL486">
        <v>0</v>
      </c>
      <c r="EP486">
        <v>0</v>
      </c>
      <c r="ET486">
        <v>0</v>
      </c>
      <c r="EZ486" t="s">
        <v>683</v>
      </c>
      <c r="FA486">
        <v>0</v>
      </c>
      <c r="FB486">
        <v>4</v>
      </c>
      <c r="FC486" t="s">
        <v>469</v>
      </c>
      <c r="FD486" t="s">
        <v>908</v>
      </c>
      <c r="FE486" t="s">
        <v>904</v>
      </c>
      <c r="FF486">
        <v>2650000</v>
      </c>
    </row>
    <row r="487" spans="1:163" x14ac:dyDescent="0.2">
      <c r="A487" t="s">
        <v>516</v>
      </c>
      <c r="B487" t="s">
        <v>540</v>
      </c>
      <c r="C487" t="s">
        <v>9</v>
      </c>
      <c r="D487" s="39" t="s">
        <v>718</v>
      </c>
      <c r="E487" t="s">
        <v>519</v>
      </c>
      <c r="F487" t="s">
        <v>996</v>
      </c>
      <c r="G487">
        <v>9</v>
      </c>
      <c r="H487" t="s">
        <v>2240</v>
      </c>
      <c r="J487" t="s">
        <v>328</v>
      </c>
      <c r="K487" t="s">
        <v>329</v>
      </c>
      <c r="L487" t="s">
        <v>90</v>
      </c>
      <c r="M487" t="s">
        <v>368</v>
      </c>
      <c r="N487" t="s">
        <v>1907</v>
      </c>
      <c r="O487" t="s">
        <v>1908</v>
      </c>
      <c r="P487" t="s">
        <v>7</v>
      </c>
      <c r="Q487" t="s">
        <v>9</v>
      </c>
      <c r="R487" t="s">
        <v>245</v>
      </c>
      <c r="S487" t="s">
        <v>221</v>
      </c>
      <c r="T487">
        <v>27000000</v>
      </c>
      <c r="AC487">
        <v>6</v>
      </c>
      <c r="AD487">
        <v>4500000</v>
      </c>
      <c r="AE487">
        <v>27000000</v>
      </c>
      <c r="AG487">
        <v>42150</v>
      </c>
      <c r="AH487">
        <v>42151</v>
      </c>
      <c r="AI487">
        <v>42152</v>
      </c>
      <c r="AJ487" t="s">
        <v>411</v>
      </c>
      <c r="AN487">
        <v>0</v>
      </c>
      <c r="AO487">
        <v>0</v>
      </c>
      <c r="AP487">
        <v>27000000</v>
      </c>
      <c r="AQ487">
        <v>0</v>
      </c>
      <c r="AR487" t="s">
        <v>469</v>
      </c>
      <c r="AS487" t="s">
        <v>469</v>
      </c>
      <c r="AT487" t="s">
        <v>469</v>
      </c>
      <c r="AU487" t="s">
        <v>469</v>
      </c>
      <c r="AV487" t="s">
        <v>469</v>
      </c>
      <c r="AW487" t="s">
        <v>469</v>
      </c>
      <c r="AX487" t="s">
        <v>469</v>
      </c>
      <c r="AY487" t="s">
        <v>469</v>
      </c>
      <c r="AZ487">
        <v>0</v>
      </c>
      <c r="BB487" t="s">
        <v>1460</v>
      </c>
      <c r="BC487">
        <v>0</v>
      </c>
      <c r="BD487">
        <v>1</v>
      </c>
      <c r="BE487" t="s">
        <v>469</v>
      </c>
      <c r="BF487" t="s">
        <v>1461</v>
      </c>
      <c r="BG487" t="s">
        <v>1295</v>
      </c>
      <c r="BH487">
        <v>76666</v>
      </c>
      <c r="BJ487">
        <v>0</v>
      </c>
      <c r="BN487">
        <v>0</v>
      </c>
      <c r="BR487">
        <v>0</v>
      </c>
      <c r="BV487">
        <v>0</v>
      </c>
      <c r="BZ487">
        <v>0</v>
      </c>
      <c r="CD487">
        <v>0</v>
      </c>
      <c r="CH487">
        <v>0</v>
      </c>
      <c r="CL487">
        <v>0</v>
      </c>
      <c r="CP487">
        <v>0</v>
      </c>
      <c r="CT487">
        <v>0</v>
      </c>
      <c r="CW487">
        <v>0</v>
      </c>
      <c r="DF487">
        <v>0</v>
      </c>
      <c r="DJ487">
        <v>0</v>
      </c>
      <c r="DN487">
        <v>0</v>
      </c>
      <c r="DR487">
        <v>0</v>
      </c>
      <c r="DV487">
        <v>0</v>
      </c>
      <c r="DZ487">
        <v>0</v>
      </c>
      <c r="ED487">
        <v>0</v>
      </c>
      <c r="EH487">
        <v>0</v>
      </c>
      <c r="EL487">
        <v>0</v>
      </c>
      <c r="EP487">
        <v>0</v>
      </c>
      <c r="ET487">
        <v>0</v>
      </c>
      <c r="EZ487" t="s">
        <v>684</v>
      </c>
      <c r="FA487">
        <v>0</v>
      </c>
      <c r="FB487">
        <v>4</v>
      </c>
      <c r="FC487" t="s">
        <v>469</v>
      </c>
      <c r="FD487" t="s">
        <v>992</v>
      </c>
      <c r="FE487" t="s">
        <v>993</v>
      </c>
      <c r="FF487">
        <v>143250000</v>
      </c>
    </row>
    <row r="488" spans="1:163" x14ac:dyDescent="0.2">
      <c r="A488" t="s">
        <v>516</v>
      </c>
      <c r="B488" t="s">
        <v>540</v>
      </c>
      <c r="C488" t="s">
        <v>9</v>
      </c>
      <c r="D488" s="39" t="s">
        <v>718</v>
      </c>
      <c r="E488" t="s">
        <v>519</v>
      </c>
      <c r="F488" t="s">
        <v>996</v>
      </c>
      <c r="G488">
        <v>10</v>
      </c>
      <c r="H488" t="s">
        <v>2241</v>
      </c>
      <c r="J488" t="s">
        <v>328</v>
      </c>
      <c r="K488" t="s">
        <v>329</v>
      </c>
      <c r="L488" t="s">
        <v>90</v>
      </c>
      <c r="M488" t="s">
        <v>368</v>
      </c>
      <c r="N488" t="s">
        <v>1907</v>
      </c>
      <c r="O488" t="s">
        <v>1908</v>
      </c>
      <c r="P488" t="s">
        <v>7</v>
      </c>
      <c r="Q488" t="s">
        <v>9</v>
      </c>
      <c r="R488" t="s">
        <v>245</v>
      </c>
      <c r="S488" t="s">
        <v>221</v>
      </c>
      <c r="T488">
        <v>27000000</v>
      </c>
      <c r="AC488">
        <v>6</v>
      </c>
      <c r="AD488">
        <v>4500000</v>
      </c>
      <c r="AE488">
        <v>27000000</v>
      </c>
      <c r="AG488">
        <v>42149</v>
      </c>
      <c r="AH488">
        <v>42150</v>
      </c>
      <c r="AI488">
        <v>42151</v>
      </c>
      <c r="AJ488" t="s">
        <v>411</v>
      </c>
      <c r="AN488">
        <v>0</v>
      </c>
      <c r="AO488">
        <v>0</v>
      </c>
      <c r="AP488">
        <v>27000000</v>
      </c>
      <c r="AQ488">
        <v>0</v>
      </c>
      <c r="AR488" t="s">
        <v>469</v>
      </c>
      <c r="AS488" t="s">
        <v>469</v>
      </c>
      <c r="AT488" t="s">
        <v>469</v>
      </c>
      <c r="AU488" t="s">
        <v>469</v>
      </c>
      <c r="AV488" t="s">
        <v>469</v>
      </c>
      <c r="AW488" t="s">
        <v>469</v>
      </c>
      <c r="AX488" t="s">
        <v>469</v>
      </c>
      <c r="AY488" t="s">
        <v>469</v>
      </c>
      <c r="AZ488">
        <v>0</v>
      </c>
      <c r="BB488" t="s">
        <v>1462</v>
      </c>
      <c r="BC488">
        <v>0</v>
      </c>
      <c r="BD488">
        <v>1</v>
      </c>
      <c r="BE488" t="s">
        <v>469</v>
      </c>
      <c r="BF488" t="s">
        <v>1463</v>
      </c>
      <c r="BG488" t="s">
        <v>1288</v>
      </c>
      <c r="BH488">
        <v>0</v>
      </c>
      <c r="BJ488">
        <v>0</v>
      </c>
      <c r="BN488">
        <v>0</v>
      </c>
      <c r="BR488">
        <v>0</v>
      </c>
      <c r="BV488">
        <v>0</v>
      </c>
      <c r="BZ488">
        <v>0</v>
      </c>
      <c r="CD488">
        <v>0</v>
      </c>
      <c r="CH488">
        <v>0</v>
      </c>
      <c r="CL488">
        <v>0</v>
      </c>
      <c r="CP488">
        <v>0</v>
      </c>
      <c r="CT488">
        <v>0</v>
      </c>
      <c r="CW488">
        <v>0</v>
      </c>
      <c r="DF488">
        <v>0</v>
      </c>
      <c r="DJ488">
        <v>0</v>
      </c>
      <c r="DN488">
        <v>0</v>
      </c>
      <c r="DR488">
        <v>0</v>
      </c>
      <c r="DV488">
        <v>0</v>
      </c>
      <c r="DZ488">
        <v>0</v>
      </c>
      <c r="ED488">
        <v>0</v>
      </c>
      <c r="EH488">
        <v>0</v>
      </c>
      <c r="EL488">
        <v>0</v>
      </c>
      <c r="EP488">
        <v>0</v>
      </c>
      <c r="ET488">
        <v>0</v>
      </c>
      <c r="EZ488" t="s">
        <v>685</v>
      </c>
      <c r="FA488">
        <v>0</v>
      </c>
      <c r="FB488">
        <v>4</v>
      </c>
      <c r="FC488" t="s">
        <v>469</v>
      </c>
      <c r="FD488" t="s">
        <v>994</v>
      </c>
      <c r="FE488" t="s">
        <v>469</v>
      </c>
      <c r="FF488">
        <v>0</v>
      </c>
    </row>
    <row r="489" spans="1:163" x14ac:dyDescent="0.2">
      <c r="A489" t="s">
        <v>516</v>
      </c>
      <c r="B489" t="s">
        <v>529</v>
      </c>
      <c r="C489" t="s">
        <v>11</v>
      </c>
      <c r="D489" s="39" t="s">
        <v>719</v>
      </c>
      <c r="E489" t="s">
        <v>520</v>
      </c>
      <c r="F489" t="s">
        <v>21</v>
      </c>
      <c r="G489">
        <v>1</v>
      </c>
      <c r="H489" t="s">
        <v>1613</v>
      </c>
      <c r="J489" t="s">
        <v>321</v>
      </c>
      <c r="K489" t="s">
        <v>322</v>
      </c>
      <c r="L489" t="s">
        <v>90</v>
      </c>
      <c r="M489" t="s">
        <v>272</v>
      </c>
      <c r="N489" t="s">
        <v>1907</v>
      </c>
      <c r="O489" t="s">
        <v>1908</v>
      </c>
      <c r="P489" t="s">
        <v>1</v>
      </c>
      <c r="Q489" t="s">
        <v>4</v>
      </c>
      <c r="R489" t="s">
        <v>247</v>
      </c>
      <c r="S489" t="s">
        <v>223</v>
      </c>
      <c r="T489">
        <v>33600000</v>
      </c>
      <c r="U489">
        <v>0</v>
      </c>
      <c r="AC489">
        <v>12</v>
      </c>
      <c r="AD489">
        <v>2800000</v>
      </c>
      <c r="AE489">
        <v>33600000</v>
      </c>
      <c r="AG489">
        <v>42023</v>
      </c>
      <c r="AH489">
        <v>42025</v>
      </c>
      <c r="AI489">
        <v>42027</v>
      </c>
      <c r="AJ489" t="s">
        <v>411</v>
      </c>
      <c r="AN489">
        <v>0</v>
      </c>
      <c r="AO489">
        <v>0</v>
      </c>
      <c r="AP489">
        <v>33600000</v>
      </c>
      <c r="AQ489">
        <v>0</v>
      </c>
      <c r="AR489" t="s">
        <v>469</v>
      </c>
      <c r="AS489" t="s">
        <v>469</v>
      </c>
      <c r="AT489" t="s">
        <v>469</v>
      </c>
      <c r="AU489" t="s">
        <v>469</v>
      </c>
      <c r="AV489" t="s">
        <v>469</v>
      </c>
      <c r="AW489" t="s">
        <v>469</v>
      </c>
      <c r="AX489" t="s">
        <v>469</v>
      </c>
      <c r="AY489" t="s">
        <v>469</v>
      </c>
      <c r="AZ489">
        <v>0</v>
      </c>
      <c r="BB489" t="s">
        <v>1464</v>
      </c>
      <c r="BC489">
        <v>0</v>
      </c>
      <c r="BD489">
        <v>1</v>
      </c>
      <c r="BE489" t="s">
        <v>469</v>
      </c>
      <c r="BF489" t="s">
        <v>1465</v>
      </c>
      <c r="BG489" t="s">
        <v>1309</v>
      </c>
      <c r="BH489">
        <v>0</v>
      </c>
      <c r="BJ489">
        <v>0</v>
      </c>
      <c r="BN489">
        <v>0</v>
      </c>
      <c r="BR489">
        <v>0</v>
      </c>
      <c r="BV489">
        <v>0</v>
      </c>
      <c r="BZ489">
        <v>0</v>
      </c>
      <c r="CD489">
        <v>0</v>
      </c>
      <c r="CH489">
        <v>0</v>
      </c>
      <c r="CL489">
        <v>0</v>
      </c>
      <c r="CP489">
        <v>0</v>
      </c>
      <c r="CT489">
        <v>0</v>
      </c>
      <c r="CW489">
        <v>0</v>
      </c>
      <c r="DF489">
        <v>0</v>
      </c>
      <c r="DJ489">
        <v>0</v>
      </c>
      <c r="DN489">
        <v>0</v>
      </c>
      <c r="DR489">
        <v>0</v>
      </c>
      <c r="DV489">
        <v>0</v>
      </c>
      <c r="DZ489">
        <v>0</v>
      </c>
      <c r="ED489">
        <v>0</v>
      </c>
      <c r="EH489">
        <v>0</v>
      </c>
      <c r="EL489">
        <v>0</v>
      </c>
      <c r="EP489">
        <v>0</v>
      </c>
      <c r="ET489">
        <v>0</v>
      </c>
      <c r="EZ489" t="s">
        <v>574</v>
      </c>
      <c r="FA489">
        <v>0</v>
      </c>
      <c r="FB489">
        <v>5</v>
      </c>
      <c r="FC489" t="s">
        <v>469</v>
      </c>
      <c r="FD489" t="s">
        <v>909</v>
      </c>
      <c r="FE489" t="s">
        <v>910</v>
      </c>
      <c r="FF489">
        <v>18550000</v>
      </c>
      <c r="FG489" t="s">
        <v>706</v>
      </c>
    </row>
    <row r="490" spans="1:163" x14ac:dyDescent="0.2">
      <c r="A490" t="s">
        <v>516</v>
      </c>
      <c r="B490" t="s">
        <v>529</v>
      </c>
      <c r="C490" t="s">
        <v>11</v>
      </c>
      <c r="D490" s="39" t="s">
        <v>720</v>
      </c>
      <c r="E490" t="s">
        <v>521</v>
      </c>
      <c r="F490" t="s">
        <v>439</v>
      </c>
      <c r="G490">
        <v>1</v>
      </c>
      <c r="H490" t="s">
        <v>1614</v>
      </c>
      <c r="J490" t="s">
        <v>321</v>
      </c>
      <c r="K490" t="s">
        <v>322</v>
      </c>
      <c r="L490" t="s">
        <v>90</v>
      </c>
      <c r="M490" t="s">
        <v>272</v>
      </c>
      <c r="N490" t="s">
        <v>1907</v>
      </c>
      <c r="O490" t="s">
        <v>1908</v>
      </c>
      <c r="P490" t="s">
        <v>1</v>
      </c>
      <c r="Q490" t="s">
        <v>4</v>
      </c>
      <c r="R490" t="s">
        <v>247</v>
      </c>
      <c r="S490" t="s">
        <v>223</v>
      </c>
      <c r="T490">
        <v>12000000</v>
      </c>
      <c r="AC490">
        <v>12</v>
      </c>
      <c r="AD490">
        <v>1000000</v>
      </c>
      <c r="AE490">
        <v>12000000</v>
      </c>
      <c r="AG490">
        <v>42023</v>
      </c>
      <c r="AH490">
        <v>42025</v>
      </c>
      <c r="AI490">
        <v>42027</v>
      </c>
      <c r="AJ490" t="s">
        <v>1019</v>
      </c>
      <c r="AN490">
        <v>0</v>
      </c>
      <c r="AO490">
        <v>0</v>
      </c>
      <c r="AP490">
        <v>12000000</v>
      </c>
      <c r="AQ490">
        <v>0</v>
      </c>
      <c r="AR490" t="s">
        <v>469</v>
      </c>
      <c r="AS490" t="s">
        <v>469</v>
      </c>
      <c r="AT490" t="s">
        <v>469</v>
      </c>
      <c r="AU490" t="s">
        <v>469</v>
      </c>
      <c r="AV490" t="s">
        <v>469</v>
      </c>
      <c r="AW490" t="s">
        <v>469</v>
      </c>
      <c r="AX490" t="s">
        <v>469</v>
      </c>
      <c r="AY490" t="s">
        <v>469</v>
      </c>
      <c r="AZ490">
        <v>0</v>
      </c>
      <c r="BB490" t="s">
        <v>1455</v>
      </c>
      <c r="BC490">
        <v>0</v>
      </c>
      <c r="BD490">
        <v>1</v>
      </c>
      <c r="BE490" t="s">
        <v>469</v>
      </c>
      <c r="BF490" t="s">
        <v>1456</v>
      </c>
      <c r="BG490" t="s">
        <v>1457</v>
      </c>
      <c r="BH490">
        <v>150000</v>
      </c>
      <c r="BJ490">
        <v>0</v>
      </c>
      <c r="BN490">
        <v>0</v>
      </c>
      <c r="BR490">
        <v>0</v>
      </c>
      <c r="BV490">
        <v>0</v>
      </c>
      <c r="BZ490">
        <v>0</v>
      </c>
      <c r="CD490">
        <v>0</v>
      </c>
      <c r="CH490">
        <v>0</v>
      </c>
      <c r="CL490">
        <v>0</v>
      </c>
      <c r="CP490">
        <v>0</v>
      </c>
      <c r="CT490">
        <v>0</v>
      </c>
      <c r="CW490">
        <v>0</v>
      </c>
      <c r="DF490">
        <v>0</v>
      </c>
      <c r="DJ490">
        <v>0</v>
      </c>
      <c r="DN490">
        <v>0</v>
      </c>
      <c r="DR490">
        <v>0</v>
      </c>
      <c r="DV490">
        <v>0</v>
      </c>
      <c r="DZ490">
        <v>0</v>
      </c>
      <c r="ED490">
        <v>0</v>
      </c>
      <c r="EH490">
        <v>0</v>
      </c>
      <c r="EL490">
        <v>0</v>
      </c>
      <c r="EP490">
        <v>0</v>
      </c>
      <c r="ET490">
        <v>0</v>
      </c>
      <c r="EZ490" t="s">
        <v>682</v>
      </c>
      <c r="FA490">
        <v>0</v>
      </c>
      <c r="FB490">
        <v>4</v>
      </c>
      <c r="FC490" t="s">
        <v>469</v>
      </c>
      <c r="FD490" t="s">
        <v>989</v>
      </c>
      <c r="FE490" t="s">
        <v>990</v>
      </c>
      <c r="FF490">
        <v>100000000</v>
      </c>
      <c r="FG490" t="s">
        <v>991</v>
      </c>
    </row>
    <row r="491" spans="1:163" x14ac:dyDescent="0.2">
      <c r="A491" t="s">
        <v>516</v>
      </c>
      <c r="B491" t="s">
        <v>529</v>
      </c>
      <c r="C491" t="s">
        <v>11</v>
      </c>
      <c r="D491" s="39" t="s">
        <v>720</v>
      </c>
      <c r="E491" t="s">
        <v>521</v>
      </c>
      <c r="F491" t="s">
        <v>439</v>
      </c>
      <c r="G491">
        <v>2</v>
      </c>
      <c r="H491" t="s">
        <v>1615</v>
      </c>
      <c r="J491" t="s">
        <v>321</v>
      </c>
      <c r="K491" t="s">
        <v>322</v>
      </c>
      <c r="L491" t="s">
        <v>90</v>
      </c>
      <c r="M491" t="s">
        <v>272</v>
      </c>
      <c r="N491" t="s">
        <v>1907</v>
      </c>
      <c r="O491" t="s">
        <v>1908</v>
      </c>
      <c r="P491" t="s">
        <v>1</v>
      </c>
      <c r="Q491" t="s">
        <v>4</v>
      </c>
      <c r="R491" t="s">
        <v>247</v>
      </c>
      <c r="S491" t="s">
        <v>223</v>
      </c>
      <c r="T491">
        <v>2500000</v>
      </c>
      <c r="AC491">
        <v>12</v>
      </c>
      <c r="AD491">
        <v>208333.33333333334</v>
      </c>
      <c r="AE491">
        <v>2500000</v>
      </c>
      <c r="AG491">
        <v>42023</v>
      </c>
      <c r="AH491">
        <v>42025</v>
      </c>
      <c r="AI491">
        <v>42027</v>
      </c>
      <c r="AJ491" t="s">
        <v>420</v>
      </c>
      <c r="AN491">
        <v>0</v>
      </c>
      <c r="AO491">
        <v>0</v>
      </c>
      <c r="AP491">
        <v>2500000</v>
      </c>
      <c r="AQ491">
        <v>0</v>
      </c>
      <c r="AR491" t="s">
        <v>469</v>
      </c>
      <c r="AS491" t="s">
        <v>469</v>
      </c>
      <c r="AT491" t="s">
        <v>469</v>
      </c>
      <c r="AU491" t="s">
        <v>469</v>
      </c>
      <c r="AV491" t="s">
        <v>469</v>
      </c>
      <c r="AW491" t="s">
        <v>469</v>
      </c>
      <c r="AX491" t="s">
        <v>469</v>
      </c>
      <c r="AY491" t="s">
        <v>469</v>
      </c>
      <c r="AZ491">
        <v>0</v>
      </c>
      <c r="BB491" t="s">
        <v>1458</v>
      </c>
      <c r="BC491">
        <v>0</v>
      </c>
      <c r="BD491">
        <v>1</v>
      </c>
      <c r="BE491" t="s">
        <v>469</v>
      </c>
      <c r="BF491" t="s">
        <v>1459</v>
      </c>
      <c r="BG491" t="s">
        <v>787</v>
      </c>
      <c r="BH491">
        <v>223334</v>
      </c>
      <c r="BJ491">
        <v>0</v>
      </c>
      <c r="BN491">
        <v>0</v>
      </c>
      <c r="BR491">
        <v>0</v>
      </c>
      <c r="BV491">
        <v>0</v>
      </c>
      <c r="BZ491">
        <v>0</v>
      </c>
      <c r="CD491">
        <v>0</v>
      </c>
      <c r="CH491">
        <v>0</v>
      </c>
      <c r="CL491">
        <v>0</v>
      </c>
      <c r="CP491">
        <v>0</v>
      </c>
      <c r="CT491">
        <v>0</v>
      </c>
      <c r="CW491">
        <v>0</v>
      </c>
      <c r="DF491">
        <v>0</v>
      </c>
      <c r="DJ491">
        <v>0</v>
      </c>
      <c r="DN491">
        <v>0</v>
      </c>
      <c r="DR491">
        <v>0</v>
      </c>
      <c r="DV491">
        <v>0</v>
      </c>
      <c r="DZ491">
        <v>0</v>
      </c>
      <c r="ED491">
        <v>0</v>
      </c>
      <c r="EH491">
        <v>0</v>
      </c>
      <c r="EL491">
        <v>0</v>
      </c>
      <c r="EP491">
        <v>0</v>
      </c>
      <c r="ET491">
        <v>0</v>
      </c>
      <c r="EZ491" t="s">
        <v>683</v>
      </c>
      <c r="FA491">
        <v>0</v>
      </c>
      <c r="FB491">
        <v>4</v>
      </c>
      <c r="FC491" t="s">
        <v>469</v>
      </c>
      <c r="FD491" t="s">
        <v>908</v>
      </c>
      <c r="FE491" t="s">
        <v>904</v>
      </c>
      <c r="FF491">
        <v>2650000</v>
      </c>
    </row>
    <row r="492" spans="1:163" x14ac:dyDescent="0.2">
      <c r="A492" t="s">
        <v>516</v>
      </c>
      <c r="B492" t="s">
        <v>529</v>
      </c>
      <c r="C492" t="s">
        <v>11</v>
      </c>
      <c r="D492" s="39" t="s">
        <v>720</v>
      </c>
      <c r="E492" t="s">
        <v>521</v>
      </c>
      <c r="F492" t="s">
        <v>406</v>
      </c>
      <c r="G492">
        <v>3</v>
      </c>
      <c r="H492" t="s">
        <v>1045</v>
      </c>
      <c r="J492" t="s">
        <v>321</v>
      </c>
      <c r="K492" t="s">
        <v>322</v>
      </c>
      <c r="L492" t="s">
        <v>90</v>
      </c>
      <c r="M492" t="s">
        <v>272</v>
      </c>
      <c r="N492" t="s">
        <v>1907</v>
      </c>
      <c r="O492" t="s">
        <v>1908</v>
      </c>
      <c r="P492" t="s">
        <v>1</v>
      </c>
      <c r="Q492" t="s">
        <v>4</v>
      </c>
      <c r="R492" t="s">
        <v>247</v>
      </c>
      <c r="S492" t="s">
        <v>223</v>
      </c>
      <c r="T492">
        <v>340000000</v>
      </c>
      <c r="AC492">
        <v>12</v>
      </c>
      <c r="AD492">
        <v>28333333.333333332</v>
      </c>
      <c r="AE492">
        <v>340000000</v>
      </c>
      <c r="AG492">
        <v>42023</v>
      </c>
      <c r="AH492">
        <v>42025</v>
      </c>
      <c r="AI492">
        <v>42027</v>
      </c>
      <c r="AJ492" t="s">
        <v>1019</v>
      </c>
      <c r="AN492">
        <v>0</v>
      </c>
      <c r="AO492">
        <v>0</v>
      </c>
      <c r="AP492">
        <v>340000000</v>
      </c>
      <c r="AQ492">
        <v>0</v>
      </c>
      <c r="AR492" t="s">
        <v>469</v>
      </c>
      <c r="AS492" t="s">
        <v>469</v>
      </c>
      <c r="AT492" t="s">
        <v>469</v>
      </c>
      <c r="AU492" t="s">
        <v>469</v>
      </c>
      <c r="AV492" t="s">
        <v>469</v>
      </c>
      <c r="AW492" t="s">
        <v>469</v>
      </c>
      <c r="AX492" t="s">
        <v>469</v>
      </c>
      <c r="AY492" t="s">
        <v>469</v>
      </c>
      <c r="AZ492">
        <v>0</v>
      </c>
      <c r="BB492" t="s">
        <v>1460</v>
      </c>
      <c r="BC492">
        <v>0</v>
      </c>
      <c r="BD492">
        <v>1</v>
      </c>
      <c r="BE492" t="s">
        <v>469</v>
      </c>
      <c r="BF492" t="s">
        <v>1461</v>
      </c>
      <c r="BG492" t="s">
        <v>1295</v>
      </c>
      <c r="BH492">
        <v>76666</v>
      </c>
      <c r="BJ492">
        <v>0</v>
      </c>
      <c r="BN492">
        <v>0</v>
      </c>
      <c r="BR492">
        <v>0</v>
      </c>
      <c r="BV492">
        <v>0</v>
      </c>
      <c r="BZ492">
        <v>0</v>
      </c>
      <c r="CD492">
        <v>0</v>
      </c>
      <c r="CH492">
        <v>0</v>
      </c>
      <c r="CL492">
        <v>0</v>
      </c>
      <c r="CP492">
        <v>0</v>
      </c>
      <c r="CT492">
        <v>0</v>
      </c>
      <c r="CW492">
        <v>0</v>
      </c>
      <c r="DF492">
        <v>0</v>
      </c>
      <c r="DJ492">
        <v>0</v>
      </c>
      <c r="DN492">
        <v>0</v>
      </c>
      <c r="DR492">
        <v>0</v>
      </c>
      <c r="DV492">
        <v>0</v>
      </c>
      <c r="DZ492">
        <v>0</v>
      </c>
      <c r="ED492">
        <v>0</v>
      </c>
      <c r="EH492">
        <v>0</v>
      </c>
      <c r="EL492">
        <v>0</v>
      </c>
      <c r="EP492">
        <v>0</v>
      </c>
      <c r="ET492">
        <v>0</v>
      </c>
      <c r="EZ492" t="s">
        <v>684</v>
      </c>
      <c r="FA492">
        <v>0</v>
      </c>
      <c r="FB492">
        <v>4</v>
      </c>
      <c r="FC492" t="s">
        <v>469</v>
      </c>
      <c r="FD492" t="s">
        <v>992</v>
      </c>
      <c r="FE492" t="s">
        <v>993</v>
      </c>
      <c r="FF492">
        <v>143250000</v>
      </c>
    </row>
    <row r="493" spans="1:163" x14ac:dyDescent="0.2">
      <c r="A493" t="s">
        <v>516</v>
      </c>
      <c r="B493" t="s">
        <v>529</v>
      </c>
      <c r="C493" t="s">
        <v>11</v>
      </c>
      <c r="D493" s="39" t="s">
        <v>720</v>
      </c>
      <c r="E493" t="s">
        <v>521</v>
      </c>
      <c r="F493" t="s">
        <v>439</v>
      </c>
      <c r="G493">
        <v>4</v>
      </c>
      <c r="H493" t="s">
        <v>1616</v>
      </c>
      <c r="J493" t="s">
        <v>321</v>
      </c>
      <c r="K493" t="s">
        <v>322</v>
      </c>
      <c r="L493" t="s">
        <v>90</v>
      </c>
      <c r="M493" t="s">
        <v>272</v>
      </c>
      <c r="N493" t="s">
        <v>1907</v>
      </c>
      <c r="O493" t="s">
        <v>1908</v>
      </c>
      <c r="P493" t="s">
        <v>1</v>
      </c>
      <c r="Q493" t="s">
        <v>4</v>
      </c>
      <c r="R493" t="s">
        <v>247</v>
      </c>
      <c r="S493" t="s">
        <v>223</v>
      </c>
      <c r="T493">
        <v>360000000</v>
      </c>
      <c r="AC493">
        <v>12</v>
      </c>
      <c r="AD493">
        <v>30000000</v>
      </c>
      <c r="AE493">
        <v>360000000</v>
      </c>
      <c r="AG493">
        <v>42023</v>
      </c>
      <c r="AH493">
        <v>42025</v>
      </c>
      <c r="AI493">
        <v>42027</v>
      </c>
      <c r="AJ493" t="s">
        <v>420</v>
      </c>
      <c r="AN493">
        <v>0</v>
      </c>
      <c r="AO493">
        <v>0</v>
      </c>
      <c r="AP493">
        <v>360000000</v>
      </c>
      <c r="AQ493">
        <v>0</v>
      </c>
      <c r="AR493" t="s">
        <v>469</v>
      </c>
      <c r="AS493" t="s">
        <v>469</v>
      </c>
      <c r="AT493" t="s">
        <v>469</v>
      </c>
      <c r="AU493" t="s">
        <v>469</v>
      </c>
      <c r="AV493" t="s">
        <v>469</v>
      </c>
      <c r="AW493" t="s">
        <v>469</v>
      </c>
      <c r="AX493" t="s">
        <v>469</v>
      </c>
      <c r="AY493" t="s">
        <v>469</v>
      </c>
      <c r="AZ493">
        <v>0</v>
      </c>
      <c r="BB493" t="s">
        <v>1462</v>
      </c>
      <c r="BC493">
        <v>0</v>
      </c>
      <c r="BD493">
        <v>1</v>
      </c>
      <c r="BE493" t="s">
        <v>469</v>
      </c>
      <c r="BF493" t="s">
        <v>1463</v>
      </c>
      <c r="BG493" t="s">
        <v>1288</v>
      </c>
      <c r="BH493">
        <v>0</v>
      </c>
      <c r="BJ493">
        <v>0</v>
      </c>
      <c r="BN493">
        <v>0</v>
      </c>
      <c r="BR493">
        <v>0</v>
      </c>
      <c r="BV493">
        <v>0</v>
      </c>
      <c r="BZ493">
        <v>0</v>
      </c>
      <c r="CD493">
        <v>0</v>
      </c>
      <c r="CH493">
        <v>0</v>
      </c>
      <c r="CL493">
        <v>0</v>
      </c>
      <c r="CP493">
        <v>0</v>
      </c>
      <c r="CT493">
        <v>0</v>
      </c>
      <c r="CW493">
        <v>0</v>
      </c>
      <c r="DF493">
        <v>0</v>
      </c>
      <c r="DJ493">
        <v>0</v>
      </c>
      <c r="DN493">
        <v>0</v>
      </c>
      <c r="DR493">
        <v>0</v>
      </c>
      <c r="DV493">
        <v>0</v>
      </c>
      <c r="DZ493">
        <v>0</v>
      </c>
      <c r="ED493">
        <v>0</v>
      </c>
      <c r="EH493">
        <v>0</v>
      </c>
      <c r="EL493">
        <v>0</v>
      </c>
      <c r="EP493">
        <v>0</v>
      </c>
      <c r="ET493">
        <v>0</v>
      </c>
      <c r="EZ493" t="s">
        <v>685</v>
      </c>
      <c r="FA493">
        <v>0</v>
      </c>
      <c r="FB493">
        <v>4</v>
      </c>
      <c r="FC493" t="s">
        <v>469</v>
      </c>
      <c r="FD493" t="s">
        <v>994</v>
      </c>
      <c r="FE493" t="s">
        <v>469</v>
      </c>
      <c r="FF493">
        <v>0</v>
      </c>
    </row>
    <row r="494" spans="1:163" x14ac:dyDescent="0.2">
      <c r="A494" t="s">
        <v>516</v>
      </c>
      <c r="B494" t="s">
        <v>529</v>
      </c>
      <c r="C494" t="s">
        <v>11</v>
      </c>
      <c r="D494" s="39" t="s">
        <v>720</v>
      </c>
      <c r="E494" t="s">
        <v>521</v>
      </c>
      <c r="F494" t="s">
        <v>441</v>
      </c>
      <c r="G494">
        <v>5</v>
      </c>
      <c r="H494" t="s">
        <v>1617</v>
      </c>
      <c r="J494" t="s">
        <v>321</v>
      </c>
      <c r="K494" t="s">
        <v>322</v>
      </c>
      <c r="L494" t="s">
        <v>90</v>
      </c>
      <c r="M494" t="s">
        <v>272</v>
      </c>
      <c r="N494" t="s">
        <v>1907</v>
      </c>
      <c r="O494" t="s">
        <v>1908</v>
      </c>
      <c r="P494" t="s">
        <v>1</v>
      </c>
      <c r="Q494" t="s">
        <v>4</v>
      </c>
      <c r="R494" t="s">
        <v>247</v>
      </c>
      <c r="S494" t="s">
        <v>223</v>
      </c>
      <c r="T494">
        <v>123050000</v>
      </c>
      <c r="AC494">
        <v>1</v>
      </c>
      <c r="AD494">
        <v>123050000</v>
      </c>
      <c r="AE494">
        <v>123050000</v>
      </c>
      <c r="AF494">
        <v>131250000</v>
      </c>
      <c r="AG494">
        <v>42038</v>
      </c>
      <c r="AH494">
        <v>42040</v>
      </c>
      <c r="AI494">
        <v>42041</v>
      </c>
      <c r="AJ494" t="s">
        <v>429</v>
      </c>
      <c r="AK494" t="s">
        <v>412</v>
      </c>
      <c r="AL494" t="s">
        <v>2309</v>
      </c>
      <c r="AM494">
        <v>42069</v>
      </c>
      <c r="AN494">
        <v>0</v>
      </c>
      <c r="AO494">
        <v>0</v>
      </c>
      <c r="AP494">
        <v>123050000</v>
      </c>
      <c r="AQ494">
        <v>0</v>
      </c>
      <c r="AR494" t="s">
        <v>469</v>
      </c>
      <c r="AS494" t="s">
        <v>469</v>
      </c>
      <c r="AT494" t="s">
        <v>469</v>
      </c>
      <c r="AU494" t="s">
        <v>469</v>
      </c>
      <c r="AV494" t="s">
        <v>469</v>
      </c>
      <c r="AW494" t="s">
        <v>469</v>
      </c>
      <c r="AX494" t="s">
        <v>469</v>
      </c>
      <c r="AY494" t="s">
        <v>469</v>
      </c>
      <c r="AZ494">
        <v>0</v>
      </c>
      <c r="BB494" t="s">
        <v>1464</v>
      </c>
      <c r="BC494">
        <v>0</v>
      </c>
      <c r="BD494">
        <v>1</v>
      </c>
      <c r="BE494" t="s">
        <v>469</v>
      </c>
      <c r="BF494" t="s">
        <v>1465</v>
      </c>
      <c r="BG494" t="s">
        <v>1309</v>
      </c>
      <c r="BH494">
        <v>0</v>
      </c>
      <c r="BJ494">
        <v>0</v>
      </c>
      <c r="BN494">
        <v>0</v>
      </c>
      <c r="BR494">
        <v>0</v>
      </c>
      <c r="BV494">
        <v>0</v>
      </c>
      <c r="BZ494">
        <v>0</v>
      </c>
      <c r="CD494">
        <v>0</v>
      </c>
      <c r="CH494">
        <v>0</v>
      </c>
      <c r="CL494">
        <v>0</v>
      </c>
      <c r="CP494">
        <v>0</v>
      </c>
      <c r="CT494">
        <v>0</v>
      </c>
      <c r="CW494">
        <v>0</v>
      </c>
      <c r="DF494">
        <v>0</v>
      </c>
      <c r="DJ494">
        <v>0</v>
      </c>
      <c r="DN494">
        <v>0</v>
      </c>
      <c r="DR494">
        <v>0</v>
      </c>
      <c r="DV494">
        <v>0</v>
      </c>
      <c r="DZ494">
        <v>0</v>
      </c>
      <c r="ED494">
        <v>0</v>
      </c>
      <c r="EH494">
        <v>0</v>
      </c>
      <c r="EL494">
        <v>0</v>
      </c>
      <c r="EP494">
        <v>0</v>
      </c>
      <c r="ET494">
        <v>0</v>
      </c>
      <c r="EZ494" t="s">
        <v>574</v>
      </c>
      <c r="FA494">
        <v>0</v>
      </c>
      <c r="FB494">
        <v>5</v>
      </c>
      <c r="FC494" t="s">
        <v>469</v>
      </c>
      <c r="FD494" t="s">
        <v>909</v>
      </c>
      <c r="FE494" t="s">
        <v>910</v>
      </c>
      <c r="FF494">
        <v>18550000</v>
      </c>
      <c r="FG494" t="s">
        <v>706</v>
      </c>
    </row>
    <row r="495" spans="1:163" x14ac:dyDescent="0.2">
      <c r="A495" t="s">
        <v>516</v>
      </c>
      <c r="B495" t="s">
        <v>529</v>
      </c>
      <c r="C495" t="s">
        <v>11</v>
      </c>
      <c r="D495" s="39" t="s">
        <v>720</v>
      </c>
      <c r="E495" t="s">
        <v>521</v>
      </c>
      <c r="F495" t="s">
        <v>441</v>
      </c>
      <c r="G495">
        <v>6</v>
      </c>
      <c r="H495" t="s">
        <v>1618</v>
      </c>
      <c r="J495" t="s">
        <v>321</v>
      </c>
      <c r="K495" t="s">
        <v>322</v>
      </c>
      <c r="L495" t="s">
        <v>90</v>
      </c>
      <c r="M495" t="s">
        <v>272</v>
      </c>
      <c r="N495" t="s">
        <v>1907</v>
      </c>
      <c r="O495" t="s">
        <v>1908</v>
      </c>
      <c r="P495" t="s">
        <v>1</v>
      </c>
      <c r="Q495" t="s">
        <v>4</v>
      </c>
      <c r="R495" t="s">
        <v>247</v>
      </c>
      <c r="S495" t="s">
        <v>223</v>
      </c>
      <c r="T495">
        <v>126000000</v>
      </c>
      <c r="AC495">
        <v>12</v>
      </c>
      <c r="AD495">
        <v>10500000</v>
      </c>
      <c r="AE495">
        <v>126000000</v>
      </c>
      <c r="AG495">
        <v>42023</v>
      </c>
      <c r="AH495">
        <v>42025</v>
      </c>
      <c r="AI495">
        <v>42027</v>
      </c>
      <c r="AJ495" t="s">
        <v>423</v>
      </c>
      <c r="AN495">
        <v>0</v>
      </c>
      <c r="AO495">
        <v>0</v>
      </c>
      <c r="AP495">
        <v>126000000</v>
      </c>
      <c r="AQ495">
        <v>0</v>
      </c>
      <c r="AR495" t="s">
        <v>469</v>
      </c>
      <c r="AS495" t="s">
        <v>469</v>
      </c>
      <c r="AT495" t="s">
        <v>469</v>
      </c>
      <c r="AU495" t="s">
        <v>469</v>
      </c>
      <c r="AV495" t="s">
        <v>469</v>
      </c>
      <c r="AW495" t="s">
        <v>469</v>
      </c>
      <c r="AX495" t="s">
        <v>469</v>
      </c>
      <c r="AY495" t="s">
        <v>469</v>
      </c>
      <c r="AZ495">
        <v>0</v>
      </c>
      <c r="BB495" t="s">
        <v>1452</v>
      </c>
      <c r="BC495">
        <v>0</v>
      </c>
      <c r="BD495">
        <v>1</v>
      </c>
      <c r="BE495" t="s">
        <v>469</v>
      </c>
      <c r="BF495" t="s">
        <v>1453</v>
      </c>
      <c r="BG495" t="s">
        <v>1454</v>
      </c>
      <c r="BH495">
        <v>-0.41000000014901161</v>
      </c>
      <c r="BJ495">
        <v>0</v>
      </c>
      <c r="BN495">
        <v>0</v>
      </c>
      <c r="BR495">
        <v>0</v>
      </c>
      <c r="BV495">
        <v>0</v>
      </c>
      <c r="BZ495">
        <v>0</v>
      </c>
      <c r="CD495">
        <v>0</v>
      </c>
      <c r="CH495">
        <v>0</v>
      </c>
      <c r="CL495">
        <v>0</v>
      </c>
      <c r="CP495">
        <v>0</v>
      </c>
      <c r="CT495">
        <v>0</v>
      </c>
      <c r="CW495">
        <v>0</v>
      </c>
      <c r="DF495">
        <v>0</v>
      </c>
      <c r="DJ495">
        <v>0</v>
      </c>
      <c r="DN495">
        <v>0</v>
      </c>
      <c r="DR495">
        <v>0</v>
      </c>
      <c r="DV495">
        <v>0</v>
      </c>
      <c r="DZ495">
        <v>0</v>
      </c>
      <c r="ED495">
        <v>0</v>
      </c>
      <c r="EH495">
        <v>0</v>
      </c>
      <c r="EL495">
        <v>0</v>
      </c>
      <c r="EP495">
        <v>0</v>
      </c>
      <c r="ET495">
        <v>0</v>
      </c>
      <c r="EZ495" t="s">
        <v>573</v>
      </c>
      <c r="FA495">
        <v>0</v>
      </c>
      <c r="FB495">
        <v>4</v>
      </c>
      <c r="FC495" t="s">
        <v>469</v>
      </c>
      <c r="FD495" t="s">
        <v>907</v>
      </c>
      <c r="FE495" t="s">
        <v>469</v>
      </c>
      <c r="FF495">
        <v>0</v>
      </c>
    </row>
    <row r="496" spans="1:163" x14ac:dyDescent="0.2">
      <c r="A496" t="s">
        <v>516</v>
      </c>
      <c r="B496" t="s">
        <v>529</v>
      </c>
      <c r="C496" t="s">
        <v>11</v>
      </c>
      <c r="D496" s="39" t="s">
        <v>720</v>
      </c>
      <c r="E496" t="s">
        <v>521</v>
      </c>
      <c r="F496" t="s">
        <v>21</v>
      </c>
      <c r="G496">
        <v>7</v>
      </c>
      <c r="H496" t="s">
        <v>1619</v>
      </c>
      <c r="J496" t="s">
        <v>321</v>
      </c>
      <c r="K496" t="s">
        <v>322</v>
      </c>
      <c r="L496" t="s">
        <v>90</v>
      </c>
      <c r="M496" t="s">
        <v>272</v>
      </c>
      <c r="N496" t="s">
        <v>1907</v>
      </c>
      <c r="O496" t="s">
        <v>1908</v>
      </c>
      <c r="P496" t="s">
        <v>1</v>
      </c>
      <c r="Q496" t="s">
        <v>4</v>
      </c>
      <c r="R496" t="s">
        <v>247</v>
      </c>
      <c r="S496" t="s">
        <v>223</v>
      </c>
      <c r="T496">
        <v>33408000</v>
      </c>
      <c r="AC496">
        <v>12</v>
      </c>
      <c r="AD496">
        <v>2784000</v>
      </c>
      <c r="AE496">
        <v>33408000</v>
      </c>
      <c r="AG496">
        <v>42023</v>
      </c>
      <c r="AH496">
        <v>42025</v>
      </c>
      <c r="AI496">
        <v>42027</v>
      </c>
      <c r="AJ496" t="s">
        <v>411</v>
      </c>
      <c r="AN496">
        <v>0</v>
      </c>
      <c r="AO496">
        <v>0</v>
      </c>
      <c r="AP496">
        <v>33408000</v>
      </c>
      <c r="AQ496">
        <v>0</v>
      </c>
      <c r="AR496" t="s">
        <v>469</v>
      </c>
      <c r="AS496" t="s">
        <v>469</v>
      </c>
      <c r="AT496" t="s">
        <v>469</v>
      </c>
      <c r="AU496" t="s">
        <v>469</v>
      </c>
      <c r="AV496" t="s">
        <v>469</v>
      </c>
      <c r="AW496" t="s">
        <v>469</v>
      </c>
      <c r="AX496" t="s">
        <v>469</v>
      </c>
      <c r="AY496" t="s">
        <v>469</v>
      </c>
      <c r="AZ496">
        <v>0</v>
      </c>
      <c r="BB496" t="s">
        <v>1455</v>
      </c>
      <c r="BC496">
        <v>0</v>
      </c>
      <c r="BD496">
        <v>1</v>
      </c>
      <c r="BE496" t="s">
        <v>469</v>
      </c>
      <c r="BF496" t="s">
        <v>1456</v>
      </c>
      <c r="BG496" t="s">
        <v>1457</v>
      </c>
      <c r="BH496">
        <v>150000</v>
      </c>
      <c r="BJ496">
        <v>0</v>
      </c>
      <c r="BN496">
        <v>0</v>
      </c>
      <c r="BR496">
        <v>0</v>
      </c>
      <c r="BV496">
        <v>0</v>
      </c>
      <c r="BZ496">
        <v>0</v>
      </c>
      <c r="CD496">
        <v>0</v>
      </c>
      <c r="CH496">
        <v>0</v>
      </c>
      <c r="CL496">
        <v>0</v>
      </c>
      <c r="CP496">
        <v>0</v>
      </c>
      <c r="CT496">
        <v>0</v>
      </c>
      <c r="CW496">
        <v>0</v>
      </c>
      <c r="DF496">
        <v>0</v>
      </c>
      <c r="DJ496">
        <v>0</v>
      </c>
      <c r="DN496">
        <v>0</v>
      </c>
      <c r="DR496">
        <v>0</v>
      </c>
      <c r="DV496">
        <v>0</v>
      </c>
      <c r="DZ496">
        <v>0</v>
      </c>
      <c r="ED496">
        <v>0</v>
      </c>
      <c r="EH496">
        <v>0</v>
      </c>
      <c r="EL496">
        <v>0</v>
      </c>
      <c r="EP496">
        <v>0</v>
      </c>
      <c r="ET496">
        <v>0</v>
      </c>
      <c r="EZ496" t="s">
        <v>682</v>
      </c>
      <c r="FA496">
        <v>0</v>
      </c>
      <c r="FB496">
        <v>4</v>
      </c>
      <c r="FC496" t="s">
        <v>469</v>
      </c>
      <c r="FD496" t="s">
        <v>989</v>
      </c>
      <c r="FE496" t="s">
        <v>990</v>
      </c>
      <c r="FF496">
        <v>100000000</v>
      </c>
      <c r="FG496" t="s">
        <v>991</v>
      </c>
    </row>
    <row r="497" spans="1:163" x14ac:dyDescent="0.2">
      <c r="A497" t="s">
        <v>516</v>
      </c>
      <c r="B497" t="s">
        <v>529</v>
      </c>
      <c r="C497" t="s">
        <v>11</v>
      </c>
      <c r="D497" s="39" t="s">
        <v>720</v>
      </c>
      <c r="E497" t="s">
        <v>521</v>
      </c>
      <c r="F497" t="s">
        <v>1020</v>
      </c>
      <c r="G497">
        <v>8</v>
      </c>
      <c r="H497" t="s">
        <v>1021</v>
      </c>
      <c r="J497" t="s">
        <v>281</v>
      </c>
      <c r="K497" t="s">
        <v>282</v>
      </c>
      <c r="L497" t="s">
        <v>90</v>
      </c>
      <c r="M497" t="s">
        <v>368</v>
      </c>
      <c r="N497" t="s">
        <v>1907</v>
      </c>
      <c r="O497" t="s">
        <v>1908</v>
      </c>
      <c r="P497" t="s">
        <v>1</v>
      </c>
      <c r="Q497" t="s">
        <v>5</v>
      </c>
      <c r="R497" t="s">
        <v>12</v>
      </c>
      <c r="S497" t="s">
        <v>237</v>
      </c>
      <c r="T497">
        <v>84443000</v>
      </c>
      <c r="AC497">
        <v>12</v>
      </c>
      <c r="AD497">
        <v>7036916.666666667</v>
      </c>
      <c r="AE497">
        <v>84443000</v>
      </c>
      <c r="AG497">
        <v>42023</v>
      </c>
      <c r="AH497">
        <v>42025</v>
      </c>
      <c r="AI497">
        <v>42027</v>
      </c>
      <c r="AJ497" t="s">
        <v>411</v>
      </c>
      <c r="AN497">
        <v>60000000</v>
      </c>
      <c r="AO497">
        <v>18390200</v>
      </c>
      <c r="AP497">
        <v>66052800</v>
      </c>
      <c r="AQ497">
        <v>41609800</v>
      </c>
      <c r="AR497" t="s">
        <v>469</v>
      </c>
      <c r="AS497" t="s">
        <v>469</v>
      </c>
      <c r="AT497" t="s">
        <v>469</v>
      </c>
      <c r="AU497" t="s">
        <v>469</v>
      </c>
      <c r="AV497" t="s">
        <v>1682</v>
      </c>
      <c r="AW497">
        <v>4</v>
      </c>
      <c r="AX497">
        <v>1</v>
      </c>
      <c r="AY497">
        <v>42020</v>
      </c>
      <c r="AZ497">
        <v>60000000</v>
      </c>
      <c r="BB497" t="s">
        <v>1458</v>
      </c>
      <c r="BC497">
        <v>0</v>
      </c>
      <c r="BD497">
        <v>1</v>
      </c>
      <c r="BE497" t="s">
        <v>469</v>
      </c>
      <c r="BF497" t="s">
        <v>1459</v>
      </c>
      <c r="BG497" t="s">
        <v>787</v>
      </c>
      <c r="BH497">
        <v>223334</v>
      </c>
      <c r="BJ497">
        <v>0</v>
      </c>
      <c r="BN497">
        <v>0</v>
      </c>
      <c r="BR497">
        <v>0</v>
      </c>
      <c r="BV497">
        <v>0</v>
      </c>
      <c r="BZ497">
        <v>0</v>
      </c>
      <c r="CD497">
        <v>0</v>
      </c>
      <c r="CH497">
        <v>0</v>
      </c>
      <c r="CL497">
        <v>0</v>
      </c>
      <c r="CP497">
        <v>0</v>
      </c>
      <c r="CT497">
        <v>0</v>
      </c>
      <c r="CW497">
        <v>0</v>
      </c>
      <c r="DF497">
        <v>0</v>
      </c>
      <c r="DJ497">
        <v>0</v>
      </c>
      <c r="DN497">
        <v>0</v>
      </c>
      <c r="DR497">
        <v>0</v>
      </c>
      <c r="DV497">
        <v>0</v>
      </c>
      <c r="DZ497">
        <v>0</v>
      </c>
      <c r="ED497">
        <v>0</v>
      </c>
      <c r="EH497">
        <v>0</v>
      </c>
      <c r="EL497">
        <v>0</v>
      </c>
      <c r="EP497">
        <v>0</v>
      </c>
      <c r="ET497">
        <v>0</v>
      </c>
      <c r="EZ497" t="s">
        <v>683</v>
      </c>
      <c r="FA497">
        <v>0</v>
      </c>
      <c r="FB497">
        <v>4</v>
      </c>
      <c r="FC497" t="s">
        <v>469</v>
      </c>
      <c r="FD497" t="s">
        <v>908</v>
      </c>
      <c r="FE497" t="s">
        <v>904</v>
      </c>
      <c r="FF497">
        <v>2650000</v>
      </c>
    </row>
    <row r="498" spans="1:163" x14ac:dyDescent="0.2">
      <c r="A498" t="s">
        <v>516</v>
      </c>
      <c r="B498" t="s">
        <v>529</v>
      </c>
      <c r="C498" t="s">
        <v>11</v>
      </c>
      <c r="D498" s="39" t="s">
        <v>720</v>
      </c>
      <c r="E498" t="s">
        <v>521</v>
      </c>
      <c r="F498" t="s">
        <v>433</v>
      </c>
      <c r="G498">
        <v>9</v>
      </c>
      <c r="H498" t="s">
        <v>1620</v>
      </c>
      <c r="J498" t="s">
        <v>321</v>
      </c>
      <c r="K498" t="s">
        <v>322</v>
      </c>
      <c r="L498" t="s">
        <v>90</v>
      </c>
      <c r="M498" t="s">
        <v>272</v>
      </c>
      <c r="N498" t="s">
        <v>1907</v>
      </c>
      <c r="O498" t="s">
        <v>1908</v>
      </c>
      <c r="P498" t="s">
        <v>1</v>
      </c>
      <c r="Q498" t="s">
        <v>4</v>
      </c>
      <c r="R498" t="s">
        <v>247</v>
      </c>
      <c r="S498" t="s">
        <v>223</v>
      </c>
      <c r="T498">
        <v>160000000</v>
      </c>
      <c r="AC498">
        <v>12</v>
      </c>
      <c r="AD498">
        <v>13333333.333333334</v>
      </c>
      <c r="AE498">
        <v>160000000</v>
      </c>
      <c r="AG498">
        <v>42023</v>
      </c>
      <c r="AH498">
        <v>42025</v>
      </c>
      <c r="AI498">
        <v>42027</v>
      </c>
      <c r="AJ498" t="s">
        <v>420</v>
      </c>
      <c r="AN498">
        <v>0</v>
      </c>
      <c r="AO498">
        <v>0</v>
      </c>
      <c r="AP498">
        <v>160000000</v>
      </c>
      <c r="AQ498">
        <v>0</v>
      </c>
      <c r="AR498" t="s">
        <v>469</v>
      </c>
      <c r="AS498" t="s">
        <v>469</v>
      </c>
      <c r="AT498" t="s">
        <v>469</v>
      </c>
      <c r="AU498" t="s">
        <v>469</v>
      </c>
      <c r="AV498" t="s">
        <v>469</v>
      </c>
      <c r="AW498" t="s">
        <v>469</v>
      </c>
      <c r="AX498" t="s">
        <v>469</v>
      </c>
      <c r="AY498" t="s">
        <v>469</v>
      </c>
      <c r="AZ498">
        <v>0</v>
      </c>
      <c r="BB498" t="s">
        <v>1460</v>
      </c>
      <c r="BC498">
        <v>0</v>
      </c>
      <c r="BD498">
        <v>1</v>
      </c>
      <c r="BE498" t="s">
        <v>469</v>
      </c>
      <c r="BF498" t="s">
        <v>1461</v>
      </c>
      <c r="BG498" t="s">
        <v>1295</v>
      </c>
      <c r="BH498">
        <v>76666</v>
      </c>
      <c r="BJ498">
        <v>0</v>
      </c>
      <c r="BN498">
        <v>0</v>
      </c>
      <c r="BR498">
        <v>0</v>
      </c>
      <c r="BV498">
        <v>0</v>
      </c>
      <c r="BZ498">
        <v>0</v>
      </c>
      <c r="CD498">
        <v>0</v>
      </c>
      <c r="CH498">
        <v>0</v>
      </c>
      <c r="CL498">
        <v>0</v>
      </c>
      <c r="CP498">
        <v>0</v>
      </c>
      <c r="CT498">
        <v>0</v>
      </c>
      <c r="CW498">
        <v>0</v>
      </c>
      <c r="DF498">
        <v>0</v>
      </c>
      <c r="DJ498">
        <v>0</v>
      </c>
      <c r="DN498">
        <v>0</v>
      </c>
      <c r="DR498">
        <v>0</v>
      </c>
      <c r="DV498">
        <v>0</v>
      </c>
      <c r="DZ498">
        <v>0</v>
      </c>
      <c r="ED498">
        <v>0</v>
      </c>
      <c r="EH498">
        <v>0</v>
      </c>
      <c r="EL498">
        <v>0</v>
      </c>
      <c r="EP498">
        <v>0</v>
      </c>
      <c r="ET498">
        <v>0</v>
      </c>
      <c r="EZ498" t="s">
        <v>684</v>
      </c>
      <c r="FA498">
        <v>0</v>
      </c>
      <c r="FB498">
        <v>4</v>
      </c>
      <c r="FC498" t="s">
        <v>469</v>
      </c>
      <c r="FD498" t="s">
        <v>992</v>
      </c>
      <c r="FE498" t="s">
        <v>993</v>
      </c>
      <c r="FF498">
        <v>143250000</v>
      </c>
    </row>
    <row r="499" spans="1:163" x14ac:dyDescent="0.2">
      <c r="A499" t="s">
        <v>516</v>
      </c>
      <c r="B499" t="s">
        <v>1643</v>
      </c>
      <c r="C499" t="s">
        <v>5</v>
      </c>
      <c r="D499" s="39" t="s">
        <v>721</v>
      </c>
      <c r="E499" t="s">
        <v>522</v>
      </c>
      <c r="F499" t="s">
        <v>996</v>
      </c>
      <c r="G499">
        <v>1</v>
      </c>
      <c r="H499" t="s">
        <v>1683</v>
      </c>
      <c r="J499" t="s">
        <v>328</v>
      </c>
      <c r="K499" t="s">
        <v>329</v>
      </c>
      <c r="L499" t="s">
        <v>90</v>
      </c>
      <c r="M499" t="s">
        <v>368</v>
      </c>
      <c r="N499" t="s">
        <v>1907</v>
      </c>
      <c r="O499" t="s">
        <v>1908</v>
      </c>
      <c r="P499" t="s">
        <v>7</v>
      </c>
      <c r="Q499" t="s">
        <v>9</v>
      </c>
      <c r="R499" t="s">
        <v>245</v>
      </c>
      <c r="S499" t="s">
        <v>221</v>
      </c>
      <c r="T499">
        <v>15750000</v>
      </c>
      <c r="AC499">
        <v>3.5</v>
      </c>
      <c r="AD499">
        <v>4500000</v>
      </c>
      <c r="AE499">
        <v>15750000</v>
      </c>
      <c r="AJ499" t="s">
        <v>411</v>
      </c>
      <c r="AN499">
        <v>0</v>
      </c>
      <c r="AO499">
        <v>0</v>
      </c>
      <c r="AP499">
        <v>15750000</v>
      </c>
      <c r="AQ499">
        <v>0</v>
      </c>
      <c r="AR499" t="s">
        <v>469</v>
      </c>
      <c r="AS499" t="s">
        <v>469</v>
      </c>
      <c r="AT499" t="s">
        <v>469</v>
      </c>
      <c r="AU499" t="s">
        <v>469</v>
      </c>
      <c r="AV499" t="s">
        <v>469</v>
      </c>
      <c r="AW499" t="s">
        <v>469</v>
      </c>
      <c r="AX499" t="s">
        <v>469</v>
      </c>
      <c r="AY499" t="s">
        <v>469</v>
      </c>
      <c r="AZ499">
        <v>0</v>
      </c>
      <c r="BB499" t="s">
        <v>1460</v>
      </c>
      <c r="BC499">
        <v>0</v>
      </c>
      <c r="BD499">
        <v>1</v>
      </c>
      <c r="BE499" t="s">
        <v>469</v>
      </c>
      <c r="BF499" t="s">
        <v>1461</v>
      </c>
      <c r="BG499" t="s">
        <v>1295</v>
      </c>
      <c r="BH499">
        <v>76666</v>
      </c>
      <c r="BJ499">
        <v>0</v>
      </c>
      <c r="BN499">
        <v>0</v>
      </c>
      <c r="BR499">
        <v>0</v>
      </c>
      <c r="BV499">
        <v>0</v>
      </c>
      <c r="BZ499">
        <v>0</v>
      </c>
      <c r="CD499">
        <v>0</v>
      </c>
      <c r="CH499">
        <v>0</v>
      </c>
      <c r="CL499">
        <v>0</v>
      </c>
      <c r="CP499">
        <v>0</v>
      </c>
      <c r="CT499">
        <v>0</v>
      </c>
      <c r="CW499">
        <v>0</v>
      </c>
      <c r="DF499">
        <v>0</v>
      </c>
      <c r="DJ499">
        <v>0</v>
      </c>
      <c r="DN499">
        <v>0</v>
      </c>
      <c r="DR499">
        <v>0</v>
      </c>
      <c r="DV499">
        <v>0</v>
      </c>
      <c r="DZ499">
        <v>0</v>
      </c>
      <c r="ED499">
        <v>0</v>
      </c>
      <c r="EH499">
        <v>0</v>
      </c>
      <c r="EL499">
        <v>0</v>
      </c>
      <c r="EP499">
        <v>0</v>
      </c>
      <c r="ET499">
        <v>0</v>
      </c>
      <c r="EZ499" t="s">
        <v>684</v>
      </c>
      <c r="FA499">
        <v>0</v>
      </c>
      <c r="FB499">
        <v>4</v>
      </c>
      <c r="FC499" t="s">
        <v>469</v>
      </c>
      <c r="FD499" t="s">
        <v>992</v>
      </c>
      <c r="FE499" t="s">
        <v>993</v>
      </c>
      <c r="FF499">
        <v>143250000</v>
      </c>
    </row>
    <row r="500" spans="1:163" x14ac:dyDescent="0.2">
      <c r="A500" t="s">
        <v>516</v>
      </c>
      <c r="B500" t="s">
        <v>1643</v>
      </c>
      <c r="C500" t="s">
        <v>5</v>
      </c>
      <c r="D500" s="39" t="s">
        <v>721</v>
      </c>
      <c r="E500" t="s">
        <v>522</v>
      </c>
      <c r="F500" t="s">
        <v>996</v>
      </c>
      <c r="G500">
        <v>2</v>
      </c>
      <c r="H500" t="s">
        <v>1169</v>
      </c>
      <c r="J500" t="s">
        <v>328</v>
      </c>
      <c r="K500" t="s">
        <v>329</v>
      </c>
      <c r="L500" t="s">
        <v>90</v>
      </c>
      <c r="M500" t="s">
        <v>368</v>
      </c>
      <c r="N500" t="s">
        <v>1907</v>
      </c>
      <c r="O500" t="s">
        <v>1908</v>
      </c>
      <c r="P500" t="s">
        <v>7</v>
      </c>
      <c r="Q500" t="s">
        <v>9</v>
      </c>
      <c r="R500" t="s">
        <v>245</v>
      </c>
      <c r="S500" t="s">
        <v>221</v>
      </c>
      <c r="T500">
        <v>28520000</v>
      </c>
      <c r="AC500">
        <v>6.3377777777770001</v>
      </c>
      <c r="AD500">
        <v>4500000.0000005523</v>
      </c>
      <c r="AE500">
        <v>28520000</v>
      </c>
      <c r="AG500">
        <v>42023</v>
      </c>
      <c r="AH500">
        <v>42025</v>
      </c>
      <c r="AI500">
        <v>42027</v>
      </c>
      <c r="AJ500" t="s">
        <v>411</v>
      </c>
      <c r="AN500">
        <v>0</v>
      </c>
      <c r="AO500">
        <v>0</v>
      </c>
      <c r="AP500">
        <v>28520000</v>
      </c>
      <c r="AQ500">
        <v>0</v>
      </c>
      <c r="AR500" t="s">
        <v>469</v>
      </c>
      <c r="AS500" t="s">
        <v>469</v>
      </c>
      <c r="AT500" t="s">
        <v>469</v>
      </c>
      <c r="AU500" t="s">
        <v>469</v>
      </c>
      <c r="AV500" t="s">
        <v>469</v>
      </c>
      <c r="AW500" t="s">
        <v>469</v>
      </c>
      <c r="AX500" t="s">
        <v>469</v>
      </c>
      <c r="AY500" t="s">
        <v>469</v>
      </c>
      <c r="AZ500">
        <v>0</v>
      </c>
      <c r="BB500" t="s">
        <v>1464</v>
      </c>
      <c r="BC500">
        <v>0</v>
      </c>
      <c r="BD500">
        <v>1</v>
      </c>
      <c r="BE500" t="s">
        <v>469</v>
      </c>
      <c r="BF500" t="s">
        <v>1465</v>
      </c>
      <c r="BG500" t="s">
        <v>1309</v>
      </c>
      <c r="BH500">
        <v>0</v>
      </c>
      <c r="BJ500">
        <v>0</v>
      </c>
      <c r="BN500">
        <v>0</v>
      </c>
      <c r="BR500">
        <v>0</v>
      </c>
      <c r="BV500">
        <v>0</v>
      </c>
      <c r="BZ500">
        <v>0</v>
      </c>
      <c r="CD500">
        <v>0</v>
      </c>
      <c r="CH500">
        <v>0</v>
      </c>
      <c r="CL500">
        <v>0</v>
      </c>
      <c r="CP500">
        <v>0</v>
      </c>
      <c r="CT500">
        <v>0</v>
      </c>
      <c r="CW500">
        <v>0</v>
      </c>
      <c r="DF500">
        <v>0</v>
      </c>
      <c r="DJ500">
        <v>0</v>
      </c>
      <c r="DN500">
        <v>0</v>
      </c>
      <c r="DR500">
        <v>0</v>
      </c>
      <c r="DV500">
        <v>0</v>
      </c>
      <c r="DZ500">
        <v>0</v>
      </c>
      <c r="ED500">
        <v>0</v>
      </c>
      <c r="EH500">
        <v>0</v>
      </c>
      <c r="EL500">
        <v>0</v>
      </c>
      <c r="EP500">
        <v>0</v>
      </c>
      <c r="ET500">
        <v>0</v>
      </c>
      <c r="EZ500" t="s">
        <v>574</v>
      </c>
      <c r="FA500">
        <v>0</v>
      </c>
      <c r="FB500">
        <v>5</v>
      </c>
      <c r="FC500" t="s">
        <v>469</v>
      </c>
      <c r="FD500" t="s">
        <v>909</v>
      </c>
      <c r="FE500" t="s">
        <v>910</v>
      </c>
      <c r="FF500">
        <v>18550000</v>
      </c>
      <c r="FG500" t="s">
        <v>706</v>
      </c>
    </row>
    <row r="501" spans="1:163" x14ac:dyDescent="0.2">
      <c r="A501" t="s">
        <v>516</v>
      </c>
      <c r="B501" t="s">
        <v>541</v>
      </c>
      <c r="C501" t="s">
        <v>24</v>
      </c>
      <c r="D501" s="39" t="s">
        <v>722</v>
      </c>
      <c r="E501" t="s">
        <v>523</v>
      </c>
      <c r="F501" t="s">
        <v>439</v>
      </c>
      <c r="G501">
        <v>1</v>
      </c>
      <c r="H501" t="s">
        <v>1621</v>
      </c>
      <c r="J501" t="s">
        <v>321</v>
      </c>
      <c r="K501" t="s">
        <v>322</v>
      </c>
      <c r="L501" t="s">
        <v>90</v>
      </c>
      <c r="M501" t="s">
        <v>272</v>
      </c>
      <c r="N501" t="s">
        <v>1907</v>
      </c>
      <c r="O501" t="s">
        <v>1908</v>
      </c>
      <c r="P501" t="s">
        <v>1</v>
      </c>
      <c r="Q501" t="s">
        <v>4</v>
      </c>
      <c r="R501" t="s">
        <v>247</v>
      </c>
      <c r="S501" t="s">
        <v>223</v>
      </c>
      <c r="T501">
        <v>37405000</v>
      </c>
      <c r="AC501">
        <v>3</v>
      </c>
      <c r="AD501">
        <v>12468333.333333334</v>
      </c>
      <c r="AE501">
        <v>37405000</v>
      </c>
      <c r="AG501">
        <v>42023</v>
      </c>
      <c r="AH501">
        <v>42025</v>
      </c>
      <c r="AI501">
        <v>42027</v>
      </c>
      <c r="AJ501" t="s">
        <v>411</v>
      </c>
      <c r="AN501">
        <v>0</v>
      </c>
      <c r="AO501">
        <v>0</v>
      </c>
      <c r="AP501">
        <v>37405000</v>
      </c>
      <c r="AQ501">
        <v>0</v>
      </c>
      <c r="AR501" t="s">
        <v>469</v>
      </c>
      <c r="AS501" t="s">
        <v>469</v>
      </c>
      <c r="AT501" t="s">
        <v>469</v>
      </c>
      <c r="AU501" t="s">
        <v>469</v>
      </c>
      <c r="AV501" t="s">
        <v>469</v>
      </c>
      <c r="AW501" t="s">
        <v>469</v>
      </c>
      <c r="AX501" t="s">
        <v>469</v>
      </c>
      <c r="AY501" t="s">
        <v>469</v>
      </c>
      <c r="AZ501">
        <v>0</v>
      </c>
      <c r="BB501" t="s">
        <v>1462</v>
      </c>
      <c r="BC501">
        <v>0</v>
      </c>
      <c r="BD501">
        <v>1</v>
      </c>
      <c r="BE501" t="s">
        <v>469</v>
      </c>
      <c r="BF501" t="s">
        <v>1463</v>
      </c>
      <c r="BG501" t="s">
        <v>1288</v>
      </c>
      <c r="BH501">
        <v>0</v>
      </c>
      <c r="BJ501">
        <v>0</v>
      </c>
      <c r="BN501">
        <v>0</v>
      </c>
      <c r="BR501">
        <v>0</v>
      </c>
      <c r="BV501">
        <v>0</v>
      </c>
      <c r="BZ501">
        <v>0</v>
      </c>
      <c r="CD501">
        <v>0</v>
      </c>
      <c r="CH501">
        <v>0</v>
      </c>
      <c r="CL501">
        <v>0</v>
      </c>
      <c r="CP501">
        <v>0</v>
      </c>
      <c r="CT501">
        <v>0</v>
      </c>
      <c r="CW501">
        <v>0</v>
      </c>
      <c r="DF501">
        <v>0</v>
      </c>
      <c r="DJ501">
        <v>0</v>
      </c>
      <c r="DN501">
        <v>0</v>
      </c>
      <c r="DR501">
        <v>0</v>
      </c>
      <c r="DV501">
        <v>0</v>
      </c>
      <c r="DZ501">
        <v>0</v>
      </c>
      <c r="ED501">
        <v>0</v>
      </c>
      <c r="EH501">
        <v>0</v>
      </c>
      <c r="EL501">
        <v>0</v>
      </c>
      <c r="EP501">
        <v>0</v>
      </c>
      <c r="ET501">
        <v>0</v>
      </c>
      <c r="EZ501" t="s">
        <v>685</v>
      </c>
      <c r="FA501">
        <v>0</v>
      </c>
      <c r="FB501">
        <v>4</v>
      </c>
      <c r="FC501" t="s">
        <v>469</v>
      </c>
      <c r="FD501" t="s">
        <v>994</v>
      </c>
      <c r="FE501" t="s">
        <v>469</v>
      </c>
      <c r="FF501">
        <v>0</v>
      </c>
    </row>
    <row r="502" spans="1:163" x14ac:dyDescent="0.2">
      <c r="A502" t="s">
        <v>516</v>
      </c>
      <c r="B502" t="s">
        <v>541</v>
      </c>
      <c r="C502" t="s">
        <v>24</v>
      </c>
      <c r="D502" s="39" t="s">
        <v>722</v>
      </c>
      <c r="E502" t="s">
        <v>523</v>
      </c>
      <c r="F502" t="s">
        <v>439</v>
      </c>
      <c r="G502">
        <v>2</v>
      </c>
      <c r="H502" t="s">
        <v>1730</v>
      </c>
      <c r="J502" t="s">
        <v>328</v>
      </c>
      <c r="K502" t="s">
        <v>329</v>
      </c>
      <c r="L502" t="s">
        <v>90</v>
      </c>
      <c r="M502" t="s">
        <v>368</v>
      </c>
      <c r="N502" t="s">
        <v>1907</v>
      </c>
      <c r="O502" t="s">
        <v>1908</v>
      </c>
      <c r="P502" t="s">
        <v>7</v>
      </c>
      <c r="Q502" t="s">
        <v>9</v>
      </c>
      <c r="R502" t="s">
        <v>245</v>
      </c>
      <c r="S502" t="s">
        <v>221</v>
      </c>
      <c r="T502">
        <v>110400000</v>
      </c>
      <c r="AC502">
        <v>11.196754</v>
      </c>
      <c r="AD502">
        <v>9860000.4965724889</v>
      </c>
      <c r="AE502">
        <v>110400000</v>
      </c>
      <c r="AG502">
        <v>42037</v>
      </c>
      <c r="AH502">
        <v>42040</v>
      </c>
      <c r="AI502">
        <v>42040</v>
      </c>
      <c r="AJ502" t="s">
        <v>411</v>
      </c>
      <c r="AN502">
        <v>29580000</v>
      </c>
      <c r="AO502">
        <v>29580000</v>
      </c>
      <c r="AP502">
        <v>80820000</v>
      </c>
      <c r="AQ502">
        <v>0</v>
      </c>
      <c r="AR502" t="s">
        <v>469</v>
      </c>
      <c r="AS502" t="s">
        <v>469</v>
      </c>
      <c r="AT502" t="s">
        <v>469</v>
      </c>
      <c r="AU502" t="s">
        <v>469</v>
      </c>
      <c r="AV502" t="s">
        <v>1961</v>
      </c>
      <c r="AW502">
        <v>81</v>
      </c>
      <c r="AX502">
        <v>81</v>
      </c>
      <c r="AY502">
        <v>42045</v>
      </c>
      <c r="AZ502">
        <v>29580000</v>
      </c>
      <c r="BB502" t="s">
        <v>1464</v>
      </c>
      <c r="BC502">
        <v>0</v>
      </c>
      <c r="BD502">
        <v>1</v>
      </c>
      <c r="BE502" t="s">
        <v>469</v>
      </c>
      <c r="BF502" t="s">
        <v>1465</v>
      </c>
      <c r="BG502" t="s">
        <v>1309</v>
      </c>
      <c r="BH502">
        <v>0</v>
      </c>
      <c r="BJ502">
        <v>0</v>
      </c>
      <c r="BN502">
        <v>0</v>
      </c>
      <c r="BR502">
        <v>0</v>
      </c>
      <c r="BV502">
        <v>0</v>
      </c>
      <c r="BZ502">
        <v>0</v>
      </c>
      <c r="CD502">
        <v>0</v>
      </c>
      <c r="CH502">
        <v>0</v>
      </c>
      <c r="CL502">
        <v>0</v>
      </c>
      <c r="CP502">
        <v>0</v>
      </c>
      <c r="CT502">
        <v>0</v>
      </c>
      <c r="CW502">
        <v>0</v>
      </c>
      <c r="DF502">
        <v>0</v>
      </c>
      <c r="DJ502">
        <v>0</v>
      </c>
      <c r="DN502">
        <v>0</v>
      </c>
      <c r="DR502">
        <v>0</v>
      </c>
      <c r="DV502">
        <v>0</v>
      </c>
      <c r="DZ502">
        <v>0</v>
      </c>
      <c r="ED502">
        <v>0</v>
      </c>
      <c r="EH502">
        <v>0</v>
      </c>
      <c r="EL502">
        <v>0</v>
      </c>
      <c r="EP502">
        <v>0</v>
      </c>
      <c r="ET502">
        <v>0</v>
      </c>
      <c r="EZ502" t="s">
        <v>574</v>
      </c>
      <c r="FA502">
        <v>0</v>
      </c>
      <c r="FB502">
        <v>5</v>
      </c>
      <c r="FC502" t="s">
        <v>469</v>
      </c>
      <c r="FD502" t="s">
        <v>909</v>
      </c>
      <c r="FE502" t="s">
        <v>910</v>
      </c>
      <c r="FF502">
        <v>18550000</v>
      </c>
      <c r="FG502" t="s">
        <v>706</v>
      </c>
    </row>
    <row r="503" spans="1:163" x14ac:dyDescent="0.2">
      <c r="A503" t="s">
        <v>516</v>
      </c>
      <c r="B503" t="s">
        <v>542</v>
      </c>
      <c r="C503" t="s">
        <v>25</v>
      </c>
      <c r="D503" s="39" t="s">
        <v>723</v>
      </c>
      <c r="E503" t="s">
        <v>543</v>
      </c>
      <c r="F503" t="s">
        <v>996</v>
      </c>
      <c r="G503">
        <v>1</v>
      </c>
      <c r="H503" t="s">
        <v>1622</v>
      </c>
      <c r="J503" t="s">
        <v>328</v>
      </c>
      <c r="K503" t="s">
        <v>329</v>
      </c>
      <c r="L503" t="s">
        <v>90</v>
      </c>
      <c r="M503" t="s">
        <v>368</v>
      </c>
      <c r="N503" t="s">
        <v>1907</v>
      </c>
      <c r="O503" t="s">
        <v>1908</v>
      </c>
      <c r="P503" t="s">
        <v>7</v>
      </c>
      <c r="Q503" t="s">
        <v>9</v>
      </c>
      <c r="R503" t="s">
        <v>245</v>
      </c>
      <c r="S503" t="s">
        <v>221</v>
      </c>
      <c r="T503">
        <v>54000000</v>
      </c>
      <c r="AC503">
        <v>12</v>
      </c>
      <c r="AD503">
        <v>4500000</v>
      </c>
      <c r="AE503">
        <v>54000000</v>
      </c>
      <c r="AG503">
        <v>42023</v>
      </c>
      <c r="AH503">
        <v>42025</v>
      </c>
      <c r="AI503">
        <v>42027</v>
      </c>
      <c r="AJ503" t="s">
        <v>411</v>
      </c>
      <c r="AN503">
        <v>15750000</v>
      </c>
      <c r="AO503">
        <v>15750000</v>
      </c>
      <c r="AP503">
        <v>38250000</v>
      </c>
      <c r="AQ503">
        <v>0</v>
      </c>
      <c r="AR503" t="s">
        <v>469</v>
      </c>
      <c r="AS503" t="s">
        <v>469</v>
      </c>
      <c r="AT503" t="s">
        <v>469</v>
      </c>
      <c r="AU503" t="s">
        <v>469</v>
      </c>
      <c r="AV503" t="s">
        <v>1962</v>
      </c>
      <c r="AW503">
        <v>52</v>
      </c>
      <c r="AX503">
        <v>48</v>
      </c>
      <c r="AY503">
        <v>42041</v>
      </c>
      <c r="AZ503">
        <v>15750000</v>
      </c>
      <c r="BB503" t="s">
        <v>1462</v>
      </c>
      <c r="BC503">
        <v>0</v>
      </c>
      <c r="BD503">
        <v>1</v>
      </c>
      <c r="BE503" t="s">
        <v>469</v>
      </c>
      <c r="BF503" t="s">
        <v>1463</v>
      </c>
      <c r="BG503" t="s">
        <v>1288</v>
      </c>
      <c r="BH503">
        <v>0</v>
      </c>
      <c r="BJ503">
        <v>0</v>
      </c>
      <c r="BN503">
        <v>0</v>
      </c>
      <c r="BR503">
        <v>0</v>
      </c>
      <c r="BV503">
        <v>0</v>
      </c>
      <c r="BZ503">
        <v>0</v>
      </c>
      <c r="CD503">
        <v>0</v>
      </c>
      <c r="CH503">
        <v>0</v>
      </c>
      <c r="CL503">
        <v>0</v>
      </c>
      <c r="CP503">
        <v>0</v>
      </c>
      <c r="CT503">
        <v>0</v>
      </c>
      <c r="CW503">
        <v>0</v>
      </c>
      <c r="DF503">
        <v>0</v>
      </c>
      <c r="DJ503">
        <v>0</v>
      </c>
      <c r="DN503">
        <v>0</v>
      </c>
      <c r="DR503">
        <v>0</v>
      </c>
      <c r="DV503">
        <v>0</v>
      </c>
      <c r="DZ503">
        <v>0</v>
      </c>
      <c r="ED503">
        <v>0</v>
      </c>
      <c r="EH503">
        <v>0</v>
      </c>
      <c r="EL503">
        <v>0</v>
      </c>
      <c r="EP503">
        <v>0</v>
      </c>
      <c r="ET503">
        <v>0</v>
      </c>
      <c r="EZ503" t="s">
        <v>685</v>
      </c>
      <c r="FA503">
        <v>0</v>
      </c>
      <c r="FB503">
        <v>4</v>
      </c>
      <c r="FC503" t="s">
        <v>469</v>
      </c>
      <c r="FD503" t="s">
        <v>994</v>
      </c>
      <c r="FE503" t="s">
        <v>469</v>
      </c>
      <c r="FF503">
        <v>0</v>
      </c>
    </row>
    <row r="504" spans="1:163" x14ac:dyDescent="0.2">
      <c r="A504" t="s">
        <v>516</v>
      </c>
      <c r="B504" t="s">
        <v>542</v>
      </c>
      <c r="C504" t="s">
        <v>25</v>
      </c>
      <c r="D504" s="39" t="s">
        <v>723</v>
      </c>
      <c r="E504" t="s">
        <v>543</v>
      </c>
      <c r="F504" t="s">
        <v>996</v>
      </c>
      <c r="G504">
        <v>2</v>
      </c>
      <c r="H504" t="s">
        <v>1622</v>
      </c>
      <c r="J504" t="s">
        <v>328</v>
      </c>
      <c r="K504" t="s">
        <v>329</v>
      </c>
      <c r="L504" t="s">
        <v>90</v>
      </c>
      <c r="M504" t="s">
        <v>368</v>
      </c>
      <c r="N504" t="s">
        <v>1907</v>
      </c>
      <c r="O504" t="s">
        <v>1908</v>
      </c>
      <c r="P504" t="s">
        <v>7</v>
      </c>
      <c r="Q504" t="s">
        <v>9</v>
      </c>
      <c r="R504" t="s">
        <v>245</v>
      </c>
      <c r="S504" t="s">
        <v>221</v>
      </c>
      <c r="T504">
        <v>15750000</v>
      </c>
      <c r="AC504">
        <v>3.5</v>
      </c>
      <c r="AD504">
        <v>4500000</v>
      </c>
      <c r="AE504">
        <v>15750000</v>
      </c>
      <c r="AG504">
        <v>42023</v>
      </c>
      <c r="AH504">
        <v>42025</v>
      </c>
      <c r="AI504">
        <v>42027</v>
      </c>
      <c r="AJ504" t="s">
        <v>411</v>
      </c>
      <c r="AN504">
        <v>15750000</v>
      </c>
      <c r="AO504">
        <v>15750000</v>
      </c>
      <c r="AP504">
        <v>0</v>
      </c>
      <c r="AQ504">
        <v>0</v>
      </c>
      <c r="AR504" t="s">
        <v>469</v>
      </c>
      <c r="AS504" t="s">
        <v>469</v>
      </c>
      <c r="AT504" t="s">
        <v>469</v>
      </c>
      <c r="AU504" t="s">
        <v>469</v>
      </c>
      <c r="AV504" t="s">
        <v>1963</v>
      </c>
      <c r="AW504">
        <v>78</v>
      </c>
      <c r="AX504">
        <v>59</v>
      </c>
      <c r="AY504">
        <v>42044</v>
      </c>
      <c r="AZ504">
        <v>15750000</v>
      </c>
      <c r="BB504" t="s">
        <v>1464</v>
      </c>
      <c r="BC504">
        <v>0</v>
      </c>
      <c r="BD504">
        <v>1</v>
      </c>
      <c r="BE504" t="s">
        <v>469</v>
      </c>
      <c r="BF504" t="s">
        <v>1465</v>
      </c>
      <c r="BG504" t="s">
        <v>1309</v>
      </c>
      <c r="BH504">
        <v>0</v>
      </c>
      <c r="BJ504">
        <v>0</v>
      </c>
      <c r="BN504">
        <v>0</v>
      </c>
      <c r="BR504">
        <v>0</v>
      </c>
      <c r="BV504">
        <v>0</v>
      </c>
      <c r="BZ504">
        <v>0</v>
      </c>
      <c r="CD504">
        <v>0</v>
      </c>
      <c r="CH504">
        <v>0</v>
      </c>
      <c r="CL504">
        <v>0</v>
      </c>
      <c r="CP504">
        <v>0</v>
      </c>
      <c r="CT504">
        <v>0</v>
      </c>
      <c r="CW504">
        <v>0</v>
      </c>
      <c r="DF504">
        <v>0</v>
      </c>
      <c r="DJ504">
        <v>0</v>
      </c>
      <c r="DN504">
        <v>0</v>
      </c>
      <c r="DR504">
        <v>0</v>
      </c>
      <c r="DV504">
        <v>0</v>
      </c>
      <c r="DZ504">
        <v>0</v>
      </c>
      <c r="ED504">
        <v>0</v>
      </c>
      <c r="EH504">
        <v>0</v>
      </c>
      <c r="EL504">
        <v>0</v>
      </c>
      <c r="EP504">
        <v>0</v>
      </c>
      <c r="ET504">
        <v>0</v>
      </c>
      <c r="EZ504" t="s">
        <v>574</v>
      </c>
      <c r="FA504">
        <v>0</v>
      </c>
      <c r="FB504">
        <v>5</v>
      </c>
      <c r="FC504" t="s">
        <v>469</v>
      </c>
      <c r="FD504" t="s">
        <v>909</v>
      </c>
      <c r="FE504" t="s">
        <v>910</v>
      </c>
      <c r="FF504">
        <v>18550000</v>
      </c>
      <c r="FG504" t="s">
        <v>706</v>
      </c>
    </row>
    <row r="505" spans="1:163" x14ac:dyDescent="0.2">
      <c r="A505" t="s">
        <v>516</v>
      </c>
      <c r="B505" t="s">
        <v>542</v>
      </c>
      <c r="C505" t="s">
        <v>25</v>
      </c>
      <c r="D505" s="39" t="s">
        <v>723</v>
      </c>
      <c r="E505" t="s">
        <v>543</v>
      </c>
      <c r="F505" t="s">
        <v>996</v>
      </c>
      <c r="G505">
        <v>3</v>
      </c>
      <c r="H505" t="s">
        <v>1623</v>
      </c>
      <c r="J505" t="s">
        <v>328</v>
      </c>
      <c r="K505" t="s">
        <v>329</v>
      </c>
      <c r="L505" t="s">
        <v>90</v>
      </c>
      <c r="M505" t="s">
        <v>368</v>
      </c>
      <c r="N505" t="s">
        <v>1907</v>
      </c>
      <c r="O505" t="s">
        <v>1908</v>
      </c>
      <c r="P505" t="s">
        <v>7</v>
      </c>
      <c r="Q505" t="s">
        <v>9</v>
      </c>
      <c r="R505" t="s">
        <v>245</v>
      </c>
      <c r="S505" t="s">
        <v>221</v>
      </c>
      <c r="T505">
        <v>6750000</v>
      </c>
      <c r="AC505">
        <v>1.5</v>
      </c>
      <c r="AD505">
        <v>4500000</v>
      </c>
      <c r="AE505">
        <v>6750000</v>
      </c>
      <c r="AG505">
        <v>42023</v>
      </c>
      <c r="AH505">
        <v>42025</v>
      </c>
      <c r="AI505">
        <v>42027</v>
      </c>
      <c r="AJ505" t="s">
        <v>411</v>
      </c>
      <c r="AN505">
        <v>0</v>
      </c>
      <c r="AO505">
        <v>0</v>
      </c>
      <c r="AP505">
        <v>6750000</v>
      </c>
      <c r="AQ505">
        <v>0</v>
      </c>
      <c r="AR505" t="s">
        <v>469</v>
      </c>
      <c r="AS505" t="s">
        <v>469</v>
      </c>
      <c r="AT505" t="s">
        <v>469</v>
      </c>
      <c r="AU505" t="s">
        <v>469</v>
      </c>
      <c r="AV505" t="s">
        <v>469</v>
      </c>
      <c r="AW505" t="s">
        <v>469</v>
      </c>
      <c r="AX505" t="s">
        <v>469</v>
      </c>
      <c r="AY505" t="s">
        <v>469</v>
      </c>
      <c r="AZ505">
        <v>0</v>
      </c>
      <c r="BB505" t="s">
        <v>1462</v>
      </c>
      <c r="BC505">
        <v>0</v>
      </c>
      <c r="BD505">
        <v>1</v>
      </c>
      <c r="BE505" t="s">
        <v>469</v>
      </c>
      <c r="BF505" t="s">
        <v>1463</v>
      </c>
      <c r="BG505" t="s">
        <v>1288</v>
      </c>
      <c r="BH505">
        <v>0</v>
      </c>
      <c r="BJ505">
        <v>0</v>
      </c>
      <c r="BN505">
        <v>0</v>
      </c>
      <c r="BR505">
        <v>0</v>
      </c>
      <c r="BV505">
        <v>0</v>
      </c>
      <c r="BZ505">
        <v>0</v>
      </c>
      <c r="CD505">
        <v>0</v>
      </c>
      <c r="CH505">
        <v>0</v>
      </c>
      <c r="CL505">
        <v>0</v>
      </c>
      <c r="CP505">
        <v>0</v>
      </c>
      <c r="CT505">
        <v>0</v>
      </c>
      <c r="CW505">
        <v>0</v>
      </c>
      <c r="DF505">
        <v>0</v>
      </c>
      <c r="DJ505">
        <v>0</v>
      </c>
      <c r="DN505">
        <v>0</v>
      </c>
      <c r="DR505">
        <v>0</v>
      </c>
      <c r="DV505">
        <v>0</v>
      </c>
      <c r="DZ505">
        <v>0</v>
      </c>
      <c r="ED505">
        <v>0</v>
      </c>
      <c r="EH505">
        <v>0</v>
      </c>
      <c r="EL505">
        <v>0</v>
      </c>
      <c r="EP505">
        <v>0</v>
      </c>
      <c r="ET505">
        <v>0</v>
      </c>
      <c r="EZ505" t="s">
        <v>685</v>
      </c>
      <c r="FA505">
        <v>0</v>
      </c>
      <c r="FB505">
        <v>4</v>
      </c>
      <c r="FC505" t="s">
        <v>469</v>
      </c>
      <c r="FD505" t="s">
        <v>994</v>
      </c>
      <c r="FE505" t="s">
        <v>469</v>
      </c>
      <c r="FF505">
        <v>0</v>
      </c>
    </row>
    <row r="506" spans="1:163" x14ac:dyDescent="0.2">
      <c r="A506" t="s">
        <v>516</v>
      </c>
      <c r="B506" t="s">
        <v>542</v>
      </c>
      <c r="C506" t="s">
        <v>25</v>
      </c>
      <c r="D506" s="39" t="s">
        <v>723</v>
      </c>
      <c r="E506" t="s">
        <v>543</v>
      </c>
      <c r="F506" t="s">
        <v>996</v>
      </c>
      <c r="G506">
        <v>4</v>
      </c>
      <c r="H506" t="s">
        <v>1684</v>
      </c>
      <c r="J506" t="s">
        <v>328</v>
      </c>
      <c r="K506" t="s">
        <v>329</v>
      </c>
      <c r="L506" t="s">
        <v>90</v>
      </c>
      <c r="M506" t="s">
        <v>368</v>
      </c>
      <c r="N506" t="s">
        <v>1907</v>
      </c>
      <c r="O506" t="s">
        <v>1908</v>
      </c>
      <c r="P506" t="s">
        <v>7</v>
      </c>
      <c r="Q506" t="s">
        <v>9</v>
      </c>
      <c r="R506" t="s">
        <v>245</v>
      </c>
      <c r="S506" t="s">
        <v>221</v>
      </c>
      <c r="T506">
        <v>10250000</v>
      </c>
      <c r="AC506">
        <v>2.5</v>
      </c>
      <c r="AD506">
        <v>4100000</v>
      </c>
      <c r="AE506">
        <v>10250000</v>
      </c>
      <c r="AG506">
        <v>42023</v>
      </c>
      <c r="AH506">
        <v>42025</v>
      </c>
      <c r="AI506">
        <v>42027</v>
      </c>
      <c r="AJ506" t="s">
        <v>411</v>
      </c>
      <c r="AN506">
        <v>0</v>
      </c>
      <c r="AO506">
        <v>0</v>
      </c>
      <c r="AP506">
        <v>10250000</v>
      </c>
      <c r="AQ506">
        <v>0</v>
      </c>
      <c r="AR506" t="s">
        <v>469</v>
      </c>
      <c r="AS506" t="s">
        <v>469</v>
      </c>
      <c r="AT506" t="s">
        <v>469</v>
      </c>
      <c r="AU506" t="s">
        <v>469</v>
      </c>
      <c r="AV506" t="s">
        <v>469</v>
      </c>
      <c r="AW506" t="s">
        <v>469</v>
      </c>
      <c r="AX506" t="s">
        <v>469</v>
      </c>
      <c r="AY506" t="s">
        <v>469</v>
      </c>
      <c r="AZ506">
        <v>0</v>
      </c>
      <c r="BB506" t="s">
        <v>1464</v>
      </c>
      <c r="BC506">
        <v>0</v>
      </c>
      <c r="BD506">
        <v>1</v>
      </c>
      <c r="BE506" t="s">
        <v>469</v>
      </c>
      <c r="BF506" t="s">
        <v>1465</v>
      </c>
      <c r="BG506" t="s">
        <v>1309</v>
      </c>
      <c r="BH506">
        <v>0</v>
      </c>
      <c r="BJ506">
        <v>0</v>
      </c>
      <c r="BN506">
        <v>0</v>
      </c>
      <c r="BR506">
        <v>0</v>
      </c>
      <c r="BV506">
        <v>0</v>
      </c>
      <c r="BZ506">
        <v>0</v>
      </c>
      <c r="CD506">
        <v>0</v>
      </c>
      <c r="CH506">
        <v>0</v>
      </c>
      <c r="CL506">
        <v>0</v>
      </c>
      <c r="CP506">
        <v>0</v>
      </c>
      <c r="CT506">
        <v>0</v>
      </c>
      <c r="CW506">
        <v>0</v>
      </c>
      <c r="DF506">
        <v>0</v>
      </c>
      <c r="DJ506">
        <v>0</v>
      </c>
      <c r="DN506">
        <v>0</v>
      </c>
      <c r="DR506">
        <v>0</v>
      </c>
      <c r="DV506">
        <v>0</v>
      </c>
      <c r="DZ506">
        <v>0</v>
      </c>
      <c r="ED506">
        <v>0</v>
      </c>
      <c r="EH506">
        <v>0</v>
      </c>
      <c r="EL506">
        <v>0</v>
      </c>
      <c r="EP506">
        <v>0</v>
      </c>
      <c r="ET506">
        <v>0</v>
      </c>
      <c r="EZ506" t="s">
        <v>574</v>
      </c>
      <c r="FA506">
        <v>0</v>
      </c>
      <c r="FB506">
        <v>5</v>
      </c>
      <c r="FC506" t="s">
        <v>469</v>
      </c>
      <c r="FD506" t="s">
        <v>909</v>
      </c>
      <c r="FE506" t="s">
        <v>910</v>
      </c>
      <c r="FF506">
        <v>18550000</v>
      </c>
      <c r="FG506" t="s">
        <v>706</v>
      </c>
    </row>
    <row r="507" spans="1:163" x14ac:dyDescent="0.2">
      <c r="A507" s="43" t="s">
        <v>545</v>
      </c>
      <c r="B507" s="43" t="s">
        <v>1012</v>
      </c>
      <c r="C507" s="43" t="s">
        <v>4</v>
      </c>
      <c r="D507" s="60" t="s">
        <v>1013</v>
      </c>
      <c r="E507" s="43" t="s">
        <v>1014</v>
      </c>
      <c r="F507" s="43" t="s">
        <v>441</v>
      </c>
      <c r="G507" s="43">
        <v>1</v>
      </c>
      <c r="H507" s="43" t="s">
        <v>1012</v>
      </c>
      <c r="I507" s="43"/>
      <c r="J507" s="43" t="s">
        <v>281</v>
      </c>
      <c r="K507" s="43" t="s">
        <v>282</v>
      </c>
      <c r="L507" s="43" t="s">
        <v>107</v>
      </c>
      <c r="M507" s="43" t="s">
        <v>272</v>
      </c>
      <c r="N507" s="43" t="s">
        <v>273</v>
      </c>
      <c r="O507" s="43" t="s">
        <v>274</v>
      </c>
      <c r="P507" s="43" t="s">
        <v>1</v>
      </c>
      <c r="Q507" s="43" t="s">
        <v>4</v>
      </c>
      <c r="R507" s="43" t="s">
        <v>14</v>
      </c>
      <c r="S507" s="43" t="s">
        <v>235</v>
      </c>
      <c r="T507" s="43"/>
      <c r="U507" s="43">
        <v>800000000</v>
      </c>
      <c r="V507" s="43"/>
      <c r="W507" s="43"/>
      <c r="X507" s="43"/>
      <c r="Y507" s="43"/>
      <c r="Z507" s="43"/>
      <c r="AA507" s="43"/>
      <c r="AB507" s="43"/>
      <c r="AC507" s="43">
        <v>800000000</v>
      </c>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row>
    <row r="508" spans="1:163" x14ac:dyDescent="0.2">
      <c r="D508" s="61"/>
      <c r="M508" s="40"/>
      <c r="N508" s="40"/>
      <c r="O508" s="40"/>
      <c r="Q508" s="40"/>
      <c r="R508" s="40"/>
      <c r="T508" s="41"/>
      <c r="AB508" s="41"/>
      <c r="AC508" s="41"/>
      <c r="AG508" s="42"/>
      <c r="AL508" s="41"/>
      <c r="AM508" s="41"/>
      <c r="AN508" s="41"/>
      <c r="AP508" s="42"/>
      <c r="AQ508" s="42"/>
      <c r="AW508" s="42"/>
      <c r="AX508" s="41"/>
    </row>
    <row r="509" spans="1:163" x14ac:dyDescent="0.2">
      <c r="D509" s="61"/>
      <c r="M509" s="40"/>
      <c r="N509" s="40"/>
      <c r="O509" s="40"/>
      <c r="Q509" s="40"/>
      <c r="R509" s="40"/>
      <c r="T509" s="41"/>
      <c r="AB509" s="41"/>
      <c r="AC509" s="41"/>
      <c r="AG509" s="42"/>
      <c r="AL509" s="41"/>
      <c r="AM509" s="41"/>
      <c r="AN509" s="41"/>
      <c r="AP509" s="42"/>
      <c r="AQ509" s="42"/>
      <c r="AW509" s="42"/>
      <c r="AX509" s="41"/>
    </row>
    <row r="510" spans="1:163" x14ac:dyDescent="0.2">
      <c r="D510" s="61"/>
      <c r="M510" s="40"/>
      <c r="N510" s="40"/>
      <c r="O510" s="40"/>
      <c r="Q510" s="40"/>
      <c r="R510" s="40"/>
      <c r="T510" s="41"/>
      <c r="AB510" s="41"/>
      <c r="AC510" s="41"/>
      <c r="AF510" s="42"/>
      <c r="AG510" s="42"/>
      <c r="AL510" s="41"/>
      <c r="AM510" s="41"/>
      <c r="AN510" s="41"/>
      <c r="AP510" s="42"/>
      <c r="AQ510" s="42"/>
      <c r="AW510" s="42"/>
      <c r="AX510" s="41"/>
    </row>
    <row r="511" spans="1:163" x14ac:dyDescent="0.2">
      <c r="D511" s="61"/>
      <c r="M511" s="40"/>
      <c r="N511" s="40"/>
      <c r="O511" s="40"/>
      <c r="Q511" s="40"/>
      <c r="R511" s="40"/>
      <c r="T511" s="41"/>
      <c r="AB511" s="41"/>
      <c r="AC511" s="41"/>
      <c r="AD511" s="41"/>
      <c r="AG511" s="42"/>
      <c r="AK511" s="42"/>
      <c r="AL511" s="41"/>
      <c r="AM511" s="41"/>
      <c r="AN511" s="41"/>
      <c r="AO511" s="41"/>
      <c r="AP511" s="42"/>
      <c r="AQ511" s="42"/>
      <c r="AW511" s="42"/>
      <c r="AX511" s="41"/>
    </row>
    <row r="512" spans="1:163" x14ac:dyDescent="0.2">
      <c r="D512" s="61"/>
      <c r="M512" s="40"/>
      <c r="N512" s="40"/>
      <c r="O512" s="40"/>
      <c r="Q512" s="40"/>
      <c r="R512" s="40"/>
      <c r="T512" s="41"/>
      <c r="AB512" s="41"/>
      <c r="AC512" s="41"/>
      <c r="AG512" s="42"/>
      <c r="AL512" s="41"/>
      <c r="AM512" s="41"/>
      <c r="AN512" s="41"/>
      <c r="AP512" s="42"/>
      <c r="AQ512" s="42"/>
      <c r="AW512" s="42"/>
      <c r="AX512" s="41"/>
    </row>
    <row r="513" spans="4:50" x14ac:dyDescent="0.2">
      <c r="D513" s="61"/>
      <c r="M513" s="40"/>
      <c r="N513" s="40"/>
      <c r="O513" s="40"/>
      <c r="Q513" s="40"/>
      <c r="R513" s="40"/>
      <c r="T513" s="41"/>
      <c r="AB513" s="41"/>
      <c r="AC513" s="41"/>
      <c r="AG513" s="42"/>
      <c r="AL513" s="41"/>
      <c r="AM513" s="41"/>
      <c r="AN513" s="41"/>
      <c r="AO513" s="41"/>
      <c r="AW513" s="42"/>
      <c r="AX513" s="41"/>
    </row>
    <row r="514" spans="4:50" x14ac:dyDescent="0.2">
      <c r="D514" s="61"/>
      <c r="M514" s="40"/>
      <c r="N514" s="40"/>
      <c r="O514" s="40"/>
      <c r="Q514" s="40"/>
      <c r="R514" s="40"/>
      <c r="T514" s="41"/>
      <c r="AB514" s="41"/>
      <c r="AC514" s="41"/>
      <c r="AG514" s="42"/>
      <c r="AN514" s="41"/>
    </row>
    <row r="515" spans="4:50" x14ac:dyDescent="0.2">
      <c r="D515" s="61"/>
      <c r="M515" s="40"/>
      <c r="N515" s="40"/>
      <c r="O515" s="40"/>
      <c r="Q515" s="40"/>
      <c r="R515" s="40"/>
      <c r="T515" s="41"/>
      <c r="AB515" s="41"/>
      <c r="AC515" s="41"/>
      <c r="AG515" s="42"/>
      <c r="AL515" s="41"/>
      <c r="AM515" s="41"/>
      <c r="AN515" s="41"/>
      <c r="AP515" s="42"/>
      <c r="AQ515" s="42"/>
      <c r="AW515" s="42"/>
      <c r="AX515" s="41"/>
    </row>
    <row r="516" spans="4:50" x14ac:dyDescent="0.2">
      <c r="D516" s="61"/>
      <c r="M516" s="40"/>
      <c r="N516" s="40"/>
      <c r="O516" s="40"/>
      <c r="Q516" s="40"/>
      <c r="R516" s="40"/>
      <c r="T516" s="41"/>
      <c r="AB516" s="41"/>
      <c r="AC516" s="41"/>
      <c r="AG516" s="42"/>
      <c r="AK516" s="42"/>
      <c r="AL516" s="41"/>
      <c r="AM516" s="41"/>
      <c r="AN516" s="41"/>
      <c r="AW516" s="42"/>
      <c r="AX516" s="41"/>
    </row>
    <row r="517" spans="4:50" x14ac:dyDescent="0.2">
      <c r="D517" s="61"/>
      <c r="M517" s="40"/>
      <c r="N517" s="40"/>
      <c r="O517" s="40"/>
      <c r="Q517" s="40"/>
      <c r="R517" s="40"/>
      <c r="T517" s="41"/>
      <c r="AB517" s="41"/>
      <c r="AC517" s="41"/>
      <c r="AG517" s="42"/>
      <c r="AL517" s="41"/>
      <c r="AM517" s="41"/>
      <c r="AN517" s="41"/>
      <c r="AP517" s="42"/>
      <c r="AQ517" s="42"/>
      <c r="AW517" s="42"/>
      <c r="AX517" s="41"/>
    </row>
    <row r="518" spans="4:50" x14ac:dyDescent="0.2">
      <c r="D518" s="61"/>
      <c r="M518" s="40"/>
      <c r="N518" s="40"/>
      <c r="O518" s="40"/>
      <c r="Q518" s="40"/>
      <c r="R518" s="40"/>
      <c r="T518" s="41"/>
      <c r="AB518" s="41"/>
      <c r="AC518" s="41"/>
      <c r="AG518" s="42"/>
      <c r="AL518" s="41"/>
      <c r="AM518" s="41"/>
      <c r="AN518" s="41"/>
      <c r="AP518" s="42"/>
      <c r="AQ518" s="42"/>
      <c r="AW518" s="42"/>
      <c r="AX518" s="41"/>
    </row>
    <row r="519" spans="4:50" x14ac:dyDescent="0.2">
      <c r="D519" s="61"/>
      <c r="M519" s="40"/>
      <c r="N519" s="40"/>
      <c r="O519" s="40"/>
      <c r="Q519" s="40"/>
      <c r="R519" s="40"/>
      <c r="T519" s="41"/>
      <c r="AB519" s="41"/>
      <c r="AC519" s="41"/>
      <c r="AG519" s="42"/>
      <c r="AL519" s="41"/>
      <c r="AM519" s="41"/>
      <c r="AN519" s="41"/>
      <c r="AQ519" s="42"/>
      <c r="AW519" s="42"/>
      <c r="AX519" s="41"/>
    </row>
    <row r="520" spans="4:50" x14ac:dyDescent="0.2">
      <c r="D520" s="61"/>
      <c r="M520" s="40"/>
      <c r="N520" s="40"/>
      <c r="O520" s="40"/>
      <c r="Q520" s="40"/>
      <c r="R520" s="40"/>
      <c r="T520" s="41"/>
      <c r="AB520" s="41"/>
      <c r="AC520" s="41"/>
      <c r="AD520" s="41"/>
      <c r="AG520" s="42"/>
      <c r="AK520" s="42"/>
      <c r="AL520" s="41"/>
      <c r="AM520" s="41"/>
      <c r="AN520" s="41"/>
      <c r="AP520" s="42"/>
      <c r="AQ520" s="42"/>
      <c r="AW520" s="42"/>
      <c r="AX520" s="41"/>
    </row>
    <row r="521" spans="4:50" x14ac:dyDescent="0.2">
      <c r="D521" s="61"/>
      <c r="M521" s="40"/>
      <c r="N521" s="40"/>
      <c r="O521" s="40"/>
      <c r="Q521" s="40"/>
      <c r="R521" s="40"/>
      <c r="T521" s="41"/>
      <c r="AB521" s="41"/>
      <c r="AC521" s="41"/>
      <c r="AD521" s="41"/>
      <c r="AF521" s="42"/>
      <c r="AG521" s="42"/>
      <c r="AK521" s="42"/>
      <c r="AL521" s="41"/>
      <c r="AM521" s="41"/>
      <c r="AN521" s="41"/>
      <c r="AP521" s="42"/>
      <c r="AQ521" s="42"/>
      <c r="AW521" s="42"/>
      <c r="AX521" s="41"/>
    </row>
    <row r="522" spans="4:50" x14ac:dyDescent="0.2">
      <c r="D522" s="61"/>
      <c r="M522" s="40"/>
      <c r="N522" s="40"/>
      <c r="O522" s="40"/>
      <c r="Q522" s="40"/>
      <c r="R522" s="40"/>
      <c r="T522" s="41"/>
      <c r="AB522" s="41"/>
      <c r="AC522" s="41"/>
      <c r="AD522" s="41"/>
      <c r="AG522" s="42"/>
      <c r="AK522" s="42"/>
      <c r="AL522" s="41"/>
      <c r="AM522" s="41"/>
      <c r="AN522" s="41"/>
      <c r="AP522" s="42"/>
      <c r="AQ522" s="42"/>
      <c r="AW522" s="42"/>
      <c r="AX522" s="41"/>
    </row>
    <row r="523" spans="4:50" x14ac:dyDescent="0.2">
      <c r="D523" s="61"/>
      <c r="M523" s="40"/>
      <c r="N523" s="40"/>
      <c r="O523" s="40"/>
      <c r="Q523" s="40"/>
      <c r="R523" s="40"/>
      <c r="T523" s="41"/>
      <c r="AB523" s="41"/>
      <c r="AC523" s="41"/>
      <c r="AD523" s="41"/>
      <c r="AG523" s="42"/>
      <c r="AK523" s="42"/>
      <c r="AL523" s="41"/>
      <c r="AM523" s="41"/>
      <c r="AN523" s="41"/>
      <c r="AW523" s="42"/>
      <c r="AX523" s="41"/>
    </row>
    <row r="524" spans="4:50" x14ac:dyDescent="0.2">
      <c r="D524" s="61"/>
      <c r="M524" s="40"/>
      <c r="N524" s="40"/>
      <c r="O524" s="40"/>
      <c r="Q524" s="40"/>
      <c r="R524" s="40"/>
      <c r="T524" s="41"/>
      <c r="AB524" s="41"/>
      <c r="AC524" s="41"/>
      <c r="AD524" s="41"/>
      <c r="AG524" s="42"/>
      <c r="AK524" s="42"/>
      <c r="AL524" s="41"/>
      <c r="AM524" s="41"/>
      <c r="AN524" s="41"/>
      <c r="AW524" s="42"/>
      <c r="AX524" s="41"/>
    </row>
    <row r="525" spans="4:50" x14ac:dyDescent="0.2">
      <c r="D525" s="61"/>
      <c r="M525" s="40"/>
      <c r="N525" s="40"/>
      <c r="O525" s="40"/>
      <c r="Q525" s="40"/>
      <c r="R525" s="40"/>
      <c r="T525" s="41"/>
      <c r="AB525" s="41"/>
      <c r="AC525" s="41"/>
      <c r="AG525" s="42"/>
      <c r="AL525" s="41"/>
      <c r="AM525" s="41"/>
      <c r="AN525" s="41"/>
    </row>
    <row r="526" spans="4:50" x14ac:dyDescent="0.2">
      <c r="D526" s="61"/>
      <c r="M526" s="40"/>
      <c r="N526" s="40"/>
      <c r="O526" s="40"/>
      <c r="Q526" s="40"/>
      <c r="R526" s="40"/>
      <c r="T526" s="41"/>
      <c r="AB526" s="41"/>
      <c r="AC526" s="41"/>
      <c r="AG526" s="42"/>
      <c r="AL526" s="41"/>
      <c r="AM526" s="41"/>
      <c r="AN526" s="41"/>
      <c r="AQ526" s="42"/>
      <c r="AW526" s="42"/>
      <c r="AX526" s="41"/>
    </row>
    <row r="527" spans="4:50" x14ac:dyDescent="0.2">
      <c r="D527" s="61"/>
      <c r="M527" s="40"/>
      <c r="N527" s="40"/>
      <c r="O527" s="40"/>
      <c r="Q527" s="40"/>
      <c r="R527" s="40"/>
      <c r="T527" s="41"/>
      <c r="AB527" s="41"/>
      <c r="AC527" s="41"/>
      <c r="AG527" s="42"/>
      <c r="AL527" s="41"/>
      <c r="AM527" s="41"/>
      <c r="AN527" s="41"/>
      <c r="AW527" s="42"/>
      <c r="AX527" s="41"/>
    </row>
    <row r="528" spans="4:50" x14ac:dyDescent="0.2">
      <c r="D528" s="61"/>
      <c r="M528" s="40"/>
      <c r="N528" s="40"/>
      <c r="O528" s="40"/>
      <c r="Q528" s="40"/>
      <c r="R528" s="40"/>
      <c r="T528" s="41"/>
      <c r="AB528" s="41"/>
      <c r="AC528" s="41"/>
      <c r="AD528" s="41"/>
      <c r="AG528" s="42"/>
      <c r="AK528" s="42"/>
      <c r="AL528" s="41"/>
      <c r="AM528" s="41"/>
      <c r="AN528" s="41"/>
      <c r="AW528" s="42"/>
      <c r="AX528" s="41"/>
    </row>
    <row r="529" spans="4:50" x14ac:dyDescent="0.2">
      <c r="D529" s="61"/>
      <c r="M529" s="40"/>
      <c r="N529" s="40"/>
      <c r="O529" s="40"/>
      <c r="Q529" s="40"/>
      <c r="R529" s="40"/>
      <c r="T529" s="41"/>
      <c r="AB529" s="41"/>
      <c r="AC529" s="41"/>
      <c r="AD529" s="41"/>
      <c r="AG529" s="42"/>
      <c r="AK529" s="42"/>
      <c r="AL529" s="41"/>
      <c r="AM529" s="41"/>
      <c r="AN529" s="41"/>
      <c r="AW529" s="42"/>
      <c r="AX529" s="41"/>
    </row>
    <row r="530" spans="4:50" x14ac:dyDescent="0.2">
      <c r="D530" s="61"/>
      <c r="M530" s="40"/>
      <c r="N530" s="40"/>
      <c r="O530" s="40"/>
      <c r="Q530" s="40"/>
      <c r="R530" s="40"/>
      <c r="T530" s="41"/>
      <c r="AB530" s="41"/>
      <c r="AC530" s="41"/>
      <c r="AD530" s="41"/>
      <c r="AG530" s="42"/>
      <c r="AK530" s="42"/>
      <c r="AL530" s="41"/>
      <c r="AM530" s="41"/>
      <c r="AN530" s="41"/>
      <c r="AP530" s="42"/>
      <c r="AQ530" s="42"/>
      <c r="AW530" s="42"/>
      <c r="AX530" s="41"/>
    </row>
    <row r="531" spans="4:50" x14ac:dyDescent="0.2">
      <c r="D531" s="61"/>
      <c r="M531" s="40"/>
      <c r="N531" s="40"/>
      <c r="O531" s="40"/>
      <c r="Q531" s="40"/>
      <c r="R531" s="40"/>
      <c r="T531" s="41"/>
      <c r="AB531" s="41"/>
      <c r="AC531" s="41"/>
      <c r="AG531" s="42"/>
      <c r="AL531" s="41"/>
      <c r="AM531" s="41"/>
      <c r="AN531" s="41"/>
      <c r="AP531" s="42"/>
      <c r="AQ531" s="42"/>
      <c r="AW531" s="42"/>
      <c r="AX531" s="41"/>
    </row>
    <row r="532" spans="4:50" x14ac:dyDescent="0.2">
      <c r="D532" s="61"/>
      <c r="M532" s="40"/>
      <c r="N532" s="40"/>
      <c r="O532" s="40"/>
      <c r="Q532" s="40"/>
      <c r="R532" s="40"/>
      <c r="T532" s="41"/>
      <c r="AB532" s="41"/>
      <c r="AC532" s="41"/>
      <c r="AG532" s="42"/>
      <c r="AL532" s="41"/>
      <c r="AM532" s="41"/>
      <c r="AN532" s="41"/>
      <c r="AW532" s="42"/>
      <c r="AX532" s="41"/>
    </row>
    <row r="533" spans="4:50" x14ac:dyDescent="0.2">
      <c r="D533" s="61"/>
      <c r="M533" s="40"/>
      <c r="N533" s="40"/>
      <c r="O533" s="40"/>
      <c r="Q533" s="40"/>
      <c r="R533" s="40"/>
      <c r="T533" s="41"/>
      <c r="AB533" s="41"/>
      <c r="AC533" s="41"/>
      <c r="AG533" s="42"/>
      <c r="AL533" s="41"/>
      <c r="AM533" s="41"/>
      <c r="AN533" s="41"/>
      <c r="AP533" s="42"/>
      <c r="AQ533" s="42"/>
      <c r="AW533" s="42"/>
      <c r="AX533" s="41"/>
    </row>
    <row r="534" spans="4:50" x14ac:dyDescent="0.2">
      <c r="D534" s="61"/>
      <c r="M534" s="40"/>
      <c r="N534" s="40"/>
      <c r="O534" s="40"/>
      <c r="Q534" s="40"/>
      <c r="R534" s="40"/>
      <c r="T534" s="41"/>
      <c r="AB534" s="41"/>
      <c r="AC534" s="41"/>
      <c r="AG534" s="42"/>
      <c r="AL534" s="41"/>
      <c r="AM534" s="41"/>
      <c r="AN534" s="41"/>
      <c r="AP534" s="42"/>
      <c r="AQ534" s="42"/>
      <c r="AW534" s="42"/>
      <c r="AX534" s="41"/>
    </row>
    <row r="535" spans="4:50" x14ac:dyDescent="0.2">
      <c r="D535" s="61"/>
      <c r="M535" s="40"/>
      <c r="N535" s="40"/>
      <c r="O535" s="40"/>
      <c r="Q535" s="40"/>
      <c r="R535" s="40"/>
      <c r="T535" s="41"/>
      <c r="AB535" s="41"/>
      <c r="AC535" s="41"/>
      <c r="AG535" s="42"/>
      <c r="AL535" s="41"/>
      <c r="AM535" s="41"/>
      <c r="AN535" s="41"/>
      <c r="AP535" s="42"/>
      <c r="AQ535" s="42"/>
      <c r="AW535" s="42"/>
      <c r="AX535" s="41"/>
    </row>
    <row r="536" spans="4:50" x14ac:dyDescent="0.2">
      <c r="D536" s="61"/>
      <c r="M536" s="40"/>
      <c r="N536" s="40"/>
      <c r="O536" s="40"/>
      <c r="Q536" s="40"/>
      <c r="R536" s="40"/>
      <c r="T536" s="41"/>
      <c r="AB536" s="41"/>
      <c r="AC536" s="41"/>
      <c r="AG536" s="42"/>
      <c r="AL536" s="41"/>
      <c r="AM536" s="41"/>
      <c r="AN536" s="41"/>
      <c r="AP536" s="42"/>
      <c r="AQ536" s="42"/>
      <c r="AW536" s="42"/>
      <c r="AX536" s="41"/>
    </row>
    <row r="537" spans="4:50" x14ac:dyDescent="0.2">
      <c r="D537" s="61"/>
      <c r="M537" s="40"/>
      <c r="N537" s="40"/>
      <c r="O537" s="40"/>
      <c r="Q537" s="40"/>
      <c r="R537" s="40"/>
      <c r="T537" s="41"/>
      <c r="AB537" s="41"/>
      <c r="AC537" s="41"/>
      <c r="AD537" s="41"/>
      <c r="AG537" s="42"/>
      <c r="AK537" s="42"/>
      <c r="AL537" s="41"/>
      <c r="AM537" s="41"/>
      <c r="AN537" s="41"/>
      <c r="AP537" s="42"/>
      <c r="AQ537" s="42"/>
      <c r="AW537" s="42"/>
      <c r="AX537" s="41"/>
    </row>
    <row r="538" spans="4:50" x14ac:dyDescent="0.2">
      <c r="D538" s="61"/>
      <c r="M538" s="40"/>
      <c r="N538" s="40"/>
      <c r="O538" s="40"/>
      <c r="Q538" s="40"/>
      <c r="R538" s="40"/>
      <c r="T538" s="41"/>
      <c r="AB538" s="41"/>
      <c r="AC538" s="41"/>
      <c r="AG538" s="42"/>
      <c r="AL538" s="41"/>
      <c r="AM538" s="41"/>
      <c r="AN538" s="41"/>
      <c r="AP538" s="42"/>
      <c r="AQ538" s="42"/>
      <c r="AW538" s="42"/>
      <c r="AX538" s="41"/>
    </row>
    <row r="539" spans="4:50" x14ac:dyDescent="0.2">
      <c r="D539" s="61"/>
      <c r="M539" s="40"/>
      <c r="N539" s="40"/>
      <c r="O539" s="40"/>
      <c r="Q539" s="40"/>
      <c r="R539" s="40"/>
      <c r="T539" s="41"/>
      <c r="AB539" s="41"/>
      <c r="AC539" s="41"/>
      <c r="AG539" s="42"/>
      <c r="AL539" s="41"/>
      <c r="AM539" s="41"/>
      <c r="AN539" s="41"/>
      <c r="AQ539" s="42"/>
      <c r="AW539" s="42"/>
      <c r="AX539" s="41"/>
    </row>
    <row r="540" spans="4:50" x14ac:dyDescent="0.2">
      <c r="D540" s="61"/>
      <c r="M540" s="40"/>
      <c r="N540" s="40"/>
      <c r="O540" s="40"/>
      <c r="Q540" s="40"/>
      <c r="R540" s="40"/>
      <c r="T540" s="41"/>
      <c r="AB540" s="41"/>
      <c r="AC540" s="41"/>
      <c r="AD540" s="41"/>
      <c r="AG540" s="42"/>
      <c r="AK540" s="42"/>
      <c r="AL540" s="41"/>
      <c r="AM540" s="41"/>
      <c r="AN540" s="41"/>
      <c r="AQ540" s="42"/>
      <c r="AW540" s="42"/>
      <c r="AX540" s="41"/>
    </row>
    <row r="541" spans="4:50" x14ac:dyDescent="0.2">
      <c r="D541" s="61"/>
      <c r="M541" s="40"/>
      <c r="N541" s="40"/>
      <c r="O541" s="40"/>
      <c r="Q541" s="40"/>
      <c r="R541" s="40"/>
      <c r="T541" s="41"/>
      <c r="AB541" s="41"/>
      <c r="AC541" s="41"/>
      <c r="AG541" s="42"/>
      <c r="AL541" s="41"/>
      <c r="AM541" s="41"/>
      <c r="AN541" s="41"/>
      <c r="AQ541" s="42"/>
      <c r="AW541" s="42"/>
      <c r="AX541" s="41"/>
    </row>
    <row r="542" spans="4:50" x14ac:dyDescent="0.2">
      <c r="D542" s="61"/>
      <c r="M542" s="40"/>
      <c r="N542" s="40"/>
      <c r="O542" s="40"/>
      <c r="Q542" s="40"/>
      <c r="R542" s="40"/>
      <c r="T542" s="41"/>
      <c r="AB542" s="41"/>
      <c r="AC542" s="41"/>
      <c r="AD542" s="41"/>
      <c r="AG542" s="42"/>
      <c r="AK542" s="42"/>
      <c r="AL542" s="41"/>
      <c r="AM542" s="41"/>
      <c r="AN542" s="41"/>
      <c r="AO542" s="41"/>
      <c r="AW542" s="42"/>
      <c r="AX542" s="41"/>
    </row>
    <row r="543" spans="4:50" x14ac:dyDescent="0.2">
      <c r="D543" s="61"/>
      <c r="M543" s="40"/>
      <c r="N543" s="40"/>
      <c r="O543" s="40"/>
      <c r="Q543" s="40"/>
      <c r="R543" s="40"/>
      <c r="T543" s="41"/>
      <c r="AB543" s="41"/>
      <c r="AC543" s="41"/>
      <c r="AD543" s="41"/>
      <c r="AG543" s="42"/>
      <c r="AK543" s="42"/>
      <c r="AL543" s="41"/>
      <c r="AM543" s="41"/>
      <c r="AW543" s="42"/>
      <c r="AX543" s="41"/>
    </row>
    <row r="544" spans="4:50" x14ac:dyDescent="0.2">
      <c r="D544" s="61"/>
      <c r="M544" s="40"/>
      <c r="N544" s="40"/>
      <c r="O544" s="40"/>
      <c r="Q544" s="40"/>
      <c r="R544" s="40"/>
      <c r="T544" s="41"/>
      <c r="AB544" s="41"/>
      <c r="AC544" s="41"/>
      <c r="AD544" s="41"/>
      <c r="AG544" s="42"/>
      <c r="AK544" s="42"/>
      <c r="AL544" s="41"/>
      <c r="AM544" s="41"/>
      <c r="AN544" s="41"/>
      <c r="AO544" s="41"/>
      <c r="AQ544" s="42"/>
      <c r="AW544" s="42"/>
      <c r="AX544" s="41"/>
    </row>
    <row r="545" spans="4:50" x14ac:dyDescent="0.2">
      <c r="D545" s="61"/>
      <c r="M545" s="40"/>
      <c r="N545" s="40"/>
      <c r="O545" s="40"/>
      <c r="Q545" s="40"/>
      <c r="R545" s="40"/>
      <c r="T545" s="41"/>
      <c r="AB545" s="41"/>
      <c r="AC545" s="41"/>
      <c r="AD545" s="41"/>
      <c r="AG545" s="42"/>
      <c r="AK545" s="42"/>
      <c r="AL545" s="41"/>
      <c r="AM545" s="41"/>
      <c r="AN545" s="41"/>
      <c r="AP545" s="42"/>
      <c r="AQ545" s="42"/>
      <c r="AW545" s="42"/>
      <c r="AX545" s="41"/>
    </row>
    <row r="546" spans="4:50" x14ac:dyDescent="0.2">
      <c r="D546" s="61"/>
      <c r="M546" s="40"/>
      <c r="N546" s="40"/>
      <c r="O546" s="40"/>
      <c r="Q546" s="40"/>
      <c r="R546" s="40"/>
      <c r="T546" s="41"/>
      <c r="AB546" s="41"/>
      <c r="AC546" s="41"/>
      <c r="AG546" s="42"/>
      <c r="AL546" s="41"/>
      <c r="AM546" s="41"/>
      <c r="AN546" s="41"/>
      <c r="AP546" s="42"/>
      <c r="AQ546" s="42"/>
      <c r="AW546" s="42"/>
      <c r="AX546" s="41"/>
    </row>
    <row r="547" spans="4:50" x14ac:dyDescent="0.2">
      <c r="D547" s="61"/>
      <c r="M547" s="40"/>
      <c r="N547" s="40"/>
      <c r="O547" s="40"/>
      <c r="Q547" s="40"/>
      <c r="R547" s="40"/>
      <c r="T547" s="41"/>
      <c r="AB547" s="41"/>
      <c r="AC547" s="41"/>
      <c r="AD547" s="41"/>
      <c r="AG547" s="42"/>
      <c r="AK547" s="42"/>
      <c r="AL547" s="41"/>
      <c r="AM547" s="41"/>
      <c r="AN547" s="41"/>
      <c r="AP547" s="42"/>
      <c r="AQ547" s="42"/>
      <c r="AW547" s="42"/>
      <c r="AX547" s="41"/>
    </row>
    <row r="548" spans="4:50" x14ac:dyDescent="0.2">
      <c r="D548" s="61"/>
      <c r="M548" s="40"/>
      <c r="N548" s="40"/>
      <c r="O548" s="40"/>
      <c r="Q548" s="40"/>
      <c r="R548" s="40"/>
      <c r="T548" s="41"/>
      <c r="AB548" s="41"/>
      <c r="AC548" s="41"/>
      <c r="AG548" s="42"/>
      <c r="AL548" s="41"/>
      <c r="AM548" s="41"/>
      <c r="AN548" s="41"/>
      <c r="AW548" s="42"/>
      <c r="AX548" s="41"/>
    </row>
    <row r="549" spans="4:50" x14ac:dyDescent="0.2">
      <c r="D549" s="61"/>
      <c r="M549" s="40"/>
      <c r="N549" s="40"/>
      <c r="O549" s="40"/>
      <c r="Q549" s="40"/>
      <c r="R549" s="40"/>
      <c r="T549" s="41"/>
      <c r="AB549" s="41"/>
      <c r="AC549" s="41"/>
      <c r="AG549" s="42"/>
      <c r="AL549" s="41"/>
      <c r="AM549" s="41"/>
      <c r="AN549" s="41"/>
      <c r="AP549" s="42"/>
      <c r="AQ549" s="42"/>
      <c r="AW549" s="42"/>
      <c r="AX549" s="41"/>
    </row>
    <row r="550" spans="4:50" x14ac:dyDescent="0.2">
      <c r="D550" s="61"/>
      <c r="M550" s="40"/>
      <c r="N550" s="40"/>
      <c r="O550" s="40"/>
      <c r="Q550" s="40"/>
      <c r="R550" s="40"/>
      <c r="T550" s="41"/>
      <c r="AB550" s="41"/>
      <c r="AC550" s="41"/>
      <c r="AG550" s="42"/>
      <c r="AL550" s="41"/>
      <c r="AM550" s="41"/>
      <c r="AN550" s="41"/>
      <c r="AP550" s="42"/>
      <c r="AQ550" s="42"/>
      <c r="AW550" s="42"/>
      <c r="AX550" s="41"/>
    </row>
    <row r="551" spans="4:50" x14ac:dyDescent="0.2">
      <c r="D551" s="61"/>
      <c r="M551" s="40"/>
      <c r="N551" s="40"/>
      <c r="O551" s="40"/>
      <c r="Q551" s="40"/>
      <c r="R551" s="40"/>
      <c r="T551" s="41"/>
      <c r="AB551" s="41"/>
      <c r="AC551" s="41"/>
      <c r="AG551" s="42"/>
      <c r="AL551" s="41"/>
      <c r="AM551" s="41"/>
      <c r="AN551" s="41"/>
      <c r="AP551" s="42"/>
      <c r="AQ551" s="42"/>
      <c r="AW551" s="42"/>
      <c r="AX551" s="41"/>
    </row>
    <row r="552" spans="4:50" x14ac:dyDescent="0.2">
      <c r="D552" s="61"/>
      <c r="M552" s="40"/>
      <c r="N552" s="40"/>
      <c r="O552" s="40"/>
      <c r="Q552" s="40"/>
      <c r="R552" s="40"/>
      <c r="T552" s="41"/>
      <c r="AB552" s="41"/>
      <c r="AC552" s="41"/>
      <c r="AG552" s="42"/>
      <c r="AL552" s="41"/>
      <c r="AM552" s="41"/>
      <c r="AN552" s="41"/>
      <c r="AP552" s="42"/>
      <c r="AQ552" s="42"/>
      <c r="AW552" s="42"/>
      <c r="AX552" s="41"/>
    </row>
    <row r="553" spans="4:50" x14ac:dyDescent="0.2">
      <c r="D553" s="61"/>
      <c r="M553" s="40"/>
      <c r="N553" s="40"/>
      <c r="O553" s="40"/>
      <c r="Q553" s="40"/>
      <c r="R553" s="40"/>
      <c r="T553" s="41"/>
      <c r="AB553" s="41"/>
      <c r="AC553" s="41"/>
      <c r="AG553" s="42"/>
      <c r="AL553" s="41"/>
      <c r="AM553" s="41"/>
      <c r="AN553" s="41"/>
      <c r="AO553" s="41"/>
      <c r="AP553" s="42"/>
      <c r="AQ553" s="42"/>
      <c r="AW553" s="42"/>
      <c r="AX553" s="41"/>
    </row>
    <row r="554" spans="4:50" x14ac:dyDescent="0.2">
      <c r="D554" s="61"/>
      <c r="M554" s="40"/>
      <c r="N554" s="40"/>
      <c r="O554" s="40"/>
      <c r="Q554" s="40"/>
      <c r="R554" s="40"/>
      <c r="T554" s="41"/>
      <c r="AB554" s="41"/>
      <c r="AC554" s="41"/>
      <c r="AG554" s="42"/>
      <c r="AL554" s="41"/>
      <c r="AM554" s="41"/>
      <c r="AN554" s="41"/>
      <c r="AP554" s="42"/>
      <c r="AQ554" s="42"/>
      <c r="AW554" s="42"/>
      <c r="AX554" s="41"/>
    </row>
    <row r="555" spans="4:50" x14ac:dyDescent="0.2">
      <c r="D555" s="61"/>
      <c r="M555" s="40"/>
      <c r="N555" s="40"/>
      <c r="O555" s="40"/>
      <c r="Q555" s="40"/>
      <c r="R555" s="40"/>
      <c r="T555" s="41"/>
      <c r="AB555" s="41"/>
      <c r="AC555" s="41"/>
      <c r="AG555" s="42"/>
      <c r="AL555" s="41"/>
      <c r="AM555" s="41"/>
      <c r="AN555" s="41"/>
      <c r="AO555" s="41"/>
      <c r="AW555" s="42"/>
      <c r="AX555" s="41"/>
    </row>
    <row r="556" spans="4:50" x14ac:dyDescent="0.2">
      <c r="D556" s="61"/>
      <c r="M556" s="40"/>
      <c r="N556" s="40"/>
      <c r="O556" s="40"/>
      <c r="Q556" s="40"/>
      <c r="R556" s="40"/>
      <c r="T556" s="41"/>
      <c r="AB556" s="41"/>
      <c r="AC556" s="41"/>
      <c r="AD556" s="41"/>
      <c r="AG556" s="42"/>
      <c r="AK556" s="42"/>
      <c r="AL556" s="41"/>
      <c r="AM556" s="41"/>
      <c r="AN556" s="41"/>
      <c r="AP556" s="42"/>
      <c r="AQ556" s="42"/>
      <c r="AW556" s="42"/>
      <c r="AX556" s="41"/>
    </row>
    <row r="557" spans="4:50" x14ac:dyDescent="0.2">
      <c r="D557" s="61"/>
      <c r="M557" s="40"/>
      <c r="N557" s="40"/>
      <c r="O557" s="40"/>
      <c r="Q557" s="40"/>
      <c r="R557" s="40"/>
      <c r="T557" s="41"/>
      <c r="AB557" s="41"/>
      <c r="AC557" s="41"/>
      <c r="AG557" s="42"/>
      <c r="AL557" s="41"/>
      <c r="AM557" s="41"/>
      <c r="AN557" s="41"/>
      <c r="AO557" s="41"/>
      <c r="AP557" s="42"/>
      <c r="AQ557" s="42"/>
      <c r="AW557" s="42"/>
      <c r="AX557" s="41"/>
    </row>
    <row r="558" spans="4:50" x14ac:dyDescent="0.2">
      <c r="D558" s="61"/>
      <c r="M558" s="40"/>
      <c r="N558" s="40"/>
      <c r="O558" s="40"/>
      <c r="Q558" s="40"/>
      <c r="R558" s="40"/>
      <c r="T558" s="41"/>
      <c r="AB558" s="41"/>
      <c r="AC558" s="41"/>
      <c r="AG558" s="42"/>
      <c r="AL558" s="41"/>
      <c r="AM558" s="41"/>
      <c r="AN558" s="41"/>
      <c r="AP558" s="42"/>
      <c r="AQ558" s="42"/>
      <c r="AW558" s="42"/>
      <c r="AX558" s="41"/>
    </row>
    <row r="559" spans="4:50" x14ac:dyDescent="0.2">
      <c r="D559" s="61"/>
      <c r="M559" s="40"/>
      <c r="N559" s="40"/>
      <c r="O559" s="40"/>
      <c r="Q559" s="40"/>
      <c r="R559" s="40"/>
      <c r="T559" s="41"/>
      <c r="AB559" s="41"/>
      <c r="AC559" s="41"/>
      <c r="AE559" s="42"/>
      <c r="AF559" s="42"/>
      <c r="AG559" s="42"/>
      <c r="AL559" s="41"/>
      <c r="AM559" s="41"/>
      <c r="AN559" s="41"/>
      <c r="AP559" s="42"/>
      <c r="AQ559" s="42"/>
      <c r="AW559" s="42"/>
      <c r="AX559" s="41"/>
    </row>
    <row r="560" spans="4:50" x14ac:dyDescent="0.2">
      <c r="D560" s="61"/>
      <c r="M560" s="40"/>
      <c r="N560" s="40"/>
      <c r="O560" s="40"/>
      <c r="Q560" s="40"/>
      <c r="R560" s="40"/>
      <c r="T560" s="41"/>
      <c r="AB560" s="41"/>
      <c r="AC560" s="41"/>
      <c r="AD560" s="41"/>
      <c r="AG560" s="42"/>
      <c r="AK560" s="42"/>
      <c r="AL560" s="41"/>
      <c r="AM560" s="41"/>
      <c r="AN560" s="41"/>
      <c r="AP560" s="42"/>
      <c r="AQ560" s="42"/>
      <c r="AW560" s="42"/>
      <c r="AX560" s="41"/>
    </row>
    <row r="561" spans="4:50" x14ac:dyDescent="0.2">
      <c r="D561" s="61"/>
      <c r="M561" s="40"/>
      <c r="N561" s="40"/>
      <c r="O561" s="40"/>
      <c r="Q561" s="40"/>
      <c r="R561" s="40"/>
      <c r="T561" s="41"/>
      <c r="AB561" s="41"/>
      <c r="AC561" s="41"/>
      <c r="AG561" s="42"/>
      <c r="AL561" s="41"/>
      <c r="AM561" s="41"/>
      <c r="AN561" s="41"/>
      <c r="AP561" s="42"/>
      <c r="AQ561" s="42"/>
      <c r="AW561" s="42"/>
      <c r="AX561" s="41"/>
    </row>
    <row r="562" spans="4:50" x14ac:dyDescent="0.2">
      <c r="D562" s="61"/>
      <c r="M562" s="40"/>
      <c r="N562" s="40"/>
      <c r="O562" s="40"/>
      <c r="Q562" s="40"/>
      <c r="R562" s="40"/>
      <c r="T562" s="41"/>
      <c r="AB562" s="41"/>
      <c r="AC562" s="41"/>
      <c r="AG562" s="42"/>
      <c r="AL562" s="41"/>
      <c r="AM562" s="41"/>
      <c r="AN562" s="41"/>
      <c r="AP562" s="42"/>
      <c r="AQ562" s="42"/>
      <c r="AW562" s="42"/>
      <c r="AX562" s="41"/>
    </row>
    <row r="563" spans="4:50" x14ac:dyDescent="0.2">
      <c r="D563" s="61"/>
      <c r="M563" s="40"/>
      <c r="N563" s="40"/>
      <c r="O563" s="40"/>
      <c r="Q563" s="40"/>
      <c r="R563" s="40"/>
      <c r="T563" s="41"/>
      <c r="AB563" s="41"/>
      <c r="AC563" s="41"/>
      <c r="AG563" s="42"/>
      <c r="AL563" s="41"/>
      <c r="AM563" s="41"/>
      <c r="AN563" s="41"/>
      <c r="AP563" s="42"/>
      <c r="AQ563" s="42"/>
      <c r="AW563" s="42"/>
      <c r="AX563" s="41"/>
    </row>
    <row r="564" spans="4:50" x14ac:dyDescent="0.2">
      <c r="D564" s="61"/>
      <c r="M564" s="40"/>
      <c r="N564" s="40"/>
      <c r="O564" s="40"/>
      <c r="Q564" s="40"/>
      <c r="R564" s="40"/>
      <c r="T564" s="41"/>
      <c r="AB564" s="41"/>
      <c r="AC564" s="41"/>
      <c r="AG564" s="42"/>
      <c r="AL564" s="41"/>
      <c r="AM564" s="41"/>
      <c r="AN564" s="41"/>
      <c r="AW564" s="42"/>
      <c r="AX564" s="41"/>
    </row>
    <row r="565" spans="4:50" x14ac:dyDescent="0.2">
      <c r="D565" s="61"/>
      <c r="M565" s="40"/>
      <c r="N565" s="40"/>
      <c r="O565" s="40"/>
      <c r="Q565" s="40"/>
      <c r="R565" s="40"/>
      <c r="T565" s="41"/>
      <c r="AB565" s="41"/>
      <c r="AC565" s="41"/>
      <c r="AD565" s="41"/>
      <c r="AG565" s="42"/>
      <c r="AK565" s="42"/>
      <c r="AL565" s="41"/>
      <c r="AM565" s="41"/>
      <c r="AN565" s="41"/>
      <c r="AP565" s="42"/>
      <c r="AQ565" s="42"/>
      <c r="AW565" s="42"/>
      <c r="AX565" s="41"/>
    </row>
    <row r="566" spans="4:50" x14ac:dyDescent="0.2">
      <c r="D566" s="61"/>
      <c r="M566" s="40"/>
      <c r="N566" s="40"/>
      <c r="O566" s="40"/>
      <c r="Q566" s="40"/>
      <c r="R566" s="40"/>
      <c r="T566" s="41"/>
      <c r="AB566" s="41"/>
      <c r="AC566" s="41"/>
      <c r="AG566" s="42"/>
      <c r="AL566" s="41"/>
      <c r="AM566" s="41"/>
      <c r="AN566" s="41"/>
      <c r="AQ566" s="42"/>
      <c r="AW566" s="42"/>
      <c r="AX566" s="41"/>
    </row>
    <row r="567" spans="4:50" x14ac:dyDescent="0.2">
      <c r="D567" s="61"/>
      <c r="M567" s="40"/>
      <c r="N567" s="40"/>
      <c r="O567" s="40"/>
      <c r="Q567" s="40"/>
      <c r="R567" s="40"/>
      <c r="T567" s="41"/>
      <c r="AB567" s="41"/>
      <c r="AC567" s="41"/>
      <c r="AD567" s="41"/>
      <c r="AG567" s="42"/>
      <c r="AL567" s="41"/>
      <c r="AM567" s="41"/>
      <c r="AN567" s="41"/>
      <c r="AP567" s="42"/>
      <c r="AQ567" s="42"/>
      <c r="AW567" s="42"/>
      <c r="AX567" s="41"/>
    </row>
    <row r="568" spans="4:50" x14ac:dyDescent="0.2">
      <c r="D568" s="61"/>
      <c r="M568" s="40"/>
      <c r="N568" s="40"/>
      <c r="O568" s="40"/>
      <c r="Q568" s="40"/>
      <c r="R568" s="40"/>
      <c r="T568" s="41"/>
      <c r="AB568" s="41"/>
      <c r="AC568" s="41"/>
      <c r="AG568" s="42"/>
      <c r="AL568" s="41"/>
      <c r="AM568" s="41"/>
      <c r="AN568" s="41"/>
      <c r="AQ568" s="42"/>
      <c r="AW568" s="42"/>
      <c r="AX568" s="41"/>
    </row>
    <row r="569" spans="4:50" x14ac:dyDescent="0.2">
      <c r="D569" s="61"/>
      <c r="M569" s="40"/>
      <c r="N569" s="40"/>
      <c r="O569" s="40"/>
      <c r="Q569" s="40"/>
      <c r="R569" s="40"/>
      <c r="T569" s="41"/>
      <c r="AB569" s="41"/>
      <c r="AC569" s="41"/>
      <c r="AD569" s="41"/>
      <c r="AG569" s="42"/>
      <c r="AK569" s="42"/>
      <c r="AL569" s="41"/>
      <c r="AM569" s="41"/>
      <c r="AW569" s="42"/>
      <c r="AX569" s="41"/>
    </row>
    <row r="570" spans="4:50" x14ac:dyDescent="0.2">
      <c r="D570" s="61"/>
      <c r="M570" s="40"/>
      <c r="N570" s="40"/>
      <c r="O570" s="40"/>
      <c r="Q570" s="40"/>
      <c r="R570" s="40"/>
      <c r="T570" s="41"/>
      <c r="AB570" s="41"/>
      <c r="AC570" s="41"/>
      <c r="AE570" s="42"/>
      <c r="AF570" s="42"/>
      <c r="AG570" s="42"/>
      <c r="AL570" s="41"/>
      <c r="AM570" s="41"/>
      <c r="AN570" s="41"/>
      <c r="AW570" s="42"/>
      <c r="AX570" s="41"/>
    </row>
    <row r="571" spans="4:50" x14ac:dyDescent="0.2">
      <c r="D571" s="61"/>
      <c r="M571" s="40"/>
      <c r="N571" s="40"/>
      <c r="O571" s="40"/>
      <c r="Q571" s="40"/>
      <c r="R571" s="40"/>
      <c r="T571" s="41"/>
      <c r="AB571" s="41"/>
      <c r="AC571" s="41"/>
      <c r="AG571" s="42"/>
      <c r="AL571" s="41"/>
      <c r="AM571" s="41"/>
      <c r="AW571" s="42"/>
      <c r="AX571" s="41"/>
    </row>
    <row r="572" spans="4:50" x14ac:dyDescent="0.2">
      <c r="D572" s="61"/>
      <c r="M572" s="40"/>
      <c r="N572" s="40"/>
      <c r="O572" s="40"/>
      <c r="Q572" s="40"/>
      <c r="R572" s="40"/>
      <c r="T572" s="41"/>
      <c r="AB572" s="41"/>
      <c r="AC572" s="41"/>
      <c r="AE572" s="42"/>
      <c r="AF572" s="42"/>
      <c r="AG572" s="42"/>
      <c r="AK572" s="42"/>
      <c r="AL572" s="41"/>
      <c r="AM572" s="41"/>
      <c r="AN572" s="41"/>
      <c r="AW572" s="42"/>
      <c r="AX572" s="41"/>
    </row>
    <row r="573" spans="4:50" x14ac:dyDescent="0.2">
      <c r="D573" s="61"/>
      <c r="M573" s="40"/>
      <c r="N573" s="40"/>
      <c r="O573" s="40"/>
      <c r="Q573" s="40"/>
      <c r="R573" s="40"/>
      <c r="T573" s="41"/>
      <c r="AB573" s="41"/>
      <c r="AC573" s="41"/>
      <c r="AG573" s="42"/>
      <c r="AL573" s="41"/>
      <c r="AM573" s="41"/>
      <c r="AW573" s="42"/>
      <c r="AX573" s="41"/>
    </row>
    <row r="574" spans="4:50" x14ac:dyDescent="0.2">
      <c r="D574" s="61"/>
      <c r="M574" s="40"/>
      <c r="N574" s="40"/>
      <c r="O574" s="40"/>
      <c r="Q574" s="40"/>
      <c r="R574" s="40"/>
      <c r="T574" s="41"/>
      <c r="AB574" s="41"/>
      <c r="AC574" s="41"/>
      <c r="AG574" s="42"/>
      <c r="AL574" s="41"/>
      <c r="AM574" s="41"/>
      <c r="AW574" s="42"/>
      <c r="AX574" s="41"/>
    </row>
    <row r="575" spans="4:50" x14ac:dyDescent="0.2">
      <c r="D575" s="61"/>
      <c r="M575" s="40"/>
      <c r="N575" s="40"/>
      <c r="O575" s="40"/>
      <c r="Q575" s="40"/>
      <c r="R575" s="40"/>
      <c r="T575" s="41"/>
      <c r="AB575" s="41"/>
      <c r="AC575" s="41"/>
      <c r="AG575" s="42"/>
      <c r="AL575" s="41"/>
      <c r="AM575" s="41"/>
      <c r="AN575" s="41"/>
      <c r="AO575" s="41"/>
      <c r="AW575" s="42"/>
      <c r="AX575" s="41"/>
    </row>
    <row r="576" spans="4:50" x14ac:dyDescent="0.2">
      <c r="D576" s="61"/>
      <c r="M576" s="40"/>
      <c r="N576" s="40"/>
      <c r="O576" s="40"/>
      <c r="Q576" s="40"/>
      <c r="R576" s="40"/>
      <c r="T576" s="41"/>
      <c r="AB576" s="41"/>
      <c r="AC576" s="41"/>
      <c r="AG576" s="42"/>
      <c r="AL576" s="41"/>
      <c r="AM576" s="41"/>
      <c r="AN576" s="41"/>
      <c r="AW576" s="42"/>
      <c r="AX576" s="41"/>
    </row>
    <row r="577" spans="4:50" x14ac:dyDescent="0.2">
      <c r="D577" s="61"/>
      <c r="M577" s="40"/>
      <c r="N577" s="40"/>
      <c r="O577" s="40"/>
      <c r="Q577" s="40"/>
      <c r="R577" s="40"/>
      <c r="T577" s="41"/>
      <c r="AB577" s="41"/>
      <c r="AC577" s="41"/>
      <c r="AG577" s="42"/>
      <c r="AL577" s="41"/>
      <c r="AM577" s="41"/>
      <c r="AN577" s="41"/>
      <c r="AW577" s="42"/>
      <c r="AX577" s="41"/>
    </row>
    <row r="578" spans="4:50" x14ac:dyDescent="0.2">
      <c r="D578" s="61"/>
      <c r="M578" s="40"/>
      <c r="N578" s="40"/>
      <c r="O578" s="40"/>
      <c r="Q578" s="40"/>
      <c r="R578" s="40"/>
      <c r="T578" s="41"/>
      <c r="AB578" s="41"/>
      <c r="AC578" s="41"/>
      <c r="AG578" s="42"/>
      <c r="AL578" s="41"/>
      <c r="AM578" s="41"/>
      <c r="AN578" s="41"/>
      <c r="AW578" s="42"/>
      <c r="AX578" s="41"/>
    </row>
    <row r="579" spans="4:50" x14ac:dyDescent="0.2">
      <c r="D579" s="61"/>
      <c r="M579" s="40"/>
      <c r="N579" s="40"/>
      <c r="O579" s="40"/>
      <c r="Q579" s="40"/>
      <c r="R579" s="40"/>
      <c r="T579" s="41"/>
      <c r="AB579" s="41"/>
      <c r="AC579" s="41"/>
      <c r="AG579" s="42"/>
      <c r="AL579" s="41"/>
      <c r="AM579" s="41"/>
      <c r="AN579" s="41"/>
      <c r="AP579" s="42"/>
      <c r="AQ579" s="42"/>
      <c r="AW579" s="42"/>
      <c r="AX579" s="41"/>
    </row>
    <row r="580" spans="4:50" x14ac:dyDescent="0.2">
      <c r="D580" s="61"/>
      <c r="M580" s="40"/>
      <c r="N580" s="40"/>
      <c r="O580" s="40"/>
      <c r="Q580" s="40"/>
      <c r="R580" s="40"/>
      <c r="T580" s="41"/>
      <c r="AB580" s="41"/>
      <c r="AC580" s="41"/>
      <c r="AG580" s="42"/>
      <c r="AL580" s="41"/>
      <c r="AM580" s="41"/>
      <c r="AN580" s="41"/>
      <c r="AP580" s="42"/>
      <c r="AQ580" s="42"/>
      <c r="AW580" s="42"/>
      <c r="AX580" s="41"/>
    </row>
    <row r="581" spans="4:50" x14ac:dyDescent="0.2">
      <c r="D581" s="61"/>
      <c r="M581" s="40"/>
      <c r="N581" s="40"/>
      <c r="O581" s="40"/>
      <c r="Q581" s="40"/>
      <c r="R581" s="40"/>
      <c r="T581" s="41"/>
      <c r="AB581" s="41"/>
      <c r="AC581" s="41"/>
      <c r="AG581" s="42"/>
      <c r="AK581" s="42"/>
      <c r="AL581" s="41"/>
      <c r="AM581" s="41"/>
      <c r="AN581" s="41"/>
      <c r="AW581" s="42"/>
      <c r="AX581" s="41"/>
    </row>
    <row r="582" spans="4:50" x14ac:dyDescent="0.2">
      <c r="D582" s="61"/>
      <c r="M582" s="40"/>
      <c r="N582" s="40"/>
      <c r="O582" s="40"/>
      <c r="Q582" s="40"/>
      <c r="R582" s="40"/>
      <c r="T582" s="41"/>
      <c r="AB582" s="41"/>
      <c r="AC582" s="41"/>
      <c r="AD582" s="41"/>
      <c r="AG582" s="42"/>
      <c r="AK582" s="42"/>
      <c r="AN582" s="41"/>
    </row>
    <row r="583" spans="4:50" x14ac:dyDescent="0.2">
      <c r="D583" s="61"/>
      <c r="M583" s="40"/>
      <c r="N583" s="40"/>
      <c r="O583" s="40"/>
      <c r="Q583" s="40"/>
      <c r="R583" s="40"/>
      <c r="T583" s="41"/>
      <c r="AB583" s="41"/>
      <c r="AC583" s="41"/>
      <c r="AE583" s="42"/>
      <c r="AG583" s="42"/>
      <c r="AK583" s="42"/>
      <c r="AL583" s="41"/>
      <c r="AM583" s="41"/>
      <c r="AN583" s="41"/>
    </row>
    <row r="584" spans="4:50" x14ac:dyDescent="0.2">
      <c r="D584" s="61"/>
      <c r="M584" s="40"/>
      <c r="N584" s="40"/>
      <c r="O584" s="40"/>
      <c r="Q584" s="40"/>
      <c r="R584" s="40"/>
      <c r="T584" s="41"/>
      <c r="AB584" s="41"/>
      <c r="AC584" s="41"/>
      <c r="AD584" s="41"/>
      <c r="AE584" s="42"/>
      <c r="AG584" s="42"/>
      <c r="AK584" s="42"/>
      <c r="AL584" s="41"/>
      <c r="AN584" s="41"/>
      <c r="AO584" s="41"/>
    </row>
    <row r="585" spans="4:50" x14ac:dyDescent="0.2">
      <c r="D585" s="61"/>
      <c r="M585" s="40"/>
      <c r="N585" s="40"/>
      <c r="O585" s="40"/>
      <c r="Q585" s="40"/>
      <c r="R585" s="40"/>
      <c r="T585" s="41"/>
      <c r="AB585" s="41"/>
      <c r="AC585" s="41"/>
      <c r="AG585" s="42"/>
      <c r="AK585" s="42"/>
      <c r="AL585" s="41"/>
      <c r="AN585" s="41"/>
      <c r="AO585" s="41"/>
    </row>
    <row r="586" spans="4:50" x14ac:dyDescent="0.2">
      <c r="D586" s="61"/>
      <c r="M586" s="40"/>
      <c r="N586" s="40"/>
      <c r="O586" s="40"/>
      <c r="Q586" s="40"/>
      <c r="R586" s="40"/>
      <c r="T586" s="41"/>
      <c r="AB586" s="41"/>
      <c r="AC586" s="41"/>
      <c r="AD586" s="41"/>
      <c r="AE586" s="42"/>
      <c r="AG586" s="42"/>
      <c r="AK586" s="42"/>
      <c r="AN586" s="41"/>
    </row>
    <row r="587" spans="4:50" x14ac:dyDescent="0.2">
      <c r="D587" s="61"/>
      <c r="M587" s="40"/>
      <c r="N587" s="40"/>
      <c r="O587" s="40"/>
      <c r="Q587" s="40"/>
      <c r="R587" s="40"/>
      <c r="T587" s="41"/>
      <c r="AB587" s="41"/>
      <c r="AC587" s="41"/>
      <c r="AD587" s="41"/>
      <c r="AE587" s="42"/>
      <c r="AG587" s="42"/>
      <c r="AK587" s="42"/>
      <c r="AN587" s="41"/>
    </row>
    <row r="588" spans="4:50" x14ac:dyDescent="0.2">
      <c r="D588" s="61"/>
      <c r="M588" s="40"/>
      <c r="N588" s="40"/>
      <c r="O588" s="40"/>
      <c r="Q588" s="40"/>
      <c r="R588" s="40"/>
      <c r="T588" s="41"/>
      <c r="AB588" s="41"/>
      <c r="AC588" s="41"/>
      <c r="AG588" s="42"/>
      <c r="AK588" s="42"/>
      <c r="AL588" s="41"/>
      <c r="AM588" s="41"/>
      <c r="AN588" s="41"/>
      <c r="AQ588" s="42"/>
      <c r="AW588" s="42"/>
      <c r="AX588" s="41"/>
    </row>
    <row r="589" spans="4:50" x14ac:dyDescent="0.2">
      <c r="D589" s="61"/>
      <c r="M589" s="40"/>
      <c r="N589" s="40"/>
      <c r="O589" s="40"/>
      <c r="Q589" s="40"/>
      <c r="R589" s="40"/>
      <c r="T589" s="41"/>
      <c r="AB589" s="41"/>
      <c r="AC589" s="41"/>
      <c r="AD589" s="41"/>
      <c r="AG589" s="42"/>
      <c r="AK589" s="42"/>
      <c r="AL589" s="41"/>
      <c r="AM589" s="41"/>
      <c r="AN589" s="41"/>
      <c r="AP589" s="42"/>
      <c r="AQ589" s="42"/>
      <c r="AW589" s="42"/>
      <c r="AX589" s="41"/>
    </row>
    <row r="590" spans="4:50" x14ac:dyDescent="0.2">
      <c r="D590" s="61"/>
      <c r="M590" s="40"/>
      <c r="N590" s="40"/>
      <c r="O590" s="40"/>
      <c r="Q590" s="40"/>
      <c r="R590" s="40"/>
      <c r="T590" s="41"/>
      <c r="AB590" s="41"/>
      <c r="AC590" s="41"/>
      <c r="AG590" s="42"/>
      <c r="AK590" s="42"/>
      <c r="AL590" s="41"/>
      <c r="AN590" s="41"/>
      <c r="AO590" s="41"/>
    </row>
    <row r="591" spans="4:50" x14ac:dyDescent="0.2">
      <c r="D591" s="61"/>
      <c r="M591" s="40"/>
      <c r="N591" s="40"/>
      <c r="O591" s="40"/>
      <c r="Q591" s="40"/>
      <c r="R591" s="40"/>
      <c r="T591" s="41"/>
      <c r="AB591" s="41"/>
      <c r="AC591" s="41"/>
      <c r="AD591" s="41"/>
      <c r="AG591" s="42"/>
      <c r="AK591" s="42"/>
      <c r="AL591" s="41"/>
      <c r="AM591" s="41"/>
      <c r="AN591" s="41"/>
      <c r="AP591" s="42"/>
      <c r="AQ591" s="42"/>
      <c r="AW591" s="42"/>
      <c r="AX591" s="41"/>
    </row>
    <row r="592" spans="4:50" x14ac:dyDescent="0.2">
      <c r="D592" s="61"/>
      <c r="M592" s="40"/>
      <c r="N592" s="40"/>
      <c r="O592" s="40"/>
      <c r="Q592" s="40"/>
      <c r="R592" s="40"/>
      <c r="T592" s="41"/>
      <c r="AB592" s="41"/>
      <c r="AC592" s="41"/>
      <c r="AG592" s="42"/>
      <c r="AK592" s="42"/>
      <c r="AN592" s="41"/>
    </row>
    <row r="593" spans="4:50" x14ac:dyDescent="0.2">
      <c r="D593" s="61"/>
      <c r="M593" s="40"/>
      <c r="N593" s="40"/>
      <c r="O593" s="40"/>
      <c r="Q593" s="40"/>
      <c r="R593" s="40"/>
      <c r="T593" s="41"/>
      <c r="AB593" s="41"/>
      <c r="AC593" s="41"/>
      <c r="AG593" s="42"/>
      <c r="AK593" s="42"/>
      <c r="AL593" s="41"/>
      <c r="AM593" s="41"/>
      <c r="AN593" s="41"/>
      <c r="AP593" s="42"/>
      <c r="AQ593" s="42"/>
      <c r="AW593" s="42"/>
      <c r="AX593" s="41"/>
    </row>
    <row r="594" spans="4:50" x14ac:dyDescent="0.2">
      <c r="D594" s="61"/>
      <c r="M594" s="40"/>
      <c r="N594" s="40"/>
      <c r="O594" s="40"/>
      <c r="Q594" s="40"/>
      <c r="R594" s="40"/>
      <c r="T594" s="41"/>
      <c r="AB594" s="41"/>
      <c r="AC594" s="41"/>
      <c r="AG594" s="42"/>
      <c r="AK594" s="42"/>
      <c r="AL594" s="41"/>
      <c r="AM594" s="41"/>
      <c r="AN594" s="41"/>
      <c r="AP594" s="42"/>
      <c r="AQ594" s="42"/>
      <c r="AW594" s="42"/>
      <c r="AX594" s="41"/>
    </row>
    <row r="595" spans="4:50" x14ac:dyDescent="0.2">
      <c r="D595" s="61"/>
      <c r="M595" s="40"/>
      <c r="N595" s="40"/>
      <c r="O595" s="40"/>
      <c r="Q595" s="40"/>
      <c r="R595" s="40"/>
      <c r="T595" s="41"/>
      <c r="AB595" s="41"/>
      <c r="AC595" s="41"/>
      <c r="AE595" s="42"/>
      <c r="AG595" s="42"/>
      <c r="AN595" s="41"/>
    </row>
    <row r="596" spans="4:50" x14ac:dyDescent="0.2">
      <c r="D596" s="61"/>
      <c r="M596" s="40"/>
      <c r="N596" s="40"/>
      <c r="O596" s="40"/>
      <c r="Q596" s="40"/>
      <c r="R596" s="40"/>
      <c r="T596" s="41"/>
      <c r="AB596" s="41"/>
      <c r="AC596" s="41"/>
      <c r="AE596" s="42"/>
      <c r="AG596" s="42"/>
      <c r="AL596" s="41"/>
      <c r="AM596" s="41"/>
      <c r="AN596" s="41"/>
    </row>
    <row r="597" spans="4:50" x14ac:dyDescent="0.2">
      <c r="D597" s="61"/>
      <c r="M597" s="40"/>
      <c r="N597" s="40"/>
      <c r="O597" s="40"/>
      <c r="Q597" s="40"/>
      <c r="R597" s="40"/>
      <c r="T597" s="41"/>
      <c r="AB597" s="41"/>
      <c r="AC597" s="41"/>
      <c r="AG597" s="42"/>
      <c r="AL597" s="41"/>
      <c r="AM597" s="41"/>
      <c r="AN597" s="41"/>
      <c r="AO597" s="41"/>
      <c r="AX597" s="41"/>
    </row>
    <row r="598" spans="4:50" x14ac:dyDescent="0.2">
      <c r="D598" s="61"/>
      <c r="M598" s="40"/>
      <c r="N598" s="40"/>
      <c r="O598" s="40"/>
      <c r="Q598" s="40"/>
      <c r="R598" s="40"/>
      <c r="T598" s="41"/>
      <c r="AB598" s="41"/>
      <c r="AC598" s="41"/>
      <c r="AE598" s="42"/>
      <c r="AG598" s="42"/>
      <c r="AL598" s="41"/>
      <c r="AM598" s="41"/>
      <c r="AN598" s="41"/>
    </row>
    <row r="599" spans="4:50" x14ac:dyDescent="0.2">
      <c r="D599" s="61"/>
      <c r="M599" s="40"/>
      <c r="N599" s="40"/>
      <c r="O599" s="40"/>
      <c r="Q599" s="40"/>
      <c r="R599" s="40"/>
      <c r="T599" s="41"/>
      <c r="AB599" s="41"/>
      <c r="AC599" s="41"/>
      <c r="AG599" s="42"/>
      <c r="AK599" s="42"/>
      <c r="AL599" s="41"/>
      <c r="AN599" s="41"/>
      <c r="AO599" s="41"/>
      <c r="AX599" s="41"/>
    </row>
    <row r="600" spans="4:50" x14ac:dyDescent="0.2">
      <c r="D600" s="61"/>
      <c r="M600" s="40"/>
      <c r="N600" s="40"/>
      <c r="O600" s="40"/>
      <c r="Q600" s="40"/>
      <c r="R600" s="40"/>
      <c r="T600" s="41"/>
      <c r="AB600" s="41"/>
      <c r="AC600" s="41"/>
      <c r="AD600" s="41"/>
      <c r="AE600" s="42"/>
      <c r="AG600" s="42"/>
      <c r="AL600" s="41"/>
      <c r="AN600" s="41"/>
      <c r="AO600" s="41"/>
    </row>
    <row r="601" spans="4:50" x14ac:dyDescent="0.2">
      <c r="D601" s="61"/>
      <c r="M601" s="40"/>
      <c r="N601" s="40"/>
      <c r="O601" s="40"/>
      <c r="Q601" s="40"/>
      <c r="R601" s="40"/>
      <c r="T601" s="41"/>
      <c r="AB601" s="41"/>
      <c r="AC601" s="41"/>
      <c r="AE601" s="42"/>
      <c r="AG601" s="42"/>
      <c r="AL601" s="41"/>
      <c r="AM601" s="41"/>
      <c r="AN601" s="41"/>
      <c r="AW601" s="42"/>
      <c r="AX601" s="41"/>
    </row>
    <row r="602" spans="4:50" x14ac:dyDescent="0.2">
      <c r="D602" s="61"/>
      <c r="M602" s="40"/>
      <c r="N602" s="40"/>
      <c r="O602" s="40"/>
      <c r="Q602" s="40"/>
      <c r="R602" s="40"/>
      <c r="T602" s="41"/>
      <c r="AB602" s="41"/>
      <c r="AC602" s="41"/>
      <c r="AG602" s="42"/>
      <c r="AL602" s="41"/>
      <c r="AM602" s="41"/>
      <c r="AN602" s="41"/>
      <c r="AO602" s="41"/>
      <c r="AW602" s="42"/>
      <c r="AX602" s="41"/>
    </row>
    <row r="603" spans="4:50" x14ac:dyDescent="0.2">
      <c r="D603" s="61"/>
      <c r="M603" s="40"/>
      <c r="N603" s="40"/>
      <c r="O603" s="40"/>
      <c r="Q603" s="40"/>
      <c r="R603" s="40"/>
      <c r="T603" s="41"/>
      <c r="AB603" s="41"/>
      <c r="AC603" s="41"/>
      <c r="AD603" s="41"/>
      <c r="AE603" s="42"/>
      <c r="AG603" s="42"/>
      <c r="AK603" s="42"/>
      <c r="AL603" s="41"/>
      <c r="AM603" s="41"/>
      <c r="AN603" s="41"/>
      <c r="AW603" s="42"/>
      <c r="AX603" s="41"/>
    </row>
    <row r="604" spans="4:50" x14ac:dyDescent="0.2">
      <c r="D604" s="61"/>
      <c r="M604" s="40"/>
      <c r="N604" s="40"/>
      <c r="O604" s="40"/>
      <c r="Q604" s="40"/>
      <c r="R604" s="40"/>
      <c r="T604" s="41"/>
      <c r="AB604" s="41"/>
      <c r="AC604" s="41"/>
      <c r="AE604" s="42"/>
      <c r="AG604" s="42"/>
      <c r="AK604" s="42"/>
      <c r="AN604" s="41"/>
    </row>
    <row r="605" spans="4:50" x14ac:dyDescent="0.2">
      <c r="D605" s="61"/>
      <c r="M605" s="40"/>
      <c r="N605" s="40"/>
      <c r="O605" s="40"/>
      <c r="Q605" s="40"/>
      <c r="R605" s="40"/>
      <c r="T605" s="41"/>
      <c r="AB605" s="41"/>
      <c r="AC605" s="41"/>
      <c r="AG605" s="42"/>
      <c r="AL605" s="41"/>
      <c r="AN605" s="41"/>
      <c r="AO605" s="41"/>
      <c r="AX605" s="41"/>
    </row>
    <row r="606" spans="4:50" x14ac:dyDescent="0.2">
      <c r="D606" s="61"/>
      <c r="M606" s="40"/>
      <c r="N606" s="40"/>
      <c r="O606" s="40"/>
      <c r="Q606" s="40"/>
      <c r="R606" s="40"/>
      <c r="T606" s="41"/>
      <c r="AB606" s="41"/>
      <c r="AC606" s="41"/>
      <c r="AE606" s="42"/>
      <c r="AG606" s="42"/>
      <c r="AN606" s="41"/>
    </row>
    <row r="607" spans="4:50" x14ac:dyDescent="0.2">
      <c r="D607" s="61"/>
      <c r="M607" s="40"/>
      <c r="N607" s="40"/>
      <c r="O607" s="40"/>
      <c r="Q607" s="40"/>
      <c r="R607" s="40"/>
      <c r="T607" s="41"/>
      <c r="AB607" s="41"/>
      <c r="AC607" s="41"/>
      <c r="AE607" s="42"/>
      <c r="AG607" s="42"/>
      <c r="AL607" s="41"/>
      <c r="AN607" s="41"/>
      <c r="AO607" s="41"/>
      <c r="AX607" s="41"/>
    </row>
    <row r="608" spans="4:50" x14ac:dyDescent="0.2">
      <c r="D608" s="61"/>
      <c r="M608" s="40"/>
      <c r="N608" s="40"/>
      <c r="O608" s="40"/>
      <c r="Q608" s="40"/>
      <c r="R608" s="40"/>
      <c r="T608" s="41"/>
      <c r="AB608" s="41"/>
      <c r="AC608" s="41"/>
      <c r="AD608" s="41"/>
      <c r="AG608" s="42"/>
      <c r="AK608" s="42"/>
      <c r="AL608" s="41"/>
      <c r="AN608" s="41"/>
      <c r="AO608" s="41"/>
      <c r="AX608" s="41"/>
    </row>
    <row r="609" spans="4:50" x14ac:dyDescent="0.2">
      <c r="D609" s="61"/>
      <c r="M609" s="40"/>
      <c r="N609" s="40"/>
      <c r="O609" s="40"/>
      <c r="Q609" s="40"/>
      <c r="R609" s="40"/>
      <c r="T609" s="41"/>
      <c r="AB609" s="41"/>
      <c r="AC609" s="41"/>
      <c r="AD609" s="41"/>
      <c r="AE609" s="42"/>
      <c r="AG609" s="42"/>
      <c r="AN609" s="41"/>
      <c r="AX609" s="41"/>
    </row>
    <row r="610" spans="4:50" x14ac:dyDescent="0.2">
      <c r="D610" s="61"/>
      <c r="M610" s="40"/>
      <c r="N610" s="40"/>
      <c r="O610" s="40"/>
      <c r="Q610" s="40"/>
      <c r="R610" s="40"/>
      <c r="T610" s="41"/>
      <c r="AB610" s="41"/>
      <c r="AC610" s="41"/>
      <c r="AD610" s="41"/>
      <c r="AE610" s="42"/>
      <c r="AG610" s="42"/>
      <c r="AK610" s="42"/>
      <c r="AL610" s="41"/>
      <c r="AM610" s="41"/>
      <c r="AN610" s="41"/>
      <c r="AW610" s="42"/>
      <c r="AX610" s="41"/>
    </row>
    <row r="611" spans="4:50" x14ac:dyDescent="0.2">
      <c r="D611" s="61"/>
      <c r="M611" s="40"/>
      <c r="N611" s="40"/>
      <c r="O611" s="40"/>
      <c r="Q611" s="40"/>
      <c r="R611" s="40"/>
      <c r="T611" s="41"/>
      <c r="AB611" s="41"/>
      <c r="AC611" s="41"/>
      <c r="AG611" s="42"/>
      <c r="AL611" s="41"/>
      <c r="AM611" s="41"/>
      <c r="AN611" s="41"/>
      <c r="AO611" s="41"/>
      <c r="AW611" s="42"/>
      <c r="AX611" s="41"/>
    </row>
    <row r="612" spans="4:50" x14ac:dyDescent="0.2">
      <c r="D612" s="61"/>
      <c r="M612" s="40"/>
      <c r="N612" s="40"/>
      <c r="O612" s="40"/>
      <c r="Q612" s="40"/>
      <c r="R612" s="40"/>
      <c r="T612" s="41"/>
      <c r="AB612" s="41"/>
      <c r="AC612" s="41"/>
      <c r="AD612" s="41"/>
      <c r="AE612" s="42"/>
      <c r="AG612" s="42"/>
      <c r="AK612" s="42"/>
      <c r="AL612" s="41"/>
      <c r="AM612" s="41"/>
      <c r="AN612" s="41"/>
      <c r="AW612" s="42"/>
      <c r="AX612" s="41"/>
    </row>
    <row r="613" spans="4:50" x14ac:dyDescent="0.2">
      <c r="D613" s="61"/>
      <c r="M613" s="40"/>
      <c r="N613" s="40"/>
      <c r="O613" s="40"/>
      <c r="Q613" s="40"/>
      <c r="R613" s="40"/>
      <c r="T613" s="41"/>
      <c r="AB613" s="41"/>
      <c r="AC613" s="41"/>
      <c r="AG613" s="42"/>
      <c r="AL613" s="41"/>
      <c r="AN613" s="41"/>
      <c r="AO613" s="41"/>
      <c r="AX613" s="41"/>
    </row>
    <row r="614" spans="4:50" x14ac:dyDescent="0.2">
      <c r="D614" s="61"/>
      <c r="M614" s="40"/>
      <c r="N614" s="40"/>
      <c r="O614" s="40"/>
      <c r="Q614" s="40"/>
      <c r="R614" s="40"/>
      <c r="T614" s="41"/>
      <c r="AB614" s="41"/>
      <c r="AC614" s="41"/>
      <c r="AD614" s="41"/>
      <c r="AG614" s="42"/>
      <c r="AK614" s="42"/>
      <c r="AL614" s="41"/>
      <c r="AM614" s="41"/>
      <c r="AN614" s="41"/>
      <c r="AO614" s="41"/>
      <c r="AW614" s="42"/>
      <c r="AX614" s="41"/>
    </row>
    <row r="615" spans="4:50" x14ac:dyDescent="0.2">
      <c r="D615" s="61"/>
      <c r="M615" s="40"/>
      <c r="N615" s="40"/>
      <c r="O615" s="40"/>
      <c r="Q615" s="40"/>
      <c r="R615" s="40"/>
      <c r="T615" s="41"/>
      <c r="AB615" s="41"/>
      <c r="AC615" s="41"/>
      <c r="AE615" s="42"/>
      <c r="AG615" s="42"/>
      <c r="AL615" s="41"/>
      <c r="AN615" s="41"/>
      <c r="AO615" s="41"/>
      <c r="AX615" s="41"/>
    </row>
    <row r="616" spans="4:50" x14ac:dyDescent="0.2">
      <c r="D616" s="61"/>
      <c r="M616" s="40"/>
      <c r="N616" s="40"/>
      <c r="O616" s="40"/>
      <c r="Q616" s="40"/>
      <c r="R616" s="40"/>
      <c r="T616" s="41"/>
      <c r="AB616" s="41"/>
      <c r="AC616" s="41"/>
      <c r="AE616" s="42"/>
      <c r="AG616" s="42"/>
      <c r="AL616" s="41"/>
      <c r="AM616" s="41"/>
      <c r="AN616" s="41"/>
      <c r="AO616" s="41"/>
      <c r="AW616" s="42"/>
      <c r="AX616" s="41"/>
    </row>
    <row r="617" spans="4:50" x14ac:dyDescent="0.2">
      <c r="D617" s="61"/>
      <c r="M617" s="40"/>
      <c r="N617" s="40"/>
      <c r="O617" s="40"/>
      <c r="Q617" s="40"/>
      <c r="R617" s="40"/>
      <c r="T617" s="41"/>
      <c r="AB617" s="41"/>
      <c r="AC617" s="41"/>
      <c r="AD617" s="41"/>
      <c r="AG617" s="42"/>
      <c r="AK617" s="42"/>
      <c r="AL617" s="41"/>
      <c r="AM617" s="41"/>
      <c r="AN617" s="41"/>
      <c r="AW617" s="42"/>
      <c r="AX617" s="41"/>
    </row>
    <row r="618" spans="4:50" x14ac:dyDescent="0.2">
      <c r="D618" s="61"/>
      <c r="M618" s="40"/>
      <c r="N618" s="40"/>
      <c r="O618" s="40"/>
      <c r="Q618" s="40"/>
      <c r="R618" s="40"/>
      <c r="T618" s="41"/>
      <c r="AB618" s="41"/>
      <c r="AC618" s="41"/>
      <c r="AG618" s="42"/>
      <c r="AK618" s="42"/>
      <c r="AN618" s="41"/>
    </row>
    <row r="619" spans="4:50" x14ac:dyDescent="0.2">
      <c r="D619" s="61"/>
      <c r="M619" s="40"/>
      <c r="N619" s="40"/>
      <c r="O619" s="40"/>
      <c r="Q619" s="40"/>
      <c r="R619" s="40"/>
      <c r="T619" s="41"/>
      <c r="AB619" s="41"/>
      <c r="AC619" s="41"/>
      <c r="AG619" s="42"/>
      <c r="AK619" s="42"/>
      <c r="AL619" s="41"/>
      <c r="AM619" s="41"/>
      <c r="AN619" s="41"/>
      <c r="AQ619" s="42"/>
      <c r="AW619" s="42"/>
      <c r="AX619" s="41"/>
    </row>
    <row r="620" spans="4:50" x14ac:dyDescent="0.2">
      <c r="D620" s="61"/>
      <c r="M620" s="40"/>
      <c r="N620" s="40"/>
      <c r="O620" s="40"/>
      <c r="Q620" s="40"/>
      <c r="R620" s="40"/>
      <c r="T620" s="41"/>
      <c r="AB620" s="41"/>
      <c r="AC620" s="41"/>
      <c r="AG620" s="42"/>
      <c r="AK620" s="42"/>
      <c r="AL620" s="41"/>
      <c r="AM620" s="41"/>
      <c r="AN620" s="41"/>
      <c r="AW620" s="42"/>
      <c r="AX620" s="41"/>
    </row>
    <row r="621" spans="4:50" x14ac:dyDescent="0.2">
      <c r="D621" s="61"/>
      <c r="M621" s="40"/>
      <c r="N621" s="40"/>
      <c r="O621" s="40"/>
      <c r="Q621" s="40"/>
      <c r="R621" s="40"/>
      <c r="T621" s="41"/>
      <c r="AB621" s="41"/>
      <c r="AC621" s="41"/>
      <c r="AD621" s="41"/>
      <c r="AE621" s="42"/>
      <c r="AF621" s="42"/>
      <c r="AG621" s="42"/>
      <c r="AK621" s="42"/>
      <c r="AL621" s="41"/>
      <c r="AN621" s="41"/>
      <c r="AO621" s="41"/>
      <c r="AX621" s="41"/>
    </row>
    <row r="622" spans="4:50" x14ac:dyDescent="0.2">
      <c r="D622" s="61"/>
      <c r="M622" s="40"/>
      <c r="N622" s="40"/>
      <c r="O622" s="40"/>
      <c r="Q622" s="40"/>
      <c r="R622" s="40"/>
      <c r="T622" s="41"/>
      <c r="AB622" s="41"/>
      <c r="AC622" s="41"/>
      <c r="AD622" s="41"/>
      <c r="AE622" s="42"/>
      <c r="AF622" s="42"/>
      <c r="AG622" s="42"/>
      <c r="AK622" s="42"/>
      <c r="AL622" s="41"/>
      <c r="AM622" s="41"/>
      <c r="AN622" s="41"/>
      <c r="AO622" s="41"/>
      <c r="AW622" s="42"/>
      <c r="AX622" s="41"/>
    </row>
    <row r="623" spans="4:50" x14ac:dyDescent="0.2">
      <c r="D623" s="61"/>
      <c r="M623" s="40"/>
      <c r="N623" s="40"/>
      <c r="O623" s="40"/>
      <c r="Q623" s="40"/>
      <c r="R623" s="40"/>
      <c r="T623" s="41"/>
      <c r="AB623" s="41"/>
      <c r="AC623" s="41"/>
      <c r="AE623" s="42"/>
      <c r="AF623" s="42"/>
      <c r="AG623" s="42"/>
      <c r="AK623" s="42"/>
      <c r="AL623" s="41"/>
      <c r="AM623" s="41"/>
      <c r="AN623" s="41"/>
      <c r="AO623" s="41"/>
      <c r="AP623" s="42"/>
      <c r="AQ623" s="42"/>
      <c r="AW623" s="42"/>
      <c r="AX623" s="41"/>
    </row>
    <row r="624" spans="4:50" x14ac:dyDescent="0.2">
      <c r="D624" s="61"/>
      <c r="M624" s="40"/>
      <c r="N624" s="40"/>
      <c r="O624" s="40"/>
      <c r="Q624" s="40"/>
      <c r="R624" s="40"/>
      <c r="T624" s="41"/>
      <c r="AB624" s="41"/>
      <c r="AC624" s="41"/>
      <c r="AE624" s="42"/>
      <c r="AF624" s="42"/>
      <c r="AG624" s="42"/>
      <c r="AK624" s="42"/>
      <c r="AL624" s="41"/>
      <c r="AN624" s="41"/>
      <c r="AO624" s="41"/>
      <c r="AX624" s="41"/>
    </row>
    <row r="625" spans="4:50" x14ac:dyDescent="0.2">
      <c r="D625" s="61"/>
      <c r="M625" s="40"/>
      <c r="N625" s="40"/>
      <c r="O625" s="40"/>
      <c r="Q625" s="40"/>
      <c r="R625" s="40"/>
      <c r="T625" s="41"/>
      <c r="AB625" s="41"/>
      <c r="AC625" s="41"/>
      <c r="AE625" s="42"/>
      <c r="AG625" s="42"/>
      <c r="AK625" s="42"/>
      <c r="AL625" s="41"/>
      <c r="AN625" s="41"/>
      <c r="AO625" s="41"/>
      <c r="AX625" s="41"/>
    </row>
    <row r="626" spans="4:50" x14ac:dyDescent="0.2">
      <c r="D626" s="61"/>
      <c r="M626" s="40"/>
      <c r="N626" s="40"/>
      <c r="O626" s="40"/>
      <c r="Q626" s="40"/>
      <c r="R626" s="40"/>
      <c r="T626" s="41"/>
      <c r="AB626" s="41"/>
      <c r="AC626" s="41"/>
      <c r="AD626" s="41"/>
      <c r="AF626" s="42"/>
      <c r="AG626" s="42"/>
      <c r="AK626" s="42"/>
      <c r="AN626" s="41"/>
    </row>
    <row r="627" spans="4:50" x14ac:dyDescent="0.2">
      <c r="D627" s="61"/>
      <c r="M627" s="40"/>
      <c r="N627" s="40"/>
      <c r="O627" s="40"/>
      <c r="Q627" s="40"/>
      <c r="R627" s="40"/>
      <c r="T627" s="41"/>
      <c r="AB627" s="41"/>
      <c r="AC627" s="41"/>
      <c r="AE627" s="42"/>
      <c r="AF627" s="42"/>
      <c r="AG627" s="42"/>
      <c r="AN627" s="41"/>
    </row>
    <row r="628" spans="4:50" x14ac:dyDescent="0.2">
      <c r="D628" s="61"/>
      <c r="M628" s="40"/>
      <c r="N628" s="40"/>
      <c r="O628" s="40"/>
      <c r="Q628" s="40"/>
      <c r="R628" s="40"/>
      <c r="T628" s="41"/>
      <c r="AB628" s="41"/>
      <c r="AC628" s="41"/>
      <c r="AG628" s="42"/>
      <c r="AN628" s="41"/>
    </row>
    <row r="629" spans="4:50" x14ac:dyDescent="0.2">
      <c r="D629" s="61"/>
      <c r="M629" s="40"/>
      <c r="N629" s="40"/>
      <c r="O629" s="40"/>
      <c r="Q629" s="40"/>
      <c r="R629" s="40"/>
      <c r="T629" s="41"/>
      <c r="AB629" s="41"/>
      <c r="AC629" s="41"/>
      <c r="AD629" s="41"/>
      <c r="AE629" s="42"/>
      <c r="AF629" s="42"/>
      <c r="AG629" s="42"/>
      <c r="AL629" s="41"/>
      <c r="AN629" s="41"/>
      <c r="AO629" s="41"/>
      <c r="AX629" s="41"/>
    </row>
    <row r="630" spans="4:50" x14ac:dyDescent="0.2">
      <c r="D630" s="61"/>
      <c r="M630" s="40"/>
      <c r="N630" s="40"/>
      <c r="O630" s="40"/>
      <c r="Q630" s="40"/>
      <c r="R630" s="40"/>
      <c r="T630" s="41"/>
      <c r="AB630" s="41"/>
      <c r="AC630" s="41"/>
      <c r="AD630" s="41"/>
      <c r="AE630" s="42"/>
      <c r="AF630" s="42"/>
      <c r="AG630" s="42"/>
      <c r="AK630" s="42"/>
      <c r="AL630" s="41"/>
      <c r="AM630" s="41"/>
      <c r="AN630" s="41"/>
      <c r="AQ630" s="42"/>
      <c r="AW630" s="42"/>
      <c r="AX630" s="41"/>
    </row>
    <row r="631" spans="4:50" x14ac:dyDescent="0.2">
      <c r="D631" s="61"/>
      <c r="M631" s="40"/>
      <c r="N631" s="40"/>
      <c r="O631" s="40"/>
      <c r="Q631" s="40"/>
      <c r="R631" s="40"/>
      <c r="T631" s="41"/>
      <c r="AB631" s="41"/>
      <c r="AC631" s="41"/>
      <c r="AD631" s="41"/>
      <c r="AE631" s="42"/>
      <c r="AF631" s="42"/>
      <c r="AG631" s="42"/>
      <c r="AK631" s="42"/>
      <c r="AN631" s="41"/>
    </row>
    <row r="632" spans="4:50" x14ac:dyDescent="0.2">
      <c r="D632" s="61"/>
      <c r="M632" s="40"/>
      <c r="N632" s="40"/>
      <c r="O632" s="40"/>
      <c r="Q632" s="40"/>
      <c r="R632" s="40"/>
      <c r="T632" s="41"/>
      <c r="AB632" s="41"/>
      <c r="AC632" s="41"/>
      <c r="AE632" s="42"/>
      <c r="AG632" s="42"/>
      <c r="AN632" s="41"/>
    </row>
    <row r="633" spans="4:50" x14ac:dyDescent="0.2">
      <c r="D633" s="61"/>
      <c r="M633" s="40"/>
      <c r="N633" s="40"/>
      <c r="O633" s="40"/>
      <c r="Q633" s="40"/>
      <c r="R633" s="40"/>
      <c r="T633" s="41"/>
      <c r="AB633" s="41"/>
      <c r="AC633" s="41"/>
      <c r="AG633" s="42"/>
      <c r="AL633" s="41"/>
      <c r="AM633" s="41"/>
      <c r="AN633" s="41"/>
      <c r="AO633" s="41"/>
      <c r="AW633" s="42"/>
      <c r="AX633" s="41"/>
    </row>
    <row r="634" spans="4:50" x14ac:dyDescent="0.2">
      <c r="D634" s="61"/>
      <c r="M634" s="40"/>
      <c r="N634" s="40"/>
      <c r="O634" s="40"/>
      <c r="Q634" s="40"/>
      <c r="R634" s="40"/>
      <c r="T634" s="41"/>
      <c r="AB634" s="41"/>
      <c r="AC634" s="41"/>
      <c r="AD634" s="41"/>
      <c r="AE634" s="37"/>
      <c r="AF634" s="42"/>
      <c r="AG634" s="42"/>
      <c r="AL634" s="41"/>
      <c r="AM634" s="41"/>
      <c r="AN634" s="41"/>
      <c r="AO634" s="41"/>
      <c r="AX634" s="41"/>
    </row>
    <row r="635" spans="4:50" x14ac:dyDescent="0.2">
      <c r="D635" s="61"/>
      <c r="M635" s="40"/>
      <c r="N635" s="40"/>
      <c r="O635" s="40"/>
      <c r="Q635" s="40"/>
      <c r="R635" s="40"/>
      <c r="T635" s="41"/>
      <c r="AB635" s="41"/>
      <c r="AC635" s="41"/>
      <c r="AD635" s="41"/>
      <c r="AE635" s="42"/>
      <c r="AG635" s="42"/>
      <c r="AL635" s="41"/>
      <c r="AM635" s="41"/>
      <c r="AN635" s="41"/>
      <c r="AX635" s="41"/>
    </row>
    <row r="636" spans="4:50" x14ac:dyDescent="0.2">
      <c r="D636" s="61"/>
      <c r="M636" s="40"/>
      <c r="N636" s="40"/>
      <c r="O636" s="40"/>
      <c r="Q636" s="40"/>
      <c r="R636" s="40"/>
      <c r="T636" s="41"/>
      <c r="AB636" s="41"/>
      <c r="AC636" s="41"/>
      <c r="AE636" s="42"/>
      <c r="AF636" s="42"/>
      <c r="AG636" s="42"/>
      <c r="AL636" s="41"/>
      <c r="AM636" s="41"/>
      <c r="AN636" s="41"/>
      <c r="AO636" s="41"/>
      <c r="AX636" s="41"/>
    </row>
    <row r="637" spans="4:50" x14ac:dyDescent="0.2">
      <c r="D637" s="61"/>
      <c r="M637" s="40"/>
      <c r="N637" s="40"/>
      <c r="O637" s="40"/>
      <c r="Q637" s="40"/>
      <c r="R637" s="40"/>
      <c r="T637" s="41"/>
      <c r="AB637" s="41"/>
      <c r="AC637" s="41"/>
      <c r="AG637" s="42"/>
      <c r="AL637" s="41"/>
      <c r="AN637" s="41"/>
      <c r="AO637" s="41"/>
      <c r="AX637" s="41"/>
    </row>
    <row r="638" spans="4:50" x14ac:dyDescent="0.2">
      <c r="D638" s="61"/>
      <c r="M638" s="40"/>
      <c r="N638" s="40"/>
      <c r="O638" s="40"/>
      <c r="Q638" s="40"/>
      <c r="R638" s="40"/>
      <c r="T638" s="41"/>
      <c r="AB638" s="41"/>
      <c r="AC638" s="41"/>
      <c r="AE638" s="42"/>
      <c r="AG638" s="42"/>
      <c r="AL638" s="41"/>
      <c r="AM638" s="41"/>
      <c r="AN638" s="41"/>
      <c r="AO638" s="41"/>
      <c r="AW638" s="42"/>
      <c r="AX638" s="41"/>
    </row>
    <row r="639" spans="4:50" x14ac:dyDescent="0.2">
      <c r="D639" s="61"/>
      <c r="M639" s="40"/>
      <c r="N639" s="40"/>
      <c r="O639" s="40"/>
      <c r="Q639" s="40"/>
      <c r="R639" s="40"/>
      <c r="T639" s="41"/>
      <c r="AB639" s="41"/>
      <c r="AC639" s="41"/>
      <c r="AE639" s="42"/>
      <c r="AF639" s="42"/>
      <c r="AG639" s="42"/>
      <c r="AL639" s="41"/>
      <c r="AM639" s="41"/>
      <c r="AN639" s="41"/>
      <c r="AX639" s="41"/>
    </row>
    <row r="640" spans="4:50" x14ac:dyDescent="0.2">
      <c r="D640" s="61"/>
      <c r="M640" s="40"/>
      <c r="N640" s="40"/>
      <c r="O640" s="40"/>
      <c r="Q640" s="40"/>
      <c r="R640" s="40"/>
      <c r="T640" s="41"/>
      <c r="AB640" s="41"/>
      <c r="AC640" s="41"/>
      <c r="AG640" s="42"/>
      <c r="AL640" s="41"/>
      <c r="AN640" s="41"/>
      <c r="AO640" s="41"/>
      <c r="AX640" s="41"/>
    </row>
    <row r="641" spans="4:50" x14ac:dyDescent="0.2">
      <c r="D641" s="61"/>
      <c r="M641" s="40"/>
      <c r="N641" s="40"/>
      <c r="O641" s="40"/>
      <c r="Q641" s="40"/>
      <c r="R641" s="40"/>
      <c r="T641" s="41"/>
      <c r="AB641" s="41"/>
      <c r="AC641" s="41"/>
      <c r="AE641" s="42"/>
      <c r="AF641" s="42"/>
      <c r="AG641" s="42"/>
      <c r="AL641" s="41"/>
      <c r="AM641" s="41"/>
      <c r="AN641" s="41"/>
      <c r="AO641" s="41"/>
      <c r="AW641" s="42"/>
      <c r="AX641" s="41"/>
    </row>
    <row r="642" spans="4:50" x14ac:dyDescent="0.2">
      <c r="D642" s="61"/>
      <c r="M642" s="40"/>
      <c r="N642" s="40"/>
      <c r="O642" s="40"/>
      <c r="Q642" s="40"/>
      <c r="R642" s="40"/>
      <c r="T642" s="41"/>
      <c r="AB642" s="41"/>
      <c r="AC642" s="41"/>
      <c r="AD642" s="41"/>
      <c r="AE642" s="42"/>
      <c r="AG642" s="42"/>
      <c r="AL642" s="41"/>
      <c r="AN642" s="41"/>
      <c r="AO642" s="41"/>
    </row>
    <row r="643" spans="4:50" x14ac:dyDescent="0.2">
      <c r="D643" s="61"/>
      <c r="M643" s="40"/>
      <c r="N643" s="40"/>
      <c r="O643" s="40"/>
      <c r="Q643" s="40"/>
      <c r="R643" s="40"/>
      <c r="T643" s="41"/>
      <c r="AB643" s="41"/>
      <c r="AC643" s="41"/>
      <c r="AE643" s="42"/>
      <c r="AG643" s="42"/>
      <c r="AL643" s="41"/>
      <c r="AM643" s="41"/>
      <c r="AN643" s="41"/>
      <c r="AW643" s="42"/>
      <c r="AX643" s="41"/>
    </row>
    <row r="644" spans="4:50" x14ac:dyDescent="0.2">
      <c r="D644" s="61"/>
      <c r="M644" s="40"/>
      <c r="N644" s="40"/>
      <c r="O644" s="40"/>
      <c r="Q644" s="40"/>
      <c r="R644" s="40"/>
      <c r="T644" s="41"/>
      <c r="AB644" s="41"/>
      <c r="AC644" s="41"/>
      <c r="AE644" s="42"/>
      <c r="AF644" s="42"/>
      <c r="AG644" s="42"/>
      <c r="AL644" s="41"/>
      <c r="AM644" s="41"/>
      <c r="AN644" s="41"/>
      <c r="AO644" s="41"/>
      <c r="AW644" s="42"/>
      <c r="AX644" s="41"/>
    </row>
    <row r="645" spans="4:50" x14ac:dyDescent="0.2">
      <c r="D645" s="61"/>
      <c r="M645" s="40"/>
      <c r="N645" s="40"/>
      <c r="O645" s="40"/>
      <c r="Q645" s="40"/>
      <c r="R645" s="40"/>
      <c r="T645" s="41"/>
      <c r="AB645" s="41"/>
      <c r="AC645" s="41"/>
      <c r="AE645" s="42"/>
      <c r="AG645" s="42"/>
      <c r="AK645" s="42"/>
      <c r="AL645" s="41"/>
      <c r="AM645" s="41"/>
      <c r="AN645" s="41"/>
      <c r="AO645" s="41"/>
      <c r="AW645" s="42"/>
      <c r="AX645" s="41"/>
    </row>
    <row r="646" spans="4:50" x14ac:dyDescent="0.2">
      <c r="D646" s="61"/>
      <c r="M646" s="40"/>
      <c r="N646" s="40"/>
      <c r="O646" s="40"/>
      <c r="Q646" s="40"/>
      <c r="R646" s="40"/>
      <c r="T646" s="41"/>
      <c r="AB646" s="41"/>
      <c r="AC646" s="41"/>
      <c r="AG646" s="42"/>
      <c r="AL646" s="41"/>
      <c r="AM646" s="41"/>
      <c r="AN646" s="41"/>
      <c r="AW646" s="42"/>
      <c r="AX646" s="41"/>
    </row>
    <row r="647" spans="4:50" x14ac:dyDescent="0.2">
      <c r="D647" s="61"/>
      <c r="M647" s="40"/>
      <c r="N647" s="40"/>
      <c r="O647" s="40"/>
      <c r="Q647" s="40"/>
      <c r="R647" s="40"/>
      <c r="T647" s="41"/>
      <c r="AB647" s="41"/>
      <c r="AC647" s="41"/>
      <c r="AD647" s="41"/>
      <c r="AE647" s="42"/>
      <c r="AG647" s="42"/>
      <c r="AL647" s="41"/>
      <c r="AM647" s="41"/>
      <c r="AN647" s="41"/>
      <c r="AO647" s="41"/>
      <c r="AW647" s="42"/>
      <c r="AX647" s="41"/>
    </row>
    <row r="648" spans="4:50" x14ac:dyDescent="0.2">
      <c r="D648" s="61"/>
      <c r="M648" s="40"/>
      <c r="N648" s="40"/>
      <c r="O648" s="40"/>
      <c r="Q648" s="40"/>
      <c r="R648" s="40"/>
      <c r="T648" s="41"/>
      <c r="AB648" s="41"/>
      <c r="AC648" s="41"/>
      <c r="AD648" s="41"/>
      <c r="AG648" s="42"/>
      <c r="AL648" s="41"/>
      <c r="AM648" s="41"/>
      <c r="AN648" s="41"/>
      <c r="AO648" s="41"/>
      <c r="AW648" s="42"/>
      <c r="AX648" s="41"/>
    </row>
    <row r="649" spans="4:50" x14ac:dyDescent="0.2">
      <c r="D649" s="61"/>
      <c r="M649" s="40"/>
      <c r="N649" s="40"/>
      <c r="O649" s="40"/>
      <c r="Q649" s="40"/>
      <c r="R649" s="40"/>
      <c r="T649" s="41"/>
      <c r="AB649" s="41"/>
      <c r="AC649" s="41"/>
      <c r="AG649" s="42"/>
      <c r="AL649" s="41"/>
      <c r="AM649" s="41"/>
      <c r="AN649" s="41"/>
      <c r="AW649" s="42"/>
      <c r="AX649" s="41"/>
    </row>
    <row r="650" spans="4:50" x14ac:dyDescent="0.2">
      <c r="D650" s="61"/>
      <c r="M650" s="40"/>
      <c r="N650" s="40"/>
      <c r="O650" s="40"/>
      <c r="Q650" s="40"/>
      <c r="R650" s="40"/>
      <c r="T650" s="41"/>
      <c r="AB650" s="41"/>
      <c r="AC650" s="41"/>
      <c r="AE650" s="42"/>
      <c r="AG650" s="42"/>
      <c r="AN650" s="41"/>
    </row>
    <row r="651" spans="4:50" x14ac:dyDescent="0.2">
      <c r="D651" s="61"/>
      <c r="M651" s="40"/>
      <c r="N651" s="40"/>
      <c r="O651" s="40"/>
      <c r="Q651" s="40"/>
      <c r="R651" s="40"/>
      <c r="T651" s="41"/>
      <c r="AB651" s="41"/>
      <c r="AC651" s="41"/>
      <c r="AD651" s="41"/>
      <c r="AF651" s="42"/>
      <c r="AG651" s="42"/>
      <c r="AK651" s="42"/>
      <c r="AL651" s="41"/>
      <c r="AM651" s="41"/>
      <c r="AN651" s="41"/>
      <c r="AO651" s="41"/>
      <c r="AW651" s="42"/>
      <c r="AX651" s="41"/>
    </row>
    <row r="652" spans="4:50" x14ac:dyDescent="0.2">
      <c r="D652" s="61"/>
      <c r="M652" s="40"/>
      <c r="N652" s="40"/>
      <c r="O652" s="40"/>
      <c r="Q652" s="40"/>
      <c r="R652" s="40"/>
      <c r="T652" s="41"/>
      <c r="AB652" s="41"/>
      <c r="AC652" s="41"/>
      <c r="AG652" s="42"/>
      <c r="AL652" s="41"/>
      <c r="AM652" s="41"/>
      <c r="AN652" s="41"/>
    </row>
    <row r="653" spans="4:50" x14ac:dyDescent="0.2">
      <c r="D653" s="61"/>
      <c r="M653" s="40"/>
      <c r="N653" s="40"/>
      <c r="O653" s="40"/>
      <c r="Q653" s="40"/>
      <c r="R653" s="40"/>
      <c r="T653" s="41"/>
      <c r="AB653" s="41"/>
      <c r="AC653" s="41"/>
      <c r="AL653" s="41"/>
      <c r="AM653" s="41"/>
      <c r="AN653" s="41"/>
    </row>
    <row r="654" spans="4:50" x14ac:dyDescent="0.2">
      <c r="D654" s="61"/>
      <c r="M654" s="40"/>
      <c r="N654" s="40"/>
      <c r="O654" s="40"/>
      <c r="Q654" s="40"/>
      <c r="R654" s="40"/>
      <c r="T654" s="41"/>
      <c r="AB654" s="41"/>
      <c r="AC654" s="41"/>
      <c r="AD654" s="41"/>
      <c r="AK654" s="42"/>
      <c r="AL654" s="41"/>
      <c r="AM654" s="41"/>
    </row>
    <row r="655" spans="4:50" x14ac:dyDescent="0.2">
      <c r="D655" s="61"/>
      <c r="M655" s="40"/>
      <c r="N655" s="40"/>
      <c r="O655" s="40"/>
      <c r="Q655" s="40"/>
      <c r="R655" s="40"/>
      <c r="T655" s="41"/>
      <c r="AB655" s="41"/>
      <c r="AC655" s="41"/>
      <c r="AF655" s="42"/>
      <c r="AG655" s="42"/>
      <c r="AL655" s="41"/>
      <c r="AM655" s="41"/>
      <c r="AN655" s="41"/>
      <c r="AO655" s="41"/>
      <c r="AP655" s="42"/>
      <c r="AQ655" s="42"/>
      <c r="AW655" s="42"/>
      <c r="AX655" s="41"/>
    </row>
    <row r="656" spans="4:50" x14ac:dyDescent="0.2">
      <c r="D656" s="61"/>
      <c r="M656" s="40"/>
      <c r="N656" s="40"/>
      <c r="O656" s="40"/>
      <c r="Q656" s="40"/>
      <c r="R656" s="40"/>
      <c r="T656" s="41"/>
      <c r="AB656" s="41"/>
      <c r="AC656" s="41"/>
      <c r="AG656" s="42"/>
      <c r="AL656" s="41"/>
      <c r="AM656" s="41"/>
      <c r="AN656" s="41"/>
      <c r="AQ656" s="42"/>
      <c r="AW656" s="42"/>
      <c r="AX656" s="41"/>
    </row>
    <row r="657" spans="4:50" x14ac:dyDescent="0.2">
      <c r="D657" s="61"/>
      <c r="M657" s="40"/>
      <c r="N657" s="40"/>
      <c r="O657" s="40"/>
      <c r="Q657" s="40"/>
      <c r="R657" s="40"/>
      <c r="T657" s="41"/>
      <c r="AB657" s="41"/>
      <c r="AC657" s="41"/>
      <c r="AE657" s="42"/>
      <c r="AG657" s="42"/>
      <c r="AK657" s="42"/>
      <c r="AN657" s="41"/>
    </row>
    <row r="658" spans="4:50" x14ac:dyDescent="0.2">
      <c r="D658" s="61"/>
      <c r="M658" s="40"/>
      <c r="N658" s="40"/>
      <c r="O658" s="40"/>
      <c r="Q658" s="40"/>
      <c r="R658" s="40"/>
      <c r="T658" s="41"/>
      <c r="AB658" s="41"/>
      <c r="AC658" s="41"/>
      <c r="AE658" s="42"/>
      <c r="AF658" s="42"/>
      <c r="AG658" s="42"/>
      <c r="AL658" s="41"/>
      <c r="AN658" s="41"/>
      <c r="AO658" s="41"/>
    </row>
    <row r="659" spans="4:50" x14ac:dyDescent="0.2">
      <c r="D659" s="61"/>
      <c r="M659" s="40"/>
      <c r="N659" s="40"/>
      <c r="O659" s="40"/>
      <c r="Q659" s="40"/>
      <c r="R659" s="40"/>
      <c r="T659" s="41"/>
      <c r="AB659" s="41"/>
      <c r="AC659" s="41"/>
      <c r="AE659" s="42"/>
      <c r="AF659" s="42"/>
      <c r="AG659" s="42"/>
      <c r="AL659" s="41"/>
      <c r="AM659" s="41"/>
      <c r="AN659" s="41"/>
      <c r="AO659" s="41"/>
      <c r="AW659" s="42"/>
      <c r="AX659" s="41"/>
    </row>
    <row r="660" spans="4:50" x14ac:dyDescent="0.2">
      <c r="D660" s="61"/>
      <c r="M660" s="40"/>
      <c r="N660" s="40"/>
      <c r="O660" s="40"/>
      <c r="Q660" s="40"/>
      <c r="R660" s="40"/>
      <c r="T660" s="41"/>
      <c r="AB660" s="41"/>
      <c r="AC660" s="41"/>
      <c r="AD660" s="41"/>
      <c r="AE660" s="42"/>
      <c r="AF660" s="42"/>
      <c r="AG660" s="42"/>
      <c r="AL660" s="41"/>
      <c r="AN660" s="41"/>
      <c r="AO660" s="41"/>
    </row>
    <row r="661" spans="4:50" x14ac:dyDescent="0.2">
      <c r="D661" s="61"/>
      <c r="M661" s="40"/>
      <c r="N661" s="40"/>
      <c r="O661" s="40"/>
      <c r="Q661" s="40"/>
      <c r="R661" s="40"/>
      <c r="T661" s="41"/>
      <c r="AB661" s="41"/>
      <c r="AC661" s="41"/>
      <c r="AE661" s="42"/>
      <c r="AF661" s="42"/>
      <c r="AG661" s="42"/>
      <c r="AL661" s="41"/>
      <c r="AN661" s="41"/>
      <c r="AO661" s="41"/>
    </row>
    <row r="662" spans="4:50" x14ac:dyDescent="0.2">
      <c r="D662" s="61"/>
      <c r="M662" s="40"/>
      <c r="N662" s="40"/>
      <c r="O662" s="40"/>
      <c r="Q662" s="40"/>
      <c r="R662" s="40"/>
      <c r="T662" s="41"/>
      <c r="AB662" s="41"/>
      <c r="AC662" s="41"/>
      <c r="AE662" s="42"/>
      <c r="AG662" s="42"/>
      <c r="AL662" s="41"/>
      <c r="AN662" s="41"/>
      <c r="AO662" s="41"/>
    </row>
    <row r="663" spans="4:50" x14ac:dyDescent="0.2">
      <c r="D663" s="61"/>
      <c r="M663" s="40"/>
      <c r="N663" s="40"/>
      <c r="O663" s="40"/>
      <c r="Q663" s="40"/>
      <c r="R663" s="40"/>
      <c r="T663" s="41"/>
      <c r="AB663" s="41"/>
      <c r="AC663" s="41"/>
      <c r="AD663" s="41"/>
      <c r="AE663" s="42"/>
      <c r="AF663" s="42"/>
      <c r="AG663" s="42"/>
      <c r="AK663" s="42"/>
      <c r="AL663" s="41"/>
      <c r="AN663" s="41"/>
      <c r="AO663" s="41"/>
      <c r="AX663" s="41"/>
    </row>
    <row r="664" spans="4:50" x14ac:dyDescent="0.2">
      <c r="D664" s="61"/>
      <c r="M664" s="40"/>
      <c r="N664" s="40"/>
      <c r="O664" s="40"/>
      <c r="Q664" s="40"/>
      <c r="R664" s="40"/>
      <c r="T664" s="41"/>
      <c r="AB664" s="41"/>
      <c r="AC664" s="41"/>
      <c r="AE664" s="42"/>
      <c r="AF664" s="42"/>
      <c r="AG664" s="42"/>
      <c r="AL664" s="41"/>
      <c r="AM664" s="41"/>
      <c r="AN664" s="41"/>
      <c r="AO664" s="41"/>
      <c r="AW664" s="42"/>
      <c r="AX664" s="41"/>
    </row>
    <row r="665" spans="4:50" x14ac:dyDescent="0.2">
      <c r="D665" s="61"/>
      <c r="M665" s="40"/>
      <c r="N665" s="40"/>
      <c r="O665" s="40"/>
      <c r="Q665" s="40"/>
      <c r="R665" s="40"/>
      <c r="T665" s="41"/>
      <c r="AB665" s="41"/>
      <c r="AC665" s="41"/>
      <c r="AE665" s="42"/>
      <c r="AF665" s="42"/>
      <c r="AG665" s="42"/>
      <c r="AL665" s="41"/>
      <c r="AM665" s="41"/>
      <c r="AN665" s="41"/>
      <c r="AO665" s="41"/>
      <c r="AW665" s="42"/>
      <c r="AX665" s="41"/>
    </row>
    <row r="666" spans="4:50" ht="12.75" customHeight="1" x14ac:dyDescent="0.2">
      <c r="D666" s="61"/>
      <c r="M666" s="40"/>
      <c r="N666" s="40"/>
      <c r="O666" s="40"/>
      <c r="Q666" s="40"/>
      <c r="R666" s="40"/>
      <c r="T666" s="41"/>
      <c r="AB666" s="41"/>
      <c r="AC666" s="41"/>
      <c r="AD666" s="41"/>
      <c r="AE666" s="44"/>
      <c r="AF666" s="42"/>
      <c r="AG666" s="42"/>
      <c r="AK666" s="42"/>
      <c r="AL666" s="41"/>
      <c r="AN666" s="41"/>
      <c r="AO666" s="41"/>
      <c r="AX666" s="41"/>
    </row>
    <row r="667" spans="4:50" x14ac:dyDescent="0.2">
      <c r="D667" s="61"/>
      <c r="M667" s="40"/>
      <c r="N667" s="40"/>
      <c r="O667" s="40"/>
      <c r="Q667" s="40"/>
      <c r="R667" s="40"/>
      <c r="T667" s="41"/>
      <c r="AB667" s="41"/>
      <c r="AC667" s="41"/>
      <c r="AE667" s="42"/>
      <c r="AF667" s="42"/>
      <c r="AG667" s="42"/>
      <c r="AN667" s="41"/>
    </row>
    <row r="668" spans="4:50" x14ac:dyDescent="0.2">
      <c r="D668" s="61"/>
      <c r="M668" s="40"/>
      <c r="N668" s="40"/>
      <c r="O668" s="40"/>
      <c r="Q668" s="40"/>
      <c r="R668" s="40"/>
      <c r="T668" s="41"/>
      <c r="AB668" s="41"/>
      <c r="AC668" s="41"/>
      <c r="AD668" s="41"/>
      <c r="AE668" s="42"/>
      <c r="AF668" s="42"/>
      <c r="AG668" s="42"/>
      <c r="AK668" s="42"/>
      <c r="AN668" s="41"/>
    </row>
    <row r="669" spans="4:50" x14ac:dyDescent="0.2">
      <c r="D669" s="61"/>
      <c r="M669" s="40"/>
      <c r="N669" s="40"/>
      <c r="O669" s="40"/>
      <c r="Q669" s="40"/>
      <c r="R669" s="40"/>
      <c r="T669" s="41"/>
      <c r="AB669" s="41"/>
      <c r="AC669" s="41"/>
      <c r="AD669" s="41"/>
      <c r="AE669" s="42"/>
      <c r="AG669" s="42"/>
      <c r="AK669" s="42"/>
      <c r="AN669" s="41"/>
    </row>
    <row r="670" spans="4:50" x14ac:dyDescent="0.2">
      <c r="D670" s="61"/>
      <c r="M670" s="40"/>
      <c r="N670" s="40"/>
      <c r="O670" s="40"/>
      <c r="Q670" s="40"/>
      <c r="R670" s="40"/>
      <c r="T670" s="41"/>
      <c r="AB670" s="41"/>
      <c r="AC670" s="41"/>
      <c r="AE670" s="42"/>
      <c r="AG670" s="42"/>
      <c r="AL670" s="41"/>
      <c r="AM670" s="41"/>
      <c r="AN670" s="41"/>
      <c r="AO670" s="41"/>
      <c r="AW670" s="42"/>
      <c r="AX670" s="41"/>
    </row>
    <row r="671" spans="4:50" x14ac:dyDescent="0.2">
      <c r="D671" s="61"/>
      <c r="M671" s="40"/>
      <c r="N671" s="40"/>
      <c r="O671" s="40"/>
      <c r="Q671" s="40"/>
      <c r="R671" s="40"/>
      <c r="T671" s="41"/>
      <c r="AB671" s="41"/>
      <c r="AC671" s="41"/>
      <c r="AD671" s="41"/>
      <c r="AE671" s="42"/>
      <c r="AF671" s="42"/>
      <c r="AG671" s="42"/>
      <c r="AK671" s="42"/>
      <c r="AL671" s="41"/>
      <c r="AM671" s="41"/>
      <c r="AN671" s="41"/>
      <c r="AO671" s="41"/>
      <c r="AW671" s="42"/>
      <c r="AX671" s="41"/>
    </row>
    <row r="672" spans="4:50" x14ac:dyDescent="0.2">
      <c r="D672" s="61"/>
      <c r="M672" s="40"/>
      <c r="N672" s="40"/>
      <c r="O672" s="40"/>
      <c r="Q672" s="40"/>
      <c r="R672" s="40"/>
      <c r="T672" s="41"/>
      <c r="AB672" s="41"/>
      <c r="AC672" s="41"/>
      <c r="AE672" s="42"/>
      <c r="AF672" s="42"/>
      <c r="AG672" s="42"/>
      <c r="AL672" s="41"/>
      <c r="AM672" s="41"/>
      <c r="AN672" s="41"/>
      <c r="AO672" s="41"/>
      <c r="AW672" s="42"/>
      <c r="AX672" s="41"/>
    </row>
    <row r="673" spans="4:50" x14ac:dyDescent="0.2">
      <c r="D673" s="61"/>
      <c r="M673" s="40"/>
      <c r="N673" s="40"/>
      <c r="O673" s="40"/>
      <c r="Q673" s="40"/>
      <c r="R673" s="40"/>
      <c r="T673" s="41"/>
      <c r="AB673" s="41"/>
      <c r="AC673" s="41"/>
      <c r="AD673" s="41"/>
      <c r="AE673" s="42"/>
      <c r="AF673" s="42"/>
      <c r="AG673" s="42"/>
      <c r="AK673" s="42"/>
      <c r="AL673" s="41"/>
      <c r="AM673" s="41"/>
      <c r="AN673" s="41"/>
      <c r="AO673" s="41"/>
      <c r="AW673" s="42"/>
      <c r="AX673" s="41"/>
    </row>
    <row r="674" spans="4:50" x14ac:dyDescent="0.2">
      <c r="D674" s="61"/>
      <c r="M674" s="40"/>
      <c r="N674" s="40"/>
      <c r="O674" s="40"/>
      <c r="Q674" s="40"/>
      <c r="R674" s="40"/>
      <c r="T674" s="41"/>
      <c r="AB674" s="41"/>
      <c r="AC674" s="41"/>
      <c r="AD674" s="41"/>
      <c r="AE674" s="42"/>
      <c r="AG674" s="42"/>
      <c r="AK674" s="42"/>
      <c r="AL674" s="41"/>
      <c r="AM674" s="41"/>
      <c r="AN674" s="41"/>
      <c r="AO674" s="41"/>
      <c r="AW674" s="42"/>
      <c r="AX674" s="41"/>
    </row>
    <row r="675" spans="4:50" x14ac:dyDescent="0.2">
      <c r="D675" s="61"/>
      <c r="M675" s="40"/>
      <c r="N675" s="40"/>
      <c r="O675" s="40"/>
      <c r="Q675" s="40"/>
      <c r="R675" s="40"/>
      <c r="T675" s="41"/>
      <c r="AB675" s="41"/>
      <c r="AC675" s="41"/>
      <c r="AD675" s="41"/>
      <c r="AE675" s="42"/>
      <c r="AG675" s="42"/>
      <c r="AK675" s="42"/>
      <c r="AL675" s="41"/>
      <c r="AN675" s="41"/>
      <c r="AO675" s="41"/>
      <c r="AX675" s="41"/>
    </row>
    <row r="676" spans="4:50" x14ac:dyDescent="0.2">
      <c r="D676" s="61"/>
      <c r="M676" s="40"/>
      <c r="N676" s="40"/>
      <c r="O676" s="40"/>
      <c r="Q676" s="40"/>
      <c r="R676" s="40"/>
      <c r="T676" s="41"/>
      <c r="AB676" s="41"/>
      <c r="AC676" s="41"/>
      <c r="AD676" s="41"/>
      <c r="AE676" s="42"/>
      <c r="AG676" s="42"/>
      <c r="AK676" s="42"/>
      <c r="AN676" s="41"/>
      <c r="AX676" s="41"/>
    </row>
    <row r="677" spans="4:50" x14ac:dyDescent="0.2">
      <c r="D677" s="61"/>
      <c r="M677" s="40"/>
      <c r="N677" s="40"/>
      <c r="O677" s="40"/>
      <c r="Q677" s="40"/>
      <c r="R677" s="40"/>
      <c r="T677" s="41"/>
      <c r="AB677" s="41"/>
      <c r="AC677" s="41"/>
      <c r="AD677" s="41"/>
      <c r="AE677" s="42"/>
      <c r="AG677" s="42"/>
      <c r="AK677" s="42"/>
      <c r="AL677" s="41"/>
      <c r="AM677" s="41"/>
      <c r="AN677" s="41"/>
      <c r="AO677" s="41"/>
    </row>
    <row r="678" spans="4:50" x14ac:dyDescent="0.2">
      <c r="D678" s="61"/>
      <c r="M678" s="40"/>
      <c r="N678" s="40"/>
      <c r="O678" s="40"/>
      <c r="Q678" s="40"/>
      <c r="R678" s="40"/>
      <c r="T678" s="41"/>
      <c r="AB678" s="41"/>
      <c r="AC678" s="41"/>
      <c r="AE678" s="42"/>
      <c r="AF678" s="42"/>
      <c r="AG678" s="42"/>
      <c r="AL678" s="41"/>
      <c r="AM678" s="41"/>
      <c r="AN678" s="41"/>
      <c r="AO678" s="41"/>
    </row>
    <row r="679" spans="4:50" x14ac:dyDescent="0.2">
      <c r="D679" s="61"/>
      <c r="M679" s="40"/>
      <c r="N679" s="40"/>
      <c r="O679" s="40"/>
      <c r="Q679" s="40"/>
      <c r="R679" s="40"/>
      <c r="T679" s="41"/>
      <c r="AB679" s="41"/>
      <c r="AC679" s="41"/>
      <c r="AE679" s="42"/>
      <c r="AG679" s="42"/>
      <c r="AL679" s="41"/>
      <c r="AN679" s="41"/>
      <c r="AO679" s="41"/>
    </row>
    <row r="680" spans="4:50" x14ac:dyDescent="0.2">
      <c r="D680" s="61"/>
      <c r="M680" s="40"/>
      <c r="N680" s="40"/>
      <c r="O680" s="40"/>
      <c r="Q680" s="40"/>
      <c r="R680" s="40"/>
      <c r="T680" s="41"/>
      <c r="AB680" s="41"/>
      <c r="AC680" s="41"/>
      <c r="AE680" s="42"/>
      <c r="AG680" s="42"/>
      <c r="AL680" s="41"/>
      <c r="AM680" s="41"/>
      <c r="AN680" s="41"/>
    </row>
    <row r="681" spans="4:50" x14ac:dyDescent="0.2">
      <c r="D681" s="61"/>
      <c r="M681" s="40"/>
      <c r="N681" s="40"/>
      <c r="O681" s="40"/>
      <c r="Q681" s="40"/>
      <c r="R681" s="40"/>
      <c r="T681" s="41"/>
      <c r="AB681" s="41"/>
      <c r="AC681" s="41"/>
      <c r="AE681" s="42"/>
      <c r="AF681" s="42"/>
      <c r="AG681" s="42"/>
      <c r="AL681" s="41"/>
      <c r="AM681" s="41"/>
      <c r="AN681" s="41"/>
      <c r="AO681" s="41"/>
    </row>
    <row r="682" spans="4:50" x14ac:dyDescent="0.2">
      <c r="D682" s="61"/>
      <c r="M682" s="40"/>
      <c r="N682" s="40"/>
      <c r="O682" s="40"/>
      <c r="Q682" s="40"/>
      <c r="R682" s="40"/>
      <c r="T682" s="41"/>
      <c r="AB682" s="41"/>
      <c r="AC682" s="41"/>
      <c r="AE682" s="42"/>
      <c r="AF682" s="42"/>
      <c r="AG682" s="42"/>
      <c r="AL682" s="41"/>
      <c r="AN682" s="41"/>
      <c r="AO682" s="41"/>
    </row>
    <row r="683" spans="4:50" x14ac:dyDescent="0.2">
      <c r="D683" s="61"/>
      <c r="M683" s="40"/>
      <c r="N683" s="40"/>
      <c r="O683" s="40"/>
      <c r="Q683" s="40"/>
      <c r="R683" s="40"/>
      <c r="T683" s="41"/>
      <c r="AB683" s="41"/>
      <c r="AC683" s="41"/>
      <c r="AE683" s="42"/>
      <c r="AG683" s="42"/>
      <c r="AL683" s="41"/>
      <c r="AM683" s="41"/>
      <c r="AN683" s="41"/>
    </row>
    <row r="684" spans="4:50" x14ac:dyDescent="0.2">
      <c r="D684" s="61"/>
      <c r="M684" s="40"/>
      <c r="N684" s="40"/>
      <c r="O684" s="40"/>
      <c r="Q684" s="40"/>
      <c r="R684" s="40"/>
      <c r="T684" s="41"/>
      <c r="AB684" s="41"/>
      <c r="AC684" s="41"/>
      <c r="AE684" s="42"/>
      <c r="AG684" s="42"/>
      <c r="AL684" s="41"/>
      <c r="AM684" s="41"/>
      <c r="AN684" s="41"/>
    </row>
    <row r="685" spans="4:50" x14ac:dyDescent="0.2">
      <c r="D685" s="61"/>
      <c r="M685" s="40"/>
      <c r="N685" s="40"/>
      <c r="O685" s="40"/>
      <c r="Q685" s="40"/>
      <c r="R685" s="40"/>
      <c r="T685" s="41"/>
      <c r="AB685" s="41"/>
      <c r="AC685" s="41"/>
      <c r="AE685" s="42"/>
      <c r="AG685" s="42"/>
      <c r="AL685" s="41"/>
      <c r="AN685" s="41"/>
      <c r="AO685" s="41"/>
    </row>
    <row r="686" spans="4:50" x14ac:dyDescent="0.2">
      <c r="D686" s="61"/>
      <c r="M686" s="40"/>
      <c r="N686" s="40"/>
      <c r="O686" s="40"/>
      <c r="Q686" s="40"/>
      <c r="R686" s="40"/>
      <c r="T686" s="41"/>
      <c r="AB686" s="41"/>
      <c r="AC686" s="41"/>
      <c r="AE686" s="42"/>
      <c r="AG686" s="42"/>
      <c r="AL686" s="41"/>
      <c r="AM686" s="41"/>
      <c r="AN686" s="41"/>
      <c r="AO686" s="41"/>
    </row>
    <row r="687" spans="4:50" x14ac:dyDescent="0.2">
      <c r="D687" s="61"/>
      <c r="M687" s="40"/>
      <c r="N687" s="40"/>
      <c r="O687" s="40"/>
      <c r="Q687" s="40"/>
      <c r="R687" s="40"/>
      <c r="T687" s="41"/>
      <c r="AB687" s="41"/>
      <c r="AC687" s="41"/>
      <c r="AE687" s="42"/>
      <c r="AG687" s="42"/>
      <c r="AL687" s="41"/>
      <c r="AM687" s="41"/>
      <c r="AN687" s="41"/>
      <c r="AW687" s="42"/>
      <c r="AX687" s="41"/>
    </row>
    <row r="688" spans="4:50" x14ac:dyDescent="0.2">
      <c r="D688" s="61"/>
      <c r="M688" s="40"/>
      <c r="N688" s="40"/>
      <c r="O688" s="40"/>
      <c r="Q688" s="40"/>
      <c r="R688" s="40"/>
      <c r="T688" s="41"/>
      <c r="AB688" s="41"/>
      <c r="AC688" s="41"/>
      <c r="AE688" s="42"/>
      <c r="AG688" s="42"/>
      <c r="AL688" s="41"/>
      <c r="AM688" s="41"/>
      <c r="AN688" s="41"/>
      <c r="AW688" s="42"/>
      <c r="AX688" s="41"/>
    </row>
    <row r="689" spans="4:50" x14ac:dyDescent="0.2">
      <c r="D689" s="61"/>
      <c r="M689" s="40"/>
      <c r="N689" s="40"/>
      <c r="O689" s="40"/>
      <c r="Q689" s="40"/>
      <c r="R689" s="40"/>
      <c r="T689" s="41"/>
      <c r="AB689" s="41"/>
      <c r="AC689" s="41"/>
      <c r="AE689" s="42"/>
      <c r="AF689" s="42"/>
      <c r="AG689" s="42"/>
      <c r="AL689" s="41"/>
      <c r="AM689" s="41"/>
      <c r="AN689" s="41"/>
      <c r="AO689" s="41"/>
      <c r="AW689" s="42"/>
      <c r="AX689" s="41"/>
    </row>
    <row r="690" spans="4:50" x14ac:dyDescent="0.2">
      <c r="D690" s="61"/>
      <c r="M690" s="40"/>
      <c r="N690" s="40"/>
      <c r="O690" s="40"/>
      <c r="Q690" s="40"/>
      <c r="R690" s="40"/>
      <c r="T690" s="41"/>
      <c r="AB690" s="41"/>
      <c r="AC690" s="41"/>
      <c r="AE690" s="42"/>
      <c r="AG690" s="42"/>
      <c r="AL690" s="41"/>
      <c r="AM690" s="41"/>
      <c r="AN690" s="41"/>
      <c r="AW690" s="42"/>
      <c r="AX690" s="41"/>
    </row>
    <row r="691" spans="4:50" x14ac:dyDescent="0.2">
      <c r="D691" s="61"/>
      <c r="M691" s="40"/>
      <c r="N691" s="40"/>
      <c r="O691" s="40"/>
      <c r="Q691" s="40"/>
      <c r="R691" s="40"/>
      <c r="T691" s="41"/>
      <c r="AB691" s="41"/>
      <c r="AC691" s="41"/>
      <c r="AE691" s="42"/>
      <c r="AG691" s="42"/>
      <c r="AL691" s="41"/>
      <c r="AM691" s="41"/>
      <c r="AN691" s="41"/>
      <c r="AW691" s="42"/>
      <c r="AX691" s="41"/>
    </row>
    <row r="692" spans="4:50" x14ac:dyDescent="0.2">
      <c r="D692" s="61"/>
      <c r="M692" s="40"/>
      <c r="N692" s="40"/>
      <c r="O692" s="40"/>
      <c r="Q692" s="40"/>
      <c r="R692" s="40"/>
      <c r="T692" s="41"/>
      <c r="AB692" s="41"/>
      <c r="AC692" s="41"/>
      <c r="AE692" s="42"/>
      <c r="AG692" s="42"/>
      <c r="AL692" s="41"/>
      <c r="AM692" s="41"/>
      <c r="AN692" s="41"/>
      <c r="AW692" s="42"/>
      <c r="AX692" s="41"/>
    </row>
    <row r="693" spans="4:50" x14ac:dyDescent="0.2">
      <c r="D693" s="61"/>
      <c r="M693" s="40"/>
      <c r="N693" s="40"/>
      <c r="O693" s="40"/>
      <c r="Q693" s="40"/>
      <c r="R693" s="40"/>
      <c r="T693" s="41"/>
      <c r="AB693" s="41"/>
      <c r="AC693" s="41"/>
      <c r="AE693" s="42"/>
      <c r="AG693" s="42"/>
      <c r="AL693" s="41"/>
      <c r="AM693" s="41"/>
      <c r="AN693" s="41"/>
      <c r="AW693" s="42"/>
      <c r="AX693" s="41"/>
    </row>
    <row r="694" spans="4:50" x14ac:dyDescent="0.2">
      <c r="D694" s="61"/>
      <c r="M694" s="40"/>
      <c r="N694" s="40"/>
      <c r="O694" s="40"/>
      <c r="Q694" s="40"/>
      <c r="R694" s="40"/>
      <c r="T694" s="41"/>
      <c r="AB694" s="41"/>
      <c r="AC694" s="41"/>
      <c r="AE694" s="42"/>
      <c r="AG694" s="42"/>
      <c r="AL694" s="41"/>
      <c r="AM694" s="41"/>
      <c r="AN694" s="41"/>
      <c r="AW694" s="42"/>
      <c r="AX694" s="41"/>
    </row>
    <row r="695" spans="4:50" x14ac:dyDescent="0.2">
      <c r="D695" s="61"/>
      <c r="M695" s="40"/>
      <c r="N695" s="40"/>
      <c r="O695" s="40"/>
      <c r="Q695" s="40"/>
      <c r="R695" s="40"/>
      <c r="T695" s="41"/>
      <c r="AB695" s="41"/>
      <c r="AC695" s="41"/>
      <c r="AE695" s="42"/>
      <c r="AG695" s="42"/>
      <c r="AL695" s="41"/>
      <c r="AM695" s="41"/>
      <c r="AN695" s="41"/>
      <c r="AW695" s="42"/>
      <c r="AX695" s="41"/>
    </row>
    <row r="696" spans="4:50" x14ac:dyDescent="0.2">
      <c r="D696" s="61"/>
      <c r="M696" s="40"/>
      <c r="N696" s="40"/>
      <c r="O696" s="40"/>
      <c r="Q696" s="40"/>
      <c r="R696" s="40"/>
      <c r="T696" s="41"/>
      <c r="AB696" s="41"/>
      <c r="AC696" s="41"/>
      <c r="AE696" s="42"/>
      <c r="AG696" s="42"/>
      <c r="AL696" s="41"/>
      <c r="AM696" s="41"/>
      <c r="AN696" s="41"/>
      <c r="AW696" s="42"/>
      <c r="AX696" s="41"/>
    </row>
    <row r="697" spans="4:50" x14ac:dyDescent="0.2">
      <c r="D697" s="61"/>
      <c r="M697" s="40"/>
      <c r="N697" s="40"/>
      <c r="O697" s="40"/>
      <c r="Q697" s="40"/>
      <c r="R697" s="40"/>
      <c r="T697" s="41"/>
      <c r="AB697" s="41"/>
      <c r="AC697" s="41"/>
      <c r="AE697" s="42"/>
      <c r="AG697" s="42"/>
      <c r="AL697" s="41"/>
      <c r="AM697" s="41"/>
      <c r="AN697" s="41"/>
      <c r="AW697" s="42"/>
      <c r="AX697" s="41"/>
    </row>
    <row r="698" spans="4:50" x14ac:dyDescent="0.2">
      <c r="D698" s="61"/>
      <c r="M698" s="40"/>
      <c r="N698" s="40"/>
      <c r="O698" s="40"/>
      <c r="Q698" s="40"/>
      <c r="R698" s="40"/>
      <c r="T698" s="41"/>
      <c r="AB698" s="41"/>
      <c r="AC698" s="41"/>
      <c r="AE698" s="42"/>
      <c r="AF698" s="42"/>
      <c r="AG698" s="42"/>
      <c r="AL698" s="41"/>
      <c r="AM698" s="41"/>
      <c r="AN698" s="41"/>
      <c r="AO698" s="41"/>
      <c r="AW698" s="42"/>
      <c r="AX698" s="41"/>
    </row>
    <row r="699" spans="4:50" x14ac:dyDescent="0.2">
      <c r="D699" s="61"/>
      <c r="M699" s="40"/>
      <c r="N699" s="40"/>
      <c r="O699" s="40"/>
      <c r="Q699" s="40"/>
      <c r="R699" s="40"/>
      <c r="T699" s="41"/>
      <c r="AB699" s="41"/>
      <c r="AC699" s="41"/>
      <c r="AE699" s="42"/>
      <c r="AG699" s="42"/>
      <c r="AL699" s="41"/>
      <c r="AM699" s="41"/>
      <c r="AN699" s="41"/>
      <c r="AW699" s="42"/>
      <c r="AX699" s="41"/>
    </row>
    <row r="700" spans="4:50" x14ac:dyDescent="0.2">
      <c r="D700" s="61"/>
      <c r="M700" s="40"/>
      <c r="N700" s="40"/>
      <c r="O700" s="40"/>
      <c r="Q700" s="40"/>
      <c r="R700" s="40"/>
      <c r="T700" s="41"/>
      <c r="AB700" s="41"/>
      <c r="AC700" s="41"/>
      <c r="AD700" s="41"/>
      <c r="AE700" s="42"/>
      <c r="AG700" s="42"/>
      <c r="AK700" s="42"/>
      <c r="AL700" s="41"/>
      <c r="AM700" s="41"/>
      <c r="AN700" s="41"/>
      <c r="AW700" s="42"/>
      <c r="AX700" s="41"/>
    </row>
    <row r="701" spans="4:50" x14ac:dyDescent="0.2">
      <c r="D701" s="61"/>
      <c r="M701" s="40"/>
      <c r="N701" s="40"/>
      <c r="O701" s="40"/>
      <c r="Q701" s="40"/>
      <c r="R701" s="40"/>
      <c r="T701" s="41"/>
      <c r="AB701" s="41"/>
      <c r="AC701" s="41"/>
      <c r="AE701" s="42"/>
      <c r="AG701" s="42"/>
      <c r="AL701" s="41"/>
      <c r="AM701" s="41"/>
      <c r="AN701" s="41"/>
      <c r="AW701" s="42"/>
      <c r="AX701" s="41"/>
    </row>
    <row r="702" spans="4:50" x14ac:dyDescent="0.2">
      <c r="D702" s="61"/>
      <c r="M702" s="40"/>
      <c r="N702" s="40"/>
      <c r="O702" s="40"/>
      <c r="Q702" s="40"/>
      <c r="R702" s="40"/>
      <c r="T702" s="41"/>
      <c r="AB702" s="41"/>
      <c r="AC702" s="41"/>
      <c r="AE702" s="42"/>
      <c r="AG702" s="42"/>
      <c r="AL702" s="41"/>
      <c r="AM702" s="41"/>
      <c r="AN702" s="41"/>
      <c r="AW702" s="42"/>
      <c r="AX702" s="41"/>
    </row>
    <row r="703" spans="4:50" x14ac:dyDescent="0.2">
      <c r="D703" s="61"/>
      <c r="M703" s="40"/>
      <c r="N703" s="40"/>
      <c r="O703" s="40"/>
      <c r="Q703" s="40"/>
      <c r="R703" s="40"/>
      <c r="T703" s="41"/>
      <c r="AB703" s="41"/>
      <c r="AC703" s="41"/>
      <c r="AE703" s="42"/>
      <c r="AG703" s="42"/>
      <c r="AL703" s="41"/>
      <c r="AM703" s="41"/>
      <c r="AN703" s="41"/>
      <c r="AO703" s="41"/>
      <c r="AW703" s="42"/>
      <c r="AX703" s="41"/>
    </row>
    <row r="704" spans="4:50" x14ac:dyDescent="0.2">
      <c r="D704" s="61"/>
      <c r="M704" s="40"/>
      <c r="N704" s="40"/>
      <c r="O704" s="40"/>
      <c r="Q704" s="40"/>
      <c r="R704" s="40"/>
      <c r="T704" s="41"/>
      <c r="AB704" s="41"/>
      <c r="AC704" s="41"/>
      <c r="AE704" s="42"/>
      <c r="AF704" s="42"/>
      <c r="AG704" s="42"/>
      <c r="AL704" s="41"/>
      <c r="AM704" s="41"/>
      <c r="AN704" s="41"/>
      <c r="AO704" s="41"/>
      <c r="AW704" s="42"/>
      <c r="AX704" s="41"/>
    </row>
    <row r="705" spans="4:50" x14ac:dyDescent="0.2">
      <c r="D705" s="61"/>
      <c r="M705" s="40"/>
      <c r="N705" s="40"/>
      <c r="O705" s="40"/>
      <c r="Q705" s="40"/>
      <c r="R705" s="40"/>
      <c r="T705" s="41"/>
      <c r="AB705" s="41"/>
      <c r="AC705" s="41"/>
      <c r="AD705" s="41"/>
      <c r="AE705" s="42"/>
      <c r="AG705" s="42"/>
      <c r="AK705" s="42"/>
      <c r="AL705" s="41"/>
      <c r="AM705" s="41"/>
      <c r="AN705" s="41"/>
      <c r="AW705" s="42"/>
      <c r="AX705" s="41"/>
    </row>
    <row r="706" spans="4:50" x14ac:dyDescent="0.2">
      <c r="D706" s="61"/>
      <c r="M706" s="40"/>
      <c r="N706" s="40"/>
      <c r="O706" s="40"/>
      <c r="Q706" s="40"/>
      <c r="R706" s="40"/>
      <c r="T706" s="41"/>
      <c r="AB706" s="41"/>
      <c r="AC706" s="41"/>
      <c r="AE706" s="42"/>
      <c r="AG706" s="42"/>
      <c r="AL706" s="41"/>
      <c r="AM706" s="41"/>
      <c r="AN706" s="41"/>
      <c r="AW706" s="42"/>
      <c r="AX706" s="41"/>
    </row>
    <row r="707" spans="4:50" x14ac:dyDescent="0.2">
      <c r="D707" s="61"/>
      <c r="M707" s="40"/>
      <c r="N707" s="40"/>
      <c r="O707" s="40"/>
      <c r="Q707" s="40"/>
      <c r="R707" s="40"/>
      <c r="T707" s="41"/>
      <c r="AB707" s="41"/>
      <c r="AC707" s="41"/>
      <c r="AE707" s="42"/>
      <c r="AF707" s="42"/>
      <c r="AG707" s="42"/>
      <c r="AL707" s="41"/>
      <c r="AM707" s="41"/>
      <c r="AN707" s="41"/>
      <c r="AO707" s="41"/>
      <c r="AW707" s="42"/>
      <c r="AX707" s="41"/>
    </row>
    <row r="708" spans="4:50" x14ac:dyDescent="0.2">
      <c r="D708" s="61"/>
      <c r="M708" s="40"/>
      <c r="N708" s="40"/>
      <c r="O708" s="40"/>
      <c r="Q708" s="40"/>
      <c r="R708" s="40"/>
      <c r="T708" s="41"/>
      <c r="AB708" s="41"/>
      <c r="AC708" s="41"/>
      <c r="AE708" s="42"/>
      <c r="AG708" s="42"/>
      <c r="AL708" s="41"/>
      <c r="AM708" s="41"/>
      <c r="AN708" s="41"/>
      <c r="AW708" s="42"/>
      <c r="AX708" s="41"/>
    </row>
    <row r="709" spans="4:50" x14ac:dyDescent="0.2">
      <c r="D709" s="61"/>
      <c r="M709" s="40"/>
      <c r="N709" s="40"/>
      <c r="O709" s="40"/>
      <c r="Q709" s="40"/>
      <c r="R709" s="40"/>
      <c r="T709" s="41"/>
      <c r="AB709" s="41"/>
      <c r="AC709" s="41"/>
      <c r="AE709" s="42"/>
      <c r="AG709" s="42"/>
      <c r="AL709" s="41"/>
      <c r="AM709" s="41"/>
      <c r="AN709" s="41"/>
      <c r="AW709" s="42"/>
      <c r="AX709" s="41"/>
    </row>
    <row r="710" spans="4:50" x14ac:dyDescent="0.2">
      <c r="D710" s="61"/>
      <c r="M710" s="40"/>
      <c r="N710" s="40"/>
      <c r="O710" s="40"/>
      <c r="Q710" s="40"/>
      <c r="R710" s="40"/>
      <c r="T710" s="41"/>
      <c r="AB710" s="41"/>
      <c r="AC710" s="41"/>
      <c r="AE710" s="42"/>
      <c r="AG710" s="42"/>
      <c r="AL710" s="41"/>
      <c r="AM710" s="41"/>
      <c r="AN710" s="41"/>
      <c r="AW710" s="42"/>
      <c r="AX710" s="41"/>
    </row>
    <row r="711" spans="4:50" x14ac:dyDescent="0.2">
      <c r="D711" s="61"/>
      <c r="M711" s="40"/>
      <c r="N711" s="40"/>
      <c r="O711" s="40"/>
      <c r="Q711" s="40"/>
      <c r="R711" s="40"/>
      <c r="T711" s="41"/>
      <c r="AB711" s="41"/>
      <c r="AC711" s="41"/>
      <c r="AE711" s="42"/>
      <c r="AG711" s="42"/>
      <c r="AL711" s="41"/>
      <c r="AM711" s="41"/>
      <c r="AN711" s="41"/>
      <c r="AW711" s="42"/>
      <c r="AX711" s="41"/>
    </row>
    <row r="712" spans="4:50" x14ac:dyDescent="0.2">
      <c r="D712" s="61"/>
      <c r="M712" s="40"/>
      <c r="N712" s="40"/>
      <c r="O712" s="40"/>
      <c r="Q712" s="40"/>
      <c r="R712" s="40"/>
      <c r="T712" s="41"/>
      <c r="AB712" s="41"/>
      <c r="AC712" s="41"/>
      <c r="AE712" s="42"/>
      <c r="AG712" s="42"/>
      <c r="AL712" s="41"/>
      <c r="AM712" s="41"/>
      <c r="AN712" s="41"/>
      <c r="AW712" s="42"/>
      <c r="AX712" s="41"/>
    </row>
    <row r="713" spans="4:50" x14ac:dyDescent="0.2">
      <c r="D713" s="61"/>
      <c r="M713" s="40"/>
      <c r="N713" s="40"/>
      <c r="O713" s="40"/>
      <c r="Q713" s="40"/>
      <c r="R713" s="40"/>
      <c r="T713" s="41"/>
      <c r="AB713" s="41"/>
      <c r="AC713" s="41"/>
      <c r="AE713" s="42"/>
      <c r="AG713" s="42"/>
      <c r="AL713" s="41"/>
      <c r="AM713" s="41"/>
      <c r="AN713" s="41"/>
      <c r="AW713" s="42"/>
      <c r="AX713" s="41"/>
    </row>
    <row r="714" spans="4:50" x14ac:dyDescent="0.2">
      <c r="D714" s="61"/>
      <c r="M714" s="40"/>
      <c r="N714" s="40"/>
      <c r="O714" s="40"/>
      <c r="Q714" s="40"/>
      <c r="R714" s="40"/>
      <c r="T714" s="41"/>
      <c r="AB714" s="41"/>
      <c r="AC714" s="41"/>
      <c r="AE714" s="42"/>
      <c r="AG714" s="42"/>
      <c r="AL714" s="41"/>
      <c r="AM714" s="41"/>
      <c r="AN714" s="41"/>
      <c r="AW714" s="42"/>
      <c r="AX714" s="41"/>
    </row>
    <row r="715" spans="4:50" x14ac:dyDescent="0.2">
      <c r="D715" s="61"/>
      <c r="M715" s="40"/>
      <c r="N715" s="40"/>
      <c r="O715" s="40"/>
      <c r="Q715" s="40"/>
      <c r="R715" s="40"/>
      <c r="T715" s="41"/>
      <c r="AB715" s="41"/>
      <c r="AC715" s="41"/>
      <c r="AE715" s="42"/>
      <c r="AG715" s="42"/>
      <c r="AL715" s="41"/>
      <c r="AM715" s="41"/>
      <c r="AN715" s="41"/>
      <c r="AW715" s="42"/>
      <c r="AX715" s="41"/>
    </row>
    <row r="716" spans="4:50" x14ac:dyDescent="0.2">
      <c r="D716" s="61"/>
      <c r="M716" s="40"/>
      <c r="N716" s="40"/>
      <c r="O716" s="40"/>
      <c r="Q716" s="40"/>
      <c r="R716" s="40"/>
      <c r="T716" s="41"/>
      <c r="AB716" s="41"/>
      <c r="AC716" s="41"/>
      <c r="AE716" s="42"/>
      <c r="AG716" s="42"/>
      <c r="AL716" s="41"/>
      <c r="AM716" s="41"/>
      <c r="AN716" s="41"/>
      <c r="AW716" s="42"/>
      <c r="AX716" s="41"/>
    </row>
    <row r="717" spans="4:50" x14ac:dyDescent="0.2">
      <c r="D717" s="61"/>
      <c r="M717" s="40"/>
      <c r="N717" s="40"/>
      <c r="O717" s="40"/>
      <c r="Q717" s="40"/>
      <c r="R717" s="40"/>
      <c r="T717" s="41"/>
      <c r="AB717" s="41"/>
      <c r="AC717" s="41"/>
      <c r="AE717" s="42"/>
      <c r="AG717" s="42"/>
      <c r="AL717" s="41"/>
      <c r="AM717" s="41"/>
      <c r="AN717" s="41"/>
      <c r="AW717" s="42"/>
      <c r="AX717" s="41"/>
    </row>
    <row r="718" spans="4:50" x14ac:dyDescent="0.2">
      <c r="D718" s="61"/>
      <c r="M718" s="40"/>
      <c r="N718" s="40"/>
      <c r="O718" s="40"/>
      <c r="Q718" s="40"/>
      <c r="R718" s="40"/>
      <c r="T718" s="41"/>
      <c r="AB718" s="41"/>
      <c r="AC718" s="41"/>
      <c r="AE718" s="42"/>
      <c r="AG718" s="42"/>
      <c r="AL718" s="41"/>
      <c r="AM718" s="41"/>
      <c r="AN718" s="41"/>
      <c r="AW718" s="42"/>
      <c r="AX718" s="41"/>
    </row>
    <row r="719" spans="4:50" x14ac:dyDescent="0.2">
      <c r="D719" s="61"/>
      <c r="M719" s="40"/>
      <c r="N719" s="40"/>
      <c r="O719" s="40"/>
      <c r="Q719" s="40"/>
      <c r="R719" s="40"/>
      <c r="T719" s="41"/>
      <c r="AB719" s="41"/>
      <c r="AC719" s="41"/>
      <c r="AE719" s="42"/>
      <c r="AG719" s="42"/>
      <c r="AL719" s="41"/>
      <c r="AM719" s="41"/>
      <c r="AN719" s="41"/>
      <c r="AW719" s="42"/>
      <c r="AX719" s="41"/>
    </row>
    <row r="720" spans="4:50" x14ac:dyDescent="0.2">
      <c r="D720" s="61"/>
      <c r="M720" s="40"/>
      <c r="N720" s="40"/>
      <c r="O720" s="40"/>
      <c r="Q720" s="40"/>
      <c r="R720" s="40"/>
      <c r="T720" s="41"/>
      <c r="AB720" s="41"/>
      <c r="AC720" s="41"/>
      <c r="AE720" s="42"/>
      <c r="AG720" s="42"/>
      <c r="AL720" s="41"/>
      <c r="AM720" s="41"/>
      <c r="AN720" s="41"/>
      <c r="AW720" s="42"/>
      <c r="AX720" s="41"/>
    </row>
    <row r="721" spans="4:50" x14ac:dyDescent="0.2">
      <c r="D721" s="61"/>
      <c r="M721" s="40"/>
      <c r="N721" s="40"/>
      <c r="O721" s="40"/>
      <c r="Q721" s="40"/>
      <c r="R721" s="40"/>
      <c r="T721" s="41"/>
      <c r="AB721" s="41"/>
      <c r="AC721" s="41"/>
      <c r="AE721" s="42"/>
      <c r="AG721" s="42"/>
      <c r="AL721" s="41"/>
      <c r="AM721" s="41"/>
      <c r="AN721" s="41"/>
      <c r="AW721" s="42"/>
      <c r="AX721" s="41"/>
    </row>
    <row r="722" spans="4:50" x14ac:dyDescent="0.2">
      <c r="D722" s="61"/>
      <c r="M722" s="40"/>
      <c r="N722" s="40"/>
      <c r="O722" s="40"/>
      <c r="Q722" s="40"/>
      <c r="R722" s="40"/>
      <c r="T722" s="41"/>
      <c r="AB722" s="41"/>
      <c r="AC722" s="41"/>
      <c r="AE722" s="42"/>
      <c r="AG722" s="42"/>
      <c r="AL722" s="41"/>
      <c r="AM722" s="41"/>
      <c r="AN722" s="41"/>
      <c r="AW722" s="42"/>
      <c r="AX722" s="41"/>
    </row>
    <row r="723" spans="4:50" x14ac:dyDescent="0.2">
      <c r="D723" s="61"/>
      <c r="M723" s="40"/>
      <c r="N723" s="40"/>
      <c r="O723" s="40"/>
      <c r="Q723" s="40"/>
      <c r="R723" s="40"/>
      <c r="T723" s="41"/>
      <c r="AB723" s="41"/>
      <c r="AC723" s="41"/>
      <c r="AE723" s="42"/>
      <c r="AG723" s="42"/>
      <c r="AL723" s="41"/>
      <c r="AM723" s="41"/>
      <c r="AN723" s="41"/>
      <c r="AW723" s="42"/>
      <c r="AX723" s="41"/>
    </row>
    <row r="724" spans="4:50" x14ac:dyDescent="0.2">
      <c r="D724" s="61"/>
      <c r="M724" s="40"/>
      <c r="N724" s="40"/>
      <c r="O724" s="40"/>
      <c r="Q724" s="40"/>
      <c r="R724" s="40"/>
      <c r="T724" s="41"/>
      <c r="AB724" s="41"/>
      <c r="AC724" s="41"/>
      <c r="AE724" s="42"/>
      <c r="AG724" s="42"/>
      <c r="AL724" s="41"/>
      <c r="AM724" s="41"/>
      <c r="AN724" s="41"/>
      <c r="AW724" s="42"/>
      <c r="AX724" s="41"/>
    </row>
    <row r="725" spans="4:50" x14ac:dyDescent="0.2">
      <c r="D725" s="61"/>
      <c r="M725" s="40"/>
      <c r="N725" s="40"/>
      <c r="O725" s="40"/>
      <c r="Q725" s="40"/>
      <c r="R725" s="40"/>
      <c r="T725" s="41"/>
      <c r="AB725" s="41"/>
      <c r="AC725" s="41"/>
      <c r="AE725" s="42"/>
      <c r="AG725" s="42"/>
      <c r="AL725" s="41"/>
      <c r="AM725" s="41"/>
      <c r="AN725" s="41"/>
      <c r="AW725" s="42"/>
      <c r="AX725" s="41"/>
    </row>
    <row r="726" spans="4:50" x14ac:dyDescent="0.2">
      <c r="D726" s="61"/>
      <c r="M726" s="40"/>
      <c r="N726" s="40"/>
      <c r="O726" s="40"/>
      <c r="Q726" s="40"/>
      <c r="R726" s="40"/>
      <c r="T726" s="41"/>
      <c r="AB726" s="41"/>
      <c r="AC726" s="41"/>
      <c r="AE726" s="42"/>
      <c r="AG726" s="42"/>
      <c r="AL726" s="41"/>
      <c r="AM726" s="41"/>
      <c r="AN726" s="41"/>
      <c r="AW726" s="42"/>
      <c r="AX726" s="41"/>
    </row>
    <row r="727" spans="4:50" x14ac:dyDescent="0.2">
      <c r="D727" s="61"/>
      <c r="M727" s="40"/>
      <c r="N727" s="40"/>
      <c r="O727" s="40"/>
      <c r="Q727" s="40"/>
      <c r="R727" s="40"/>
      <c r="T727" s="41"/>
      <c r="AB727" s="41"/>
      <c r="AC727" s="41"/>
      <c r="AE727" s="42"/>
      <c r="AG727" s="42"/>
      <c r="AL727" s="41"/>
      <c r="AM727" s="41"/>
      <c r="AN727" s="41"/>
      <c r="AW727" s="42"/>
      <c r="AX727" s="41"/>
    </row>
    <row r="728" spans="4:50" x14ac:dyDescent="0.2">
      <c r="D728" s="61"/>
      <c r="M728" s="40"/>
      <c r="N728" s="40"/>
      <c r="O728" s="40"/>
      <c r="Q728" s="40"/>
      <c r="R728" s="40"/>
      <c r="T728" s="41"/>
      <c r="AB728" s="41"/>
      <c r="AC728" s="41"/>
      <c r="AE728" s="42"/>
      <c r="AG728" s="42"/>
      <c r="AL728" s="41"/>
      <c r="AM728" s="41"/>
      <c r="AN728" s="41"/>
      <c r="AW728" s="42"/>
      <c r="AX728" s="41"/>
    </row>
    <row r="729" spans="4:50" x14ac:dyDescent="0.2">
      <c r="D729" s="61"/>
      <c r="M729" s="40"/>
      <c r="N729" s="40"/>
      <c r="O729" s="40"/>
      <c r="Q729" s="40"/>
      <c r="R729" s="40"/>
      <c r="T729" s="41"/>
      <c r="AB729" s="41"/>
      <c r="AC729" s="41"/>
      <c r="AE729" s="42"/>
      <c r="AG729" s="42"/>
      <c r="AL729" s="41"/>
      <c r="AM729" s="41"/>
      <c r="AN729" s="41"/>
      <c r="AW729" s="42"/>
      <c r="AX729" s="41"/>
    </row>
    <row r="730" spans="4:50" x14ac:dyDescent="0.2">
      <c r="D730" s="61"/>
      <c r="M730" s="40"/>
      <c r="N730" s="40"/>
      <c r="O730" s="40"/>
      <c r="Q730" s="40"/>
      <c r="R730" s="40"/>
      <c r="T730" s="41"/>
      <c r="AB730" s="41"/>
      <c r="AC730" s="41"/>
      <c r="AE730" s="42"/>
      <c r="AG730" s="42"/>
      <c r="AL730" s="41"/>
      <c r="AM730" s="41"/>
      <c r="AN730" s="41"/>
      <c r="AW730" s="42"/>
      <c r="AX730" s="41"/>
    </row>
    <row r="731" spans="4:50" x14ac:dyDescent="0.2">
      <c r="D731" s="61"/>
      <c r="M731" s="40"/>
      <c r="N731" s="40"/>
      <c r="O731" s="40"/>
      <c r="Q731" s="40"/>
      <c r="R731" s="40"/>
      <c r="T731" s="41"/>
      <c r="AB731" s="41"/>
      <c r="AC731" s="41"/>
      <c r="AE731" s="42"/>
      <c r="AG731" s="42"/>
      <c r="AL731" s="41"/>
      <c r="AM731" s="41"/>
      <c r="AN731" s="41"/>
      <c r="AW731" s="42"/>
      <c r="AX731" s="41"/>
    </row>
    <row r="732" spans="4:50" x14ac:dyDescent="0.2">
      <c r="D732" s="61"/>
      <c r="M732" s="40"/>
      <c r="N732" s="40"/>
      <c r="O732" s="40"/>
      <c r="Q732" s="40"/>
      <c r="R732" s="40"/>
      <c r="T732" s="41"/>
      <c r="AB732" s="41"/>
      <c r="AC732" s="41"/>
      <c r="AE732" s="42"/>
      <c r="AG732" s="42"/>
      <c r="AL732" s="41"/>
      <c r="AM732" s="41"/>
      <c r="AN732" s="41"/>
      <c r="AW732" s="42"/>
      <c r="AX732" s="41"/>
    </row>
    <row r="733" spans="4:50" x14ac:dyDescent="0.2">
      <c r="D733" s="61"/>
      <c r="M733" s="40"/>
      <c r="N733" s="40"/>
      <c r="O733" s="40"/>
      <c r="Q733" s="40"/>
      <c r="R733" s="40"/>
      <c r="T733" s="41"/>
      <c r="AB733" s="41"/>
      <c r="AC733" s="41"/>
      <c r="AE733" s="42"/>
      <c r="AG733" s="42"/>
      <c r="AL733" s="41"/>
      <c r="AM733" s="41"/>
      <c r="AN733" s="41"/>
      <c r="AW733" s="42"/>
      <c r="AX733" s="41"/>
    </row>
    <row r="734" spans="4:50" x14ac:dyDescent="0.2">
      <c r="D734" s="61"/>
      <c r="M734" s="40"/>
      <c r="N734" s="40"/>
      <c r="O734" s="40"/>
      <c r="Q734" s="40"/>
      <c r="R734" s="40"/>
      <c r="T734" s="41"/>
      <c r="AB734" s="41"/>
      <c r="AC734" s="41"/>
      <c r="AE734" s="42"/>
      <c r="AG734" s="42"/>
      <c r="AL734" s="41"/>
      <c r="AM734" s="41"/>
      <c r="AN734" s="41"/>
      <c r="AW734" s="42"/>
      <c r="AX734" s="41"/>
    </row>
    <row r="735" spans="4:50" x14ac:dyDescent="0.2">
      <c r="D735" s="61"/>
      <c r="M735" s="40"/>
      <c r="N735" s="40"/>
      <c r="O735" s="40"/>
      <c r="Q735" s="40"/>
      <c r="R735" s="40"/>
      <c r="T735" s="41"/>
      <c r="AB735" s="41"/>
      <c r="AC735" s="41"/>
      <c r="AE735" s="42"/>
      <c r="AG735" s="42"/>
      <c r="AL735" s="41"/>
      <c r="AM735" s="41"/>
      <c r="AN735" s="41"/>
      <c r="AW735" s="42"/>
      <c r="AX735" s="41"/>
    </row>
    <row r="776" spans="1:21" x14ac:dyDescent="0.2">
      <c r="A776" s="43"/>
      <c r="B776" s="43"/>
      <c r="C776" s="43"/>
      <c r="D776" s="60"/>
      <c r="E776" s="43"/>
      <c r="F776" s="43"/>
      <c r="G776" s="43"/>
      <c r="H776" s="43"/>
      <c r="I776" s="43"/>
      <c r="J776" s="43"/>
      <c r="K776" s="43"/>
      <c r="L776" s="43"/>
      <c r="M776" s="43"/>
      <c r="N776" s="43"/>
      <c r="O776" s="43"/>
      <c r="P776" s="43"/>
      <c r="Q776" s="43"/>
      <c r="R776" s="43"/>
      <c r="S776" s="43"/>
      <c r="T776" s="43"/>
      <c r="U776" s="43"/>
    </row>
    <row r="849" spans="1:21" x14ac:dyDescent="0.2">
      <c r="A849" s="43"/>
      <c r="B849" s="43"/>
      <c r="C849" s="43"/>
      <c r="D849" s="60"/>
      <c r="E849" s="43"/>
      <c r="F849" s="43"/>
      <c r="G849" s="43"/>
      <c r="H849" s="43"/>
      <c r="I849" s="43"/>
      <c r="J849" s="43"/>
      <c r="K849" s="43"/>
      <c r="L849" s="43"/>
      <c r="M849" s="43"/>
      <c r="N849" s="43"/>
      <c r="O849" s="43"/>
      <c r="P849" s="43"/>
      <c r="Q849" s="43"/>
      <c r="R849" s="43"/>
      <c r="S849" s="43"/>
      <c r="T849" s="43"/>
      <c r="U849" s="43"/>
    </row>
    <row r="949" spans="1:29" x14ac:dyDescent="0.2">
      <c r="A949" t="s">
        <v>469</v>
      </c>
      <c r="B949" t="s">
        <v>469</v>
      </c>
      <c r="C949" t="s">
        <v>469</v>
      </c>
      <c r="D949" s="39" t="s">
        <v>469</v>
      </c>
      <c r="J949" t="s">
        <v>469</v>
      </c>
      <c r="K949" t="s">
        <v>469</v>
      </c>
      <c r="L949" t="s">
        <v>469</v>
      </c>
      <c r="M949" t="s">
        <v>469</v>
      </c>
      <c r="N949" t="s">
        <v>469</v>
      </c>
      <c r="O949" t="s">
        <v>469</v>
      </c>
      <c r="P949" t="s">
        <v>469</v>
      </c>
      <c r="Q949" t="s">
        <v>469</v>
      </c>
      <c r="R949" t="s">
        <v>469</v>
      </c>
      <c r="AB949" t="s">
        <v>469</v>
      </c>
      <c r="AC949">
        <v>0</v>
      </c>
    </row>
    <row r="950" spans="1:29" x14ac:dyDescent="0.2">
      <c r="A950" t="s">
        <v>469</v>
      </c>
      <c r="B950" t="s">
        <v>469</v>
      </c>
      <c r="C950" t="s">
        <v>469</v>
      </c>
      <c r="D950" s="39" t="s">
        <v>469</v>
      </c>
      <c r="J950" t="s">
        <v>469</v>
      </c>
      <c r="K950" t="s">
        <v>469</v>
      </c>
      <c r="L950" t="s">
        <v>469</v>
      </c>
      <c r="M950" t="s">
        <v>469</v>
      </c>
      <c r="N950" t="s">
        <v>469</v>
      </c>
      <c r="O950" t="s">
        <v>469</v>
      </c>
      <c r="P950" t="s">
        <v>469</v>
      </c>
      <c r="Q950" t="s">
        <v>469</v>
      </c>
      <c r="R950" t="s">
        <v>469</v>
      </c>
      <c r="AB950" t="s">
        <v>469</v>
      </c>
      <c r="AC950">
        <v>0</v>
      </c>
    </row>
    <row r="951" spans="1:29" x14ac:dyDescent="0.2">
      <c r="A951" t="s">
        <v>469</v>
      </c>
      <c r="B951" t="s">
        <v>469</v>
      </c>
      <c r="C951" t="s">
        <v>469</v>
      </c>
      <c r="D951" s="39" t="s">
        <v>469</v>
      </c>
      <c r="J951" t="s">
        <v>469</v>
      </c>
      <c r="K951" t="s">
        <v>469</v>
      </c>
      <c r="L951" t="s">
        <v>469</v>
      </c>
      <c r="M951" t="s">
        <v>469</v>
      </c>
      <c r="N951" t="s">
        <v>469</v>
      </c>
      <c r="O951" t="s">
        <v>469</v>
      </c>
      <c r="P951" t="s">
        <v>469</v>
      </c>
      <c r="Q951" t="s">
        <v>469</v>
      </c>
      <c r="R951" t="s">
        <v>469</v>
      </c>
      <c r="AB951" t="s">
        <v>469</v>
      </c>
      <c r="AC951">
        <v>0</v>
      </c>
    </row>
    <row r="952" spans="1:29" x14ac:dyDescent="0.2">
      <c r="A952" t="s">
        <v>469</v>
      </c>
      <c r="B952" t="s">
        <v>469</v>
      </c>
      <c r="C952" t="s">
        <v>469</v>
      </c>
      <c r="D952" s="39" t="s">
        <v>469</v>
      </c>
      <c r="J952" t="s">
        <v>469</v>
      </c>
      <c r="K952" t="s">
        <v>469</v>
      </c>
      <c r="L952" t="s">
        <v>469</v>
      </c>
      <c r="M952" t="s">
        <v>469</v>
      </c>
      <c r="N952" t="s">
        <v>469</v>
      </c>
      <c r="O952" t="s">
        <v>469</v>
      </c>
      <c r="P952" t="s">
        <v>469</v>
      </c>
      <c r="Q952" t="s">
        <v>469</v>
      </c>
      <c r="R952" t="s">
        <v>469</v>
      </c>
      <c r="AB952" t="s">
        <v>469</v>
      </c>
      <c r="AC952">
        <v>0</v>
      </c>
    </row>
    <row r="953" spans="1:29" x14ac:dyDescent="0.2">
      <c r="A953" t="s">
        <v>469</v>
      </c>
      <c r="B953" t="s">
        <v>469</v>
      </c>
      <c r="C953" t="s">
        <v>469</v>
      </c>
      <c r="D953" s="39" t="s">
        <v>469</v>
      </c>
      <c r="J953" t="s">
        <v>469</v>
      </c>
      <c r="K953" t="s">
        <v>469</v>
      </c>
      <c r="L953" t="s">
        <v>469</v>
      </c>
      <c r="M953" t="s">
        <v>469</v>
      </c>
      <c r="N953" t="s">
        <v>469</v>
      </c>
      <c r="O953" t="s">
        <v>469</v>
      </c>
      <c r="P953" t="s">
        <v>469</v>
      </c>
      <c r="Q953" t="s">
        <v>469</v>
      </c>
      <c r="R953" t="s">
        <v>469</v>
      </c>
      <c r="AB953" t="s">
        <v>469</v>
      </c>
      <c r="AC953">
        <v>0</v>
      </c>
    </row>
    <row r="954" spans="1:29" x14ac:dyDescent="0.2">
      <c r="A954" t="s">
        <v>469</v>
      </c>
      <c r="B954" t="s">
        <v>469</v>
      </c>
      <c r="C954" t="s">
        <v>469</v>
      </c>
      <c r="D954" s="39" t="s">
        <v>469</v>
      </c>
      <c r="J954" t="s">
        <v>469</v>
      </c>
      <c r="K954" t="s">
        <v>469</v>
      </c>
      <c r="L954" t="s">
        <v>469</v>
      </c>
      <c r="M954" t="s">
        <v>469</v>
      </c>
      <c r="N954" t="s">
        <v>469</v>
      </c>
      <c r="O954" t="s">
        <v>469</v>
      </c>
      <c r="P954" t="s">
        <v>469</v>
      </c>
      <c r="Q954" t="s">
        <v>469</v>
      </c>
      <c r="R954" t="s">
        <v>469</v>
      </c>
      <c r="AB954" t="s">
        <v>469</v>
      </c>
      <c r="AC954">
        <v>0</v>
      </c>
    </row>
    <row r="955" spans="1:29" x14ac:dyDescent="0.2">
      <c r="A955" t="s">
        <v>469</v>
      </c>
      <c r="B955" t="s">
        <v>469</v>
      </c>
      <c r="C955" t="s">
        <v>469</v>
      </c>
      <c r="D955" s="39" t="s">
        <v>469</v>
      </c>
      <c r="J955" t="s">
        <v>469</v>
      </c>
      <c r="K955" t="s">
        <v>469</v>
      </c>
      <c r="L955" t="s">
        <v>469</v>
      </c>
      <c r="M955" t="s">
        <v>469</v>
      </c>
      <c r="N955" t="s">
        <v>469</v>
      </c>
      <c r="O955" t="s">
        <v>469</v>
      </c>
      <c r="P955" t="s">
        <v>469</v>
      </c>
      <c r="Q955" t="s">
        <v>469</v>
      </c>
      <c r="R955" t="s">
        <v>469</v>
      </c>
      <c r="AB955" t="s">
        <v>469</v>
      </c>
      <c r="AC955">
        <v>0</v>
      </c>
    </row>
    <row r="956" spans="1:29" x14ac:dyDescent="0.2">
      <c r="A956" t="s">
        <v>469</v>
      </c>
      <c r="B956" t="s">
        <v>469</v>
      </c>
      <c r="C956" t="s">
        <v>469</v>
      </c>
      <c r="D956" s="39" t="s">
        <v>469</v>
      </c>
      <c r="J956" t="s">
        <v>469</v>
      </c>
      <c r="K956" t="s">
        <v>469</v>
      </c>
      <c r="L956" t="s">
        <v>469</v>
      </c>
      <c r="M956" t="s">
        <v>469</v>
      </c>
      <c r="N956" t="s">
        <v>469</v>
      </c>
      <c r="O956" t="s">
        <v>469</v>
      </c>
      <c r="P956" t="s">
        <v>469</v>
      </c>
      <c r="Q956" t="s">
        <v>469</v>
      </c>
      <c r="R956" t="s">
        <v>469</v>
      </c>
      <c r="AB956" t="s">
        <v>469</v>
      </c>
      <c r="AC956">
        <v>0</v>
      </c>
    </row>
    <row r="957" spans="1:29" x14ac:dyDescent="0.2">
      <c r="A957" t="s">
        <v>469</v>
      </c>
      <c r="B957" t="s">
        <v>469</v>
      </c>
      <c r="C957" t="s">
        <v>469</v>
      </c>
      <c r="D957" s="39" t="s">
        <v>469</v>
      </c>
      <c r="H957" t="s">
        <v>469</v>
      </c>
      <c r="J957" t="s">
        <v>469</v>
      </c>
      <c r="K957" t="s">
        <v>469</v>
      </c>
      <c r="L957" t="s">
        <v>469</v>
      </c>
      <c r="M957" t="s">
        <v>469</v>
      </c>
      <c r="N957" t="s">
        <v>469</v>
      </c>
      <c r="O957" t="s">
        <v>469</v>
      </c>
      <c r="P957" t="s">
        <v>469</v>
      </c>
      <c r="Q957" t="s">
        <v>469</v>
      </c>
      <c r="R957" t="s">
        <v>469</v>
      </c>
      <c r="AB957" t="s">
        <v>469</v>
      </c>
      <c r="AC957">
        <v>0</v>
      </c>
    </row>
    <row r="958" spans="1:29" x14ac:dyDescent="0.2">
      <c r="A958" t="s">
        <v>469</v>
      </c>
      <c r="B958" t="s">
        <v>469</v>
      </c>
      <c r="C958" t="s">
        <v>469</v>
      </c>
      <c r="D958" s="39" t="s">
        <v>469</v>
      </c>
      <c r="H958" t="s">
        <v>469</v>
      </c>
      <c r="J958" t="s">
        <v>469</v>
      </c>
      <c r="K958" t="s">
        <v>469</v>
      </c>
      <c r="L958" t="s">
        <v>469</v>
      </c>
      <c r="M958" t="s">
        <v>469</v>
      </c>
      <c r="N958" t="s">
        <v>469</v>
      </c>
      <c r="O958" t="s">
        <v>469</v>
      </c>
      <c r="P958" t="s">
        <v>469</v>
      </c>
      <c r="Q958" t="s">
        <v>469</v>
      </c>
      <c r="R958" t="s">
        <v>469</v>
      </c>
      <c r="AB958" t="s">
        <v>469</v>
      </c>
      <c r="AC958">
        <v>0</v>
      </c>
    </row>
    <row r="959" spans="1:29" x14ac:dyDescent="0.2">
      <c r="A959" t="s">
        <v>469</v>
      </c>
      <c r="B959" t="s">
        <v>469</v>
      </c>
      <c r="C959" t="s">
        <v>469</v>
      </c>
      <c r="D959" s="39" t="s">
        <v>469</v>
      </c>
      <c r="H959" t="s">
        <v>469</v>
      </c>
      <c r="J959" t="s">
        <v>469</v>
      </c>
      <c r="K959" t="s">
        <v>469</v>
      </c>
      <c r="L959" t="s">
        <v>469</v>
      </c>
      <c r="M959" t="s">
        <v>469</v>
      </c>
      <c r="N959" t="s">
        <v>469</v>
      </c>
      <c r="O959" t="s">
        <v>469</v>
      </c>
      <c r="P959" t="s">
        <v>469</v>
      </c>
      <c r="Q959" t="s">
        <v>469</v>
      </c>
      <c r="R959" t="s">
        <v>469</v>
      </c>
      <c r="AB959" t="s">
        <v>469</v>
      </c>
      <c r="AC959">
        <v>0</v>
      </c>
    </row>
    <row r="960" spans="1:29" x14ac:dyDescent="0.2">
      <c r="A960" t="s">
        <v>469</v>
      </c>
      <c r="B960" t="s">
        <v>469</v>
      </c>
      <c r="C960" t="s">
        <v>469</v>
      </c>
      <c r="D960" s="39" t="s">
        <v>469</v>
      </c>
      <c r="H960" t="s">
        <v>469</v>
      </c>
      <c r="J960" t="s">
        <v>469</v>
      </c>
      <c r="K960" t="s">
        <v>469</v>
      </c>
      <c r="L960" t="s">
        <v>469</v>
      </c>
      <c r="M960" t="s">
        <v>469</v>
      </c>
      <c r="N960" t="s">
        <v>469</v>
      </c>
      <c r="O960" t="s">
        <v>469</v>
      </c>
      <c r="P960" t="s">
        <v>469</v>
      </c>
      <c r="Q960" t="s">
        <v>469</v>
      </c>
      <c r="R960" t="s">
        <v>469</v>
      </c>
      <c r="AB960" t="s">
        <v>469</v>
      </c>
      <c r="AC960">
        <v>0</v>
      </c>
    </row>
    <row r="961" spans="1:32" x14ac:dyDescent="0.2">
      <c r="A961" t="s">
        <v>469</v>
      </c>
      <c r="B961" t="s">
        <v>469</v>
      </c>
      <c r="C961" t="s">
        <v>469</v>
      </c>
      <c r="D961" s="39" t="s">
        <v>469</v>
      </c>
      <c r="H961" t="s">
        <v>469</v>
      </c>
      <c r="J961" t="s">
        <v>469</v>
      </c>
      <c r="K961" t="s">
        <v>469</v>
      </c>
      <c r="L961" t="s">
        <v>469</v>
      </c>
      <c r="M961" t="s">
        <v>469</v>
      </c>
      <c r="N961" t="s">
        <v>469</v>
      </c>
      <c r="O961" t="s">
        <v>469</v>
      </c>
      <c r="P961" t="s">
        <v>469</v>
      </c>
      <c r="Q961" t="s">
        <v>469</v>
      </c>
      <c r="R961" t="s">
        <v>469</v>
      </c>
      <c r="AB961" t="s">
        <v>469</v>
      </c>
      <c r="AC961">
        <v>0</v>
      </c>
    </row>
    <row r="962" spans="1:32" x14ac:dyDescent="0.2">
      <c r="A962" t="s">
        <v>469</v>
      </c>
      <c r="B962" t="s">
        <v>469</v>
      </c>
      <c r="C962" t="s">
        <v>469</v>
      </c>
      <c r="D962" s="39" t="s">
        <v>469</v>
      </c>
      <c r="H962" t="s">
        <v>469</v>
      </c>
      <c r="J962" t="s">
        <v>469</v>
      </c>
      <c r="K962" t="s">
        <v>469</v>
      </c>
      <c r="L962" t="s">
        <v>469</v>
      </c>
      <c r="M962" t="s">
        <v>469</v>
      </c>
      <c r="N962" t="s">
        <v>469</v>
      </c>
      <c r="O962" t="s">
        <v>469</v>
      </c>
      <c r="P962" t="s">
        <v>469</v>
      </c>
      <c r="Q962" t="s">
        <v>469</v>
      </c>
      <c r="R962" t="s">
        <v>469</v>
      </c>
      <c r="AB962" t="s">
        <v>469</v>
      </c>
      <c r="AC962">
        <v>0</v>
      </c>
    </row>
    <row r="963" spans="1:32" x14ac:dyDescent="0.2">
      <c r="A963" t="s">
        <v>469</v>
      </c>
      <c r="B963" t="s">
        <v>469</v>
      </c>
      <c r="C963" t="s">
        <v>469</v>
      </c>
      <c r="D963" s="39" t="s">
        <v>469</v>
      </c>
      <c r="H963" t="s">
        <v>469</v>
      </c>
      <c r="J963" t="s">
        <v>469</v>
      </c>
      <c r="K963" t="s">
        <v>469</v>
      </c>
      <c r="L963" t="s">
        <v>469</v>
      </c>
      <c r="M963" t="s">
        <v>469</v>
      </c>
      <c r="N963" t="s">
        <v>469</v>
      </c>
      <c r="O963" t="s">
        <v>469</v>
      </c>
      <c r="P963" t="s">
        <v>469</v>
      </c>
      <c r="Q963" t="s">
        <v>469</v>
      </c>
      <c r="R963" t="s">
        <v>469</v>
      </c>
      <c r="AB963" t="s">
        <v>469</v>
      </c>
      <c r="AC963">
        <v>0</v>
      </c>
      <c r="AF963">
        <v>0</v>
      </c>
    </row>
    <row r="964" spans="1:32" x14ac:dyDescent="0.2">
      <c r="A964" t="s">
        <v>469</v>
      </c>
      <c r="B964" t="s">
        <v>469</v>
      </c>
      <c r="C964" t="s">
        <v>469</v>
      </c>
      <c r="D964" s="39" t="s">
        <v>469</v>
      </c>
      <c r="H964" t="s">
        <v>469</v>
      </c>
      <c r="J964" t="s">
        <v>469</v>
      </c>
      <c r="K964" t="s">
        <v>469</v>
      </c>
      <c r="L964" t="s">
        <v>469</v>
      </c>
      <c r="M964" t="s">
        <v>469</v>
      </c>
      <c r="N964" t="s">
        <v>469</v>
      </c>
      <c r="O964" t="s">
        <v>469</v>
      </c>
      <c r="P964" t="s">
        <v>469</v>
      </c>
      <c r="Q964" t="s">
        <v>469</v>
      </c>
      <c r="R964" t="s">
        <v>469</v>
      </c>
      <c r="AB964" t="s">
        <v>469</v>
      </c>
      <c r="AC964">
        <v>0</v>
      </c>
      <c r="AF964">
        <v>0</v>
      </c>
    </row>
    <row r="965" spans="1:32" x14ac:dyDescent="0.2">
      <c r="A965" t="s">
        <v>469</v>
      </c>
      <c r="B965" t="s">
        <v>469</v>
      </c>
      <c r="C965" t="s">
        <v>469</v>
      </c>
      <c r="D965" s="39" t="s">
        <v>469</v>
      </c>
      <c r="H965" t="s">
        <v>469</v>
      </c>
      <c r="J965" t="s">
        <v>469</v>
      </c>
      <c r="K965" t="s">
        <v>469</v>
      </c>
      <c r="L965" t="s">
        <v>469</v>
      </c>
      <c r="M965" t="s">
        <v>469</v>
      </c>
      <c r="N965" t="s">
        <v>469</v>
      </c>
      <c r="O965" t="s">
        <v>469</v>
      </c>
      <c r="P965" t="s">
        <v>469</v>
      </c>
      <c r="Q965" t="s">
        <v>469</v>
      </c>
      <c r="R965" t="s">
        <v>469</v>
      </c>
      <c r="AB965" t="s">
        <v>469</v>
      </c>
      <c r="AC965">
        <v>0</v>
      </c>
      <c r="AF965">
        <v>0</v>
      </c>
    </row>
    <row r="966" spans="1:32" x14ac:dyDescent="0.2">
      <c r="A966" t="s">
        <v>469</v>
      </c>
      <c r="B966" t="s">
        <v>469</v>
      </c>
      <c r="C966" t="s">
        <v>469</v>
      </c>
      <c r="D966" s="39" t="s">
        <v>469</v>
      </c>
      <c r="H966" t="s">
        <v>469</v>
      </c>
      <c r="J966" t="s">
        <v>469</v>
      </c>
      <c r="K966" t="s">
        <v>469</v>
      </c>
      <c r="L966" t="s">
        <v>469</v>
      </c>
      <c r="M966" t="s">
        <v>469</v>
      </c>
      <c r="N966" t="s">
        <v>469</v>
      </c>
      <c r="O966" t="s">
        <v>469</v>
      </c>
      <c r="P966" t="s">
        <v>469</v>
      </c>
      <c r="Q966" t="s">
        <v>469</v>
      </c>
      <c r="R966" t="s">
        <v>469</v>
      </c>
      <c r="AB966" t="s">
        <v>469</v>
      </c>
      <c r="AC966">
        <v>0</v>
      </c>
      <c r="AF966">
        <v>0</v>
      </c>
    </row>
    <row r="967" spans="1:32" x14ac:dyDescent="0.2">
      <c r="A967" t="s">
        <v>469</v>
      </c>
      <c r="B967" t="s">
        <v>469</v>
      </c>
      <c r="C967" t="s">
        <v>469</v>
      </c>
      <c r="D967" s="39" t="s">
        <v>469</v>
      </c>
      <c r="H967" t="s">
        <v>469</v>
      </c>
      <c r="J967" t="s">
        <v>469</v>
      </c>
      <c r="K967" t="s">
        <v>469</v>
      </c>
      <c r="L967" t="s">
        <v>469</v>
      </c>
      <c r="M967" t="s">
        <v>469</v>
      </c>
      <c r="N967" t="s">
        <v>469</v>
      </c>
      <c r="O967" t="s">
        <v>469</v>
      </c>
      <c r="P967" t="s">
        <v>469</v>
      </c>
      <c r="Q967" t="s">
        <v>469</v>
      </c>
      <c r="R967" t="s">
        <v>469</v>
      </c>
      <c r="AB967" t="s">
        <v>469</v>
      </c>
      <c r="AC967">
        <v>0</v>
      </c>
      <c r="AF967">
        <v>0</v>
      </c>
    </row>
    <row r="968" spans="1:32" x14ac:dyDescent="0.2">
      <c r="A968" t="s">
        <v>469</v>
      </c>
      <c r="B968" t="s">
        <v>469</v>
      </c>
      <c r="C968" t="s">
        <v>469</v>
      </c>
      <c r="D968" s="39" t="s">
        <v>469</v>
      </c>
      <c r="H968" t="s">
        <v>469</v>
      </c>
      <c r="J968" t="s">
        <v>469</v>
      </c>
      <c r="K968" t="s">
        <v>469</v>
      </c>
      <c r="L968" t="s">
        <v>469</v>
      </c>
      <c r="M968" t="s">
        <v>469</v>
      </c>
      <c r="N968" t="s">
        <v>469</v>
      </c>
      <c r="O968" t="s">
        <v>469</v>
      </c>
      <c r="P968" t="s">
        <v>469</v>
      </c>
      <c r="Q968" t="s">
        <v>469</v>
      </c>
      <c r="R968" t="s">
        <v>469</v>
      </c>
      <c r="AB968" t="s">
        <v>469</v>
      </c>
      <c r="AC968">
        <v>0</v>
      </c>
      <c r="AF968">
        <v>0</v>
      </c>
    </row>
    <row r="969" spans="1:32" x14ac:dyDescent="0.2">
      <c r="A969" t="s">
        <v>469</v>
      </c>
      <c r="B969" t="s">
        <v>469</v>
      </c>
      <c r="C969" t="s">
        <v>469</v>
      </c>
      <c r="D969" s="39" t="s">
        <v>469</v>
      </c>
      <c r="H969" t="s">
        <v>469</v>
      </c>
      <c r="J969" t="s">
        <v>469</v>
      </c>
      <c r="K969" t="s">
        <v>469</v>
      </c>
      <c r="L969" t="s">
        <v>469</v>
      </c>
      <c r="M969" t="s">
        <v>469</v>
      </c>
      <c r="N969" t="s">
        <v>469</v>
      </c>
      <c r="O969" t="s">
        <v>469</v>
      </c>
      <c r="P969" t="s">
        <v>469</v>
      </c>
      <c r="Q969" t="s">
        <v>469</v>
      </c>
      <c r="R969" t="s">
        <v>469</v>
      </c>
      <c r="AB969" t="s">
        <v>469</v>
      </c>
      <c r="AC969">
        <v>0</v>
      </c>
      <c r="AF969">
        <v>0</v>
      </c>
    </row>
  </sheetData>
  <autoFilter ref="A4:BA948"/>
  <mergeCells count="5">
    <mergeCell ref="A2:A3"/>
    <mergeCell ref="B2:B3"/>
    <mergeCell ref="E2:AC2"/>
    <mergeCell ref="AE2:AU2"/>
    <mergeCell ref="C3:D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N1969"/>
  <sheetViews>
    <sheetView topLeftCell="A491" workbookViewId="0">
      <selection activeCell="H244" sqref="H244"/>
    </sheetView>
  </sheetViews>
  <sheetFormatPr baseColWidth="10" defaultColWidth="11.42578125" defaultRowHeight="11.25" x14ac:dyDescent="0.2"/>
  <cols>
    <col min="1" max="1" width="15.28515625" style="16" bestFit="1" customWidth="1"/>
    <col min="2" max="2" width="4.42578125" style="16" bestFit="1" customWidth="1"/>
    <col min="3" max="3" width="12.140625" style="16" bestFit="1" customWidth="1"/>
    <col min="4" max="4" width="13.85546875" style="16" bestFit="1" customWidth="1"/>
    <col min="5" max="5" width="15.42578125" style="16" bestFit="1" customWidth="1"/>
    <col min="6" max="6" width="24" style="17" customWidth="1"/>
    <col min="7" max="7" width="44.7109375" style="16" customWidth="1"/>
    <col min="8" max="8" width="12.42578125" style="16" customWidth="1"/>
    <col min="9" max="9" width="56" style="16" customWidth="1"/>
    <col min="10" max="11" width="33.28515625" style="16" customWidth="1"/>
    <col min="12" max="12" width="35.28515625" style="16" customWidth="1"/>
    <col min="13" max="13" width="35.85546875" style="16" customWidth="1"/>
    <col min="14" max="15" width="11.42578125" style="16" customWidth="1"/>
    <col min="16" max="16384" width="11.42578125" style="16"/>
  </cols>
  <sheetData>
    <row r="2" spans="1:14" x14ac:dyDescent="0.2">
      <c r="A2" s="13" t="s">
        <v>210</v>
      </c>
      <c r="B2" s="13" t="s">
        <v>258</v>
      </c>
      <c r="C2" s="13" t="s">
        <v>211</v>
      </c>
      <c r="D2" s="13" t="s">
        <v>531</v>
      </c>
      <c r="E2" s="13" t="s">
        <v>212</v>
      </c>
      <c r="F2" s="14" t="s">
        <v>214</v>
      </c>
      <c r="G2" s="15" t="s">
        <v>530</v>
      </c>
      <c r="H2" s="15" t="s">
        <v>213</v>
      </c>
      <c r="I2" s="15" t="s">
        <v>215</v>
      </c>
      <c r="J2" s="35" t="s">
        <v>527</v>
      </c>
      <c r="K2" s="16" t="s">
        <v>526</v>
      </c>
      <c r="L2" s="16" t="s">
        <v>525</v>
      </c>
      <c r="M2" s="16" t="s">
        <v>524</v>
      </c>
      <c r="N2" s="35" t="s">
        <v>532</v>
      </c>
    </row>
    <row r="3" spans="1:14" x14ac:dyDescent="0.2">
      <c r="A3" s="34" t="str">
        <f>+C3&amp;"-"&amp;B3</f>
        <v>3311402200729-1</v>
      </c>
      <c r="B3" s="34">
        <f>IF(C3=C2,B2+1,1)</f>
        <v>1</v>
      </c>
      <c r="C3" s="34" t="str">
        <f>MID($F3,1,13)</f>
        <v>3311402200729</v>
      </c>
      <c r="D3" s="34" t="str">
        <f>MID($F3,1,15)</f>
        <v>331140220072902</v>
      </c>
      <c r="E3" s="34" t="str">
        <f>MID($F3,1,17)</f>
        <v>33114022007290201</v>
      </c>
      <c r="F3" s="35" t="str">
        <f>IF(ISERROR(CONSOLIDADO!D5&amp;IF(LEN(CONSOLIDADO!G5)=1,"00"&amp;CONSOLIDADO!G5,IF(LEN(CONSOLIDADO!G5)=2,"0"&amp;CONSOLIDADO!G5,IF(LEN(CONSOLIDADO!G5)=3,CONSOLIDADO!G5,""))))=TRUE,"",CONSOLIDADO!D5&amp;IF(LEN(CONSOLIDADO!G5)=1,"00"&amp;CONSOLIDADO!G5,IF(LEN(CONSOLIDADO!G5)=2,"0"&amp;CONSOLIDADO!G5,IF(LEN(CONSOLIDADO!G5)=3,CONSOLIDADO!G5,""))))</f>
        <v>33114022007290201001</v>
      </c>
      <c r="G3" s="16" t="str">
        <f>CONSOLIDADO!B5</f>
        <v>Diseñar  1 modelos de evaluación de daños para  bogotá y la región.</v>
      </c>
      <c r="H3" s="16" t="str">
        <f>MID(CONSOLIDADO!E5,6,250)</f>
        <v>Evaluación del modelo de daños por sismos en otras amenazas</v>
      </c>
      <c r="I3" s="36" t="str">
        <f>CONSOLIDADO!H5</f>
        <v>Adicion al contrato 161 de 2014, cuyo objeto es "Prestar servicios profesionales para brindar el apoyo a la entidad en la identificación, formulación y seguimiento del desarrollo de estudios de riesgos y monitoreo de las amenazas"</v>
      </c>
      <c r="J3" s="34" t="str">
        <f>+CONSOLIDADO!P5&amp;" - "&amp;CONSOLIDADO!Q5&amp;" - "&amp;CONSOLIDADO!R5&amp;" "&amp;CONSOLIDADO!S5</f>
        <v>03 - 04 - 0323 Personal contratado para el fortalecimiento de las Gestión del Riesgo</v>
      </c>
      <c r="K3" s="34" t="str">
        <f>+CONSOLIDADO!J5&amp;" "&amp;CONSOLIDADO!K5</f>
        <v>2.3.03.03.01.03 Servicios Personales Indirectos</v>
      </c>
      <c r="L3" s="16" t="str">
        <f>+CONSOLIDADO!L5&amp;" "&amp;CONSOLIDADO!M5</f>
        <v>083 Prevención Y Atención De Desastres - General</v>
      </c>
      <c r="M3" s="16" t="str">
        <f>+CONSOLIDADO!N5&amp;" "&amp;CONSOLIDADO!O5</f>
        <v>7018 Transferencias de carácter general entre diferentes niveles de gobierno</v>
      </c>
    </row>
    <row r="4" spans="1:14" x14ac:dyDescent="0.2">
      <c r="A4" s="34" t="str">
        <f t="shared" ref="A4:A67" si="0">+C4&amp;"-"&amp;B4</f>
        <v>3311402200729-2</v>
      </c>
      <c r="B4" s="34">
        <f t="shared" ref="B4:B67" si="1">IF(C4=C3,B3+1,1)</f>
        <v>2</v>
      </c>
      <c r="C4" s="34" t="str">
        <f t="shared" ref="C4:C67" si="2">MID($F4,1,13)</f>
        <v>3311402200729</v>
      </c>
      <c r="D4" s="34" t="str">
        <f t="shared" ref="D4:D67" si="3">MID($F4,1,15)</f>
        <v>331140220072902</v>
      </c>
      <c r="E4" s="34" t="str">
        <f t="shared" ref="E4:E67" si="4">MID($F4,1,17)</f>
        <v>33114022007290201</v>
      </c>
      <c r="F4" s="35" t="str">
        <f>IF(ISERROR(CONSOLIDADO!D6&amp;IF(LEN(CONSOLIDADO!G6)=1,"00"&amp;CONSOLIDADO!G6,IF(LEN(CONSOLIDADO!G6)=2,"0"&amp;CONSOLIDADO!G6,IF(LEN(CONSOLIDADO!G6)=3,CONSOLIDADO!G6,""))))=TRUE,"",CONSOLIDADO!D6&amp;IF(LEN(CONSOLIDADO!G6)=1,"00"&amp;CONSOLIDADO!G6,IF(LEN(CONSOLIDADO!G6)=2,"0"&amp;CONSOLIDADO!G6,IF(LEN(CONSOLIDADO!G6)=3,CONSOLIDADO!G6,""))))</f>
        <v>33114022007290201002</v>
      </c>
      <c r="G4" s="16" t="str">
        <f>CONSOLIDADO!B6</f>
        <v>Diseñar  1 modelos de evaluación de daños para  bogotá y la región.</v>
      </c>
      <c r="H4" s="16" t="str">
        <f>MID(CONSOLIDADO!E6,6,250)</f>
        <v>Evaluación del modelo de daños por sismos en otras amenazas</v>
      </c>
      <c r="I4" s="36" t="str">
        <f>CONSOLIDADO!H6</f>
        <v>Adicion al contrato 122 de 2014, cuyo objeto es "Prestar servicios profesionales para brindar el apoyo a la entidad en la identificación, formulación y seguimiento del desarrollo de estudios de riesgos y monitoreo de las amenazas"</v>
      </c>
      <c r="J4" s="34" t="str">
        <f>+CONSOLIDADO!P6&amp;" - "&amp;CONSOLIDADO!Q6&amp;" - "&amp;CONSOLIDADO!R6&amp;" "&amp;CONSOLIDADO!S6</f>
        <v>03 - 04 - 0323 Personal contratado para el fortalecimiento de las Gestión del Riesgo</v>
      </c>
      <c r="K4" s="34" t="str">
        <f>+CONSOLIDADO!J6&amp;" "&amp;CONSOLIDADO!K6</f>
        <v>2.3.03.03.01.03 Servicios Personales Indirectos</v>
      </c>
      <c r="L4" s="16" t="str">
        <f>+CONSOLIDADO!L6&amp;" "&amp;CONSOLIDADO!M6</f>
        <v>083 Prevención Y Atención De Desastres - General</v>
      </c>
      <c r="M4" s="16" t="str">
        <f>+CONSOLIDADO!N6&amp;" "&amp;CONSOLIDADO!O6</f>
        <v>7018 Transferencias de carácter general entre diferentes niveles de gobierno</v>
      </c>
    </row>
    <row r="5" spans="1:14" x14ac:dyDescent="0.2">
      <c r="A5" s="34" t="str">
        <f t="shared" si="0"/>
        <v>3311402200729-3</v>
      </c>
      <c r="B5" s="34">
        <f t="shared" si="1"/>
        <v>3</v>
      </c>
      <c r="C5" s="34" t="str">
        <f t="shared" si="2"/>
        <v>3311402200729</v>
      </c>
      <c r="D5" s="34" t="str">
        <f t="shared" si="3"/>
        <v>331140220072902</v>
      </c>
      <c r="E5" s="34" t="str">
        <f t="shared" si="4"/>
        <v>33114022007290201</v>
      </c>
      <c r="F5" s="35" t="str">
        <f>IF(ISERROR(CONSOLIDADO!D7&amp;IF(LEN(CONSOLIDADO!G7)=1,"00"&amp;CONSOLIDADO!G7,IF(LEN(CONSOLIDADO!G7)=2,"0"&amp;CONSOLIDADO!G7,IF(LEN(CONSOLIDADO!G7)=3,CONSOLIDADO!G7,""))))=TRUE,"",CONSOLIDADO!D7&amp;IF(LEN(CONSOLIDADO!G7)=1,"00"&amp;CONSOLIDADO!G7,IF(LEN(CONSOLIDADO!G7)=2,"0"&amp;CONSOLIDADO!G7,IF(LEN(CONSOLIDADO!G7)=3,CONSOLIDADO!G7,""))))</f>
        <v>33114022007290201003</v>
      </c>
      <c r="G5" s="16" t="str">
        <f>CONSOLIDADO!B7</f>
        <v>Diseñar  1 modelos de evaluación de daños para  bogotá y la región.</v>
      </c>
      <c r="H5" s="16" t="str">
        <f>MID(CONSOLIDADO!E7,6,250)</f>
        <v>Evaluación del modelo de daños por sismos en otras amenazas</v>
      </c>
      <c r="I5" s="36" t="str">
        <f>CONSOLIDADO!H7</f>
        <v>Adicion al contrato 331 de 2014, cuyo objeto es "Prestar servicios profesionales para brindar el apoyo a la entidad en la identificación, formulación y seguimiento del desarrollo de estudios de riesgos y monitoreo de las amenazas"</v>
      </c>
      <c r="J5" s="34" t="str">
        <f>+CONSOLIDADO!P7&amp;" - "&amp;CONSOLIDADO!Q7&amp;" - "&amp;CONSOLIDADO!R7&amp;" "&amp;CONSOLIDADO!S7</f>
        <v>03 - 04 - 0323 Personal contratado para el fortalecimiento de las Gestión del Riesgo</v>
      </c>
      <c r="K5" s="34" t="str">
        <f>+CONSOLIDADO!J7&amp;" "&amp;CONSOLIDADO!K7</f>
        <v>2.3.03.03.01.03 Servicios Personales Indirectos</v>
      </c>
      <c r="L5" s="16" t="str">
        <f>+CONSOLIDADO!L7&amp;" "&amp;CONSOLIDADO!M7</f>
        <v>083 Prevención Y Atención De Desastres - General</v>
      </c>
      <c r="M5" s="16" t="str">
        <f>+CONSOLIDADO!N7&amp;" "&amp;CONSOLIDADO!O7</f>
        <v>7018 Transferencias de carácter general entre diferentes niveles de gobierno</v>
      </c>
    </row>
    <row r="6" spans="1:14" x14ac:dyDescent="0.2">
      <c r="A6" s="34" t="str">
        <f t="shared" si="0"/>
        <v>3311402200729-4</v>
      </c>
      <c r="B6" s="34">
        <f t="shared" si="1"/>
        <v>4</v>
      </c>
      <c r="C6" s="34" t="str">
        <f t="shared" si="2"/>
        <v>3311402200729</v>
      </c>
      <c r="D6" s="34" t="str">
        <f t="shared" si="3"/>
        <v>331140220072902</v>
      </c>
      <c r="E6" s="34" t="str">
        <f t="shared" si="4"/>
        <v>33114022007290201</v>
      </c>
      <c r="F6" s="35" t="str">
        <f>IF(ISERROR(CONSOLIDADO!D8&amp;IF(LEN(CONSOLIDADO!G8)=1,"00"&amp;CONSOLIDADO!G8,IF(LEN(CONSOLIDADO!G8)=2,"0"&amp;CONSOLIDADO!G8,IF(LEN(CONSOLIDADO!G8)=3,CONSOLIDADO!G8,""))))=TRUE,"",CONSOLIDADO!D8&amp;IF(LEN(CONSOLIDADO!G8)=1,"00"&amp;CONSOLIDADO!G8,IF(LEN(CONSOLIDADO!G8)=2,"0"&amp;CONSOLIDADO!G8,IF(LEN(CONSOLIDADO!G8)=3,CONSOLIDADO!G8,""))))</f>
        <v>33114022007290201004</v>
      </c>
      <c r="G6" s="16" t="str">
        <f>CONSOLIDADO!B8</f>
        <v>Diseñar  1 modelos de evaluación de daños para  bogotá y la región.</v>
      </c>
      <c r="H6" s="16" t="str">
        <f>MID(CONSOLIDADO!E8,6,250)</f>
        <v>Evaluación del modelo de daños por sismos en otras amenazas</v>
      </c>
      <c r="I6" s="36" t="str">
        <f>CONSOLIDADO!H8</f>
        <v>Adicion al contrato 360 de 2014, cuyo objeto es "Prestar servicios profesionales para brindar el apoyo a la entidad en la identificación, formulación y seguimiento del desarrollo de estudios de riesgos y monitoreo de las amenazas"</v>
      </c>
      <c r="J6" s="34" t="str">
        <f>+CONSOLIDADO!P8&amp;" - "&amp;CONSOLIDADO!Q8&amp;" - "&amp;CONSOLIDADO!R8&amp;" "&amp;CONSOLIDADO!S8</f>
        <v>03 - 04 - 0323 Personal contratado para el fortalecimiento de las Gestión del Riesgo</v>
      </c>
      <c r="K6" s="34" t="str">
        <f>+CONSOLIDADO!J8&amp;" "&amp;CONSOLIDADO!K8</f>
        <v>2.3.03.03.01.03 Servicios Personales Indirectos</v>
      </c>
      <c r="L6" s="16" t="str">
        <f>+CONSOLIDADO!L8&amp;" "&amp;CONSOLIDADO!M8</f>
        <v>083 Prevención Y Atención De Desastres - General</v>
      </c>
      <c r="M6" s="16" t="str">
        <f>+CONSOLIDADO!N8&amp;" "&amp;CONSOLIDADO!O8</f>
        <v>7018 Transferencias de carácter general entre diferentes niveles de gobierno</v>
      </c>
    </row>
    <row r="7" spans="1:14" x14ac:dyDescent="0.2">
      <c r="A7" s="34" t="str">
        <f t="shared" si="0"/>
        <v>3311402200729-5</v>
      </c>
      <c r="B7" s="34">
        <f t="shared" si="1"/>
        <v>5</v>
      </c>
      <c r="C7" s="34" t="str">
        <f t="shared" si="2"/>
        <v>3311402200729</v>
      </c>
      <c r="D7" s="34" t="str">
        <f t="shared" si="3"/>
        <v>331140220072902</v>
      </c>
      <c r="E7" s="34" t="str">
        <f t="shared" si="4"/>
        <v>33114022007290201</v>
      </c>
      <c r="F7" s="35" t="str">
        <f>IF(ISERROR(CONSOLIDADO!D9&amp;IF(LEN(CONSOLIDADO!G9)=1,"00"&amp;CONSOLIDADO!G9,IF(LEN(CONSOLIDADO!G9)=2,"0"&amp;CONSOLIDADO!G9,IF(LEN(CONSOLIDADO!G9)=3,CONSOLIDADO!G9,""))))=TRUE,"",CONSOLIDADO!D9&amp;IF(LEN(CONSOLIDADO!G9)=1,"00"&amp;CONSOLIDADO!G9,IF(LEN(CONSOLIDADO!G9)=2,"0"&amp;CONSOLIDADO!G9,IF(LEN(CONSOLIDADO!G9)=3,CONSOLIDADO!G9,""))))</f>
        <v>33114022007290201005</v>
      </c>
      <c r="G7" s="16" t="str">
        <f>CONSOLIDADO!B9</f>
        <v>Diseñar  1 modelos de evaluación de daños para  bogotá y la región.</v>
      </c>
      <c r="H7" s="16" t="str">
        <f>MID(CONSOLIDADO!E9,6,250)</f>
        <v>Evaluación del modelo de daños por sismos en otras amenazas</v>
      </c>
      <c r="I7" s="36" t="str">
        <f>CONSOLIDADO!H9</f>
        <v xml:space="preserve">Adicion al contrato 364 de 2014, cuyo objeto es "Prestar servicios profesionales para la elaboración y revisión de conceptos técnicos de riesgos para la planificación territorial y programas de Gestión de Riesgos que adelanta la entidad"
</v>
      </c>
      <c r="J7" s="34" t="str">
        <f>+CONSOLIDADO!P9&amp;" - "&amp;CONSOLIDADO!Q9&amp;" - "&amp;CONSOLIDADO!R9&amp;" "&amp;CONSOLIDADO!S9</f>
        <v>03 - 04 - 0323 Personal contratado para el fortalecimiento de las Gestión del Riesgo</v>
      </c>
      <c r="K7" s="34" t="str">
        <f>+CONSOLIDADO!J9&amp;" "&amp;CONSOLIDADO!K9</f>
        <v>2.3.03.03.01.03 Servicios Personales Indirectos</v>
      </c>
      <c r="L7" s="16" t="str">
        <f>+CONSOLIDADO!L9&amp;" "&amp;CONSOLIDADO!M9</f>
        <v>083 Prevención Y Atención De Desastres - General</v>
      </c>
      <c r="M7" s="16" t="str">
        <f>+CONSOLIDADO!N9&amp;" "&amp;CONSOLIDADO!O9</f>
        <v>7018 Transferencias de carácter general entre diferentes niveles de gobierno</v>
      </c>
    </row>
    <row r="8" spans="1:14" x14ac:dyDescent="0.2">
      <c r="A8" s="34" t="str">
        <f t="shared" si="0"/>
        <v>3311402200729-6</v>
      </c>
      <c r="B8" s="34">
        <f t="shared" si="1"/>
        <v>6</v>
      </c>
      <c r="C8" s="34" t="str">
        <f t="shared" si="2"/>
        <v>3311402200729</v>
      </c>
      <c r="D8" s="34" t="str">
        <f t="shared" si="3"/>
        <v>331140220072902</v>
      </c>
      <c r="E8" s="34" t="str">
        <f t="shared" si="4"/>
        <v>33114022007290201</v>
      </c>
      <c r="F8" s="35" t="str">
        <f>IF(ISERROR(CONSOLIDADO!D10&amp;IF(LEN(CONSOLIDADO!G10)=1,"00"&amp;CONSOLIDADO!G10,IF(LEN(CONSOLIDADO!G10)=2,"0"&amp;CONSOLIDADO!G10,IF(LEN(CONSOLIDADO!G10)=3,CONSOLIDADO!G10,""))))=TRUE,"",CONSOLIDADO!D10&amp;IF(LEN(CONSOLIDADO!G10)=1,"00"&amp;CONSOLIDADO!G10,IF(LEN(CONSOLIDADO!G10)=2,"0"&amp;CONSOLIDADO!G10,IF(LEN(CONSOLIDADO!G10)=3,CONSOLIDADO!G10,""))))</f>
        <v>33114022007290201006</v>
      </c>
      <c r="G8" s="16" t="str">
        <f>CONSOLIDADO!B10</f>
        <v>Diseñar  1 modelos de evaluación de daños para  bogotá y la región.</v>
      </c>
      <c r="H8" s="16" t="str">
        <f>MID(CONSOLIDADO!E10,6,250)</f>
        <v>Evaluación del modelo de daños por sismos en otras amenazas</v>
      </c>
      <c r="I8" s="36" t="str">
        <f>CONSOLIDADO!H10</f>
        <v>Adicion al contrato 365 de 2014, cuyo objeto es "Prestar servicios profesionales para la elaboración y revisión de conceptos técnicos de riesgos para la planificación territorial y programas de Gestión de Riesgos que adelanta la entidad"</v>
      </c>
      <c r="J8" s="34" t="str">
        <f>+CONSOLIDADO!P10&amp;" - "&amp;CONSOLIDADO!Q10&amp;" - "&amp;CONSOLIDADO!R10&amp;" "&amp;CONSOLIDADO!S10</f>
        <v>03 - 04 - 0323 Personal contratado para el fortalecimiento de las Gestión del Riesgo</v>
      </c>
      <c r="K8" s="34" t="str">
        <f>+CONSOLIDADO!J10&amp;" "&amp;CONSOLIDADO!K10</f>
        <v>2.3.03.03.01.03 Servicios Personales Indirectos</v>
      </c>
      <c r="L8" s="16" t="str">
        <f>+CONSOLIDADO!L10&amp;" "&amp;CONSOLIDADO!M10</f>
        <v>083 Prevención Y Atención De Desastres - General</v>
      </c>
      <c r="M8" s="16" t="str">
        <f>+CONSOLIDADO!N10&amp;" "&amp;CONSOLIDADO!O10</f>
        <v>7018 Transferencias de carácter general entre diferentes niveles de gobierno</v>
      </c>
    </row>
    <row r="9" spans="1:14" x14ac:dyDescent="0.2">
      <c r="A9" s="34" t="str">
        <f t="shared" si="0"/>
        <v>3311402200729-7</v>
      </c>
      <c r="B9" s="34">
        <f t="shared" si="1"/>
        <v>7</v>
      </c>
      <c r="C9" s="34" t="str">
        <f t="shared" si="2"/>
        <v>3311402200729</v>
      </c>
      <c r="D9" s="34" t="str">
        <f t="shared" si="3"/>
        <v>331140220072902</v>
      </c>
      <c r="E9" s="34" t="str">
        <f t="shared" si="4"/>
        <v>33114022007290201</v>
      </c>
      <c r="F9" s="35" t="str">
        <f>IF(ISERROR(CONSOLIDADO!D11&amp;IF(LEN(CONSOLIDADO!G11)=1,"00"&amp;CONSOLIDADO!G11,IF(LEN(CONSOLIDADO!G11)=2,"0"&amp;CONSOLIDADO!G11,IF(LEN(CONSOLIDADO!G11)=3,CONSOLIDADO!G11,""))))=TRUE,"",CONSOLIDADO!D11&amp;IF(LEN(CONSOLIDADO!G11)=1,"00"&amp;CONSOLIDADO!G11,IF(LEN(CONSOLIDADO!G11)=2,"0"&amp;CONSOLIDADO!G11,IF(LEN(CONSOLIDADO!G11)=3,CONSOLIDADO!G11,""))))</f>
        <v>33114022007290201007</v>
      </c>
      <c r="G9" s="16" t="str">
        <f>CONSOLIDADO!B11</f>
        <v>Diseñar  1 modelos de evaluación de daños para  bogotá y la región.</v>
      </c>
      <c r="H9" s="16" t="str">
        <f>MID(CONSOLIDADO!E11,6,250)</f>
        <v>Evaluación del modelo de daños por sismos en otras amenazas</v>
      </c>
      <c r="I9" s="36" t="str">
        <f>CONSOLIDADO!H11</f>
        <v>Contratar la interventoría  al estudio y diseño de obras para la estabilización de márgenes, control de erosión, socavación, y renaturalización del curso del río Fucha en el tramo comprendido desde la carrera 19 este hasta la carrera 1 este, de la localidad de san Cristóbal de la ciudad de Bogotá, D.C.”, de acuerdo con la descripción, especificaciones y demás condiciones establecidas en el pliego de condiciones y en especial con las establecidas en el anexo técnico.</v>
      </c>
      <c r="J9" s="34" t="str">
        <f>+CONSOLIDADO!P11&amp;" - "&amp;CONSOLIDADO!Q11&amp;" - "&amp;CONSOLIDADO!R11&amp;" "&amp;CONSOLIDADO!S11</f>
        <v>03 - 04 - 0032 Supervisión e interventorías propias del FOPAE</v>
      </c>
      <c r="K9" s="34" t="str">
        <f>+CONSOLIDADO!J11&amp;" "&amp;CONSOLIDADO!K11</f>
        <v>2.3.03.02.98 Otros Gastos en Protección y Bienestar Social del Recurso Humano</v>
      </c>
      <c r="L9" s="16" t="str">
        <f>+CONSOLIDADO!L11&amp;" "&amp;CONSOLIDADO!M11</f>
        <v>083 Prevención Y Atención De Desastres - General</v>
      </c>
      <c r="M9" s="16" t="str">
        <f>+CONSOLIDADO!N11&amp;" "&amp;CONSOLIDADO!O11</f>
        <v>7018 Transferencias de carácter general entre diferentes niveles de gobierno</v>
      </c>
    </row>
    <row r="10" spans="1:14" x14ac:dyDescent="0.2">
      <c r="A10" s="34" t="str">
        <f t="shared" si="0"/>
        <v>3311402200729-8</v>
      </c>
      <c r="B10" s="34">
        <f t="shared" si="1"/>
        <v>8</v>
      </c>
      <c r="C10" s="34" t="str">
        <f t="shared" si="2"/>
        <v>3311402200729</v>
      </c>
      <c r="D10" s="34" t="str">
        <f t="shared" si="3"/>
        <v>331140220072904</v>
      </c>
      <c r="E10" s="34" t="str">
        <f t="shared" si="4"/>
        <v>33114022007290401</v>
      </c>
      <c r="F10" s="35" t="str">
        <f>IF(ISERROR(CONSOLIDADO!D12&amp;IF(LEN(CONSOLIDADO!G12)=1,"00"&amp;CONSOLIDADO!G12,IF(LEN(CONSOLIDADO!G12)=2,"0"&amp;CONSOLIDADO!G12,IF(LEN(CONSOLIDADO!G12)=3,CONSOLIDADO!G12,""))))=TRUE,"",CONSOLIDADO!D12&amp;IF(LEN(CONSOLIDADO!G12)=1,"00"&amp;CONSOLIDADO!G12,IF(LEN(CONSOLIDADO!G12)=2,"0"&amp;CONSOLIDADO!G12,IF(LEN(CONSOLIDADO!G12)=3,CONSOLIDADO!G12,""))))</f>
        <v>33114022007290401001</v>
      </c>
      <c r="G10" s="16" t="str">
        <f>CONSOLIDADO!B12</f>
        <v>Emitir  500 conceptos técnicos de riesgo para la planificación sectorial y territorial</v>
      </c>
      <c r="H10" s="16" t="str">
        <f>MID(CONSOLIDADO!E12,6,250)</f>
        <v>Conceptos técnicos para la planificación territorial y sectorial, incluyen los de necesidad de estudios de amenaza y riesgo, revisión de estudios, amenaza ruina, amenaza y riesgo para regularización y legalización de barrios y conceptos para planes p</v>
      </c>
      <c r="I10" s="36" t="str">
        <f>CONSOLIDADO!H12</f>
        <v xml:space="preserve">Liderar y coordinar las actividades de análisis y conocimiento de amenaza y riesgo por procesos de inundación y avenidas torrenciales, mediante la revisión y elaboración de conceptos técnicos y pronunciamientos de la entidad.
</v>
      </c>
      <c r="J10" s="34" t="str">
        <f>+CONSOLIDADO!P12&amp;" - "&amp;CONSOLIDADO!Q12&amp;" - "&amp;CONSOLIDADO!R12&amp;" "&amp;CONSOLIDADO!S12</f>
        <v>03 - 04 - 0323 Personal contratado para el fortalecimiento de las Gestión del Riesgo</v>
      </c>
      <c r="K10" s="34" t="str">
        <f>+CONSOLIDADO!J12&amp;" "&amp;CONSOLIDADO!K12</f>
        <v>2.3.03.03.01.03 Servicios Personales Indirectos</v>
      </c>
      <c r="L10" s="16" t="str">
        <f>+CONSOLIDADO!L12&amp;" "&amp;CONSOLIDADO!M12</f>
        <v>083 Prevención Y Atención De Desastres - General</v>
      </c>
      <c r="M10" s="16" t="str">
        <f>+CONSOLIDADO!N12&amp;" "&amp;CONSOLIDADO!O12</f>
        <v>7018 Transferencias de carácter general entre diferentes niveles de gobierno</v>
      </c>
    </row>
    <row r="11" spans="1:14" x14ac:dyDescent="0.2">
      <c r="A11" s="34" t="str">
        <f t="shared" si="0"/>
        <v>3311402200729-9</v>
      </c>
      <c r="B11" s="34">
        <f t="shared" si="1"/>
        <v>9</v>
      </c>
      <c r="C11" s="34" t="str">
        <f t="shared" si="2"/>
        <v>3311402200729</v>
      </c>
      <c r="D11" s="34" t="str">
        <f t="shared" si="3"/>
        <v>331140220072904</v>
      </c>
      <c r="E11" s="34" t="str">
        <f t="shared" si="4"/>
        <v>33114022007290401</v>
      </c>
      <c r="F11" s="35" t="str">
        <f>IF(ISERROR(CONSOLIDADO!D13&amp;IF(LEN(CONSOLIDADO!G13)=1,"00"&amp;CONSOLIDADO!G13,IF(LEN(CONSOLIDADO!G13)=2,"0"&amp;CONSOLIDADO!G13,IF(LEN(CONSOLIDADO!G13)=3,CONSOLIDADO!G13,""))))=TRUE,"",CONSOLIDADO!D13&amp;IF(LEN(CONSOLIDADO!G13)=1,"00"&amp;CONSOLIDADO!G13,IF(LEN(CONSOLIDADO!G13)=2,"0"&amp;CONSOLIDADO!G13,IF(LEN(CONSOLIDADO!G13)=3,CONSOLIDADO!G13,""))))</f>
        <v>33114022007290401002</v>
      </c>
      <c r="G11" s="16" t="str">
        <f>CONSOLIDADO!B13</f>
        <v>Emitir  500 conceptos técnicos de riesgo para la planificación sectorial y territorial</v>
      </c>
      <c r="H11" s="16" t="str">
        <f>MID(CONSOLIDADO!E13,6,250)</f>
        <v>Conceptos técnicos para la planificación territorial y sectorial, incluyen los de necesidad de estudios de amenaza y riesgo, revisión de estudios, amenaza ruina, amenaza y riesgo para regularización y legalización de barrios y conceptos para planes p</v>
      </c>
      <c r="I11" s="36" t="str">
        <f>CONSOLIDADO!H13</f>
        <v xml:space="preserve">Adicion al contrato 178 de 2014, cuyo objeto es "Prestar servicios profesionales para la elaboración y revisión de conceptos técnicos de riesgos para la planificación territorial y programas de Gestión de Riesgos que adelanta la entidad"
</v>
      </c>
      <c r="J11" s="34" t="str">
        <f>+CONSOLIDADO!P13&amp;" - "&amp;CONSOLIDADO!Q13&amp;" - "&amp;CONSOLIDADO!R13&amp;" "&amp;CONSOLIDADO!S13</f>
        <v>03 - 04 - 0323 Personal contratado para el fortalecimiento de las Gestión del Riesgo</v>
      </c>
      <c r="K11" s="34" t="str">
        <f>+CONSOLIDADO!J13&amp;" "&amp;CONSOLIDADO!K13</f>
        <v>2.3.03.03.01.03 Servicios Personales Indirectos</v>
      </c>
      <c r="L11" s="16" t="str">
        <f>+CONSOLIDADO!L13&amp;" "&amp;CONSOLIDADO!M13</f>
        <v>083 Prevención Y Atención De Desastres - General</v>
      </c>
      <c r="M11" s="16" t="str">
        <f>+CONSOLIDADO!N13&amp;" "&amp;CONSOLIDADO!O13</f>
        <v>7018 Transferencias de carácter general entre diferentes niveles de gobierno</v>
      </c>
    </row>
    <row r="12" spans="1:14" x14ac:dyDescent="0.2">
      <c r="A12" s="34" t="str">
        <f t="shared" si="0"/>
        <v>3311402200729-10</v>
      </c>
      <c r="B12" s="34">
        <f t="shared" si="1"/>
        <v>10</v>
      </c>
      <c r="C12" s="34" t="str">
        <f t="shared" si="2"/>
        <v>3311402200729</v>
      </c>
      <c r="D12" s="34" t="str">
        <f t="shared" si="3"/>
        <v>331140220072904</v>
      </c>
      <c r="E12" s="34" t="str">
        <f t="shared" si="4"/>
        <v>33114022007290401</v>
      </c>
      <c r="F12" s="35" t="str">
        <f>IF(ISERROR(CONSOLIDADO!D14&amp;IF(LEN(CONSOLIDADO!G14)=1,"00"&amp;CONSOLIDADO!G14,IF(LEN(CONSOLIDADO!G14)=2,"0"&amp;CONSOLIDADO!G14,IF(LEN(CONSOLIDADO!G14)=3,CONSOLIDADO!G14,""))))=TRUE,"",CONSOLIDADO!D14&amp;IF(LEN(CONSOLIDADO!G14)=1,"00"&amp;CONSOLIDADO!G14,IF(LEN(CONSOLIDADO!G14)=2,"0"&amp;CONSOLIDADO!G14,IF(LEN(CONSOLIDADO!G14)=3,CONSOLIDADO!G14,""))))</f>
        <v>33114022007290401003</v>
      </c>
      <c r="G12" s="16" t="str">
        <f>CONSOLIDADO!B14</f>
        <v>Emitir  500 conceptos técnicos de riesgo para la planificación sectorial y territorial</v>
      </c>
      <c r="H12" s="16" t="str">
        <f>MID(CONSOLIDADO!E14,6,250)</f>
        <v>Conceptos técnicos para la planificación territorial y sectorial, incluyen los de necesidad de estudios de amenaza y riesgo, revisión de estudios, amenaza ruina, amenaza y riesgo para regularización y legalización de barrios y conceptos para planes p</v>
      </c>
      <c r="I12" s="36" t="str">
        <f>CONSOLIDADO!H14</f>
        <v>Prestar servicios profesionales para la elaboración y revisión de conceptos técnicos de riesgos para la planificación territorial y programas de Gestión de Riesgos que adelanta la entidad</v>
      </c>
      <c r="J12" s="34" t="str">
        <f>+CONSOLIDADO!P14&amp;" - "&amp;CONSOLIDADO!Q14&amp;" - "&amp;CONSOLIDADO!R14&amp;" "&amp;CONSOLIDADO!S14</f>
        <v>03 - 04 - 0323 Personal contratado para el fortalecimiento de las Gestión del Riesgo</v>
      </c>
      <c r="K12" s="34" t="str">
        <f>+CONSOLIDADO!J14&amp;" "&amp;CONSOLIDADO!K14</f>
        <v>2.3.03.03.01.03 Servicios Personales Indirectos</v>
      </c>
      <c r="L12" s="16" t="str">
        <f>+CONSOLIDADO!L14&amp;" "&amp;CONSOLIDADO!M14</f>
        <v>083 Prevención Y Atención De Desastres - General</v>
      </c>
      <c r="M12" s="16" t="str">
        <f>+CONSOLIDADO!N14&amp;" "&amp;CONSOLIDADO!O14</f>
        <v>7018 Transferencias de carácter general entre diferentes niveles de gobierno</v>
      </c>
    </row>
    <row r="13" spans="1:14" x14ac:dyDescent="0.2">
      <c r="A13" s="34" t="str">
        <f t="shared" si="0"/>
        <v>3311402200729-11</v>
      </c>
      <c r="B13" s="34">
        <f t="shared" si="1"/>
        <v>11</v>
      </c>
      <c r="C13" s="34" t="str">
        <f t="shared" si="2"/>
        <v>3311402200729</v>
      </c>
      <c r="D13" s="34" t="str">
        <f t="shared" si="3"/>
        <v>331140220072904</v>
      </c>
      <c r="E13" s="34" t="str">
        <f t="shared" si="4"/>
        <v>33114022007290401</v>
      </c>
      <c r="F13" s="35" t="str">
        <f>IF(ISERROR(CONSOLIDADO!D15&amp;IF(LEN(CONSOLIDADO!G15)=1,"00"&amp;CONSOLIDADO!G15,IF(LEN(CONSOLIDADO!G15)=2,"0"&amp;CONSOLIDADO!G15,IF(LEN(CONSOLIDADO!G15)=3,CONSOLIDADO!G15,""))))=TRUE,"",CONSOLIDADO!D15&amp;IF(LEN(CONSOLIDADO!G15)=1,"00"&amp;CONSOLIDADO!G15,IF(LEN(CONSOLIDADO!G15)=2,"0"&amp;CONSOLIDADO!G15,IF(LEN(CONSOLIDADO!G15)=3,CONSOLIDADO!G15,""))))</f>
        <v>33114022007290401004</v>
      </c>
      <c r="G13" s="16" t="str">
        <f>CONSOLIDADO!B15</f>
        <v>Emitir  500 conceptos técnicos de riesgo para la planificación sectorial y territorial</v>
      </c>
      <c r="H13" s="16" t="str">
        <f>MID(CONSOLIDADO!E15,6,250)</f>
        <v>Conceptos técnicos para la planificación territorial y sectorial, incluyen los de necesidad de estudios de amenaza y riesgo, revisión de estudios, amenaza ruina, amenaza y riesgo para regularización y legalización de barrios y conceptos para planes p</v>
      </c>
      <c r="I13" s="36" t="str">
        <f>CONSOLIDADO!H15</f>
        <v>Prestar servicios como apoyo a la gestion  para adelantar actividades administrativas</v>
      </c>
      <c r="J13" s="34" t="str">
        <f>+CONSOLIDADO!P15&amp;" - "&amp;CONSOLIDADO!Q15&amp;" - "&amp;CONSOLIDADO!R15&amp;" "&amp;CONSOLIDADO!S15</f>
        <v>03 - 04 - 0323 Personal contratado para el fortalecimiento de las Gestión del Riesgo</v>
      </c>
      <c r="K13" s="34" t="str">
        <f>+CONSOLIDADO!J15&amp;" "&amp;CONSOLIDADO!K15</f>
        <v>2.3.03.03.01.03 Servicios Personales Indirectos</v>
      </c>
      <c r="L13" s="16" t="str">
        <f>+CONSOLIDADO!L15&amp;" "&amp;CONSOLIDADO!M15</f>
        <v>083 Prevención Y Atención De Desastres - General</v>
      </c>
      <c r="M13" s="16" t="str">
        <f>+CONSOLIDADO!N15&amp;" "&amp;CONSOLIDADO!O15</f>
        <v>7018 Transferencias de carácter general entre diferentes niveles de gobierno</v>
      </c>
    </row>
    <row r="14" spans="1:14" x14ac:dyDescent="0.2">
      <c r="A14" s="34" t="str">
        <f t="shared" si="0"/>
        <v>3311402200729-12</v>
      </c>
      <c r="B14" s="34">
        <f t="shared" si="1"/>
        <v>12</v>
      </c>
      <c r="C14" s="34" t="str">
        <f t="shared" si="2"/>
        <v>3311402200729</v>
      </c>
      <c r="D14" s="34" t="str">
        <f t="shared" si="3"/>
        <v>331140220072904</v>
      </c>
      <c r="E14" s="34" t="str">
        <f t="shared" si="4"/>
        <v>33114022007290401</v>
      </c>
      <c r="F14" s="35" t="str">
        <f>IF(ISERROR(CONSOLIDADO!D16&amp;IF(LEN(CONSOLIDADO!G16)=1,"00"&amp;CONSOLIDADO!G16,IF(LEN(CONSOLIDADO!G16)=2,"0"&amp;CONSOLIDADO!G16,IF(LEN(CONSOLIDADO!G16)=3,CONSOLIDADO!G16,""))))=TRUE,"",CONSOLIDADO!D16&amp;IF(LEN(CONSOLIDADO!G16)=1,"00"&amp;CONSOLIDADO!G16,IF(LEN(CONSOLIDADO!G16)=2,"0"&amp;CONSOLIDADO!G16,IF(LEN(CONSOLIDADO!G16)=3,CONSOLIDADO!G16,""))))</f>
        <v>33114022007290401005</v>
      </c>
      <c r="G14" s="16" t="str">
        <f>CONSOLIDADO!B16</f>
        <v>Emitir  500 conceptos técnicos de riesgo para la planificación sectorial y territorial</v>
      </c>
      <c r="H14" s="16" t="str">
        <f>MID(CONSOLIDADO!E16,6,250)</f>
        <v>Conceptos técnicos para la planificación territorial y sectorial, incluyen los de necesidad de estudios de amenaza y riesgo, revisión de estudios, amenaza ruina, amenaza y riesgo para regularización y legalización de barrios y conceptos para planes p</v>
      </c>
      <c r="I14" s="36" t="str">
        <f>CONSOLIDADO!H16</f>
        <v xml:space="preserve">Prestar servicios profesionales para la elaboración y revisión de conceptos técnicos de riesgos para la planificación territorial y programas de Gestión de Riesgos que adelanta la entidad
</v>
      </c>
      <c r="J14" s="34" t="str">
        <f>+CONSOLIDADO!P16&amp;" - "&amp;CONSOLIDADO!Q16&amp;" - "&amp;CONSOLIDADO!R16&amp;" "&amp;CONSOLIDADO!S16</f>
        <v>03 - 04 - 0323 Personal contratado para el fortalecimiento de las Gestión del Riesgo</v>
      </c>
      <c r="K14" s="34" t="str">
        <f>+CONSOLIDADO!J16&amp;" "&amp;CONSOLIDADO!K16</f>
        <v>2.3.03.03.01.03 Servicios Personales Indirectos</v>
      </c>
      <c r="L14" s="16" t="str">
        <f>+CONSOLIDADO!L16&amp;" "&amp;CONSOLIDADO!M16</f>
        <v>083 Prevención Y Atención De Desastres - General</v>
      </c>
      <c r="M14" s="16" t="str">
        <f>+CONSOLIDADO!N16&amp;" "&amp;CONSOLIDADO!O16</f>
        <v>7018 Transferencias de carácter general entre diferentes niveles de gobierno</v>
      </c>
    </row>
    <row r="15" spans="1:14" x14ac:dyDescent="0.2">
      <c r="A15" s="34" t="str">
        <f t="shared" si="0"/>
        <v>3311402200729-13</v>
      </c>
      <c r="B15" s="34">
        <f t="shared" si="1"/>
        <v>13</v>
      </c>
      <c r="C15" s="34" t="str">
        <f t="shared" si="2"/>
        <v>3311402200729</v>
      </c>
      <c r="D15" s="34" t="str">
        <f t="shared" si="3"/>
        <v>331140220072904</v>
      </c>
      <c r="E15" s="34" t="str">
        <f t="shared" si="4"/>
        <v>33114022007290401</v>
      </c>
      <c r="F15" s="35" t="str">
        <f>IF(ISERROR(CONSOLIDADO!D17&amp;IF(LEN(CONSOLIDADO!G17)=1,"00"&amp;CONSOLIDADO!G17,IF(LEN(CONSOLIDADO!G17)=2,"0"&amp;CONSOLIDADO!G17,IF(LEN(CONSOLIDADO!G17)=3,CONSOLIDADO!G17,""))))=TRUE,"",CONSOLIDADO!D17&amp;IF(LEN(CONSOLIDADO!G17)=1,"00"&amp;CONSOLIDADO!G17,IF(LEN(CONSOLIDADO!G17)=2,"0"&amp;CONSOLIDADO!G17,IF(LEN(CONSOLIDADO!G17)=3,CONSOLIDADO!G17,""))))</f>
        <v>33114022007290401006</v>
      </c>
      <c r="G15" s="16" t="str">
        <f>CONSOLIDADO!B17</f>
        <v>Emitir  500 conceptos técnicos de riesgo para la planificación sectorial y territorial</v>
      </c>
      <c r="H15" s="16" t="str">
        <f>MID(CONSOLIDADO!E17,6,250)</f>
        <v>Conceptos técnicos para la planificación territorial y sectorial, incluyen los de necesidad de estudios de amenaza y riesgo, revisión de estudios, amenaza ruina, amenaza y riesgo para regularización y legalización de barrios y conceptos para planes p</v>
      </c>
      <c r="I15" s="36" t="str">
        <f>CONSOLIDADO!H17</f>
        <v>Adicion al contrato 274 de 2014, cuyo objeto es "Prestar servicios profesionales para la elaboración y revisión de conceptos técnicos de riesgos para la planificación territorial y programas de Gestión de Riesgos que adelanta la entidad"</v>
      </c>
      <c r="J15" s="34" t="str">
        <f>+CONSOLIDADO!P17&amp;" - "&amp;CONSOLIDADO!Q17&amp;" - "&amp;CONSOLIDADO!R17&amp;" "&amp;CONSOLIDADO!S17</f>
        <v>03 - 04 - 0323 Personal contratado para el fortalecimiento de las Gestión del Riesgo</v>
      </c>
      <c r="K15" s="34" t="str">
        <f>+CONSOLIDADO!J17&amp;" "&amp;CONSOLIDADO!K17</f>
        <v>2.3.03.03.01.03 Servicios Personales Indirectos</v>
      </c>
      <c r="L15" s="16" t="str">
        <f>+CONSOLIDADO!L17&amp;" "&amp;CONSOLIDADO!M17</f>
        <v>083 Prevención Y Atención De Desastres - General</v>
      </c>
      <c r="M15" s="16" t="str">
        <f>+CONSOLIDADO!N17&amp;" "&amp;CONSOLIDADO!O17</f>
        <v>7018 Transferencias de carácter general entre diferentes niveles de gobierno</v>
      </c>
    </row>
    <row r="16" spans="1:14" x14ac:dyDescent="0.2">
      <c r="A16" s="34" t="str">
        <f t="shared" si="0"/>
        <v>3311402200729-14</v>
      </c>
      <c r="B16" s="34">
        <f t="shared" si="1"/>
        <v>14</v>
      </c>
      <c r="C16" s="34" t="str">
        <f t="shared" si="2"/>
        <v>3311402200729</v>
      </c>
      <c r="D16" s="34" t="str">
        <f t="shared" si="3"/>
        <v>331140220072904</v>
      </c>
      <c r="E16" s="34" t="str">
        <f t="shared" si="4"/>
        <v>33114022007290401</v>
      </c>
      <c r="F16" s="35" t="str">
        <f>IF(ISERROR(CONSOLIDADO!D18&amp;IF(LEN(CONSOLIDADO!G18)=1,"00"&amp;CONSOLIDADO!G18,IF(LEN(CONSOLIDADO!G18)=2,"0"&amp;CONSOLIDADO!G18,IF(LEN(CONSOLIDADO!G18)=3,CONSOLIDADO!G18,""))))=TRUE,"",CONSOLIDADO!D18&amp;IF(LEN(CONSOLIDADO!G18)=1,"00"&amp;CONSOLIDADO!G18,IF(LEN(CONSOLIDADO!G18)=2,"0"&amp;CONSOLIDADO!G18,IF(LEN(CONSOLIDADO!G18)=3,CONSOLIDADO!G18,""))))</f>
        <v>33114022007290401007</v>
      </c>
      <c r="G16" s="16" t="str">
        <f>CONSOLIDADO!B18</f>
        <v>Emitir  500 conceptos técnicos de riesgo para la planificación sectorial y territorial</v>
      </c>
      <c r="H16" s="16" t="str">
        <f>MID(CONSOLIDADO!E18,6,250)</f>
        <v>Conceptos técnicos para la planificación territorial y sectorial, incluyen los de necesidad de estudios de amenaza y riesgo, revisión de estudios, amenaza ruina, amenaza y riesgo para regularización y legalización de barrios y conceptos para planes p</v>
      </c>
      <c r="I16" s="36" t="str">
        <f>CONSOLIDADO!H18</f>
        <v>Adicion al contrato 498 de 2014, cuyo objeto es "Prestar servicios de apoyo técnico para adelantar actividades relacionadas con la preparación de información para la emisión de conceptos técnicos, diagnósticos y certificados de riesgo"</v>
      </c>
      <c r="J16" s="34" t="str">
        <f>+CONSOLIDADO!P18&amp;" - "&amp;CONSOLIDADO!Q18&amp;" - "&amp;CONSOLIDADO!R18&amp;" "&amp;CONSOLIDADO!S18</f>
        <v>03 - 04 - 0323 Personal contratado para el fortalecimiento de las Gestión del Riesgo</v>
      </c>
      <c r="K16" s="34" t="str">
        <f>+CONSOLIDADO!J18&amp;" "&amp;CONSOLIDADO!K18</f>
        <v>2.3.03.03.01.03 Servicios Personales Indirectos</v>
      </c>
      <c r="L16" s="16" t="str">
        <f>+CONSOLIDADO!L18&amp;" "&amp;CONSOLIDADO!M18</f>
        <v>083 Prevención Y Atención De Desastres - General</v>
      </c>
      <c r="M16" s="16" t="str">
        <f>+CONSOLIDADO!N18&amp;" "&amp;CONSOLIDADO!O18</f>
        <v>7018 Transferencias de carácter general entre diferentes niveles de gobierno</v>
      </c>
    </row>
    <row r="17" spans="1:13" x14ac:dyDescent="0.2">
      <c r="A17" s="34" t="str">
        <f t="shared" si="0"/>
        <v>3311402200729-15</v>
      </c>
      <c r="B17" s="34">
        <f t="shared" si="1"/>
        <v>15</v>
      </c>
      <c r="C17" s="34" t="str">
        <f t="shared" si="2"/>
        <v>3311402200729</v>
      </c>
      <c r="D17" s="34" t="str">
        <f t="shared" si="3"/>
        <v>331140220072904</v>
      </c>
      <c r="E17" s="34" t="str">
        <f t="shared" si="4"/>
        <v>33114022007290401</v>
      </c>
      <c r="F17" s="35" t="str">
        <f>IF(ISERROR(CONSOLIDADO!D19&amp;IF(LEN(CONSOLIDADO!G19)=1,"00"&amp;CONSOLIDADO!G19,IF(LEN(CONSOLIDADO!G19)=2,"0"&amp;CONSOLIDADO!G19,IF(LEN(CONSOLIDADO!G19)=3,CONSOLIDADO!G19,""))))=TRUE,"",CONSOLIDADO!D19&amp;IF(LEN(CONSOLIDADO!G19)=1,"00"&amp;CONSOLIDADO!G19,IF(LEN(CONSOLIDADO!G19)=2,"0"&amp;CONSOLIDADO!G19,IF(LEN(CONSOLIDADO!G19)=3,CONSOLIDADO!G19,""))))</f>
        <v>33114022007290401008</v>
      </c>
      <c r="G17" s="16" t="str">
        <f>CONSOLIDADO!B19</f>
        <v>Emitir  500 conceptos técnicos de riesgo para la planificación sectorial y territorial</v>
      </c>
      <c r="H17" s="16" t="str">
        <f>MID(CONSOLIDADO!E19,6,250)</f>
        <v>Conceptos técnicos para la planificación territorial y sectorial, incluyen los de necesidad de estudios de amenaza y riesgo, revisión de estudios, amenaza ruina, amenaza y riesgo para regularización y legalización de barrios y conceptos para planes p</v>
      </c>
      <c r="I17" s="36" t="str">
        <f>CONSOLIDADO!H19</f>
        <v xml:space="preserve">Adicion al contrato 303 de 2014, cuyo objeto es "Prestar servicios profesionales para la elaboración y revisión de conceptos técnicos de riesgos para la planificación territorial y programas de Gestión de Riesgos que adelanta la entidad"
</v>
      </c>
      <c r="J17" s="34" t="str">
        <f>+CONSOLIDADO!P19&amp;" - "&amp;CONSOLIDADO!Q19&amp;" - "&amp;CONSOLIDADO!R19&amp;" "&amp;CONSOLIDADO!S19</f>
        <v>03 - 04 - 0323 Personal contratado para el fortalecimiento de las Gestión del Riesgo</v>
      </c>
      <c r="K17" s="34" t="str">
        <f>+CONSOLIDADO!J19&amp;" "&amp;CONSOLIDADO!K19</f>
        <v>2.3.03.03.01.03 Servicios Personales Indirectos</v>
      </c>
      <c r="L17" s="16" t="str">
        <f>+CONSOLIDADO!L19&amp;" "&amp;CONSOLIDADO!M19</f>
        <v>083 Prevención Y Atención De Desastres - General</v>
      </c>
      <c r="M17" s="16" t="str">
        <f>+CONSOLIDADO!N19&amp;" "&amp;CONSOLIDADO!O19</f>
        <v>7018 Transferencias de carácter general entre diferentes niveles de gobierno</v>
      </c>
    </row>
    <row r="18" spans="1:13" x14ac:dyDescent="0.2">
      <c r="A18" s="34" t="str">
        <f t="shared" si="0"/>
        <v>3311402200729-16</v>
      </c>
      <c r="B18" s="34">
        <f t="shared" si="1"/>
        <v>16</v>
      </c>
      <c r="C18" s="34" t="str">
        <f t="shared" si="2"/>
        <v>3311402200729</v>
      </c>
      <c r="D18" s="34" t="str">
        <f t="shared" si="3"/>
        <v>331140220072904</v>
      </c>
      <c r="E18" s="34" t="str">
        <f t="shared" si="4"/>
        <v>33114022007290401</v>
      </c>
      <c r="F18" s="35" t="str">
        <f>IF(ISERROR(CONSOLIDADO!D20&amp;IF(LEN(CONSOLIDADO!G20)=1,"00"&amp;CONSOLIDADO!G20,IF(LEN(CONSOLIDADO!G20)=2,"0"&amp;CONSOLIDADO!G20,IF(LEN(CONSOLIDADO!G20)=3,CONSOLIDADO!G20,""))))=TRUE,"",CONSOLIDADO!D20&amp;IF(LEN(CONSOLIDADO!G20)=1,"00"&amp;CONSOLIDADO!G20,IF(LEN(CONSOLIDADO!G20)=2,"0"&amp;CONSOLIDADO!G20,IF(LEN(CONSOLIDADO!G20)=3,CONSOLIDADO!G20,""))))</f>
        <v>33114022007290401009</v>
      </c>
      <c r="G18" s="16" t="str">
        <f>CONSOLIDADO!B20</f>
        <v>Emitir  500 conceptos técnicos de riesgo para la planificación sectorial y territorial</v>
      </c>
      <c r="H18" s="16" t="str">
        <f>MID(CONSOLIDADO!E20,6,250)</f>
        <v>Conceptos técnicos para la planificación territorial y sectorial, incluyen los de necesidad de estudios de amenaza y riesgo, revisión de estudios, amenaza ruina, amenaza y riesgo para regularización y legalización de barrios y conceptos para planes p</v>
      </c>
      <c r="I18" s="36" t="str">
        <f>CONSOLIDADO!H20</f>
        <v>Adicion al contrato 311 de 2014, cuyo objeto es "Prestar servicios profesionales para la elaboración y revisión de conceptos técnicos de riesgos para la planificación territorial y programas de Gestión de Riesgos que adelanta la entidad"</v>
      </c>
      <c r="J18" s="34" t="str">
        <f>+CONSOLIDADO!P20&amp;" - "&amp;CONSOLIDADO!Q20&amp;" - "&amp;CONSOLIDADO!R20&amp;" "&amp;CONSOLIDADO!S20</f>
        <v>03 - 04 - 0323 Personal contratado para el fortalecimiento de las Gestión del Riesgo</v>
      </c>
      <c r="K18" s="34" t="str">
        <f>+CONSOLIDADO!J20&amp;" "&amp;CONSOLIDADO!K20</f>
        <v>2.3.03.03.01.03 Servicios Personales Indirectos</v>
      </c>
      <c r="L18" s="16" t="str">
        <f>+CONSOLIDADO!L20&amp;" "&amp;CONSOLIDADO!M20</f>
        <v>083 Prevención Y Atención De Desastres - General</v>
      </c>
      <c r="M18" s="16" t="str">
        <f>+CONSOLIDADO!N20&amp;" "&amp;CONSOLIDADO!O20</f>
        <v>7018 Transferencias de carácter general entre diferentes niveles de gobierno</v>
      </c>
    </row>
    <row r="19" spans="1:13" x14ac:dyDescent="0.2">
      <c r="A19" s="34" t="str">
        <f t="shared" si="0"/>
        <v>3311402200729-17</v>
      </c>
      <c r="B19" s="34">
        <f t="shared" si="1"/>
        <v>17</v>
      </c>
      <c r="C19" s="34" t="str">
        <f t="shared" si="2"/>
        <v>3311402200729</v>
      </c>
      <c r="D19" s="34" t="str">
        <f t="shared" si="3"/>
        <v>331140220072904</v>
      </c>
      <c r="E19" s="34" t="str">
        <f t="shared" si="4"/>
        <v>33114022007290401</v>
      </c>
      <c r="F19" s="35" t="str">
        <f>IF(ISERROR(CONSOLIDADO!D21&amp;IF(LEN(CONSOLIDADO!G21)=1,"00"&amp;CONSOLIDADO!G21,IF(LEN(CONSOLIDADO!G21)=2,"0"&amp;CONSOLIDADO!G21,IF(LEN(CONSOLIDADO!G21)=3,CONSOLIDADO!G21,""))))=TRUE,"",CONSOLIDADO!D21&amp;IF(LEN(CONSOLIDADO!G21)=1,"00"&amp;CONSOLIDADO!G21,IF(LEN(CONSOLIDADO!G21)=2,"0"&amp;CONSOLIDADO!G21,IF(LEN(CONSOLIDADO!G21)=3,CONSOLIDADO!G21,""))))</f>
        <v>33114022007290401010</v>
      </c>
      <c r="G19" s="16" t="str">
        <f>CONSOLIDADO!B21</f>
        <v>Emitir  500 conceptos técnicos de riesgo para la planificación sectorial y territorial</v>
      </c>
      <c r="H19" s="16" t="str">
        <f>MID(CONSOLIDADO!E21,6,250)</f>
        <v>Conceptos técnicos para la planificación territorial y sectorial, incluyen los de necesidad de estudios de amenaza y riesgo, revisión de estudios, amenaza ruina, amenaza y riesgo para regularización y legalización de barrios y conceptos para planes p</v>
      </c>
      <c r="I19" s="36" t="str">
        <f>CONSOLIDADO!H21</f>
        <v xml:space="preserve">Adicion al contrato 351 de 2014, cuyo objeto es "Prestar servicios profesionales para la elaboración y revisión de conceptos técnicos de riesgos para la planificación territorial y programas de Gestión de Riesgos que adelanta la entidad"
</v>
      </c>
      <c r="J19" s="34" t="str">
        <f>+CONSOLIDADO!P21&amp;" - "&amp;CONSOLIDADO!Q21&amp;" - "&amp;CONSOLIDADO!R21&amp;" "&amp;CONSOLIDADO!S21</f>
        <v>03 - 04 - 0323 Personal contratado para el fortalecimiento de las Gestión del Riesgo</v>
      </c>
      <c r="K19" s="34" t="str">
        <f>+CONSOLIDADO!J21&amp;" "&amp;CONSOLIDADO!K21</f>
        <v>2.3.03.03.01.03 Servicios Personales Indirectos</v>
      </c>
      <c r="L19" s="16" t="str">
        <f>+CONSOLIDADO!L21&amp;" "&amp;CONSOLIDADO!M21</f>
        <v>083 Prevención Y Atención De Desastres - General</v>
      </c>
      <c r="M19" s="16" t="str">
        <f>+CONSOLIDADO!N21&amp;" "&amp;CONSOLIDADO!O21</f>
        <v>7018 Transferencias de carácter general entre diferentes niveles de gobierno</v>
      </c>
    </row>
    <row r="20" spans="1:13" x14ac:dyDescent="0.2">
      <c r="A20" s="34" t="str">
        <f t="shared" si="0"/>
        <v>3311402200729-18</v>
      </c>
      <c r="B20" s="34">
        <f t="shared" si="1"/>
        <v>18</v>
      </c>
      <c r="C20" s="34" t="str">
        <f t="shared" si="2"/>
        <v>3311402200729</v>
      </c>
      <c r="D20" s="34" t="str">
        <f t="shared" si="3"/>
        <v>331140220072904</v>
      </c>
      <c r="E20" s="34" t="str">
        <f t="shared" si="4"/>
        <v>33114022007290401</v>
      </c>
      <c r="F20" s="35" t="str">
        <f>IF(ISERROR(CONSOLIDADO!D22&amp;IF(LEN(CONSOLIDADO!G22)=1,"00"&amp;CONSOLIDADO!G22,IF(LEN(CONSOLIDADO!G22)=2,"0"&amp;CONSOLIDADO!G22,IF(LEN(CONSOLIDADO!G22)=3,CONSOLIDADO!G22,""))))=TRUE,"",CONSOLIDADO!D22&amp;IF(LEN(CONSOLIDADO!G22)=1,"00"&amp;CONSOLIDADO!G22,IF(LEN(CONSOLIDADO!G22)=2,"0"&amp;CONSOLIDADO!G22,IF(LEN(CONSOLIDADO!G22)=3,CONSOLIDADO!G22,""))))</f>
        <v>33114022007290401011</v>
      </c>
      <c r="G20" s="16" t="str">
        <f>CONSOLIDADO!B22</f>
        <v>Emitir  500 conceptos técnicos de riesgo para la planificación sectorial y territorial</v>
      </c>
      <c r="H20" s="16" t="str">
        <f>MID(CONSOLIDADO!E22,6,250)</f>
        <v>Conceptos técnicos para la planificación territorial y sectorial, incluyen los de necesidad de estudios de amenaza y riesgo, revisión de estudios, amenaza ruina, amenaza y riesgo para regularización y legalización de barrios y conceptos para planes p</v>
      </c>
      <c r="I20" s="36" t="str">
        <f>CONSOLIDADO!H22</f>
        <v>Adicion al contrato 379 de 2014, cuyo objeto es "Prestar servicios profesionales para la elaboración y revisión de conceptos técnicos de riesgos para la planificación territorial y programas de Gestión de Riesgos que adelanta la entidad"</v>
      </c>
      <c r="J20" s="34" t="str">
        <f>+CONSOLIDADO!P22&amp;" - "&amp;CONSOLIDADO!Q22&amp;" - "&amp;CONSOLIDADO!R22&amp;" "&amp;CONSOLIDADO!S22</f>
        <v>03 - 04 - 0323 Personal contratado para el fortalecimiento de las Gestión del Riesgo</v>
      </c>
      <c r="K20" s="34" t="str">
        <f>+CONSOLIDADO!J22&amp;" "&amp;CONSOLIDADO!K22</f>
        <v>2.3.03.03.01.03 Servicios Personales Indirectos</v>
      </c>
      <c r="L20" s="16" t="str">
        <f>+CONSOLIDADO!L22&amp;" "&amp;CONSOLIDADO!M22</f>
        <v>083 Prevención Y Atención De Desastres - General</v>
      </c>
      <c r="M20" s="16" t="str">
        <f>+CONSOLIDADO!N22&amp;" "&amp;CONSOLIDADO!O22</f>
        <v>7018 Transferencias de carácter general entre diferentes niveles de gobierno</v>
      </c>
    </row>
    <row r="21" spans="1:13" x14ac:dyDescent="0.2">
      <c r="A21" s="34" t="str">
        <f t="shared" si="0"/>
        <v>3311402200729-19</v>
      </c>
      <c r="B21" s="34">
        <f t="shared" si="1"/>
        <v>19</v>
      </c>
      <c r="C21" s="34" t="str">
        <f t="shared" si="2"/>
        <v>3311402200729</v>
      </c>
      <c r="D21" s="34" t="str">
        <f t="shared" si="3"/>
        <v>331140220072904</v>
      </c>
      <c r="E21" s="34" t="str">
        <f t="shared" si="4"/>
        <v>33114022007290401</v>
      </c>
      <c r="F21" s="35" t="str">
        <f>IF(ISERROR(CONSOLIDADO!D23&amp;IF(LEN(CONSOLIDADO!G23)=1,"00"&amp;CONSOLIDADO!G23,IF(LEN(CONSOLIDADO!G23)=2,"0"&amp;CONSOLIDADO!G23,IF(LEN(CONSOLIDADO!G23)=3,CONSOLIDADO!G23,""))))=TRUE,"",CONSOLIDADO!D23&amp;IF(LEN(CONSOLIDADO!G23)=1,"00"&amp;CONSOLIDADO!G23,IF(LEN(CONSOLIDADO!G23)=2,"0"&amp;CONSOLIDADO!G23,IF(LEN(CONSOLIDADO!G23)=3,CONSOLIDADO!G23,""))))</f>
        <v>33114022007290401012</v>
      </c>
      <c r="G21" s="16" t="str">
        <f>CONSOLIDADO!B23</f>
        <v>Emitir  500 conceptos técnicos de riesgo para la planificación sectorial y territorial</v>
      </c>
      <c r="H21" s="16" t="str">
        <f>MID(CONSOLIDADO!E23,6,250)</f>
        <v>Conceptos técnicos para la planificación territorial y sectorial, incluyen los de necesidad de estudios de amenaza y riesgo, revisión de estudios, amenaza ruina, amenaza y riesgo para regularización y legalización de barrios y conceptos para planes p</v>
      </c>
      <c r="I21" s="36" t="str">
        <f>CONSOLIDADO!H23</f>
        <v xml:space="preserve">Adicion al contrato 390 de 2014, cuyo objeto es "Prestar servicios profesionales para la elaboración y revisión de conceptos técnicos de riesgos para la planificación territorial y programas de Gestión de Riesgos que adelanta la entidad"
</v>
      </c>
      <c r="J21" s="34" t="str">
        <f>+CONSOLIDADO!P23&amp;" - "&amp;CONSOLIDADO!Q23&amp;" - "&amp;CONSOLIDADO!R23&amp;" "&amp;CONSOLIDADO!S23</f>
        <v>03 - 04 - 0323 Personal contratado para el fortalecimiento de las Gestión del Riesgo</v>
      </c>
      <c r="K21" s="34" t="str">
        <f>+CONSOLIDADO!J23&amp;" "&amp;CONSOLIDADO!K23</f>
        <v>2.3.03.03.01.03 Servicios Personales Indirectos</v>
      </c>
      <c r="L21" s="16" t="str">
        <f>+CONSOLIDADO!L23&amp;" "&amp;CONSOLIDADO!M23</f>
        <v>083 Prevención Y Atención De Desastres - General</v>
      </c>
      <c r="M21" s="16" t="str">
        <f>+CONSOLIDADO!N23&amp;" "&amp;CONSOLIDADO!O23</f>
        <v>7018 Transferencias de carácter general entre diferentes niveles de gobierno</v>
      </c>
    </row>
    <row r="22" spans="1:13" x14ac:dyDescent="0.2">
      <c r="A22" s="34" t="str">
        <f t="shared" si="0"/>
        <v>3311402200729-20</v>
      </c>
      <c r="B22" s="34">
        <f t="shared" si="1"/>
        <v>20</v>
      </c>
      <c r="C22" s="34" t="str">
        <f t="shared" si="2"/>
        <v>3311402200729</v>
      </c>
      <c r="D22" s="34" t="str">
        <f t="shared" si="3"/>
        <v>331140220072904</v>
      </c>
      <c r="E22" s="34" t="str">
        <f t="shared" si="4"/>
        <v>33114022007290401</v>
      </c>
      <c r="F22" s="35" t="str">
        <f>IF(ISERROR(CONSOLIDADO!D24&amp;IF(LEN(CONSOLIDADO!G24)=1,"00"&amp;CONSOLIDADO!G24,IF(LEN(CONSOLIDADO!G24)=2,"0"&amp;CONSOLIDADO!G24,IF(LEN(CONSOLIDADO!G24)=3,CONSOLIDADO!G24,""))))=TRUE,"",CONSOLIDADO!D24&amp;IF(LEN(CONSOLIDADO!G24)=1,"00"&amp;CONSOLIDADO!G24,IF(LEN(CONSOLIDADO!G24)=2,"0"&amp;CONSOLIDADO!G24,IF(LEN(CONSOLIDADO!G24)=3,CONSOLIDADO!G24,""))))</f>
        <v>33114022007290401013</v>
      </c>
      <c r="G22" s="16" t="str">
        <f>CONSOLIDADO!B24</f>
        <v>Emitir  500 conceptos técnicos de riesgo para la planificación sectorial y territorial</v>
      </c>
      <c r="H22" s="16" t="str">
        <f>MID(CONSOLIDADO!E24,6,250)</f>
        <v>Conceptos técnicos para la planificación territorial y sectorial, incluyen los de necesidad de estudios de amenaza y riesgo, revisión de estudios, amenaza ruina, amenaza y riesgo para regularización y legalización de barrios y conceptos para planes p</v>
      </c>
      <c r="I22" s="36" t="str">
        <f>CONSOLIDADO!H24</f>
        <v>Prestar servicios profesionales para la elaboración y revisión de conceptos técnicos de riesgos para la planificación territorial y la realización de modelaciones de lluvia deslizamiento para la Gestión de Riesgos que adelanta la entidad</v>
      </c>
      <c r="J22" s="34" t="str">
        <f>+CONSOLIDADO!P24&amp;" - "&amp;CONSOLIDADO!Q24&amp;" - "&amp;CONSOLIDADO!R24&amp;" "&amp;CONSOLIDADO!S24</f>
        <v>03 - 04 - 0323 Personal contratado para el fortalecimiento de las Gestión del Riesgo</v>
      </c>
      <c r="K22" s="34" t="str">
        <f>+CONSOLIDADO!J24&amp;" "&amp;CONSOLIDADO!K24</f>
        <v>2.3.03.03.01.03 Servicios Personales Indirectos</v>
      </c>
      <c r="L22" s="16" t="str">
        <f>+CONSOLIDADO!L24&amp;" "&amp;CONSOLIDADO!M24</f>
        <v>083 Prevención Y Atención De Desastres - General</v>
      </c>
      <c r="M22" s="16" t="str">
        <f>+CONSOLIDADO!N24&amp;" "&amp;CONSOLIDADO!O24</f>
        <v>7018 Transferencias de carácter general entre diferentes niveles de gobierno</v>
      </c>
    </row>
    <row r="23" spans="1:13" x14ac:dyDescent="0.2">
      <c r="A23" s="34" t="str">
        <f t="shared" si="0"/>
        <v>3311402200729-21</v>
      </c>
      <c r="B23" s="34">
        <f t="shared" si="1"/>
        <v>21</v>
      </c>
      <c r="C23" s="34" t="str">
        <f t="shared" si="2"/>
        <v>3311402200729</v>
      </c>
      <c r="D23" s="34" t="str">
        <f t="shared" si="3"/>
        <v>331140220072904</v>
      </c>
      <c r="E23" s="34" t="str">
        <f t="shared" si="4"/>
        <v>33114022007290401</v>
      </c>
      <c r="F23" s="35" t="str">
        <f>IF(ISERROR(CONSOLIDADO!D25&amp;IF(LEN(CONSOLIDADO!G25)=1,"00"&amp;CONSOLIDADO!G25,IF(LEN(CONSOLIDADO!G25)=2,"0"&amp;CONSOLIDADO!G25,IF(LEN(CONSOLIDADO!G25)=3,CONSOLIDADO!G25,""))))=TRUE,"",CONSOLIDADO!D25&amp;IF(LEN(CONSOLIDADO!G25)=1,"00"&amp;CONSOLIDADO!G25,IF(LEN(CONSOLIDADO!G25)=2,"0"&amp;CONSOLIDADO!G25,IF(LEN(CONSOLIDADO!G25)=3,CONSOLIDADO!G25,""))))</f>
        <v>33114022007290401014</v>
      </c>
      <c r="G23" s="16" t="str">
        <f>CONSOLIDADO!B25</f>
        <v>Emitir  500 conceptos técnicos de riesgo para la planificación sectorial y territorial</v>
      </c>
      <c r="H23" s="16" t="str">
        <f>MID(CONSOLIDADO!E25,6,250)</f>
        <v>Conceptos técnicos para la planificación territorial y sectorial, incluyen los de necesidad de estudios de amenaza y riesgo, revisión de estudios, amenaza ruina, amenaza y riesgo para regularización y legalización de barrios y conceptos para planes p</v>
      </c>
      <c r="I23" s="36" t="str">
        <f>CONSOLIDADO!H25</f>
        <v xml:space="preserve">Prestar servicios profesionales para la elaboración y revisión de conceptos técnicos de riesgos para la planificación territorial y programas de Gestión de Riesgos que adelanta la entidad
</v>
      </c>
      <c r="J23" s="34" t="str">
        <f>+CONSOLIDADO!P25&amp;" - "&amp;CONSOLIDADO!Q25&amp;" - "&amp;CONSOLIDADO!R25&amp;" "&amp;CONSOLIDADO!S25</f>
        <v>03 - 04 - 0323 Personal contratado para el fortalecimiento de las Gestión del Riesgo</v>
      </c>
      <c r="K23" s="34" t="str">
        <f>+CONSOLIDADO!J25&amp;" "&amp;CONSOLIDADO!K25</f>
        <v>2.3.03.03.01.03 Servicios Personales Indirectos</v>
      </c>
      <c r="L23" s="16" t="str">
        <f>+CONSOLIDADO!L25&amp;" "&amp;CONSOLIDADO!M25</f>
        <v>083 Prevención Y Atención De Desastres - General</v>
      </c>
      <c r="M23" s="16" t="str">
        <f>+CONSOLIDADO!N25&amp;" "&amp;CONSOLIDADO!O25</f>
        <v>7018 Transferencias de carácter general entre diferentes niveles de gobierno</v>
      </c>
    </row>
    <row r="24" spans="1:13" x14ac:dyDescent="0.2">
      <c r="A24" s="34" t="str">
        <f t="shared" si="0"/>
        <v>3311402200729-22</v>
      </c>
      <c r="B24" s="34">
        <f t="shared" si="1"/>
        <v>22</v>
      </c>
      <c r="C24" s="34" t="str">
        <f t="shared" si="2"/>
        <v>3311402200729</v>
      </c>
      <c r="D24" s="34" t="str">
        <f t="shared" si="3"/>
        <v>331140220072904</v>
      </c>
      <c r="E24" s="34" t="str">
        <f t="shared" si="4"/>
        <v>33114022007290401</v>
      </c>
      <c r="F24" s="35" t="str">
        <f>IF(ISERROR(CONSOLIDADO!D26&amp;IF(LEN(CONSOLIDADO!G26)=1,"00"&amp;CONSOLIDADO!G26,IF(LEN(CONSOLIDADO!G26)=2,"0"&amp;CONSOLIDADO!G26,IF(LEN(CONSOLIDADO!G26)=3,CONSOLIDADO!G26,""))))=TRUE,"",CONSOLIDADO!D26&amp;IF(LEN(CONSOLIDADO!G26)=1,"00"&amp;CONSOLIDADO!G26,IF(LEN(CONSOLIDADO!G26)=2,"0"&amp;CONSOLIDADO!G26,IF(LEN(CONSOLIDADO!G26)=3,CONSOLIDADO!G26,""))))</f>
        <v>33114022007290401015</v>
      </c>
      <c r="G24" s="16" t="str">
        <f>CONSOLIDADO!B26</f>
        <v>Emitir  500 conceptos técnicos de riesgo para la planificación sectorial y territorial</v>
      </c>
      <c r="H24" s="16" t="str">
        <f>MID(CONSOLIDADO!E26,6,250)</f>
        <v>Conceptos técnicos para la planificación territorial y sectorial, incluyen los de necesidad de estudios de amenaza y riesgo, revisión de estudios, amenaza ruina, amenaza y riesgo para regularización y legalización de barrios y conceptos para planes p</v>
      </c>
      <c r="I24" s="36" t="str">
        <f>CONSOLIDADO!H26</f>
        <v xml:space="preserve">Prestar servicios profesionales para la elaboración y revisión de conceptos técnicos de riesgos para la planificación territorial y programas de Gestión de Riesgos que adelanta la entidad
</v>
      </c>
      <c r="J24" s="34" t="str">
        <f>+CONSOLIDADO!P26&amp;" - "&amp;CONSOLIDADO!Q26&amp;" - "&amp;CONSOLIDADO!R26&amp;" "&amp;CONSOLIDADO!S26</f>
        <v>03 - 04 - 0323 Personal contratado para el fortalecimiento de las Gestión del Riesgo</v>
      </c>
      <c r="K24" s="34" t="str">
        <f>+CONSOLIDADO!J26&amp;" "&amp;CONSOLIDADO!K26</f>
        <v>2.3.03.03.01.03 Servicios Personales Indirectos</v>
      </c>
      <c r="L24" s="16" t="str">
        <f>+CONSOLIDADO!L26&amp;" "&amp;CONSOLIDADO!M26</f>
        <v>083 Prevención Y Atención De Desastres - General</v>
      </c>
      <c r="M24" s="16" t="str">
        <f>+CONSOLIDADO!N26&amp;" "&amp;CONSOLIDADO!O26</f>
        <v>7018 Transferencias de carácter general entre diferentes niveles de gobierno</v>
      </c>
    </row>
    <row r="25" spans="1:13" x14ac:dyDescent="0.2">
      <c r="A25" s="34" t="str">
        <f t="shared" si="0"/>
        <v>3311402200729-23</v>
      </c>
      <c r="B25" s="34">
        <f t="shared" si="1"/>
        <v>23</v>
      </c>
      <c r="C25" s="34" t="str">
        <f t="shared" si="2"/>
        <v>3311402200729</v>
      </c>
      <c r="D25" s="34" t="str">
        <f t="shared" si="3"/>
        <v>331140220072906</v>
      </c>
      <c r="E25" s="34" t="str">
        <f t="shared" si="4"/>
        <v>33114022007290601</v>
      </c>
      <c r="F25" s="35" t="str">
        <f>IF(ISERROR(CONSOLIDADO!D27&amp;IF(LEN(CONSOLIDADO!G27)=1,"00"&amp;CONSOLIDADO!G27,IF(LEN(CONSOLIDADO!G27)=2,"0"&amp;CONSOLIDADO!G27,IF(LEN(CONSOLIDADO!G27)=3,CONSOLIDADO!G27,""))))=TRUE,"",CONSOLIDADO!D27&amp;IF(LEN(CONSOLIDADO!G27)=1,"00"&amp;CONSOLIDADO!G27,IF(LEN(CONSOLIDADO!G27)=2,"0"&amp;CONSOLIDADO!G27,IF(LEN(CONSOLIDADO!G27)=3,CONSOLIDADO!G27,""))))</f>
        <v>33114022007290601001</v>
      </c>
      <c r="G25" s="16" t="str">
        <f>CONSOLIDADO!B27</f>
        <v>Elaborar   mapas de zonificación de riesgos para la planificación e intervenciones estratégicas del distrito capital</v>
      </c>
      <c r="H25" s="16" t="str">
        <f>MID(CONSOLIDADO!E27,6,250)</f>
        <v>Elaborar y actualizar Mapas de Amenaza, Vulnerabilidad y Riesgo POT</v>
      </c>
      <c r="I25" s="36" t="str">
        <f>CONSOLIDADO!H27</f>
        <v>Prestar servicios profesionales para brindar el apoyo  a la entidad para la identificación, formulación y seguimiento del desarrollo de estudios de riesgo y monitoreo  de las amenazas.</v>
      </c>
      <c r="J25" s="34" t="str">
        <f>+CONSOLIDADO!P27&amp;" - "&amp;CONSOLIDADO!Q27&amp;" - "&amp;CONSOLIDADO!R27&amp;" "&amp;CONSOLIDADO!S27</f>
        <v>03 - 04 - 0323 Personal contratado para el fortalecimiento de las Gestión del Riesgo</v>
      </c>
      <c r="K25" s="34" t="str">
        <f>+CONSOLIDADO!J27&amp;" "&amp;CONSOLIDADO!K27</f>
        <v>2.3.03.03.01.03 Servicios Personales Indirectos</v>
      </c>
      <c r="L25" s="16" t="str">
        <f>+CONSOLIDADO!L27&amp;" "&amp;CONSOLIDADO!M27</f>
        <v>083 Prevención Y Atención De Desastres - General</v>
      </c>
      <c r="M25" s="16" t="str">
        <f>+CONSOLIDADO!N27&amp;" "&amp;CONSOLIDADO!O27</f>
        <v>7018 Transferencias de carácter general entre diferentes niveles de gobierno</v>
      </c>
    </row>
    <row r="26" spans="1:13" x14ac:dyDescent="0.2">
      <c r="A26" s="34" t="str">
        <f t="shared" si="0"/>
        <v>3311402200729-24</v>
      </c>
      <c r="B26" s="34">
        <f t="shared" si="1"/>
        <v>24</v>
      </c>
      <c r="C26" s="34" t="str">
        <f t="shared" si="2"/>
        <v>3311402200729</v>
      </c>
      <c r="D26" s="34" t="str">
        <f t="shared" si="3"/>
        <v>331140220072906</v>
      </c>
      <c r="E26" s="34" t="str">
        <f t="shared" si="4"/>
        <v>33114022007290601</v>
      </c>
      <c r="F26" s="35" t="str">
        <f>IF(ISERROR(CONSOLIDADO!D28&amp;IF(LEN(CONSOLIDADO!G28)=1,"00"&amp;CONSOLIDADO!G28,IF(LEN(CONSOLIDADO!G28)=2,"0"&amp;CONSOLIDADO!G28,IF(LEN(CONSOLIDADO!G28)=3,CONSOLIDADO!G28,""))))=TRUE,"",CONSOLIDADO!D28&amp;IF(LEN(CONSOLIDADO!G28)=1,"00"&amp;CONSOLIDADO!G28,IF(LEN(CONSOLIDADO!G28)=2,"0"&amp;CONSOLIDADO!G28,IF(LEN(CONSOLIDADO!G28)=3,CONSOLIDADO!G28,""))))</f>
        <v>33114022007290601002</v>
      </c>
      <c r="G26" s="16" t="str">
        <f>CONSOLIDADO!B28</f>
        <v>Elaborar   mapas de zonificación de riesgos para la planificación e intervenciones estratégicas del distrito capital</v>
      </c>
      <c r="H26" s="16" t="str">
        <f>MID(CONSOLIDADO!E28,6,250)</f>
        <v>Elaborar y actualizar Mapas de Amenaza, Vulnerabilidad y Riesgo POT</v>
      </c>
      <c r="I26" s="36" t="str">
        <f>CONSOLIDADO!H28</f>
        <v>Prestar servicios como apoyo a la gestion  para adelantar actividades administrativas</v>
      </c>
      <c r="J26" s="34" t="str">
        <f>+CONSOLIDADO!P28&amp;" - "&amp;CONSOLIDADO!Q28&amp;" - "&amp;CONSOLIDADO!R28&amp;" "&amp;CONSOLIDADO!S28</f>
        <v>03 - 04 - 0323 Personal contratado para el fortalecimiento de las Gestión del Riesgo</v>
      </c>
      <c r="K26" s="34" t="str">
        <f>+CONSOLIDADO!J28&amp;" "&amp;CONSOLIDADO!K28</f>
        <v>2.3.03.03.01.03 Servicios Personales Indirectos</v>
      </c>
      <c r="L26" s="16" t="str">
        <f>+CONSOLIDADO!L28&amp;" "&amp;CONSOLIDADO!M28</f>
        <v>083 Prevención Y Atención De Desastres - General</v>
      </c>
      <c r="M26" s="16" t="str">
        <f>+CONSOLIDADO!N28&amp;" "&amp;CONSOLIDADO!O28</f>
        <v>7018 Transferencias de carácter general entre diferentes niveles de gobierno</v>
      </c>
    </row>
    <row r="27" spans="1:13" x14ac:dyDescent="0.2">
      <c r="A27" s="34" t="str">
        <f t="shared" si="0"/>
        <v>3311402200780-1</v>
      </c>
      <c r="B27" s="34">
        <f t="shared" si="1"/>
        <v>1</v>
      </c>
      <c r="C27" s="34" t="str">
        <f t="shared" si="2"/>
        <v>3311402200780</v>
      </c>
      <c r="D27" s="34" t="str">
        <f t="shared" si="3"/>
        <v>331140220078001</v>
      </c>
      <c r="E27" s="34" t="str">
        <f t="shared" si="4"/>
        <v>33114022007800101</v>
      </c>
      <c r="F27" s="35" t="str">
        <f>IF(ISERROR(CONSOLIDADO!D29&amp;IF(LEN(CONSOLIDADO!G29)=1,"00"&amp;CONSOLIDADO!G29,IF(LEN(CONSOLIDADO!G29)=2,"0"&amp;CONSOLIDADO!G29,IF(LEN(CONSOLIDADO!G29)=3,CONSOLIDADO!G29,""))))=TRUE,"",CONSOLIDADO!D29&amp;IF(LEN(CONSOLIDADO!G29)=1,"00"&amp;CONSOLIDADO!G29,IF(LEN(CONSOLIDADO!G29)=2,"0"&amp;CONSOLIDADO!G29,IF(LEN(CONSOLIDADO!G29)=3,CONSOLIDADO!G29,""))))</f>
        <v>33114022007800101001</v>
      </c>
      <c r="G27" s="16" t="str">
        <f>CONSOLIDADO!B29</f>
        <v>Emitir  1800 diagnósticos y respuestas  a requerimientos relacionados con asistencia técnica y apoyo a situaciones de emergencia de manera oportuna</v>
      </c>
      <c r="H27" s="16" t="str">
        <f>MID(CONSOLIDADO!E29,6,250)</f>
        <v>Realizar visitas de reconocimiento técnico a sitios por afectación estructural, remoción en masa o inundación, elaborar oportunamente los diagnósticos técnicos y respuestas a las solicitudes de asesoría técnica en riesgos, mejorando los procesos y pr</v>
      </c>
      <c r="I27" s="36" t="str">
        <f>CONSOLIDADO!H29</f>
        <v xml:space="preserve">Prestar servicios profesionales a la Entidad,  para la emisión de diagnósticos técnicos de riesgo en desarrollo del procedimiento de asistencia técnica </v>
      </c>
      <c r="J27" s="34" t="str">
        <f>+CONSOLIDADO!P29&amp;" - "&amp;CONSOLIDADO!Q29&amp;" - "&amp;CONSOLIDADO!R29&amp;" "&amp;CONSOLIDADO!S29</f>
        <v>03 - 04 - 0323 Personal contratado para el fortalecimiento de las Gestión del Riesgo</v>
      </c>
      <c r="K27" s="34" t="str">
        <f>+CONSOLIDADO!J29&amp;" "&amp;CONSOLIDADO!K29</f>
        <v>2.3.03.03.01.03 Servicios Personales Indirectos</v>
      </c>
      <c r="L27" s="16" t="str">
        <f>+CONSOLIDADO!L29&amp;" "&amp;CONSOLIDADO!M29</f>
        <v>083 Prevención Y Atención De Desastres - General</v>
      </c>
      <c r="M27" s="16" t="str">
        <f>+CONSOLIDADO!N29&amp;" "&amp;CONSOLIDADO!O29</f>
        <v>7018 Transferencias de carácter general entre diferentes niveles de gobierno</v>
      </c>
    </row>
    <row r="28" spans="1:13" x14ac:dyDescent="0.2">
      <c r="A28" s="34" t="str">
        <f t="shared" si="0"/>
        <v>3311402200780-2</v>
      </c>
      <c r="B28" s="34">
        <f t="shared" si="1"/>
        <v>2</v>
      </c>
      <c r="C28" s="34" t="str">
        <f t="shared" si="2"/>
        <v>3311402200780</v>
      </c>
      <c r="D28" s="34" t="str">
        <f t="shared" si="3"/>
        <v>331140220078001</v>
      </c>
      <c r="E28" s="34" t="str">
        <f t="shared" si="4"/>
        <v>33114022007800101</v>
      </c>
      <c r="F28" s="35" t="str">
        <f>IF(ISERROR(CONSOLIDADO!D30&amp;IF(LEN(CONSOLIDADO!G30)=1,"00"&amp;CONSOLIDADO!G30,IF(LEN(CONSOLIDADO!G30)=2,"0"&amp;CONSOLIDADO!G30,IF(LEN(CONSOLIDADO!G30)=3,CONSOLIDADO!G30,""))))=TRUE,"",CONSOLIDADO!D30&amp;IF(LEN(CONSOLIDADO!G30)=1,"00"&amp;CONSOLIDADO!G30,IF(LEN(CONSOLIDADO!G30)=2,"0"&amp;CONSOLIDADO!G30,IF(LEN(CONSOLIDADO!G30)=3,CONSOLIDADO!G30,""))))</f>
        <v>33114022007800101002</v>
      </c>
      <c r="G28" s="16" t="str">
        <f>CONSOLIDADO!B30</f>
        <v>Emitir  1800 diagnósticos y respuestas  a requerimientos relacionados con asistencia técnica y apoyo a situaciones de emergencia de manera oportuna</v>
      </c>
      <c r="H28" s="16" t="str">
        <f>MID(CONSOLIDADO!E30,6,250)</f>
        <v>Realizar visitas de reconocimiento técnico a sitios por afectación estructural, remoción en masa o inundación, elaborar oportunamente los diagnósticos técnicos y respuestas a las solicitudes de asesoría técnica en riesgos, mejorando los procesos y pr</v>
      </c>
      <c r="I28" s="36" t="str">
        <f>CONSOLIDADO!H30</f>
        <v xml:space="preserve">Prestar servicios profesionales a la Entidad,  para la emisión de diagnósticos técnicos de riesgo en desarrollo del procedimiento de asistencia técnica </v>
      </c>
      <c r="J28" s="34" t="str">
        <f>+CONSOLIDADO!P30&amp;" - "&amp;CONSOLIDADO!Q30&amp;" - "&amp;CONSOLIDADO!R30&amp;" "&amp;CONSOLIDADO!S30</f>
        <v>03 - 04 - 0323 Personal contratado para el fortalecimiento de las Gestión del Riesgo</v>
      </c>
      <c r="K28" s="34" t="str">
        <f>+CONSOLIDADO!J30&amp;" "&amp;CONSOLIDADO!K30</f>
        <v>2.3.03.03.01.03 Servicios Personales Indirectos</v>
      </c>
      <c r="L28" s="16" t="str">
        <f>+CONSOLIDADO!L30&amp;" "&amp;CONSOLIDADO!M30</f>
        <v>083 Prevención Y Atención De Desastres - General</v>
      </c>
      <c r="M28" s="16" t="str">
        <f>+CONSOLIDADO!N30&amp;" "&amp;CONSOLIDADO!O30</f>
        <v>7018 Transferencias de carácter general entre diferentes niveles de gobierno</v>
      </c>
    </row>
    <row r="29" spans="1:13" x14ac:dyDescent="0.2">
      <c r="A29" s="34" t="str">
        <f t="shared" si="0"/>
        <v>3311402200780-3</v>
      </c>
      <c r="B29" s="34">
        <f t="shared" si="1"/>
        <v>3</v>
      </c>
      <c r="C29" s="34" t="str">
        <f t="shared" si="2"/>
        <v>3311402200780</v>
      </c>
      <c r="D29" s="34" t="str">
        <f t="shared" si="3"/>
        <v>331140220078001</v>
      </c>
      <c r="E29" s="34" t="str">
        <f t="shared" si="4"/>
        <v>33114022007800101</v>
      </c>
      <c r="F29" s="35" t="str">
        <f>IF(ISERROR(CONSOLIDADO!D32&amp;IF(LEN(CONSOLIDADO!G32)=1,"00"&amp;CONSOLIDADO!G32,IF(LEN(CONSOLIDADO!G32)=2,"0"&amp;CONSOLIDADO!G32,IF(LEN(CONSOLIDADO!G32)=3,CONSOLIDADO!G32,""))))=TRUE,"",CONSOLIDADO!D32&amp;IF(LEN(CONSOLIDADO!G32)=1,"00"&amp;CONSOLIDADO!G32,IF(LEN(CONSOLIDADO!G32)=2,"0"&amp;CONSOLIDADO!G32,IF(LEN(CONSOLIDADO!G32)=3,CONSOLIDADO!G32,""))))</f>
        <v>33114022007800101004</v>
      </c>
      <c r="G29" s="16" t="str">
        <f>CONSOLIDADO!B32</f>
        <v>Emitir  1800 diagnósticos y respuestas  a requerimientos relacionados con asistencia técnica y apoyo a situaciones de emergencia de manera oportuna</v>
      </c>
      <c r="H29" s="16" t="str">
        <f>MID(CONSOLIDADO!E32,6,250)</f>
        <v>Realizar visitas de reconocimiento técnico a sitios por afectación estructural, remoción en masa o inundación, elaborar oportunamente los diagnósticos técnicos y respuestas a las solicitudes de asesoría técnica en riesgos, mejorando los procesos y pr</v>
      </c>
      <c r="I29" s="36" t="str">
        <f>CONSOLIDADO!H32</f>
        <v>Adicion al contrato 280 de 2014, cuyo objeto es "Prestar servicios profesionales a la Entidad,  para la emisión de diagnósticos técnicos de riesgo en desarrollo del procedimiento de asistencia técnica"</v>
      </c>
      <c r="J29" s="34" t="str">
        <f>+CONSOLIDADO!P32&amp;" - "&amp;CONSOLIDADO!Q32&amp;" - "&amp;CONSOLIDADO!R32&amp;" "&amp;CONSOLIDADO!S32</f>
        <v>03 - 04 - 0323 Personal contratado para el fortalecimiento de las Gestión del Riesgo</v>
      </c>
      <c r="K29" s="34" t="str">
        <f>+CONSOLIDADO!J32&amp;" "&amp;CONSOLIDADO!K32</f>
        <v>2.3.03.03.01.03 Servicios Personales Indirectos</v>
      </c>
      <c r="L29" s="16" t="str">
        <f>+CONSOLIDADO!L32&amp;" "&amp;CONSOLIDADO!M32</f>
        <v>083 Prevención Y Atención De Desastres - General</v>
      </c>
      <c r="M29" s="16" t="str">
        <f>+CONSOLIDADO!N32&amp;" "&amp;CONSOLIDADO!O32</f>
        <v>7018 Transferencias de carácter general entre diferentes niveles de gobierno</v>
      </c>
    </row>
    <row r="30" spans="1:13" x14ac:dyDescent="0.2">
      <c r="A30" s="34" t="str">
        <f t="shared" si="0"/>
        <v>3311402200780-4</v>
      </c>
      <c r="B30" s="34">
        <f t="shared" si="1"/>
        <v>4</v>
      </c>
      <c r="C30" s="34" t="str">
        <f t="shared" si="2"/>
        <v>3311402200780</v>
      </c>
      <c r="D30" s="34" t="str">
        <f t="shared" si="3"/>
        <v>331140220078001</v>
      </c>
      <c r="E30" s="34" t="str">
        <f t="shared" si="4"/>
        <v>33114022007800101</v>
      </c>
      <c r="F30" s="35" t="str">
        <f>IF(ISERROR(CONSOLIDADO!D33&amp;IF(LEN(CONSOLIDADO!G33)=1,"00"&amp;CONSOLIDADO!G33,IF(LEN(CONSOLIDADO!G33)=2,"0"&amp;CONSOLIDADO!G33,IF(LEN(CONSOLIDADO!G33)=3,CONSOLIDADO!G33,""))))=TRUE,"",CONSOLIDADO!D33&amp;IF(LEN(CONSOLIDADO!G33)=1,"00"&amp;CONSOLIDADO!G33,IF(LEN(CONSOLIDADO!G33)=2,"0"&amp;CONSOLIDADO!G33,IF(LEN(CONSOLIDADO!G33)=3,CONSOLIDADO!G33,""))))</f>
        <v>33114022007800101005</v>
      </c>
      <c r="G30" s="16" t="str">
        <f>CONSOLIDADO!B33</f>
        <v>Emitir  1800 diagnósticos y respuestas  a requerimientos relacionados con asistencia técnica y apoyo a situaciones de emergencia de manera oportuna</v>
      </c>
      <c r="H30" s="16" t="str">
        <f>MID(CONSOLIDADO!E33,6,250)</f>
        <v>Realizar visitas de reconocimiento técnico a sitios por afectación estructural, remoción en masa o inundación, elaborar oportunamente los diagnósticos técnicos y respuestas a las solicitudes de asesoría técnica en riesgos, mejorando los procesos y pr</v>
      </c>
      <c r="I30" s="36" t="str">
        <f>CONSOLIDADO!H33</f>
        <v>Adicion al contrato 357 de 2014, cuyo objeto es"Prestar servicios profesionales a la Entidad,  para la emisión de diagnósticos técnicos de riesgo en desarrollo del procedimiento de asistencia técnica "</v>
      </c>
      <c r="J30" s="34" t="str">
        <f>+CONSOLIDADO!P33&amp;" - "&amp;CONSOLIDADO!Q33&amp;" - "&amp;CONSOLIDADO!R33&amp;" "&amp;CONSOLIDADO!S33</f>
        <v>03 - 04 - 0323 Personal contratado para el fortalecimiento de las Gestión del Riesgo</v>
      </c>
      <c r="K30" s="34" t="str">
        <f>+CONSOLIDADO!J33&amp;" "&amp;CONSOLIDADO!K33</f>
        <v>2.3.03.03.01.03 Servicios Personales Indirectos</v>
      </c>
      <c r="L30" s="16" t="str">
        <f>+CONSOLIDADO!L33&amp;" "&amp;CONSOLIDADO!M33</f>
        <v>083 Prevención Y Atención De Desastres - General</v>
      </c>
      <c r="M30" s="16" t="str">
        <f>+CONSOLIDADO!N33&amp;" "&amp;CONSOLIDADO!O33</f>
        <v>7018 Transferencias de carácter general entre diferentes niveles de gobierno</v>
      </c>
    </row>
    <row r="31" spans="1:13" x14ac:dyDescent="0.2">
      <c r="A31" s="34" t="str">
        <f t="shared" si="0"/>
        <v>3311402200780-5</v>
      </c>
      <c r="B31" s="34">
        <f t="shared" si="1"/>
        <v>5</v>
      </c>
      <c r="C31" s="34" t="str">
        <f t="shared" si="2"/>
        <v>3311402200780</v>
      </c>
      <c r="D31" s="34" t="str">
        <f t="shared" si="3"/>
        <v>331140220078001</v>
      </c>
      <c r="E31" s="34" t="str">
        <f t="shared" si="4"/>
        <v>33114022007800101</v>
      </c>
      <c r="F31" s="35" t="str">
        <f>IF(ISERROR(CONSOLIDADO!D34&amp;IF(LEN(CONSOLIDADO!G34)=1,"00"&amp;CONSOLIDADO!G34,IF(LEN(CONSOLIDADO!G34)=2,"0"&amp;CONSOLIDADO!G34,IF(LEN(CONSOLIDADO!G34)=3,CONSOLIDADO!G34,""))))=TRUE,"",CONSOLIDADO!D34&amp;IF(LEN(CONSOLIDADO!G34)=1,"00"&amp;CONSOLIDADO!G34,IF(LEN(CONSOLIDADO!G34)=2,"0"&amp;CONSOLIDADO!G34,IF(LEN(CONSOLIDADO!G34)=3,CONSOLIDADO!G34,""))))</f>
        <v>33114022007800101006</v>
      </c>
      <c r="G31" s="16" t="str">
        <f>CONSOLIDADO!B34</f>
        <v>Emitir  1800 diagnósticos y respuestas  a requerimientos relacionados con asistencia técnica y apoyo a situaciones de emergencia de manera oportuna</v>
      </c>
      <c r="H31" s="16" t="str">
        <f>MID(CONSOLIDADO!E34,6,250)</f>
        <v>Realizar visitas de reconocimiento técnico a sitios por afectación estructural, remoción en masa o inundación, elaborar oportunamente los diagnósticos técnicos y respuestas a las solicitudes de asesoría técnica en riesgos, mejorando los procesos y pr</v>
      </c>
      <c r="I31" s="36" t="str">
        <f>CONSOLIDADO!H34</f>
        <v>Adicion al contrato 367 de 2014, cuyo objeto es "Prestar servicios profesionales a la Entidad,  para la emisión de diagnósticos técnicos de riesgo en desarrollo del procedimiento de asistencia técnica"</v>
      </c>
      <c r="J31" s="34" t="str">
        <f>+CONSOLIDADO!P34&amp;" - "&amp;CONSOLIDADO!Q34&amp;" - "&amp;CONSOLIDADO!R34&amp;" "&amp;CONSOLIDADO!S34</f>
        <v>03 - 04 - 0323 Personal contratado para el fortalecimiento de las Gestión del Riesgo</v>
      </c>
      <c r="K31" s="34" t="str">
        <f>+CONSOLIDADO!J34&amp;" "&amp;CONSOLIDADO!K34</f>
        <v>2.3.03.03.01.03 Servicios Personales Indirectos</v>
      </c>
      <c r="L31" s="16" t="str">
        <f>+CONSOLIDADO!L34&amp;" "&amp;CONSOLIDADO!M34</f>
        <v>083 Prevención Y Atención De Desastres - General</v>
      </c>
      <c r="M31" s="16" t="str">
        <f>+CONSOLIDADO!N34&amp;" "&amp;CONSOLIDADO!O34</f>
        <v>7018 Transferencias de carácter general entre diferentes niveles de gobierno</v>
      </c>
    </row>
    <row r="32" spans="1:13" x14ac:dyDescent="0.2">
      <c r="A32" s="34" t="str">
        <f t="shared" si="0"/>
        <v>3311402200780-6</v>
      </c>
      <c r="B32" s="34">
        <f t="shared" si="1"/>
        <v>6</v>
      </c>
      <c r="C32" s="34" t="str">
        <f t="shared" si="2"/>
        <v>3311402200780</v>
      </c>
      <c r="D32" s="34" t="str">
        <f t="shared" si="3"/>
        <v>331140220078001</v>
      </c>
      <c r="E32" s="34" t="str">
        <f t="shared" si="4"/>
        <v>33114022007800101</v>
      </c>
      <c r="F32" s="35" t="str">
        <f>IF(ISERROR(CONSOLIDADO!D35&amp;IF(LEN(CONSOLIDADO!G35)=1,"00"&amp;CONSOLIDADO!G35,IF(LEN(CONSOLIDADO!G35)=2,"0"&amp;CONSOLIDADO!G35,IF(LEN(CONSOLIDADO!G35)=3,CONSOLIDADO!G35,""))))=TRUE,"",CONSOLIDADO!D35&amp;IF(LEN(CONSOLIDADO!G35)=1,"00"&amp;CONSOLIDADO!G35,IF(LEN(CONSOLIDADO!G35)=2,"0"&amp;CONSOLIDADO!G35,IF(LEN(CONSOLIDADO!G35)=3,CONSOLIDADO!G35,""))))</f>
        <v>33114022007800101007</v>
      </c>
      <c r="G32" s="16" t="str">
        <f>CONSOLIDADO!B35</f>
        <v>Emitir  1800 diagnósticos y respuestas  a requerimientos relacionados con asistencia técnica y apoyo a situaciones de emergencia de manera oportuna</v>
      </c>
      <c r="H32" s="16" t="str">
        <f>MID(CONSOLIDADO!E35,6,250)</f>
        <v>Realizar visitas de reconocimiento técnico a sitios por afectación estructural, remoción en masa o inundación, elaborar oportunamente los diagnósticos técnicos y respuestas a las solicitudes de asesoría técnica en riesgos, mejorando los procesos y pr</v>
      </c>
      <c r="I32" s="36" t="str">
        <f>CONSOLIDADO!H35</f>
        <v>Adicion al contrato 378 de 2014, cuyo objeto es "Prestar servicios profesionales a la Entidad,  para la emisión de diagnósticos técnicos de riesgo en desarrollo del procedimiento de asistencia técnica"</v>
      </c>
      <c r="J32" s="34" t="str">
        <f>+CONSOLIDADO!P35&amp;" - "&amp;CONSOLIDADO!Q35&amp;" - "&amp;CONSOLIDADO!R35&amp;" "&amp;CONSOLIDADO!S35</f>
        <v>03 - 04 - 0323 Personal contratado para el fortalecimiento de las Gestión del Riesgo</v>
      </c>
      <c r="K32" s="34" t="str">
        <f>+CONSOLIDADO!J35&amp;" "&amp;CONSOLIDADO!K35</f>
        <v>2.3.03.03.01.03 Servicios Personales Indirectos</v>
      </c>
      <c r="L32" s="16" t="str">
        <f>+CONSOLIDADO!L35&amp;" "&amp;CONSOLIDADO!M35</f>
        <v>083 Prevención Y Atención De Desastres - General</v>
      </c>
      <c r="M32" s="16" t="str">
        <f>+CONSOLIDADO!N35&amp;" "&amp;CONSOLIDADO!O35</f>
        <v>7018 Transferencias de carácter general entre diferentes niveles de gobierno</v>
      </c>
    </row>
    <row r="33" spans="1:13" x14ac:dyDescent="0.2">
      <c r="A33" s="34" t="str">
        <f t="shared" si="0"/>
        <v>3311402200780-7</v>
      </c>
      <c r="B33" s="34">
        <f t="shared" si="1"/>
        <v>7</v>
      </c>
      <c r="C33" s="34" t="str">
        <f t="shared" si="2"/>
        <v>3311402200780</v>
      </c>
      <c r="D33" s="34" t="str">
        <f t="shared" si="3"/>
        <v>331140220078001</v>
      </c>
      <c r="E33" s="34" t="str">
        <f t="shared" si="4"/>
        <v>33114022007800101</v>
      </c>
      <c r="F33" s="35" t="str">
        <f>IF(ISERROR(CONSOLIDADO!D36&amp;IF(LEN(CONSOLIDADO!G36)=1,"00"&amp;CONSOLIDADO!G36,IF(LEN(CONSOLIDADO!G36)=2,"0"&amp;CONSOLIDADO!G36,IF(LEN(CONSOLIDADO!G36)=3,CONSOLIDADO!G36,""))))=TRUE,"",CONSOLIDADO!D36&amp;IF(LEN(CONSOLIDADO!G36)=1,"00"&amp;CONSOLIDADO!G36,IF(LEN(CONSOLIDADO!G36)=2,"0"&amp;CONSOLIDADO!G36,IF(LEN(CONSOLIDADO!G36)=3,CONSOLIDADO!G36,""))))</f>
        <v>33114022007800101008</v>
      </c>
      <c r="G33" s="16" t="str">
        <f>CONSOLIDADO!B36</f>
        <v>Emitir  1800 diagnósticos y respuestas  a requerimientos relacionados con asistencia técnica y apoyo a situaciones de emergencia de manera oportuna</v>
      </c>
      <c r="H33" s="16" t="str">
        <f>MID(CONSOLIDADO!E36,6,250)</f>
        <v>Realizar visitas de reconocimiento técnico a sitios por afectación estructural, remoción en masa o inundación, elaborar oportunamente los diagnósticos técnicos y respuestas a las solicitudes de asesoría técnica en riesgos, mejorando los procesos y pr</v>
      </c>
      <c r="I33" s="36" t="str">
        <f>CONSOLIDADO!H36</f>
        <v>Adicion al contrato 380 de 2014, cuyo objeto es "Prestar servicios profesionales a la Entidad,  para la emisión de diagnósticos técnicos de riesgo en desarrollo del procedimiento de asistencia técnica"</v>
      </c>
      <c r="J33" s="34" t="str">
        <f>+CONSOLIDADO!P36&amp;" - "&amp;CONSOLIDADO!Q36&amp;" - "&amp;CONSOLIDADO!R36&amp;" "&amp;CONSOLIDADO!S36</f>
        <v>03 - 04 - 0323 Personal contratado para el fortalecimiento de las Gestión del Riesgo</v>
      </c>
      <c r="K33" s="34" t="str">
        <f>+CONSOLIDADO!J36&amp;" "&amp;CONSOLIDADO!K36</f>
        <v>2.3.03.03.01.03 Servicios Personales Indirectos</v>
      </c>
      <c r="L33" s="16" t="str">
        <f>+CONSOLIDADO!L36&amp;" "&amp;CONSOLIDADO!M36</f>
        <v>083 Prevención Y Atención De Desastres - General</v>
      </c>
      <c r="M33" s="16" t="str">
        <f>+CONSOLIDADO!N36&amp;" "&amp;CONSOLIDADO!O36</f>
        <v>7018 Transferencias de carácter general entre diferentes niveles de gobierno</v>
      </c>
    </row>
    <row r="34" spans="1:13" x14ac:dyDescent="0.2">
      <c r="A34" s="34" t="str">
        <f t="shared" si="0"/>
        <v>3311402200780-8</v>
      </c>
      <c r="B34" s="34">
        <f t="shared" si="1"/>
        <v>8</v>
      </c>
      <c r="C34" s="34" t="str">
        <f t="shared" si="2"/>
        <v>3311402200780</v>
      </c>
      <c r="D34" s="34" t="str">
        <f t="shared" si="3"/>
        <v>331140220078001</v>
      </c>
      <c r="E34" s="34" t="str">
        <f t="shared" si="4"/>
        <v>33114022007800101</v>
      </c>
      <c r="F34" s="35" t="str">
        <f>IF(ISERROR(CONSOLIDADO!D37&amp;IF(LEN(CONSOLIDADO!G37)=1,"00"&amp;CONSOLIDADO!G37,IF(LEN(CONSOLIDADO!G37)=2,"0"&amp;CONSOLIDADO!G37,IF(LEN(CONSOLIDADO!G37)=3,CONSOLIDADO!G37,""))))=TRUE,"",CONSOLIDADO!D37&amp;IF(LEN(CONSOLIDADO!G37)=1,"00"&amp;CONSOLIDADO!G37,IF(LEN(CONSOLIDADO!G37)=2,"0"&amp;CONSOLIDADO!G37,IF(LEN(CONSOLIDADO!G37)=3,CONSOLIDADO!G37,""))))</f>
        <v>33114022007800101009</v>
      </c>
      <c r="G34" s="16" t="str">
        <f>CONSOLIDADO!B37</f>
        <v>Emitir  1800 diagnósticos y respuestas  a requerimientos relacionados con asistencia técnica y apoyo a situaciones de emergencia de manera oportuna</v>
      </c>
      <c r="H34" s="16" t="str">
        <f>MID(CONSOLIDADO!E37,6,250)</f>
        <v>Realizar visitas de reconocimiento técnico a sitios por afectación estructural, remoción en masa o inundación, elaborar oportunamente los diagnósticos técnicos y respuestas a las solicitudes de asesoría técnica en riesgos, mejorando los procesos y pr</v>
      </c>
      <c r="I34" s="36" t="str">
        <f>CONSOLIDADO!H37</f>
        <v xml:space="preserve">Prestar servicios profesionales a la Entidad,  para la emisión de diagnósticos técnicos de riesgo en desarrollo del procedimiento de asistencia técnica </v>
      </c>
      <c r="J34" s="34" t="str">
        <f>+CONSOLIDADO!P37&amp;" - "&amp;CONSOLIDADO!Q37&amp;" - "&amp;CONSOLIDADO!R37&amp;" "&amp;CONSOLIDADO!S37</f>
        <v>03 - 04 - 0323 Personal contratado para el fortalecimiento de las Gestión del Riesgo</v>
      </c>
      <c r="K34" s="34" t="str">
        <f>+CONSOLIDADO!J37&amp;" "&amp;CONSOLIDADO!K37</f>
        <v>2.3.03.03.01.03 Servicios Personales Indirectos</v>
      </c>
      <c r="L34" s="16" t="str">
        <f>+CONSOLIDADO!L37&amp;" "&amp;CONSOLIDADO!M37</f>
        <v>083 Prevención Y Atención De Desastres - General</v>
      </c>
      <c r="M34" s="16" t="str">
        <f>+CONSOLIDADO!N37&amp;" "&amp;CONSOLIDADO!O37</f>
        <v>7018 Transferencias de carácter general entre diferentes niveles de gobierno</v>
      </c>
    </row>
    <row r="35" spans="1:13" x14ac:dyDescent="0.2">
      <c r="A35" s="34" t="str">
        <f t="shared" si="0"/>
        <v>3311402200780-9</v>
      </c>
      <c r="B35" s="34">
        <f t="shared" si="1"/>
        <v>9</v>
      </c>
      <c r="C35" s="34" t="str">
        <f t="shared" si="2"/>
        <v>3311402200780</v>
      </c>
      <c r="D35" s="34" t="str">
        <f t="shared" si="3"/>
        <v>331140220078001</v>
      </c>
      <c r="E35" s="34" t="str">
        <f t="shared" si="4"/>
        <v>33114022007800101</v>
      </c>
      <c r="F35" s="35" t="str">
        <f>IF(ISERROR(CONSOLIDADO!D38&amp;IF(LEN(CONSOLIDADO!G38)=1,"00"&amp;CONSOLIDADO!G38,IF(LEN(CONSOLIDADO!G38)=2,"0"&amp;CONSOLIDADO!G38,IF(LEN(CONSOLIDADO!G38)=3,CONSOLIDADO!G38,""))))=TRUE,"",CONSOLIDADO!D38&amp;IF(LEN(CONSOLIDADO!G38)=1,"00"&amp;CONSOLIDADO!G38,IF(LEN(CONSOLIDADO!G38)=2,"0"&amp;CONSOLIDADO!G38,IF(LEN(CONSOLIDADO!G38)=3,CONSOLIDADO!G38,""))))</f>
        <v>33114022007800101010</v>
      </c>
      <c r="G35" s="16" t="str">
        <f>CONSOLIDADO!B38</f>
        <v>Emitir  1800 diagnósticos y respuestas  a requerimientos relacionados con asistencia técnica y apoyo a situaciones de emergencia de manera oportuna</v>
      </c>
      <c r="H35" s="16" t="str">
        <f>MID(CONSOLIDADO!E38,6,250)</f>
        <v>Realizar visitas de reconocimiento técnico a sitios por afectación estructural, remoción en masa o inundación, elaborar oportunamente los diagnósticos técnicos y respuestas a las solicitudes de asesoría técnica en riesgos, mejorando los procesos y pr</v>
      </c>
      <c r="I35" s="36" t="str">
        <f>CONSOLIDADO!H38</f>
        <v xml:space="preserve">Prestar servicios profesionales a la Entidad,  para la realizacion de analisis estructurales y la  emisión de diagnósticos técnicos de riesgo en desarrollo del procedimiento de asistencia técnica </v>
      </c>
      <c r="J35" s="34" t="str">
        <f>+CONSOLIDADO!P38&amp;" - "&amp;CONSOLIDADO!Q38&amp;" - "&amp;CONSOLIDADO!R38&amp;" "&amp;CONSOLIDADO!S38</f>
        <v>03 - 04 - 0323 Personal contratado para el fortalecimiento de las Gestión del Riesgo</v>
      </c>
      <c r="K35" s="34" t="str">
        <f>+CONSOLIDADO!J38&amp;" "&amp;CONSOLIDADO!K38</f>
        <v>2.3.03.03.01.03 Servicios Personales Indirectos</v>
      </c>
      <c r="L35" s="16" t="str">
        <f>+CONSOLIDADO!L38&amp;" "&amp;CONSOLIDADO!M38</f>
        <v>083 Prevención Y Atención De Desastres - General</v>
      </c>
      <c r="M35" s="16" t="str">
        <f>+CONSOLIDADO!N38&amp;" "&amp;CONSOLIDADO!O38</f>
        <v>7018 Transferencias de carácter general entre diferentes niveles de gobierno</v>
      </c>
    </row>
    <row r="36" spans="1:13" x14ac:dyDescent="0.2">
      <c r="A36" s="34" t="str">
        <f t="shared" si="0"/>
        <v>3311402200780-10</v>
      </c>
      <c r="B36" s="34">
        <f t="shared" si="1"/>
        <v>10</v>
      </c>
      <c r="C36" s="34" t="str">
        <f t="shared" si="2"/>
        <v>3311402200780</v>
      </c>
      <c r="D36" s="34" t="str">
        <f t="shared" si="3"/>
        <v>331140220078001</v>
      </c>
      <c r="E36" s="34" t="str">
        <f t="shared" si="4"/>
        <v>33114022007800101</v>
      </c>
      <c r="F36" s="35" t="str">
        <f>IF(ISERROR(CONSOLIDADO!D39&amp;IF(LEN(CONSOLIDADO!G39)=1,"00"&amp;CONSOLIDADO!G39,IF(LEN(CONSOLIDADO!G39)=2,"0"&amp;CONSOLIDADO!G39,IF(LEN(CONSOLIDADO!G39)=3,CONSOLIDADO!G39,""))))=TRUE,"",CONSOLIDADO!D39&amp;IF(LEN(CONSOLIDADO!G39)=1,"00"&amp;CONSOLIDADO!G39,IF(LEN(CONSOLIDADO!G39)=2,"0"&amp;CONSOLIDADO!G39,IF(LEN(CONSOLIDADO!G39)=3,CONSOLIDADO!G39,""))))</f>
        <v>33114022007800101011</v>
      </c>
      <c r="G36" s="16" t="str">
        <f>CONSOLIDADO!B39</f>
        <v>Emitir  1800 diagnósticos y respuestas  a requerimientos relacionados con asistencia técnica y apoyo a situaciones de emergencia de manera oportuna</v>
      </c>
      <c r="H36" s="16" t="str">
        <f>MID(CONSOLIDADO!E39,6,250)</f>
        <v>Realizar visitas de reconocimiento técnico a sitios por afectación estructural, remoción en masa o inundación, elaborar oportunamente los diagnósticos técnicos y respuestas a las solicitudes de asesoría técnica en riesgos, mejorando los procesos y pr</v>
      </c>
      <c r="I36" s="36" t="str">
        <f>CONSOLIDADO!H39</f>
        <v xml:space="preserve">Prestar servicios profesionales a la Entidad,  para la realizacion de analisis de geotecnia y la  emisión de diagnósticos técnicos de riesgo en desarrollo del procedimiento de asistencia técnica </v>
      </c>
      <c r="J36" s="34" t="str">
        <f>+CONSOLIDADO!P39&amp;" - "&amp;CONSOLIDADO!Q39&amp;" - "&amp;CONSOLIDADO!R39&amp;" "&amp;CONSOLIDADO!S39</f>
        <v>03 - 04 - 0323 Personal contratado para el fortalecimiento de las Gestión del Riesgo</v>
      </c>
      <c r="K36" s="34" t="str">
        <f>+CONSOLIDADO!J39&amp;" "&amp;CONSOLIDADO!K39</f>
        <v>2.3.03.03.01.03 Servicios Personales Indirectos</v>
      </c>
      <c r="L36" s="16" t="str">
        <f>+CONSOLIDADO!L39&amp;" "&amp;CONSOLIDADO!M39</f>
        <v>083 Prevención Y Atención De Desastres - General</v>
      </c>
      <c r="M36" s="16" t="str">
        <f>+CONSOLIDADO!N39&amp;" "&amp;CONSOLIDADO!O39</f>
        <v>7018 Transferencias de carácter general entre diferentes niveles de gobierno</v>
      </c>
    </row>
    <row r="37" spans="1:13" x14ac:dyDescent="0.2">
      <c r="A37" s="34" t="str">
        <f t="shared" si="0"/>
        <v>3311402200780-11</v>
      </c>
      <c r="B37" s="34">
        <f t="shared" si="1"/>
        <v>11</v>
      </c>
      <c r="C37" s="34" t="str">
        <f t="shared" si="2"/>
        <v>3311402200780</v>
      </c>
      <c r="D37" s="34" t="str">
        <f t="shared" si="3"/>
        <v>331140220078001</v>
      </c>
      <c r="E37" s="34" t="str">
        <f t="shared" si="4"/>
        <v>33114022007800101</v>
      </c>
      <c r="F37" s="35" t="str">
        <f>IF(ISERROR(CONSOLIDADO!D40&amp;IF(LEN(CONSOLIDADO!G40)=1,"00"&amp;CONSOLIDADO!G40,IF(LEN(CONSOLIDADO!G40)=2,"0"&amp;CONSOLIDADO!G40,IF(LEN(CONSOLIDADO!G40)=3,CONSOLIDADO!G40,""))))=TRUE,"",CONSOLIDADO!D40&amp;IF(LEN(CONSOLIDADO!G40)=1,"00"&amp;CONSOLIDADO!G40,IF(LEN(CONSOLIDADO!G40)=2,"0"&amp;CONSOLIDADO!G40,IF(LEN(CONSOLIDADO!G40)=3,CONSOLIDADO!G40,""))))</f>
        <v>33114022007800101012</v>
      </c>
      <c r="G37" s="16" t="str">
        <f>CONSOLIDADO!B40</f>
        <v>Emitir  1800 diagnósticos y respuestas  a requerimientos relacionados con asistencia técnica y apoyo a situaciones de emergencia de manera oportuna</v>
      </c>
      <c r="H37" s="16" t="str">
        <f>MID(CONSOLIDADO!E40,6,250)</f>
        <v>Realizar visitas de reconocimiento técnico a sitios por afectación estructural, remoción en masa o inundación, elaborar oportunamente los diagnósticos técnicos y respuestas a las solicitudes de asesoría técnica en riesgos, mejorando los procesos y pr</v>
      </c>
      <c r="I37" s="36" t="str">
        <f>CONSOLIDADO!H40</f>
        <v>Prestar servicios a la entidad como apoyo a la gestion  para adelantar actividades administrativas .</v>
      </c>
      <c r="J37" s="34" t="str">
        <f>+CONSOLIDADO!P40&amp;" - "&amp;CONSOLIDADO!Q40&amp;" - "&amp;CONSOLIDADO!R40&amp;" "&amp;CONSOLIDADO!S40</f>
        <v>03 - 04 - 0323 Personal contratado para el fortalecimiento de las Gestión del Riesgo</v>
      </c>
      <c r="K37" s="34" t="str">
        <f>+CONSOLIDADO!J40&amp;" "&amp;CONSOLIDADO!K40</f>
        <v>2.3.03.03.01.03 Servicios Personales Indirectos</v>
      </c>
      <c r="L37" s="16" t="str">
        <f>+CONSOLIDADO!L40&amp;" "&amp;CONSOLIDADO!M40</f>
        <v>083 Prevención Y Atención De Desastres - General</v>
      </c>
      <c r="M37" s="16" t="str">
        <f>+CONSOLIDADO!N40&amp;" "&amp;CONSOLIDADO!O40</f>
        <v>7018 Transferencias de carácter general entre diferentes niveles de gobierno</v>
      </c>
    </row>
    <row r="38" spans="1:13" x14ac:dyDescent="0.2">
      <c r="A38" s="34" t="str">
        <f t="shared" si="0"/>
        <v>3311402200780-12</v>
      </c>
      <c r="B38" s="34">
        <f t="shared" si="1"/>
        <v>12</v>
      </c>
      <c r="C38" s="34" t="str">
        <f t="shared" si="2"/>
        <v>3311402200780</v>
      </c>
      <c r="D38" s="34" t="str">
        <f t="shared" si="3"/>
        <v>331140220078001</v>
      </c>
      <c r="E38" s="34" t="str">
        <f t="shared" si="4"/>
        <v>33114022007800101</v>
      </c>
      <c r="F38" s="35" t="str">
        <f>IF(ISERROR(CONSOLIDADO!D41&amp;IF(LEN(CONSOLIDADO!G41)=1,"00"&amp;CONSOLIDADO!G41,IF(LEN(CONSOLIDADO!G41)=2,"0"&amp;CONSOLIDADO!G41,IF(LEN(CONSOLIDADO!G41)=3,CONSOLIDADO!G41,""))))=TRUE,"",CONSOLIDADO!D41&amp;IF(LEN(CONSOLIDADO!G41)=1,"00"&amp;CONSOLIDADO!G41,IF(LEN(CONSOLIDADO!G41)=2,"0"&amp;CONSOLIDADO!G41,IF(LEN(CONSOLIDADO!G41)=3,CONSOLIDADO!G41,""))))</f>
        <v>33114022007800101013</v>
      </c>
      <c r="G38" s="16" t="str">
        <f>CONSOLIDADO!B41</f>
        <v>Emitir  1800 diagnósticos y respuestas  a requerimientos relacionados con asistencia técnica y apoyo a situaciones de emergencia de manera oportuna</v>
      </c>
      <c r="H38" s="16" t="str">
        <f>MID(CONSOLIDADO!E41,6,250)</f>
        <v>Realizar visitas de reconocimiento técnico a sitios por afectación estructural, remoción en masa o inundación, elaborar oportunamente los diagnósticos técnicos y respuestas a las solicitudes de asesoría técnica en riesgos, mejorando los procesos y pr</v>
      </c>
      <c r="I38" s="36" t="str">
        <f>CONSOLIDADO!H41</f>
        <v>Prestar sevicios de apoyo a la gestión para adelantar actividades administrativas en la entidad</v>
      </c>
      <c r="J38" s="34" t="str">
        <f>+CONSOLIDADO!P41&amp;" - "&amp;CONSOLIDADO!Q41&amp;" - "&amp;CONSOLIDADO!R41&amp;" "&amp;CONSOLIDADO!S41</f>
        <v>03 - 04 - 0323 Personal contratado para el fortalecimiento de las Gestión del Riesgo</v>
      </c>
      <c r="K38" s="34" t="str">
        <f>+CONSOLIDADO!J41&amp;" "&amp;CONSOLIDADO!K41</f>
        <v>2.3.03.03.01.03 Servicios Personales Indirectos</v>
      </c>
      <c r="L38" s="16" t="str">
        <f>+CONSOLIDADO!L41&amp;" "&amp;CONSOLIDADO!M41</f>
        <v>083 Prevención Y Atención De Desastres - General</v>
      </c>
      <c r="M38" s="16" t="str">
        <f>+CONSOLIDADO!N41&amp;" "&amp;CONSOLIDADO!O41</f>
        <v>7018 Transferencias de carácter general entre diferentes niveles de gobierno</v>
      </c>
    </row>
    <row r="39" spans="1:13" x14ac:dyDescent="0.2">
      <c r="A39" s="34" t="str">
        <f t="shared" si="0"/>
        <v>3311402200780-13</v>
      </c>
      <c r="B39" s="34">
        <f t="shared" si="1"/>
        <v>13</v>
      </c>
      <c r="C39" s="34" t="str">
        <f t="shared" si="2"/>
        <v>3311402200780</v>
      </c>
      <c r="D39" s="34" t="str">
        <f t="shared" si="3"/>
        <v>331140220078001</v>
      </c>
      <c r="E39" s="34" t="str">
        <f t="shared" si="4"/>
        <v>33114022007800101</v>
      </c>
      <c r="F39" s="35" t="str">
        <f>IF(ISERROR(CONSOLIDADO!D42&amp;IF(LEN(CONSOLIDADO!G42)=1,"00"&amp;CONSOLIDADO!G42,IF(LEN(CONSOLIDADO!G42)=2,"0"&amp;CONSOLIDADO!G42,IF(LEN(CONSOLIDADO!G42)=3,CONSOLIDADO!G42,""))))=TRUE,"",CONSOLIDADO!D42&amp;IF(LEN(CONSOLIDADO!G42)=1,"00"&amp;CONSOLIDADO!G42,IF(LEN(CONSOLIDADO!G42)=2,"0"&amp;CONSOLIDADO!G42,IF(LEN(CONSOLIDADO!G42)=3,CONSOLIDADO!G42,""))))</f>
        <v>33114022007800101014</v>
      </c>
      <c r="G39" s="16" t="str">
        <f>CONSOLIDADO!B42</f>
        <v>Emitir  1800 diagnósticos y respuestas  a requerimientos relacionados con asistencia técnica y apoyo a situaciones de emergencia de manera oportuna</v>
      </c>
      <c r="H39" s="16" t="str">
        <f>MID(CONSOLIDADO!E42,6,250)</f>
        <v>Realizar visitas de reconocimiento técnico a sitios por afectación estructural, remoción en masa o inundación, elaborar oportunamente los diagnósticos técnicos y respuestas a las solicitudes de asesoría técnica en riesgos, mejorando los procesos y pr</v>
      </c>
      <c r="I39" s="36" t="str">
        <f>CONSOLIDADO!H42</f>
        <v>Prestar los servicios profesionales a la entidad, para la emisión de Diagnóstico Técnico de riesgos en desarrollo del procedimiento de Asistencia Técnica.</v>
      </c>
      <c r="J39" s="34" t="str">
        <f>+CONSOLIDADO!P42&amp;" - "&amp;CONSOLIDADO!Q42&amp;" - "&amp;CONSOLIDADO!R42&amp;" "&amp;CONSOLIDADO!S42</f>
        <v>03 - 04 - 0323 Personal contratado para el fortalecimiento de las Gestión del Riesgo</v>
      </c>
      <c r="K39" s="34" t="str">
        <f>+CONSOLIDADO!J42&amp;" "&amp;CONSOLIDADO!K42</f>
        <v>2.3.03.03.01.03 Servicios Personales Indirectos</v>
      </c>
      <c r="L39" s="16" t="str">
        <f>+CONSOLIDADO!L42&amp;" "&amp;CONSOLIDADO!M42</f>
        <v>083 Prevención Y Atención De Desastres - General</v>
      </c>
      <c r="M39" s="16" t="str">
        <f>+CONSOLIDADO!N42&amp;" "&amp;CONSOLIDADO!O42</f>
        <v>7018 Transferencias de carácter general entre diferentes niveles de gobierno</v>
      </c>
    </row>
    <row r="40" spans="1:13" x14ac:dyDescent="0.2">
      <c r="A40" s="34" t="str">
        <f t="shared" si="0"/>
        <v>3311402200780-14</v>
      </c>
      <c r="B40" s="34">
        <f t="shared" si="1"/>
        <v>14</v>
      </c>
      <c r="C40" s="34" t="str">
        <f t="shared" si="2"/>
        <v>3311402200780</v>
      </c>
      <c r="D40" s="34" t="str">
        <f t="shared" si="3"/>
        <v>331140220078002</v>
      </c>
      <c r="E40" s="34" t="str">
        <f t="shared" si="4"/>
        <v>33114022007800201</v>
      </c>
      <c r="F40" s="35" t="str">
        <f>IF(ISERROR(CONSOLIDADO!D43&amp;IF(LEN(CONSOLIDADO!G43)=1,"00"&amp;CONSOLIDADO!G43,IF(LEN(CONSOLIDADO!G43)=2,"0"&amp;CONSOLIDADO!G43,IF(LEN(CONSOLIDADO!G43)=3,CONSOLIDADO!G43,""))))=TRUE,"",CONSOLIDADO!D43&amp;IF(LEN(CONSOLIDADO!G43)=1,"00"&amp;CONSOLIDADO!G43,IF(LEN(CONSOLIDADO!G43)=2,"0"&amp;CONSOLIDADO!G43,IF(LEN(CONSOLIDADO!G43)=3,CONSOLIDADO!G43,""))))</f>
        <v>33114022007800201001</v>
      </c>
      <c r="G40" s="16" t="str">
        <f>CONSOLIDADO!B43</f>
        <v>Elaborar  2 diseños de obras menores de emergencia para el restablecimiento temporal de las condiciones del sector afectado.</v>
      </c>
      <c r="H40" s="16" t="str">
        <f>MID(CONSOLIDADO!E43,6,250)</f>
        <v>Apoyo técnico a  situaciones de emergencia que requieran la implementación de medidas de intervención</v>
      </c>
      <c r="I40" s="36" t="str">
        <f>CONSOLIDADO!H43</f>
        <v>Prestar servicios profesionales a la entidad como asesor en geotecnia para el análisis de riesgo por remoción en masa y la definición de medidas para la mitigación y la recuperación.</v>
      </c>
      <c r="J40" s="34" t="str">
        <f>+CONSOLIDADO!P43&amp;" - "&amp;CONSOLIDADO!Q43&amp;" - "&amp;CONSOLIDADO!R43&amp;" "&amp;CONSOLIDADO!S43</f>
        <v>03 - 04 - 0323 Personal contratado para el fortalecimiento de las Gestión del Riesgo</v>
      </c>
      <c r="K40" s="34" t="str">
        <f>+CONSOLIDADO!J43&amp;" "&amp;CONSOLIDADO!K43</f>
        <v>2.3.03.03.01.03 Servicios Personales Indirectos</v>
      </c>
      <c r="L40" s="16" t="str">
        <f>+CONSOLIDADO!L43&amp;" "&amp;CONSOLIDADO!M43</f>
        <v>083 Prevención Y Atención De Desastres - General</v>
      </c>
      <c r="M40" s="16" t="str">
        <f>+CONSOLIDADO!N43&amp;" "&amp;CONSOLIDADO!O43</f>
        <v>7018 Transferencias de carácter general entre diferentes niveles de gobierno</v>
      </c>
    </row>
    <row r="41" spans="1:13" x14ac:dyDescent="0.2">
      <c r="A41" s="34" t="str">
        <f t="shared" si="0"/>
        <v>3311402200780-15</v>
      </c>
      <c r="B41" s="34">
        <f t="shared" si="1"/>
        <v>15</v>
      </c>
      <c r="C41" s="34" t="str">
        <f t="shared" si="2"/>
        <v>3311402200780</v>
      </c>
      <c r="D41" s="34" t="str">
        <f t="shared" si="3"/>
        <v>331140220078002</v>
      </c>
      <c r="E41" s="34" t="str">
        <f t="shared" si="4"/>
        <v>33114022007800201</v>
      </c>
      <c r="F41" s="35" t="str">
        <f>IF(ISERROR(CONSOLIDADO!D44&amp;IF(LEN(CONSOLIDADO!G44)=1,"00"&amp;CONSOLIDADO!G44,IF(LEN(CONSOLIDADO!G44)=2,"0"&amp;CONSOLIDADO!G44,IF(LEN(CONSOLIDADO!G44)=3,CONSOLIDADO!G44,""))))=TRUE,"",CONSOLIDADO!D44&amp;IF(LEN(CONSOLIDADO!G44)=1,"00"&amp;CONSOLIDADO!G44,IF(LEN(CONSOLIDADO!G44)=2,"0"&amp;CONSOLIDADO!G44,IF(LEN(CONSOLIDADO!G44)=3,CONSOLIDADO!G44,""))))</f>
        <v>33114022007800201002</v>
      </c>
      <c r="G41" s="16" t="str">
        <f>CONSOLIDADO!B44</f>
        <v>Elaborar  2 diseños de obras menores de emergencia para el restablecimiento temporal de las condiciones del sector afectado.</v>
      </c>
      <c r="H41" s="16" t="str">
        <f>MID(CONSOLIDADO!E44,6,250)</f>
        <v>Apoyo técnico a  situaciones de emergencia que requieran la implementación de medidas de intervención</v>
      </c>
      <c r="I41" s="36" t="str">
        <f>CONSOLIDADO!H44</f>
        <v>Prestar servicios profesionales a la Entidad para la reducción del riesgo mediante el apoyo en geotecnia  para el análisis de riesgo por remoción en masa y la definición de medidas para la mitigación y la recuperación.</v>
      </c>
      <c r="J41" s="34" t="str">
        <f>+CONSOLIDADO!P44&amp;" - "&amp;CONSOLIDADO!Q44&amp;" - "&amp;CONSOLIDADO!R44&amp;" "&amp;CONSOLIDADO!S44</f>
        <v>03 - 04 - 0323 Personal contratado para el fortalecimiento de las Gestión del Riesgo</v>
      </c>
      <c r="K41" s="34" t="str">
        <f>+CONSOLIDADO!J44&amp;" "&amp;CONSOLIDADO!K44</f>
        <v>2.3.03.03.01.03 Servicios Personales Indirectos</v>
      </c>
      <c r="L41" s="16" t="str">
        <f>+CONSOLIDADO!L44&amp;" "&amp;CONSOLIDADO!M44</f>
        <v>083 Prevención Y Atención De Desastres - General</v>
      </c>
      <c r="M41" s="16" t="str">
        <f>+CONSOLIDADO!N44&amp;" "&amp;CONSOLIDADO!O44</f>
        <v>7018 Transferencias de carácter general entre diferentes niveles de gobierno</v>
      </c>
    </row>
    <row r="42" spans="1:13" x14ac:dyDescent="0.2">
      <c r="A42" s="34" t="str">
        <f t="shared" si="0"/>
        <v>3311402200780-16</v>
      </c>
      <c r="B42" s="34">
        <f t="shared" si="1"/>
        <v>16</v>
      </c>
      <c r="C42" s="34" t="str">
        <f t="shared" si="2"/>
        <v>3311402200780</v>
      </c>
      <c r="D42" s="34" t="str">
        <f t="shared" si="3"/>
        <v>331140220078002</v>
      </c>
      <c r="E42" s="34" t="str">
        <f t="shared" si="4"/>
        <v>33114022007800201</v>
      </c>
      <c r="F42" s="35" t="str">
        <f>IF(ISERROR(CONSOLIDADO!D45&amp;IF(LEN(CONSOLIDADO!G45)=1,"00"&amp;CONSOLIDADO!G45,IF(LEN(CONSOLIDADO!G45)=2,"0"&amp;CONSOLIDADO!G45,IF(LEN(CONSOLIDADO!G45)=3,CONSOLIDADO!G45,""))))=TRUE,"",CONSOLIDADO!D45&amp;IF(LEN(CONSOLIDADO!G45)=1,"00"&amp;CONSOLIDADO!G45,IF(LEN(CONSOLIDADO!G45)=2,"0"&amp;CONSOLIDADO!G45,IF(LEN(CONSOLIDADO!G45)=3,CONSOLIDADO!G45,""))))</f>
        <v>33114022007800201003</v>
      </c>
      <c r="G42" s="16" t="str">
        <f>CONSOLIDADO!B45</f>
        <v>Elaborar  2 diseños de obras menores de emergencia para el restablecimiento temporal de las condiciones del sector afectado.</v>
      </c>
      <c r="H42" s="16" t="str">
        <f>MID(CONSOLIDADO!E45,6,250)</f>
        <v>Apoyo técnico a  situaciones de emergencia que requieran la implementación de medidas de intervención</v>
      </c>
      <c r="I42" s="36" t="str">
        <f>CONSOLIDADO!H45</f>
        <v xml:space="preserve">Recursos para respaldar traslado presupuestal al rubro de pasivos exigibles de inversión, correspondiente al saldo del contrato No. 632 de 2013 con consorcio exproraciones FOPAE 2013
</v>
      </c>
      <c r="J42" s="34" t="str">
        <f>+CONSOLIDADO!P45&amp;" - "&amp;CONSOLIDADO!Q45&amp;" - "&amp;CONSOLIDADO!R45&amp;" "&amp;CONSOLIDADO!S45</f>
        <v>02 - 06 - 0004 Otros Gastos Operativos</v>
      </c>
      <c r="K42" s="34" t="str">
        <f>+CONSOLIDADO!J45&amp;" "&amp;CONSOLIDADO!K45</f>
        <v>2.3.02.01.01.98 Otros Gastos Adquisición y/o producción equipos, materiales, suministros y servicios propios Sector</v>
      </c>
      <c r="L42" s="16" t="str">
        <f>+CONSOLIDADO!L45&amp;" "&amp;CONSOLIDADO!M45</f>
        <v>083 Prevención Y Atención De Desastres - General</v>
      </c>
      <c r="M42" s="16" t="str">
        <f>+CONSOLIDADO!N45&amp;" "&amp;CONSOLIDADO!O45</f>
        <v>7018 Transferencias de carácter general entre diferentes niveles de gobierno</v>
      </c>
    </row>
    <row r="43" spans="1:13" x14ac:dyDescent="0.2">
      <c r="A43" s="34" t="str">
        <f t="shared" si="0"/>
        <v>3311402200780-17</v>
      </c>
      <c r="B43" s="34">
        <f t="shared" si="1"/>
        <v>17</v>
      </c>
      <c r="C43" s="34" t="str">
        <f t="shared" si="2"/>
        <v>3311402200780</v>
      </c>
      <c r="D43" s="34" t="str">
        <f t="shared" si="3"/>
        <v>331140220078002</v>
      </c>
      <c r="E43" s="34" t="str">
        <f t="shared" si="4"/>
        <v>33114022007800201</v>
      </c>
      <c r="F43" s="35" t="str">
        <f>IF(ISERROR(CONSOLIDADO!D46&amp;IF(LEN(CONSOLIDADO!G46)=1,"00"&amp;CONSOLIDADO!G46,IF(LEN(CONSOLIDADO!G46)=2,"0"&amp;CONSOLIDADO!G46,IF(LEN(CONSOLIDADO!G46)=3,CONSOLIDADO!G46,""))))=TRUE,"",CONSOLIDADO!D46&amp;IF(LEN(CONSOLIDADO!G46)=1,"00"&amp;CONSOLIDADO!G46,IF(LEN(CONSOLIDADO!G46)=2,"0"&amp;CONSOLIDADO!G46,IF(LEN(CONSOLIDADO!G46)=3,CONSOLIDADO!G46,""))))</f>
        <v>33114022007800201004</v>
      </c>
      <c r="G43" s="16" t="str">
        <f>CONSOLIDADO!B46</f>
        <v>Elaborar  2 diseños de obras menores de emergencia para el restablecimiento temporal de las condiciones del sector afectado.</v>
      </c>
      <c r="H43" s="16" t="str">
        <f>MID(CONSOLIDADO!E46,6,250)</f>
        <v>Apoyo técnico a  situaciones de emergencia que requieran la implementación de medidas de intervención</v>
      </c>
      <c r="I43" s="36" t="str">
        <f>CONSOLIDADO!H46</f>
        <v xml:space="preserve">Contratar la ejecución de labores de exploración del subsuelo y ensayo de laboratorio de suelos en los sitios priorizados por el IDIGER en el Distrito Capital 
</v>
      </c>
      <c r="J43" s="34" t="str">
        <f>+CONSOLIDADO!P46&amp;" - "&amp;CONSOLIDADO!Q46&amp;" - "&amp;CONSOLIDADO!R46&amp;" "&amp;CONSOLIDADO!S46</f>
        <v>04 - 01 - 0088 Estudios e investigaciones de zonoficación de amenazas, vulneravilidad y riesgos</v>
      </c>
      <c r="K43" s="34" t="str">
        <f>+CONSOLIDADO!J46&amp;" "&amp;CONSOLIDADO!K46</f>
        <v>2.3.04.01.98 Otros Gastos En Investigación Básica, Aplicada Y Estudios</v>
      </c>
      <c r="L43" s="16" t="str">
        <f>+CONSOLIDADO!L46&amp;" "&amp;CONSOLIDADO!M46</f>
        <v>083 Prevención y Atención de Desastres - General</v>
      </c>
      <c r="M43" s="16" t="str">
        <f>+CONSOLIDADO!N46&amp;" "&amp;CONSOLIDADO!O46</f>
        <v>7018 Transferencias de carácter general entre diferentes niveles de gobierno</v>
      </c>
    </row>
    <row r="44" spans="1:13" x14ac:dyDescent="0.2">
      <c r="A44" s="34" t="str">
        <f t="shared" si="0"/>
        <v>3311402200780-18</v>
      </c>
      <c r="B44" s="34">
        <f t="shared" si="1"/>
        <v>18</v>
      </c>
      <c r="C44" s="34" t="str">
        <f t="shared" si="2"/>
        <v>3311402200780</v>
      </c>
      <c r="D44" s="34" t="str">
        <f t="shared" si="3"/>
        <v>331140220078006</v>
      </c>
      <c r="E44" s="34" t="str">
        <f t="shared" si="4"/>
        <v>33114022007800601</v>
      </c>
      <c r="F44" s="35" t="str">
        <f>IF(ISERROR(CONSOLIDADO!D47&amp;IF(LEN(CONSOLIDADO!G47)=1,"00"&amp;CONSOLIDADO!G47,IF(LEN(CONSOLIDADO!G47)=2,"0"&amp;CONSOLIDADO!G47,IF(LEN(CONSOLIDADO!G47)=3,CONSOLIDADO!G47,""))))=TRUE,"",CONSOLIDADO!D47&amp;IF(LEN(CONSOLIDADO!G47)=1,"00"&amp;CONSOLIDADO!G47,IF(LEN(CONSOLIDADO!G47)=2,"0"&amp;CONSOLIDADO!G47,IF(LEN(CONSOLIDADO!G47)=3,CONSOLIDADO!G47,""))))</f>
        <v>33114022007800601001</v>
      </c>
      <c r="G44" s="16" t="str">
        <f>CONSOLIDADO!B47</f>
        <v>Ejecutar  7 obras en sitios críticos de manera integral para la reducción del riesgo.</v>
      </c>
      <c r="H44" s="16" t="str">
        <f>MID(CONSOLIDADO!E47,6,250)</f>
        <v>Ejecución de las obras</v>
      </c>
      <c r="I44" s="36" t="str">
        <f>CONSOLIDADO!H47</f>
        <v>Aunar recursos técnicos, físicos, administrativos, y financieros entre el Fondo de Desarrollo Local de San Cristóbal y el Instituto Distrital de Gestión de Riesgos y Cambio Climático – IDIGER – para efectuar acciones de reducción de riesgos, recuperación temprana, estudios, diseños, obras y la adquisición y saneamiento predial e intervención de zonas afectadas por riesgo, priorizadas en la Localidad de San Cristóbal</v>
      </c>
      <c r="J44" s="34" t="str">
        <f>+CONSOLIDADO!P47&amp;" - "&amp;CONSOLIDADO!Q47&amp;" - "&amp;CONSOLIDADO!R47&amp;" "&amp;CONSOLIDADO!S47</f>
        <v>01 - 01 - 0520 Prevención, protección y contingencia en obras de infraestructura estratégica</v>
      </c>
      <c r="K44" s="34" t="str">
        <f>+CONSOLIDADO!J47&amp;" "&amp;CONSOLIDADO!K47</f>
        <v>2.3.01.01.01.98 Otros Gastos en Construcción de Infraestructura propia del Sector</v>
      </c>
      <c r="L44" s="16" t="str">
        <f>+CONSOLIDADO!L47&amp;" "&amp;CONSOLIDADO!M47</f>
        <v>083 Prevención y Atención de Desastres - General</v>
      </c>
      <c r="M44" s="16" t="str">
        <f>+CONSOLIDADO!N47&amp;" "&amp;CONSOLIDADO!O47</f>
        <v>7018 Transferencias de carácter general entre diferentes niveles de gobierno</v>
      </c>
    </row>
    <row r="45" spans="1:13" x14ac:dyDescent="0.2">
      <c r="A45" s="34" t="str">
        <f t="shared" si="0"/>
        <v>3311402200780-19</v>
      </c>
      <c r="B45" s="34">
        <f t="shared" si="1"/>
        <v>19</v>
      </c>
      <c r="C45" s="34" t="str">
        <f t="shared" si="2"/>
        <v>3311402200780</v>
      </c>
      <c r="D45" s="34" t="str">
        <f t="shared" si="3"/>
        <v>331140220078006</v>
      </c>
      <c r="E45" s="34" t="str">
        <f t="shared" si="4"/>
        <v>33114022007800601</v>
      </c>
      <c r="F45" s="35" t="str">
        <f>IF(ISERROR(CONSOLIDADO!D48&amp;IF(LEN(CONSOLIDADO!G48)=1,"00"&amp;CONSOLIDADO!G48,IF(LEN(CONSOLIDADO!G48)=2,"0"&amp;CONSOLIDADO!G48,IF(LEN(CONSOLIDADO!G48)=3,CONSOLIDADO!G48,""))))=TRUE,"",CONSOLIDADO!D48&amp;IF(LEN(CONSOLIDADO!G48)=1,"00"&amp;CONSOLIDADO!G48,IF(LEN(CONSOLIDADO!G48)=2,"0"&amp;CONSOLIDADO!G48,IF(LEN(CONSOLIDADO!G48)=3,CONSOLIDADO!G48,""))))</f>
        <v>33114022007800601002</v>
      </c>
      <c r="G45" s="16" t="str">
        <f>CONSOLIDADO!B48</f>
        <v>Ejecutar  7 obras en sitios críticos de manera integral para la reducción del riesgo.</v>
      </c>
      <c r="H45" s="16" t="str">
        <f>MID(CONSOLIDADO!E48,6,250)</f>
        <v>Ejecución de las obras</v>
      </c>
      <c r="I45" s="36" t="str">
        <f>CONSOLIDADO!H48</f>
        <v>Prestar servicios profesionales a la entidad para la reducción de riesgo mediante el acompañamiento técnico, apoyo a la supervisión en la ejecución de estudios, diseños y obras de mitigación.</v>
      </c>
      <c r="J45" s="34" t="str">
        <f>+CONSOLIDADO!P48&amp;" - "&amp;CONSOLIDADO!Q48&amp;" - "&amp;CONSOLIDADO!R48&amp;" "&amp;CONSOLIDADO!S48</f>
        <v>03 - 04 - 0323 Personal contratado para el fortalecimiento de las Gestión del Riesgo</v>
      </c>
      <c r="K45" s="34" t="str">
        <f>+CONSOLIDADO!J48&amp;" "&amp;CONSOLIDADO!K48</f>
        <v>2.3.03.03.01.03 Servicios Personales Indirectos</v>
      </c>
      <c r="L45" s="16" t="str">
        <f>+CONSOLIDADO!L48&amp;" "&amp;CONSOLIDADO!M48</f>
        <v>083 Prevención Y Atención De Desastres - General</v>
      </c>
      <c r="M45" s="16" t="str">
        <f>+CONSOLIDADO!N48&amp;" "&amp;CONSOLIDADO!O48</f>
        <v>7018 Transferencias de carácter general entre diferentes niveles de gobierno</v>
      </c>
    </row>
    <row r="46" spans="1:13" x14ac:dyDescent="0.2">
      <c r="A46" s="34" t="str">
        <f t="shared" si="0"/>
        <v>3311402200780-20</v>
      </c>
      <c r="B46" s="34">
        <f t="shared" si="1"/>
        <v>20</v>
      </c>
      <c r="C46" s="34" t="str">
        <f t="shared" si="2"/>
        <v>3311402200780</v>
      </c>
      <c r="D46" s="34" t="str">
        <f t="shared" si="3"/>
        <v>331140220078006</v>
      </c>
      <c r="E46" s="34" t="str">
        <f t="shared" si="4"/>
        <v>33114022007800601</v>
      </c>
      <c r="F46" s="35" t="str">
        <f>IF(ISERROR(CONSOLIDADO!D49&amp;IF(LEN(CONSOLIDADO!G49)=1,"00"&amp;CONSOLIDADO!G49,IF(LEN(CONSOLIDADO!G49)=2,"0"&amp;CONSOLIDADO!G49,IF(LEN(CONSOLIDADO!G49)=3,CONSOLIDADO!G49,""))))=TRUE,"",CONSOLIDADO!D49&amp;IF(LEN(CONSOLIDADO!G49)=1,"00"&amp;CONSOLIDADO!G49,IF(LEN(CONSOLIDADO!G49)=2,"0"&amp;CONSOLIDADO!G49,IF(LEN(CONSOLIDADO!G49)=3,CONSOLIDADO!G49,""))))</f>
        <v>33114022007800601003</v>
      </c>
      <c r="G46" s="16" t="str">
        <f>CONSOLIDADO!B49</f>
        <v>Ejecutar  7 obras en sitios críticos de manera integral para la reducción del riesgo.</v>
      </c>
      <c r="H46" s="16" t="str">
        <f>MID(CONSOLIDADO!E49,6,250)</f>
        <v>Ejecución de las obras</v>
      </c>
      <c r="I46" s="36" t="str">
        <f>CONSOLIDADO!H49</f>
        <v xml:space="preserve">Adquisición de predios ubicados en zonas de alto riesgo de la Localidad de San Cristóbal en el marco del convenio No. 136 de 2014, celebrado entre el Fondo de Desarrollo Local de San Cristóbal y el IDIGER
</v>
      </c>
      <c r="J46" s="34" t="str">
        <f>+CONSOLIDADO!P49&amp;" - "&amp;CONSOLIDADO!Q49&amp;" - "&amp;CONSOLIDADO!R49&amp;" "&amp;CONSOLIDADO!S49</f>
        <v>01 - 02 - 0013 Gastos de legalización y compra de predios adquiridos por el Fopae</v>
      </c>
      <c r="K46" s="34" t="str">
        <f>+CONSOLIDADO!J49&amp;" "&amp;CONSOLIDADO!K49</f>
        <v>2.3.01.01.02.98 Otros Gastos en Adquisición de Infraestructura propia del Sector</v>
      </c>
      <c r="L46" s="16" t="str">
        <f>+CONSOLIDADO!L49&amp;" "&amp;CONSOLIDADO!M49</f>
        <v>083 Prevención Y Atención De Desastres - General</v>
      </c>
      <c r="M46" s="16" t="str">
        <f>+CONSOLIDADO!N49&amp;" "&amp;CONSOLIDADO!O49</f>
        <v>7018 Transferencias de carácter general entre diferentes niveles de gobierno</v>
      </c>
    </row>
    <row r="47" spans="1:13" x14ac:dyDescent="0.2">
      <c r="A47" s="34" t="str">
        <f t="shared" si="0"/>
        <v>3311402200780-21</v>
      </c>
      <c r="B47" s="34">
        <f t="shared" si="1"/>
        <v>21</v>
      </c>
      <c r="C47" s="34" t="str">
        <f t="shared" si="2"/>
        <v>3311402200780</v>
      </c>
      <c r="D47" s="34" t="str">
        <f t="shared" si="3"/>
        <v>331140220078007</v>
      </c>
      <c r="E47" s="34" t="str">
        <f t="shared" si="4"/>
        <v>33114022007800701</v>
      </c>
      <c r="F47" s="35" t="str">
        <f>IF(ISERROR(CONSOLIDADO!D50&amp;IF(LEN(CONSOLIDADO!G50)=1,"00"&amp;CONSOLIDADO!G50,IF(LEN(CONSOLIDADO!G50)=2,"0"&amp;CONSOLIDADO!G50,IF(LEN(CONSOLIDADO!G50)=3,CONSOLIDADO!G50,""))))=TRUE,"",CONSOLIDADO!D50&amp;IF(LEN(CONSOLIDADO!G50)=1,"00"&amp;CONSOLIDADO!G50,IF(LEN(CONSOLIDADO!G50)=2,"0"&amp;CONSOLIDADO!G50,IF(LEN(CONSOLIDADO!G50)=3,CONSOLIDADO!G50,""))))</f>
        <v>33114022007800701001</v>
      </c>
      <c r="G47" s="16" t="str">
        <f>CONSOLIDADO!B50</f>
        <v>Coordinar para 15 sitios críticos de ladera la gestión interinstitucional para la intervención integral como estrategia de mitigación de riesgos</v>
      </c>
      <c r="H47" s="16" t="str">
        <f>MID(CONSOLIDADO!E50,6,250)</f>
        <v>Coordinación interinstitucional para la gestión de sitios prioritarios de intervención por riesgo</v>
      </c>
      <c r="I47" s="36" t="str">
        <f>CONSOLIDADO!H50</f>
        <v>Prestar servicios profesionales a la Entidad para la reducción de riesgos mediante el acompañamiento técnico y la supervisión de estudios,  diseños y obras de mitigacion</v>
      </c>
      <c r="J47" s="34" t="str">
        <f>+CONSOLIDADO!P50&amp;" - "&amp;CONSOLIDADO!Q50&amp;" - "&amp;CONSOLIDADO!R50&amp;" "&amp;CONSOLIDADO!S50</f>
        <v>03 - 04 - 0323 Personal contratado para el fortalecimiento de las Gestión del Riesgo</v>
      </c>
      <c r="K47" s="34" t="str">
        <f>+CONSOLIDADO!J50&amp;" "&amp;CONSOLIDADO!K50</f>
        <v>2.3.03.03.01.03 Servicios Personales Indirectos</v>
      </c>
      <c r="L47" s="16" t="str">
        <f>+CONSOLIDADO!L50&amp;" "&amp;CONSOLIDADO!M50</f>
        <v>083 Prevención Y Atención De Desastres - General</v>
      </c>
      <c r="M47" s="16" t="str">
        <f>+CONSOLIDADO!N50&amp;" "&amp;CONSOLIDADO!O50</f>
        <v>7018 Transferencias de carácter general entre diferentes niveles de gobierno</v>
      </c>
    </row>
    <row r="48" spans="1:13" x14ac:dyDescent="0.2">
      <c r="A48" s="34" t="str">
        <f t="shared" si="0"/>
        <v>3311402200780-22</v>
      </c>
      <c r="B48" s="34">
        <f t="shared" si="1"/>
        <v>22</v>
      </c>
      <c r="C48" s="34" t="str">
        <f t="shared" si="2"/>
        <v>3311402200780</v>
      </c>
      <c r="D48" s="34" t="str">
        <f t="shared" si="3"/>
        <v>331140220078007</v>
      </c>
      <c r="E48" s="34" t="str">
        <f t="shared" si="4"/>
        <v>33114022007800701</v>
      </c>
      <c r="F48" s="35" t="str">
        <f>IF(ISERROR(CONSOLIDADO!D51&amp;IF(LEN(CONSOLIDADO!G51)=1,"00"&amp;CONSOLIDADO!G51,IF(LEN(CONSOLIDADO!G51)=2,"0"&amp;CONSOLIDADO!G51,IF(LEN(CONSOLIDADO!G51)=3,CONSOLIDADO!G51,""))))=TRUE,"",CONSOLIDADO!D51&amp;IF(LEN(CONSOLIDADO!G51)=1,"00"&amp;CONSOLIDADO!G51,IF(LEN(CONSOLIDADO!G51)=2,"0"&amp;CONSOLIDADO!G51,IF(LEN(CONSOLIDADO!G51)=3,CONSOLIDADO!G51,""))))</f>
        <v>33114022007800701002</v>
      </c>
      <c r="G48" s="16" t="str">
        <f>CONSOLIDADO!B51</f>
        <v>Coordinar para 15 sitios críticos de ladera la gestión interinstitucional para la intervención integral como estrategia de mitigación de riesgos</v>
      </c>
      <c r="H48" s="16" t="str">
        <f>MID(CONSOLIDADO!E51,6,250)</f>
        <v>Coordinación interinstitucional para la gestión de sitios prioritarios de intervención por riesgo</v>
      </c>
      <c r="I48" s="36" t="str">
        <f>CONSOLIDADO!H51</f>
        <v>Adición al contrato 469 de 2014, cuyo objeto es "Prestar servicios profesionales a la entidad para la reducción de riesgo mediante el acompañamiento técnico y apoyo a la supervisión en la ejecucion de  obras de mitigación"</v>
      </c>
      <c r="J48" s="34" t="str">
        <f>+CONSOLIDADO!P51&amp;" - "&amp;CONSOLIDADO!Q51&amp;" - "&amp;CONSOLIDADO!R51&amp;" "&amp;CONSOLIDADO!S51</f>
        <v>03 - 04 - 0323 Personal contratado para el fortalecimiento de las Gestión del Riesgo</v>
      </c>
      <c r="K48" s="34" t="str">
        <f>+CONSOLIDADO!J51&amp;" "&amp;CONSOLIDADO!K51</f>
        <v>2.3.03.03.01.03 Servicios Personales Indirectos</v>
      </c>
      <c r="L48" s="16" t="str">
        <f>+CONSOLIDADO!L51&amp;" "&amp;CONSOLIDADO!M51</f>
        <v>083 Prevención Y Atención De Desastres - General</v>
      </c>
      <c r="M48" s="16" t="str">
        <f>+CONSOLIDADO!N51&amp;" "&amp;CONSOLIDADO!O51</f>
        <v>7018 Transferencias de carácter general entre diferentes niveles de gobierno</v>
      </c>
    </row>
    <row r="49" spans="1:13" x14ac:dyDescent="0.2">
      <c r="A49" s="34" t="str">
        <f t="shared" si="0"/>
        <v>3311402200780-23</v>
      </c>
      <c r="B49" s="34">
        <f t="shared" si="1"/>
        <v>23</v>
      </c>
      <c r="C49" s="34" t="str">
        <f t="shared" si="2"/>
        <v>3311402200780</v>
      </c>
      <c r="D49" s="34" t="str">
        <f t="shared" si="3"/>
        <v>331140220078007</v>
      </c>
      <c r="E49" s="34" t="str">
        <f t="shared" si="4"/>
        <v>33114022007800701</v>
      </c>
      <c r="F49" s="35" t="str">
        <f>IF(ISERROR(CONSOLIDADO!D52&amp;IF(LEN(CONSOLIDADO!G52)=1,"00"&amp;CONSOLIDADO!G52,IF(LEN(CONSOLIDADO!G52)=2,"0"&amp;CONSOLIDADO!G52,IF(LEN(CONSOLIDADO!G52)=3,CONSOLIDADO!G52,""))))=TRUE,"",CONSOLIDADO!D52&amp;IF(LEN(CONSOLIDADO!G52)=1,"00"&amp;CONSOLIDADO!G52,IF(LEN(CONSOLIDADO!G52)=2,"0"&amp;CONSOLIDADO!G52,IF(LEN(CONSOLIDADO!G52)=3,CONSOLIDADO!G52,""))))</f>
        <v>33114022007800701003</v>
      </c>
      <c r="G49" s="16" t="str">
        <f>CONSOLIDADO!B52</f>
        <v>Coordinar para 15 sitios críticos de ladera la gestión interinstitucional para la intervención integral como estrategia de mitigación de riesgos</v>
      </c>
      <c r="H49" s="16" t="str">
        <f>MID(CONSOLIDADO!E52,6,250)</f>
        <v>Coordinación interinstitucional para la gestión de sitios prioritarios de intervención por riesgo</v>
      </c>
      <c r="I49" s="36" t="str">
        <f>CONSOLIDADO!H52</f>
        <v>Prestar servicios profesionales a la Entidad para la reducción de riesgos mediante el acompañamiento técnico y la supervisión en actividades pre-contractuales y  contractuales de estudios,  diseños y obras de mitigacion</v>
      </c>
      <c r="J49" s="34" t="str">
        <f>+CONSOLIDADO!P52&amp;" - "&amp;CONSOLIDADO!Q52&amp;" - "&amp;CONSOLIDADO!R52&amp;" "&amp;CONSOLIDADO!S52</f>
        <v>03 - 04 - 0323 Personal contratado para el fortalecimiento de las Gestión del Riesgo</v>
      </c>
      <c r="K49" s="34" t="str">
        <f>+CONSOLIDADO!J52&amp;" "&amp;CONSOLIDADO!K52</f>
        <v>2.3.03.03.01.03 Servicios Personales Indirectos</v>
      </c>
      <c r="L49" s="16" t="str">
        <f>+CONSOLIDADO!L52&amp;" "&amp;CONSOLIDADO!M52</f>
        <v>083 Prevención Y Atención De Desastres - General</v>
      </c>
      <c r="M49" s="16" t="str">
        <f>+CONSOLIDADO!N52&amp;" "&amp;CONSOLIDADO!O52</f>
        <v>7018 Transferencias de carácter general entre diferentes niveles de gobierno</v>
      </c>
    </row>
    <row r="50" spans="1:13" x14ac:dyDescent="0.2">
      <c r="A50" s="34" t="str">
        <f t="shared" si="0"/>
        <v>3311402200780-24</v>
      </c>
      <c r="B50" s="34">
        <f t="shared" si="1"/>
        <v>24</v>
      </c>
      <c r="C50" s="34" t="str">
        <f t="shared" si="2"/>
        <v>3311402200780</v>
      </c>
      <c r="D50" s="34" t="str">
        <f t="shared" si="3"/>
        <v>331140220078007</v>
      </c>
      <c r="E50" s="34" t="str">
        <f t="shared" si="4"/>
        <v>33114022007800701</v>
      </c>
      <c r="F50" s="35" t="str">
        <f>IF(ISERROR(CONSOLIDADO!D53&amp;IF(LEN(CONSOLIDADO!G53)=1,"00"&amp;CONSOLIDADO!G53,IF(LEN(CONSOLIDADO!G53)=2,"0"&amp;CONSOLIDADO!G53,IF(LEN(CONSOLIDADO!G53)=3,CONSOLIDADO!G53,""))))=TRUE,"",CONSOLIDADO!D53&amp;IF(LEN(CONSOLIDADO!G53)=1,"00"&amp;CONSOLIDADO!G53,IF(LEN(CONSOLIDADO!G53)=2,"0"&amp;CONSOLIDADO!G53,IF(LEN(CONSOLIDADO!G53)=3,CONSOLIDADO!G53,""))))</f>
        <v>33114022007800701004</v>
      </c>
      <c r="G50" s="16" t="str">
        <f>CONSOLIDADO!B53</f>
        <v>Coordinar para 15 sitios críticos de ladera la gestión interinstitucional para la intervención integral como estrategia de mitigación de riesgos</v>
      </c>
      <c r="H50" s="16" t="str">
        <f>MID(CONSOLIDADO!E53,6,250)</f>
        <v>Coordinación interinstitucional para la gestión de sitios prioritarios de intervención por riesgo</v>
      </c>
      <c r="I50" s="36" t="str">
        <f>CONSOLIDADO!H53</f>
        <v xml:space="preserve">Adicion al contrato 456 de 2014, cuyo objeto es "Prestar servicios profesionales a la Entidad para la reducción de riesgos mediante el apoyo a la caracterización y  priorización de polígonos de intervención por procesos de remoción en masa"
</v>
      </c>
      <c r="J50" s="34" t="str">
        <f>+CONSOLIDADO!P53&amp;" - "&amp;CONSOLIDADO!Q53&amp;" - "&amp;CONSOLIDADO!R53&amp;" "&amp;CONSOLIDADO!S53</f>
        <v>03 - 04 - 0323 Personal contratado para el fortalecimiento de las Gestión del Riesgo</v>
      </c>
      <c r="K50" s="34" t="str">
        <f>+CONSOLIDADO!J53&amp;" "&amp;CONSOLIDADO!K53</f>
        <v>2.3.03.03.01.03 Servicios Personales Indirectos</v>
      </c>
      <c r="L50" s="16" t="str">
        <f>+CONSOLIDADO!L53&amp;" "&amp;CONSOLIDADO!M53</f>
        <v>083 Prevención Y Atención De Desastres - General</v>
      </c>
      <c r="M50" s="16" t="str">
        <f>+CONSOLIDADO!N53&amp;" "&amp;CONSOLIDADO!O53</f>
        <v>7018 Transferencias de carácter general entre diferentes niveles de gobierno</v>
      </c>
    </row>
    <row r="51" spans="1:13" x14ac:dyDescent="0.2">
      <c r="A51" s="34" t="str">
        <f t="shared" si="0"/>
        <v>3311402200780-25</v>
      </c>
      <c r="B51" s="34">
        <f t="shared" si="1"/>
        <v>25</v>
      </c>
      <c r="C51" s="34" t="str">
        <f t="shared" si="2"/>
        <v>3311402200780</v>
      </c>
      <c r="D51" s="34" t="str">
        <f t="shared" si="3"/>
        <v>331140220078007</v>
      </c>
      <c r="E51" s="34" t="str">
        <f t="shared" si="4"/>
        <v>33114022007800701</v>
      </c>
      <c r="F51" s="35" t="str">
        <f>IF(ISERROR(CONSOLIDADO!D54&amp;IF(LEN(CONSOLIDADO!G54)=1,"00"&amp;CONSOLIDADO!G54,IF(LEN(CONSOLIDADO!G54)=2,"0"&amp;CONSOLIDADO!G54,IF(LEN(CONSOLIDADO!G54)=3,CONSOLIDADO!G54,""))))=TRUE,"",CONSOLIDADO!D54&amp;IF(LEN(CONSOLIDADO!G54)=1,"00"&amp;CONSOLIDADO!G54,IF(LEN(CONSOLIDADO!G54)=2,"0"&amp;CONSOLIDADO!G54,IF(LEN(CONSOLIDADO!G54)=3,CONSOLIDADO!G54,""))))</f>
        <v>33114022007800701005</v>
      </c>
      <c r="G51" s="16" t="str">
        <f>CONSOLIDADO!B54</f>
        <v>Coordinar para 15 sitios críticos de ladera la gestión interinstitucional para la intervención integral como estrategia de mitigación de riesgos</v>
      </c>
      <c r="H51" s="16" t="str">
        <f>MID(CONSOLIDADO!E54,6,250)</f>
        <v>Coordinación interinstitucional para la gestión de sitios prioritarios de intervención por riesgo</v>
      </c>
      <c r="I51" s="36" t="str">
        <f>CONSOLIDADO!H54</f>
        <v xml:space="preserve">Prestar servicios profesionales  para la elaboracion de  diseños de obras de mitigacion recuperacion y/o renaturalizacion </v>
      </c>
      <c r="J51" s="34" t="str">
        <f>+CONSOLIDADO!P54&amp;" - "&amp;CONSOLIDADO!Q54&amp;" - "&amp;CONSOLIDADO!R54&amp;" "&amp;CONSOLIDADO!S54</f>
        <v>03 - 04 - 0323 Personal contratado para el fortalecimiento de las Gestión del Riesgo</v>
      </c>
      <c r="K51" s="34" t="str">
        <f>+CONSOLIDADO!J54&amp;" "&amp;CONSOLIDADO!K54</f>
        <v>2.3.03.03.01.03 Servicios Personales Indirectos</v>
      </c>
      <c r="L51" s="16" t="str">
        <f>+CONSOLIDADO!L54&amp;" "&amp;CONSOLIDADO!M54</f>
        <v>083 Prevención Y Atención De Desastres - General</v>
      </c>
      <c r="M51" s="16" t="str">
        <f>+CONSOLIDADO!N54&amp;" "&amp;CONSOLIDADO!O54</f>
        <v>7018 Transferencias de carácter general entre diferentes niveles de gobierno</v>
      </c>
    </row>
    <row r="52" spans="1:13" x14ac:dyDescent="0.2">
      <c r="A52" s="34" t="str">
        <f t="shared" si="0"/>
        <v>3311402200780-26</v>
      </c>
      <c r="B52" s="34">
        <f t="shared" si="1"/>
        <v>26</v>
      </c>
      <c r="C52" s="34" t="str">
        <f t="shared" si="2"/>
        <v>3311402200780</v>
      </c>
      <c r="D52" s="34" t="str">
        <f t="shared" si="3"/>
        <v>331140220078007</v>
      </c>
      <c r="E52" s="34" t="str">
        <f t="shared" si="4"/>
        <v>33114022007800701</v>
      </c>
      <c r="F52" s="35" t="str">
        <f>IF(ISERROR(CONSOLIDADO!D55&amp;IF(LEN(CONSOLIDADO!G55)=1,"00"&amp;CONSOLIDADO!G55,IF(LEN(CONSOLIDADO!G55)=2,"0"&amp;CONSOLIDADO!G55,IF(LEN(CONSOLIDADO!G55)=3,CONSOLIDADO!G55,""))))=TRUE,"",CONSOLIDADO!D55&amp;IF(LEN(CONSOLIDADO!G55)=1,"00"&amp;CONSOLIDADO!G55,IF(LEN(CONSOLIDADO!G55)=2,"0"&amp;CONSOLIDADO!G55,IF(LEN(CONSOLIDADO!G55)=3,CONSOLIDADO!G55,""))))</f>
        <v>33114022007800701006</v>
      </c>
      <c r="G52" s="16" t="str">
        <f>CONSOLIDADO!B55</f>
        <v>Coordinar para 15 sitios críticos de ladera la gestión interinstitucional para la intervención integral como estrategia de mitigación de riesgos</v>
      </c>
      <c r="H52" s="16" t="str">
        <f>MID(CONSOLIDADO!E55,6,250)</f>
        <v>Coordinación interinstitucional para la gestión de sitios prioritarios de intervención por riesgo</v>
      </c>
      <c r="I52" s="36" t="str">
        <f>CONSOLIDADO!H55</f>
        <v xml:space="preserve">Pago de Sentencia Judicial acción controversias contractuales N° 110013331038201100024101, demandante Mayerly López Ramirez
</v>
      </c>
      <c r="J52" s="34" t="str">
        <f>+CONSOLIDADO!P55&amp;" - "&amp;CONSOLIDADO!Q55&amp;" - "&amp;CONSOLIDADO!R55&amp;" "&amp;CONSOLIDADO!S55</f>
        <v>02 - 06 - 0004 Otros Gastos Operativos</v>
      </c>
      <c r="K52" s="34" t="str">
        <f>+CONSOLIDADO!J55&amp;" "&amp;CONSOLIDADO!K55</f>
        <v>2.3.02.01.01.98 Otros Gastos Adquisición y/o producción equipos, materiales, suministros y servicios propios Sector</v>
      </c>
      <c r="L52" s="16" t="str">
        <f>+CONSOLIDADO!L55&amp;" "&amp;CONSOLIDADO!M55</f>
        <v>083 Prevención Y Atención De Desastres - General</v>
      </c>
      <c r="M52" s="16" t="str">
        <f>+CONSOLIDADO!N55&amp;" "&amp;CONSOLIDADO!O55</f>
        <v>7018 Transferencias de carácter general entre diferentes niveles de gobierno</v>
      </c>
    </row>
    <row r="53" spans="1:13" x14ac:dyDescent="0.2">
      <c r="A53" s="34" t="str">
        <f t="shared" si="0"/>
        <v>3311402200780-27</v>
      </c>
      <c r="B53" s="34">
        <f t="shared" si="1"/>
        <v>27</v>
      </c>
      <c r="C53" s="34" t="str">
        <f t="shared" si="2"/>
        <v>3311402200780</v>
      </c>
      <c r="D53" s="34" t="str">
        <f t="shared" si="3"/>
        <v>331140220078008</v>
      </c>
      <c r="E53" s="34" t="str">
        <f t="shared" si="4"/>
        <v>33114022007800802</v>
      </c>
      <c r="F53" s="35" t="str">
        <f>IF(ISERROR(CONSOLIDADO!D56&amp;IF(LEN(CONSOLIDADO!G56)=1,"00"&amp;CONSOLIDADO!G56,IF(LEN(CONSOLIDADO!G56)=2,"0"&amp;CONSOLIDADO!G56,IF(LEN(CONSOLIDADO!G56)=3,CONSOLIDADO!G56,""))))=TRUE,"",CONSOLIDADO!D56&amp;IF(LEN(CONSOLIDADO!G56)=1,"00"&amp;CONSOLIDADO!G56,IF(LEN(CONSOLIDADO!G56)=2,"0"&amp;CONSOLIDADO!G56,IF(LEN(CONSOLIDADO!G56)=3,CONSOLIDADO!G56,""))))</f>
        <v>33114022007800802001</v>
      </c>
      <c r="G53" s="16" t="str">
        <f>CONSOLIDADO!B56</f>
        <v>Promover para 4 sitios críticos de quebradas y zonas aluviales para garantizar la intervención  integral como estrategia de mitigación de riesgos.</v>
      </c>
      <c r="H53" s="16" t="str">
        <f>MID(CONSOLIDADO!E56,6,250)</f>
        <v xml:space="preserve"> Seguimiento a intervenciones a realizar en los sitios críticos de las quebradas priorizadas </v>
      </c>
      <c r="I53" s="36" t="str">
        <f>CONSOLIDADO!H56</f>
        <v>Adicion al contrato 294 de 2014, cuyo objeto es "Prestar servicios profesionales para la formulación, ejecución y seguimiento de acciones de recuperacion en zonas afectadas por riesgo y suelo de protección por riesgo en el Distrito Capital"</v>
      </c>
      <c r="J53" s="34" t="str">
        <f>+CONSOLIDADO!P56&amp;" - "&amp;CONSOLIDADO!Q56&amp;" - "&amp;CONSOLIDADO!R56&amp;" "&amp;CONSOLIDADO!S56</f>
        <v>03 - 04 - 0323 Personal contratado para el fortalecimiento de las Gestión del Riesgo</v>
      </c>
      <c r="K53" s="34" t="str">
        <f>+CONSOLIDADO!J56&amp;" "&amp;CONSOLIDADO!K56</f>
        <v>2.3.03.03.01.03 Servicios Personales Indirectos</v>
      </c>
      <c r="L53" s="16" t="str">
        <f>+CONSOLIDADO!L56&amp;" "&amp;CONSOLIDADO!M56</f>
        <v>083 Prevención Y Atención De Desastres - General</v>
      </c>
      <c r="M53" s="16" t="str">
        <f>+CONSOLIDADO!N56&amp;" "&amp;CONSOLIDADO!O56</f>
        <v>7018 Transferencias de carácter general entre diferentes niveles de gobierno</v>
      </c>
    </row>
    <row r="54" spans="1:13" x14ac:dyDescent="0.2">
      <c r="A54" s="34" t="str">
        <f t="shared" si="0"/>
        <v>3311402200780-28</v>
      </c>
      <c r="B54" s="34">
        <f t="shared" si="1"/>
        <v>28</v>
      </c>
      <c r="C54" s="34" t="str">
        <f t="shared" si="2"/>
        <v>3311402200780</v>
      </c>
      <c r="D54" s="34" t="str">
        <f t="shared" si="3"/>
        <v>331140220078008</v>
      </c>
      <c r="E54" s="34" t="str">
        <f t="shared" si="4"/>
        <v>33114022007800802</v>
      </c>
      <c r="F54" s="35" t="str">
        <f>IF(ISERROR(CONSOLIDADO!D57&amp;IF(LEN(CONSOLIDADO!G57)=1,"00"&amp;CONSOLIDADO!G57,IF(LEN(CONSOLIDADO!G57)=2,"0"&amp;CONSOLIDADO!G57,IF(LEN(CONSOLIDADO!G57)=3,CONSOLIDADO!G57,""))))=TRUE,"",CONSOLIDADO!D57&amp;IF(LEN(CONSOLIDADO!G57)=1,"00"&amp;CONSOLIDADO!G57,IF(LEN(CONSOLIDADO!G57)=2,"0"&amp;CONSOLIDADO!G57,IF(LEN(CONSOLIDADO!G57)=3,CONSOLIDADO!G57,""))))</f>
        <v>33114022007800802002</v>
      </c>
      <c r="G54" s="16" t="str">
        <f>CONSOLIDADO!B57</f>
        <v>Promover para 4 sitios críticos de quebradas y zonas aluviales para garantizar la intervención  integral como estrategia de mitigación de riesgos.</v>
      </c>
      <c r="H54" s="16" t="str">
        <f>MID(CONSOLIDADO!E57,6,250)</f>
        <v xml:space="preserve"> Seguimiento a intervenciones a realizar en los sitios críticos de las quebradas priorizadas </v>
      </c>
      <c r="I54" s="36" t="str">
        <f>CONSOLIDADO!H57</f>
        <v>Prestar servicios profesionales a la Entidad para la reducción de riesgos mediante el acompañamiento técnico y la supervisión en actividades pre-contractuales y  contractuales de estudios,  diseños y obras de mitigacion</v>
      </c>
      <c r="J54" s="34" t="str">
        <f>+CONSOLIDADO!P57&amp;" - "&amp;CONSOLIDADO!Q57&amp;" - "&amp;CONSOLIDADO!R57&amp;" "&amp;CONSOLIDADO!S57</f>
        <v>03 - 04 - 0323 Personal contratado para el fortalecimiento de las Gestión del Riesgo</v>
      </c>
      <c r="K54" s="34" t="str">
        <f>+CONSOLIDADO!J57&amp;" "&amp;CONSOLIDADO!K57</f>
        <v>2.3.03.03.01.03 Servicios Personales Indirectos</v>
      </c>
      <c r="L54" s="16" t="str">
        <f>+CONSOLIDADO!L57&amp;" "&amp;CONSOLIDADO!M57</f>
        <v>083 Prevención Y Atención De Desastres - General</v>
      </c>
      <c r="M54" s="16" t="str">
        <f>+CONSOLIDADO!N57&amp;" "&amp;CONSOLIDADO!O57</f>
        <v>7018 Transferencias de carácter general entre diferentes niveles de gobierno</v>
      </c>
    </row>
    <row r="55" spans="1:13" x14ac:dyDescent="0.2">
      <c r="A55" s="34" t="str">
        <f t="shared" si="0"/>
        <v>3311402200780-29</v>
      </c>
      <c r="B55" s="34">
        <f t="shared" si="1"/>
        <v>29</v>
      </c>
      <c r="C55" s="34" t="str">
        <f t="shared" si="2"/>
        <v>3311402200780</v>
      </c>
      <c r="D55" s="34" t="str">
        <f t="shared" si="3"/>
        <v>331140220078008</v>
      </c>
      <c r="E55" s="34" t="str">
        <f t="shared" si="4"/>
        <v>33114022007800802</v>
      </c>
      <c r="F55" s="35" t="str">
        <f>IF(ISERROR(CONSOLIDADO!D58&amp;IF(LEN(CONSOLIDADO!G58)=1,"00"&amp;CONSOLIDADO!G58,IF(LEN(CONSOLIDADO!G58)=2,"0"&amp;CONSOLIDADO!G58,IF(LEN(CONSOLIDADO!G58)=3,CONSOLIDADO!G58,""))))=TRUE,"",CONSOLIDADO!D58&amp;IF(LEN(CONSOLIDADO!G58)=1,"00"&amp;CONSOLIDADO!G58,IF(LEN(CONSOLIDADO!G58)=2,"0"&amp;CONSOLIDADO!G58,IF(LEN(CONSOLIDADO!G58)=3,CONSOLIDADO!G58,""))))</f>
        <v>33114022007800802003</v>
      </c>
      <c r="G55" s="16" t="str">
        <f>CONSOLIDADO!B58</f>
        <v>Promover para 4 sitios críticos de quebradas y zonas aluviales para garantizar la intervención  integral como estrategia de mitigación de riesgos.</v>
      </c>
      <c r="H55" s="16" t="str">
        <f>MID(CONSOLIDADO!E58,6,250)</f>
        <v xml:space="preserve"> Seguimiento a intervenciones a realizar en los sitios críticos de las quebradas priorizadas </v>
      </c>
      <c r="I55" s="36" t="str">
        <f>CONSOLIDADO!H58</f>
        <v>Prestar servicios profesionales al Idiger  para la identificacion, supervisión y/o seguimiento a acciones institucionales en el marco de la implementacion del Sistema de Drenaje Pluvial Sostenible</v>
      </c>
      <c r="J55" s="34" t="str">
        <f>+CONSOLIDADO!P58&amp;" - "&amp;CONSOLIDADO!Q58&amp;" - "&amp;CONSOLIDADO!R58&amp;" "&amp;CONSOLIDADO!S58</f>
        <v>03 - 04 - 0323 Personal contratado para el fortalecimiento de las Gestión del Riesgo</v>
      </c>
      <c r="K55" s="34" t="str">
        <f>+CONSOLIDADO!J58&amp;" "&amp;CONSOLIDADO!K58</f>
        <v>2.3.03.03.01.03 Servicios Personales Indirectos</v>
      </c>
      <c r="L55" s="16" t="str">
        <f>+CONSOLIDADO!L58&amp;" "&amp;CONSOLIDADO!M58</f>
        <v>083 Prevención Y Atención De Desastres - General</v>
      </c>
      <c r="M55" s="16" t="str">
        <f>+CONSOLIDADO!N58&amp;" "&amp;CONSOLIDADO!O58</f>
        <v>7018 Transferencias de carácter general entre diferentes niveles de gobierno</v>
      </c>
    </row>
    <row r="56" spans="1:13" x14ac:dyDescent="0.2">
      <c r="A56" s="34" t="str">
        <f t="shared" si="0"/>
        <v>3311402200780-30</v>
      </c>
      <c r="B56" s="34">
        <f t="shared" si="1"/>
        <v>30</v>
      </c>
      <c r="C56" s="34" t="str">
        <f t="shared" si="2"/>
        <v>3311402200780</v>
      </c>
      <c r="D56" s="34" t="str">
        <f t="shared" si="3"/>
        <v>331140220078008</v>
      </c>
      <c r="E56" s="34" t="str">
        <f t="shared" si="4"/>
        <v>33114022007800802</v>
      </c>
      <c r="F56" s="35" t="str">
        <f>IF(ISERROR(CONSOLIDADO!D59&amp;IF(LEN(CONSOLIDADO!G59)=1,"00"&amp;CONSOLIDADO!G59,IF(LEN(CONSOLIDADO!G59)=2,"0"&amp;CONSOLIDADO!G59,IF(LEN(CONSOLIDADO!G59)=3,CONSOLIDADO!G59,""))))=TRUE,"",CONSOLIDADO!D59&amp;IF(LEN(CONSOLIDADO!G59)=1,"00"&amp;CONSOLIDADO!G59,IF(LEN(CONSOLIDADO!G59)=2,"0"&amp;CONSOLIDADO!G59,IF(LEN(CONSOLIDADO!G59)=3,CONSOLIDADO!G59,""))))</f>
        <v>33114022007800802004</v>
      </c>
      <c r="G56" s="16" t="str">
        <f>CONSOLIDADO!B59</f>
        <v>Promover para 4 sitios críticos de quebradas y zonas aluviales para garantizar la intervención  integral como estrategia de mitigación de riesgos.</v>
      </c>
      <c r="H56" s="16" t="str">
        <f>MID(CONSOLIDADO!E59,6,250)</f>
        <v xml:space="preserve"> Seguimiento a intervenciones a realizar en los sitios críticos de las quebradas priorizadas </v>
      </c>
      <c r="I56" s="36" t="str">
        <f>CONSOLIDADO!H59</f>
        <v>Prestar servicios profesionales al Idiger  para la identificacion, supervisión y/o seguimiento a acciones institucionales en el marco de la implementacion del Sistema de Drenaje Pluvial Sostenible</v>
      </c>
      <c r="J56" s="34" t="str">
        <f>+CONSOLIDADO!P59&amp;" - "&amp;CONSOLIDADO!Q59&amp;" - "&amp;CONSOLIDADO!R59&amp;" "&amp;CONSOLIDADO!S59</f>
        <v>03 - 04 - 0323 Personal contratado para el fortalecimiento de las Gestión del Riesgo</v>
      </c>
      <c r="K56" s="34" t="str">
        <f>+CONSOLIDADO!J59&amp;" "&amp;CONSOLIDADO!K59</f>
        <v>2.3.03.03.01.03 Servicios Personales Indirectos</v>
      </c>
      <c r="L56" s="16" t="str">
        <f>+CONSOLIDADO!L59&amp;" "&amp;CONSOLIDADO!M59</f>
        <v>083 Prevención Y Atención De Desastres - General</v>
      </c>
      <c r="M56" s="16" t="str">
        <f>+CONSOLIDADO!N59&amp;" "&amp;CONSOLIDADO!O59</f>
        <v>7018 Transferencias de carácter general entre diferentes niveles de gobierno</v>
      </c>
    </row>
    <row r="57" spans="1:13" x14ac:dyDescent="0.2">
      <c r="A57" s="34" t="str">
        <f t="shared" si="0"/>
        <v>3311402200780-31</v>
      </c>
      <c r="B57" s="34">
        <f t="shared" si="1"/>
        <v>31</v>
      </c>
      <c r="C57" s="34" t="str">
        <f t="shared" si="2"/>
        <v>3311402200780</v>
      </c>
      <c r="D57" s="34" t="str">
        <f t="shared" si="3"/>
        <v>331140220078008</v>
      </c>
      <c r="E57" s="34" t="str">
        <f t="shared" si="4"/>
        <v>33114022007800802</v>
      </c>
      <c r="F57" s="35" t="str">
        <f>IF(ISERROR(CONSOLIDADO!D60&amp;IF(LEN(CONSOLIDADO!G60)=1,"00"&amp;CONSOLIDADO!G60,IF(LEN(CONSOLIDADO!G60)=2,"0"&amp;CONSOLIDADO!G60,IF(LEN(CONSOLIDADO!G60)=3,CONSOLIDADO!G60,""))))=TRUE,"",CONSOLIDADO!D60&amp;IF(LEN(CONSOLIDADO!G60)=1,"00"&amp;CONSOLIDADO!G60,IF(LEN(CONSOLIDADO!G60)=2,"0"&amp;CONSOLIDADO!G60,IF(LEN(CONSOLIDADO!G60)=3,CONSOLIDADO!G60,""))))</f>
        <v>33114022007800802005</v>
      </c>
      <c r="G57" s="16" t="str">
        <f>CONSOLIDADO!B60</f>
        <v>Promover para 4 sitios críticos de quebradas y zonas aluviales para garantizar la intervención  integral como estrategia de mitigación de riesgos.</v>
      </c>
      <c r="H57" s="16" t="str">
        <f>MID(CONSOLIDADO!E60,6,250)</f>
        <v xml:space="preserve"> Seguimiento a intervenciones a realizar en los sitios críticos de las quebradas priorizadas </v>
      </c>
      <c r="I57" s="36" t="str">
        <f>CONSOLIDADO!H60</f>
        <v>Prestar servicios profesionales al Idiger  para la identificacion, supervisión y/o seguimiento a acciones institucionales en el marco de la implementacion del Sistema de Drenaje Pluvial Sostenible</v>
      </c>
      <c r="J57" s="34" t="str">
        <f>+CONSOLIDADO!P60&amp;" - "&amp;CONSOLIDADO!Q60&amp;" - "&amp;CONSOLIDADO!R60&amp;" "&amp;CONSOLIDADO!S60</f>
        <v>03 - 04 - 0323 Personal contratado para el fortalecimiento de las Gestión del Riesgo</v>
      </c>
      <c r="K57" s="34" t="str">
        <f>+CONSOLIDADO!J60&amp;" "&amp;CONSOLIDADO!K60</f>
        <v>2.3.03.03.01.03 Servicios Personales Indirectos</v>
      </c>
      <c r="L57" s="16" t="str">
        <f>+CONSOLIDADO!L60&amp;" "&amp;CONSOLIDADO!M60</f>
        <v>083 Prevención Y Atención De Desastres - General</v>
      </c>
      <c r="M57" s="16" t="str">
        <f>+CONSOLIDADO!N60&amp;" "&amp;CONSOLIDADO!O60</f>
        <v>7018 Transferencias de carácter general entre diferentes niveles de gobierno</v>
      </c>
    </row>
    <row r="58" spans="1:13" x14ac:dyDescent="0.2">
      <c r="A58" s="34" t="str">
        <f t="shared" si="0"/>
        <v>3311402200780-32</v>
      </c>
      <c r="B58" s="34">
        <f t="shared" si="1"/>
        <v>32</v>
      </c>
      <c r="C58" s="34" t="str">
        <f t="shared" si="2"/>
        <v>3311402200780</v>
      </c>
      <c r="D58" s="34" t="str">
        <f t="shared" si="3"/>
        <v>331140220078008</v>
      </c>
      <c r="E58" s="34" t="str">
        <f t="shared" si="4"/>
        <v>33114022007800802</v>
      </c>
      <c r="F58" s="35" t="str">
        <f>IF(ISERROR(CONSOLIDADO!D61&amp;IF(LEN(CONSOLIDADO!G61)=1,"00"&amp;CONSOLIDADO!G61,IF(LEN(CONSOLIDADO!G61)=2,"0"&amp;CONSOLIDADO!G61,IF(LEN(CONSOLIDADO!G61)=3,CONSOLIDADO!G61,""))))=TRUE,"",CONSOLIDADO!D61&amp;IF(LEN(CONSOLIDADO!G61)=1,"00"&amp;CONSOLIDADO!G61,IF(LEN(CONSOLIDADO!G61)=2,"0"&amp;CONSOLIDADO!G61,IF(LEN(CONSOLIDADO!G61)=3,CONSOLIDADO!G61,""))))</f>
        <v>33114022007800802006</v>
      </c>
      <c r="G58" s="16" t="str">
        <f>CONSOLIDADO!B61</f>
        <v>Promover para 4 sitios críticos de quebradas y zonas aluviales para garantizar la intervención  integral como estrategia de mitigación de riesgos.</v>
      </c>
      <c r="H58" s="16" t="str">
        <f>MID(CONSOLIDADO!E61,6,250)</f>
        <v xml:space="preserve"> Seguimiento a intervenciones a realizar en los sitios críticos de las quebradas priorizadas </v>
      </c>
      <c r="I58" s="36" t="str">
        <f>CONSOLIDADO!H61</f>
        <v>Prestar servicios profesionales al Idiger  para la identificacion, supervisión y/o seguimiento a acciones institucionales en el marco de la implementacion del Sistema de Drenaje Pluvial Sostenible</v>
      </c>
      <c r="J58" s="34" t="str">
        <f>+CONSOLIDADO!P61&amp;" - "&amp;CONSOLIDADO!Q61&amp;" - "&amp;CONSOLIDADO!R61&amp;" "&amp;CONSOLIDADO!S61</f>
        <v>03 - 04 - 0323 Personal contratado para el fortalecimiento de las Gestión del Riesgo</v>
      </c>
      <c r="K58" s="34" t="str">
        <f>+CONSOLIDADO!J61&amp;" "&amp;CONSOLIDADO!K61</f>
        <v>2.3.03.03.01.03 Servicios Personales Indirectos</v>
      </c>
      <c r="L58" s="16" t="str">
        <f>+CONSOLIDADO!L61&amp;" "&amp;CONSOLIDADO!M61</f>
        <v>083 Prevención Y Atención De Desastres - General</v>
      </c>
      <c r="M58" s="16" t="str">
        <f>+CONSOLIDADO!N61&amp;" "&amp;CONSOLIDADO!O61</f>
        <v>7018 Transferencias de carácter general entre diferentes niveles de gobierno</v>
      </c>
    </row>
    <row r="59" spans="1:13" x14ac:dyDescent="0.2">
      <c r="A59" s="34" t="str">
        <f t="shared" si="0"/>
        <v>3311402200780-33</v>
      </c>
      <c r="B59" s="34">
        <f t="shared" si="1"/>
        <v>33</v>
      </c>
      <c r="C59" s="34" t="str">
        <f t="shared" si="2"/>
        <v>3311402200780</v>
      </c>
      <c r="D59" s="34" t="str">
        <f t="shared" si="3"/>
        <v>331140220078012</v>
      </c>
      <c r="E59" s="34" t="str">
        <f t="shared" si="4"/>
        <v>33114022007801202</v>
      </c>
      <c r="F59" s="35" t="str">
        <f>IF(ISERROR(CONSOLIDADO!D62&amp;IF(LEN(CONSOLIDADO!G62)=1,"00"&amp;CONSOLIDADO!G62,IF(LEN(CONSOLIDADO!G62)=2,"0"&amp;CONSOLIDADO!G62,IF(LEN(CONSOLIDADO!G62)=3,CONSOLIDADO!G62,""))))=TRUE,"",CONSOLIDADO!D62&amp;IF(LEN(CONSOLIDADO!G62)=1,"00"&amp;CONSOLIDADO!G62,IF(LEN(CONSOLIDADO!G62)=2,"0"&amp;CONSOLIDADO!G62,IF(LEN(CONSOLIDADO!G62)=3,CONSOLIDADO!G62,""))))</f>
        <v>33114022007801202001</v>
      </c>
      <c r="G59" s="16" t="str">
        <f>CONSOLIDADO!B62</f>
        <v>Garantizar el funcionamiento de 315,67 kilometros de quebradas y canales  para  el drenaje de aguas  lluvias y la reducción de riesgos de inundación en el area urbana de bogotá</v>
      </c>
      <c r="H59" s="16" t="str">
        <f>MID(CONSOLIDADO!E62,6,250)</f>
        <v>Rehabilitación y renaturalización de quebradas y canales</v>
      </c>
      <c r="I59" s="36" t="str">
        <f>CONSOLIDADO!H62</f>
        <v>Apoyo a la supervisión del estudio y diseño de obras para la estabilización de márgenes, control de erosión, socavación, y renaturalización del curso del río Fucha en el tramo comprendido desde la carrera 19 este hasta la carrera 1 este, de la localidad de san Cristóbal de la ciudad de Bogotá, D.C.”, de acuerdo con la descripción, especificaciones y demás condiciones establecidas en el pliego de condiciones y en especial con las establecidas en el anexo técnico.</v>
      </c>
      <c r="J59" s="34" t="str">
        <f>+CONSOLIDADO!P62&amp;" - "&amp;CONSOLIDADO!Q62&amp;" - "&amp;CONSOLIDADO!R62&amp;" "&amp;CONSOLIDADO!S62</f>
        <v>02 - 06 - 0004 Otros Gastos Operativos</v>
      </c>
      <c r="K59" s="34" t="str">
        <f>+CONSOLIDADO!J62&amp;" "&amp;CONSOLIDADO!K62</f>
        <v>2.3.02.01.01.98 Otros Gastos Adquisición y/o producción equipos, materiales, suministros y servicios propios Sector</v>
      </c>
      <c r="L59" s="16" t="str">
        <f>+CONSOLIDADO!L62&amp;" "&amp;CONSOLIDADO!M62</f>
        <v>083 Prevención Y Atención De Desastres - General</v>
      </c>
      <c r="M59" s="16" t="str">
        <f>+CONSOLIDADO!N62&amp;" "&amp;CONSOLIDADO!O62</f>
        <v>7018 Transferencias de carácter general entre diferentes niveles de gobierno</v>
      </c>
    </row>
    <row r="60" spans="1:13" x14ac:dyDescent="0.2">
      <c r="A60" s="34" t="str">
        <f t="shared" si="0"/>
        <v>3311402200780-34</v>
      </c>
      <c r="B60" s="34">
        <f t="shared" si="1"/>
        <v>34</v>
      </c>
      <c r="C60" s="34" t="str">
        <f t="shared" si="2"/>
        <v>3311402200780</v>
      </c>
      <c r="D60" s="34" t="str">
        <f t="shared" si="3"/>
        <v>331140220078012</v>
      </c>
      <c r="E60" s="34" t="str">
        <f t="shared" si="4"/>
        <v>33114022007801202</v>
      </c>
      <c r="F60" s="35" t="str">
        <f>IF(ISERROR(CONSOLIDADO!D63&amp;IF(LEN(CONSOLIDADO!G63)=1,"00"&amp;CONSOLIDADO!G63,IF(LEN(CONSOLIDADO!G63)=2,"0"&amp;CONSOLIDADO!G63,IF(LEN(CONSOLIDADO!G63)=3,CONSOLIDADO!G63,""))))=TRUE,"",CONSOLIDADO!D63&amp;IF(LEN(CONSOLIDADO!G63)=1,"00"&amp;CONSOLIDADO!G63,IF(LEN(CONSOLIDADO!G63)=2,"0"&amp;CONSOLIDADO!G63,IF(LEN(CONSOLIDADO!G63)=3,CONSOLIDADO!G63,""))))</f>
        <v>33114022007801202002</v>
      </c>
      <c r="G60" s="16" t="str">
        <f>CONSOLIDADO!B63</f>
        <v>Garantizar el funcionamiento de 315,67 kilometros de quebradas y canales  para  el drenaje de aguas  lluvias y la reducción de riesgos de inundación en el area urbana de bogotá</v>
      </c>
      <c r="H60" s="16" t="str">
        <f>MID(CONSOLIDADO!E63,6,250)</f>
        <v>Rehabilitación y renaturalización de quebradas y canales</v>
      </c>
      <c r="I60" s="36" t="str">
        <f>CONSOLIDADO!H63</f>
        <v>Prestar servicios profesionales a la entidad como asesor en diseños de sistemas de drenaje urbano y de obras hidráulicas para el manejo integral de los canales y quebradas en el distrito capital</v>
      </c>
      <c r="J60" s="34" t="str">
        <f>+CONSOLIDADO!P63&amp;" - "&amp;CONSOLIDADO!Q63&amp;" - "&amp;CONSOLIDADO!R63&amp;" "&amp;CONSOLIDADO!S63</f>
        <v>03 - 04 - 0323 Personal contratado para el fortalecimiento de las Gestión del Riesgo</v>
      </c>
      <c r="K60" s="34" t="str">
        <f>+CONSOLIDADO!J63&amp;" "&amp;CONSOLIDADO!K63</f>
        <v>2.3.03.03.01.03 Servicios Personales Indirectos</v>
      </c>
      <c r="L60" s="16" t="str">
        <f>+CONSOLIDADO!L63&amp;" "&amp;CONSOLIDADO!M63</f>
        <v>083 Prevención Y Atención De Desastres - General</v>
      </c>
      <c r="M60" s="16" t="str">
        <f>+CONSOLIDADO!N63&amp;" "&amp;CONSOLIDADO!O63</f>
        <v>7018 Transferencias de carácter general entre diferentes niveles de gobierno</v>
      </c>
    </row>
    <row r="61" spans="1:13" x14ac:dyDescent="0.2">
      <c r="A61" s="34" t="str">
        <f t="shared" si="0"/>
        <v>3311402200780-35</v>
      </c>
      <c r="B61" s="34">
        <f t="shared" si="1"/>
        <v>35</v>
      </c>
      <c r="C61" s="34" t="str">
        <f t="shared" si="2"/>
        <v>3311402200780</v>
      </c>
      <c r="D61" s="34" t="str">
        <f t="shared" si="3"/>
        <v>331140220078012</v>
      </c>
      <c r="E61" s="34" t="str">
        <f t="shared" si="4"/>
        <v>33114022007801203</v>
      </c>
      <c r="F61" s="35" t="str">
        <f>IF(ISERROR(CONSOLIDADO!D64&amp;IF(LEN(CONSOLIDADO!G64)=1,"00"&amp;CONSOLIDADO!G64,IF(LEN(CONSOLIDADO!G64)=2,"0"&amp;CONSOLIDADO!G64,IF(LEN(CONSOLIDADO!G64)=3,CONSOLIDADO!G64,""))))=TRUE,"",CONSOLIDADO!D64&amp;IF(LEN(CONSOLIDADO!G64)=1,"00"&amp;CONSOLIDADO!G64,IF(LEN(CONSOLIDADO!G64)=2,"0"&amp;CONSOLIDADO!G64,IF(LEN(CONSOLIDADO!G64)=3,CONSOLIDADO!G64,""))))</f>
        <v>33114022007801203001</v>
      </c>
      <c r="G61" s="16" t="str">
        <f>CONSOLIDADO!B64</f>
        <v>Garantizar el funcionamiento de 315,67 kilometros de quebradas y canales  para  el drenaje de aguas  lluvias y la reducción de riesgos de inundación en el area urbana de bogotá</v>
      </c>
      <c r="H61" s="16" t="str">
        <f>MID(CONSOLIDADO!E64,6,250)</f>
        <v>Implementación del Sistema de Drenaje Pluvial Sostenible</v>
      </c>
      <c r="I61" s="36" t="str">
        <f>CONSOLIDADO!H64</f>
        <v>Aunar esfuerzos técnicos, administrativos, legales y financieros para la contratación de la adecuación Hidrogeomorfológica y la Restauración Ecológica del brazo del humedal Juan Amarillo o Tibabuyes, e intervención integral en las zonas aledañas a los cuerpos de agua de la Localidad de Suba.</v>
      </c>
      <c r="J61" s="34" t="str">
        <f>+CONSOLIDADO!P64&amp;" - "&amp;CONSOLIDADO!Q64&amp;" - "&amp;CONSOLIDADO!R64&amp;" "&amp;CONSOLIDADO!S64</f>
        <v>01 - 01 - 0520 Prevención, protección y contingencia en obras de infraestructura estratégica</v>
      </c>
      <c r="K61" s="34" t="str">
        <f>+CONSOLIDADO!J64&amp;" "&amp;CONSOLIDADO!K64</f>
        <v>2.3.01.01.01.98 Otros Gastos en Construcción de Infraestructura propia del Sector</v>
      </c>
      <c r="L61" s="16" t="str">
        <f>+CONSOLIDADO!L64&amp;" "&amp;CONSOLIDADO!M64</f>
        <v>083 Prevención y Atención de Desastres - General</v>
      </c>
      <c r="M61" s="16" t="str">
        <f>+CONSOLIDADO!N64&amp;" "&amp;CONSOLIDADO!O64</f>
        <v>7018 Transferencias de carácter general entre diferentes niveles de gobierno</v>
      </c>
    </row>
    <row r="62" spans="1:13" x14ac:dyDescent="0.2">
      <c r="A62" s="34" t="str">
        <f t="shared" si="0"/>
        <v>3311402200785-1</v>
      </c>
      <c r="B62" s="34">
        <f t="shared" si="1"/>
        <v>1</v>
      </c>
      <c r="C62" s="34" t="str">
        <f t="shared" si="2"/>
        <v>3311402200785</v>
      </c>
      <c r="D62" s="34" t="str">
        <f t="shared" si="3"/>
        <v>331140220078501</v>
      </c>
      <c r="E62" s="34" t="str">
        <f t="shared" si="4"/>
        <v>33114022007850101</v>
      </c>
      <c r="F62" s="35" t="str">
        <f>IF(ISERROR(CONSOLIDADO!D66&amp;IF(LEN(CONSOLIDADO!G66)=1,"00"&amp;CONSOLIDADO!G66,IF(LEN(CONSOLIDADO!G66)=2,"0"&amp;CONSOLIDADO!G66,IF(LEN(CONSOLIDADO!G66)=3,CONSOLIDADO!G66,""))))=TRUE,"",CONSOLIDADO!D66&amp;IF(LEN(CONSOLIDADO!G66)=1,"00"&amp;CONSOLIDADO!G66,IF(LEN(CONSOLIDADO!G66)=2,"0"&amp;CONSOLIDADO!G66,IF(LEN(CONSOLIDADO!G66)=3,CONSOLIDADO!G66,""))))</f>
        <v>33114022007850101001</v>
      </c>
      <c r="G62" s="16" t="str">
        <f>CONSOLIDADO!B66</f>
        <v>Asesorar a 10 entidades distritales en la formulación e implementación de los pire, y/o plan integral de gestión del riesgo.</v>
      </c>
      <c r="H62" s="16" t="str">
        <f>MID(CONSOLIDADO!E66,6,250)</f>
        <v>asesorar  las entidades distritales en la formulación de los PIRES y/o PIGRI</v>
      </c>
      <c r="I62" s="36" t="str">
        <f>CONSOLIDADO!H66</f>
        <v>Prestar los servicios profesionales para dar cumplimiento  a los procedimientos del área de Preparativos y  Respuesta de la Subdirección de Coordinación de  Emergencias de la entidad.</v>
      </c>
      <c r="J62" s="34" t="str">
        <f>+CONSOLIDADO!P66&amp;" - "&amp;CONSOLIDADO!Q66&amp;" - "&amp;CONSOLIDADO!R66&amp;" "&amp;CONSOLIDADO!S66</f>
        <v>03 - 04 - 0323 Personal contratado para el fortalecimiento de las Gestión del Riesgo</v>
      </c>
      <c r="K62" s="34" t="str">
        <f>+CONSOLIDADO!J66&amp;" "&amp;CONSOLIDADO!K66</f>
        <v>2.3.03.03.01.03 Servicios Personales Indirectos</v>
      </c>
      <c r="L62" s="16" t="str">
        <f>+CONSOLIDADO!L66&amp;" "&amp;CONSOLIDADO!M66</f>
        <v>083 Prevención Y Atención De Desastres - General</v>
      </c>
      <c r="M62" s="16" t="str">
        <f>+CONSOLIDADO!N66&amp;" "&amp;CONSOLIDADO!O66</f>
        <v>7018 Transferencias de carácter general entre diferentes niveles de gobierno</v>
      </c>
    </row>
    <row r="63" spans="1:13" x14ac:dyDescent="0.2">
      <c r="A63" s="34" t="str">
        <f t="shared" si="0"/>
        <v>3311402200785-2</v>
      </c>
      <c r="B63" s="34">
        <f t="shared" si="1"/>
        <v>2</v>
      </c>
      <c r="C63" s="34" t="str">
        <f t="shared" si="2"/>
        <v>3311402200785</v>
      </c>
      <c r="D63" s="34" t="str">
        <f t="shared" si="3"/>
        <v>331140220078501</v>
      </c>
      <c r="E63" s="34" t="str">
        <f t="shared" si="4"/>
        <v>33114022007850101</v>
      </c>
      <c r="F63" s="35" t="str">
        <f>IF(ISERROR(CONSOLIDADO!D67&amp;IF(LEN(CONSOLIDADO!G67)=1,"00"&amp;CONSOLIDADO!G67,IF(LEN(CONSOLIDADO!G67)=2,"0"&amp;CONSOLIDADO!G67,IF(LEN(CONSOLIDADO!G67)=3,CONSOLIDADO!G67,""))))=TRUE,"",CONSOLIDADO!D67&amp;IF(LEN(CONSOLIDADO!G67)=1,"00"&amp;CONSOLIDADO!G67,IF(LEN(CONSOLIDADO!G67)=2,"0"&amp;CONSOLIDADO!G67,IF(LEN(CONSOLIDADO!G67)=3,CONSOLIDADO!G67,""))))</f>
        <v>33114022007850101002</v>
      </c>
      <c r="G63" s="16" t="str">
        <f>CONSOLIDADO!B67</f>
        <v>Asesorar a 10 entidades distritales en la formulación e implementación de los pire, y/o plan integral de gestión del riesgo.</v>
      </c>
      <c r="H63" s="16" t="str">
        <f>MID(CONSOLIDADO!E67,6,250)</f>
        <v>asesorar  las entidades distritales en la formulación de los PIRES y/o PIGRI</v>
      </c>
      <c r="I63" s="36" t="str">
        <f>CONSOLIDADO!H67</f>
        <v>Prestar los servicios profesionales para dar cumplimiento  a los procedimientos de Preparativos</v>
      </c>
      <c r="J63" s="34" t="str">
        <f>+CONSOLIDADO!P67&amp;" - "&amp;CONSOLIDADO!Q67&amp;" - "&amp;CONSOLIDADO!R67&amp;" "&amp;CONSOLIDADO!S67</f>
        <v>03 - 04 - 0323 Personal contratado para el fortalecimiento de las Gestión del Riesgo</v>
      </c>
      <c r="K63" s="34" t="str">
        <f>+CONSOLIDADO!J67&amp;" "&amp;CONSOLIDADO!K67</f>
        <v>2.3.03.03.01.03 Servicios Personales Indirectos</v>
      </c>
      <c r="L63" s="16" t="str">
        <f>+CONSOLIDADO!L67&amp;" "&amp;CONSOLIDADO!M67</f>
        <v>083 Prevención Y Atención De Desastres - General</v>
      </c>
      <c r="M63" s="16" t="str">
        <f>+CONSOLIDADO!N67&amp;" "&amp;CONSOLIDADO!O67</f>
        <v>7018 Transferencias de carácter general entre diferentes niveles de gobierno</v>
      </c>
    </row>
    <row r="64" spans="1:13" x14ac:dyDescent="0.2">
      <c r="A64" s="34" t="str">
        <f t="shared" si="0"/>
        <v>3311402200785-3</v>
      </c>
      <c r="B64" s="34">
        <f t="shared" si="1"/>
        <v>3</v>
      </c>
      <c r="C64" s="34" t="str">
        <f t="shared" si="2"/>
        <v>3311402200785</v>
      </c>
      <c r="D64" s="34" t="str">
        <f t="shared" si="3"/>
        <v>331140220078501</v>
      </c>
      <c r="E64" s="34" t="str">
        <f t="shared" si="4"/>
        <v>33114022007850101</v>
      </c>
      <c r="F64" s="35" t="str">
        <f>IF(ISERROR(CONSOLIDADO!D68&amp;IF(LEN(CONSOLIDADO!G68)=1,"00"&amp;CONSOLIDADO!G68,IF(LEN(CONSOLIDADO!G68)=2,"0"&amp;CONSOLIDADO!G68,IF(LEN(CONSOLIDADO!G68)=3,CONSOLIDADO!G68,""))))=TRUE,"",CONSOLIDADO!D68&amp;IF(LEN(CONSOLIDADO!G68)=1,"00"&amp;CONSOLIDADO!G68,IF(LEN(CONSOLIDADO!G68)=2,"0"&amp;CONSOLIDADO!G68,IF(LEN(CONSOLIDADO!G68)=3,CONSOLIDADO!G68,""))))</f>
        <v>33114022007850101003</v>
      </c>
      <c r="G64" s="16" t="str">
        <f>CONSOLIDADO!B68</f>
        <v>Asesorar a 10 entidades distritales en la formulación e implementación de los pire, y/o plan integral de gestión del riesgo.</v>
      </c>
      <c r="H64" s="16" t="str">
        <f>MID(CONSOLIDADO!E68,6,250)</f>
        <v>asesorar  las entidades distritales en la formulación de los PIRES y/o PIGRI</v>
      </c>
      <c r="I64" s="36" t="str">
        <f>CONSOLIDADO!H68</f>
        <v>Prestar los servicios profesionales para dar cumplimiento  a los procedimientos de Preparativos</v>
      </c>
      <c r="J64" s="34" t="str">
        <f>+CONSOLIDADO!P68&amp;" - "&amp;CONSOLIDADO!Q68&amp;" - "&amp;CONSOLIDADO!R68&amp;" "&amp;CONSOLIDADO!S68</f>
        <v>03 - 04 - 0323 Personal contratado para el fortalecimiento de las Gestión del Riesgo</v>
      </c>
      <c r="K64" s="34" t="str">
        <f>+CONSOLIDADO!J68&amp;" "&amp;CONSOLIDADO!K68</f>
        <v>2.3.03.03.01.03 Servicios Personales Indirectos</v>
      </c>
      <c r="L64" s="16" t="str">
        <f>+CONSOLIDADO!L68&amp;" "&amp;CONSOLIDADO!M68</f>
        <v>083 Prevención Y Atención De Desastres - General</v>
      </c>
      <c r="M64" s="16" t="str">
        <f>+CONSOLIDADO!N68&amp;" "&amp;CONSOLIDADO!O68</f>
        <v>7018 Transferencias de carácter general entre diferentes niveles de gobierno</v>
      </c>
    </row>
    <row r="65" spans="1:13" x14ac:dyDescent="0.2">
      <c r="A65" s="34" t="str">
        <f t="shared" si="0"/>
        <v>3311402200785-4</v>
      </c>
      <c r="B65" s="34">
        <f t="shared" si="1"/>
        <v>4</v>
      </c>
      <c r="C65" s="34" t="str">
        <f t="shared" si="2"/>
        <v>3311402200785</v>
      </c>
      <c r="D65" s="34" t="str">
        <f t="shared" si="3"/>
        <v>331140220078501</v>
      </c>
      <c r="E65" s="34" t="str">
        <f t="shared" si="4"/>
        <v>33114022007850101</v>
      </c>
      <c r="F65" s="35" t="str">
        <f>IF(ISERROR(CONSOLIDADO!D69&amp;IF(LEN(CONSOLIDADO!G69)=1,"00"&amp;CONSOLIDADO!G69,IF(LEN(CONSOLIDADO!G69)=2,"0"&amp;CONSOLIDADO!G69,IF(LEN(CONSOLIDADO!G69)=3,CONSOLIDADO!G69,""))))=TRUE,"",CONSOLIDADO!D69&amp;IF(LEN(CONSOLIDADO!G69)=1,"00"&amp;CONSOLIDADO!G69,IF(LEN(CONSOLIDADO!G69)=2,"0"&amp;CONSOLIDADO!G69,IF(LEN(CONSOLIDADO!G69)=3,CONSOLIDADO!G69,""))))</f>
        <v>33114022007850101004</v>
      </c>
      <c r="G65" s="16" t="str">
        <f>CONSOLIDADO!B69</f>
        <v>Asesorar a 10 entidades distritales en la formulación e implementación de los pire, y/o plan integral de gestión del riesgo.</v>
      </c>
      <c r="H65" s="16" t="str">
        <f>MID(CONSOLIDADO!E69,6,250)</f>
        <v>asesorar  las entidades distritales en la formulación de los PIRES y/o PIGRI</v>
      </c>
      <c r="I65" s="36" t="str">
        <f>CONSOLIDADO!H69</f>
        <v>Prestar los servicios profesionales especializados para dar cumplimiento a los procedimientos del  revisión y asesoramiento de los diferentes planes e instrumentos del área de Preparativos y Respuesta de la entidad.</v>
      </c>
      <c r="J65" s="34" t="str">
        <f>+CONSOLIDADO!P69&amp;" - "&amp;CONSOLIDADO!Q69&amp;" - "&amp;CONSOLIDADO!R69&amp;" "&amp;CONSOLIDADO!S69</f>
        <v>03 - 04 - 0323 Personal contratado para el fortalecimiento de las Gestión del Riesgo</v>
      </c>
      <c r="K65" s="34" t="str">
        <f>+CONSOLIDADO!J69&amp;" "&amp;CONSOLIDADO!K69</f>
        <v>2.3.03.03.01.03 Servicios Personales Indirectos</v>
      </c>
      <c r="L65" s="16" t="str">
        <f>+CONSOLIDADO!L69&amp;" "&amp;CONSOLIDADO!M69</f>
        <v>083 Prevención Y Atención De Desastres - General</v>
      </c>
      <c r="M65" s="16" t="str">
        <f>+CONSOLIDADO!N69&amp;" "&amp;CONSOLIDADO!O69</f>
        <v>7018 Transferencias de carácter general entre diferentes niveles de gobierno</v>
      </c>
    </row>
    <row r="66" spans="1:13" x14ac:dyDescent="0.2">
      <c r="A66" s="34" t="str">
        <f t="shared" si="0"/>
        <v>3311402200785-5</v>
      </c>
      <c r="B66" s="34">
        <f t="shared" si="1"/>
        <v>5</v>
      </c>
      <c r="C66" s="34" t="str">
        <f t="shared" si="2"/>
        <v>3311402200785</v>
      </c>
      <c r="D66" s="34" t="str">
        <f t="shared" si="3"/>
        <v>331140220078501</v>
      </c>
      <c r="E66" s="34" t="str">
        <f t="shared" si="4"/>
        <v>33114022007850101</v>
      </c>
      <c r="F66" s="35" t="str">
        <f>IF(ISERROR(CONSOLIDADO!D70&amp;IF(LEN(CONSOLIDADO!G70)=1,"00"&amp;CONSOLIDADO!G70,IF(LEN(CONSOLIDADO!G70)=2,"0"&amp;CONSOLIDADO!G70,IF(LEN(CONSOLIDADO!G70)=3,CONSOLIDADO!G70,""))))=TRUE,"",CONSOLIDADO!D70&amp;IF(LEN(CONSOLIDADO!G70)=1,"00"&amp;CONSOLIDADO!G70,IF(LEN(CONSOLIDADO!G70)=2,"0"&amp;CONSOLIDADO!G70,IF(LEN(CONSOLIDADO!G70)=3,CONSOLIDADO!G70,""))))</f>
        <v>33114022007850101005</v>
      </c>
      <c r="G66" s="16" t="str">
        <f>CONSOLIDADO!B70</f>
        <v>Asesorar a 10 entidades distritales en la formulación e implementación de los pire, y/o plan integral de gestión del riesgo.</v>
      </c>
      <c r="H66" s="16" t="str">
        <f>MID(CONSOLIDADO!E70,6,250)</f>
        <v>asesorar  las entidades distritales en la formulación de los PIRES y/o PIGRI</v>
      </c>
      <c r="I66" s="36" t="str">
        <f>CONSOLIDADO!H70</f>
        <v>Prestar los servicios profesionales para el apoyo al Sistema de Alertas Tempranas-SAT del área de preparativos y respuesta de la Subdirección de Coordinación de Emergencias de la Entidad.</v>
      </c>
      <c r="J66" s="34" t="str">
        <f>+CONSOLIDADO!P70&amp;" - "&amp;CONSOLIDADO!Q70&amp;" - "&amp;CONSOLIDADO!R70&amp;" "&amp;CONSOLIDADO!S70</f>
        <v>03 - 04 - 0323 Personal contratado para el fortalecimiento de las Gestión del Riesgo</v>
      </c>
      <c r="K66" s="34" t="str">
        <f>+CONSOLIDADO!J70&amp;" "&amp;CONSOLIDADO!K70</f>
        <v>2.3.03.03.01.03 Servicios Personales Indirectos</v>
      </c>
      <c r="L66" s="16" t="str">
        <f>+CONSOLIDADO!L70&amp;" "&amp;CONSOLIDADO!M70</f>
        <v>083 Prevención Y Atención De Desastres - General</v>
      </c>
      <c r="M66" s="16" t="str">
        <f>+CONSOLIDADO!N70&amp;" "&amp;CONSOLIDADO!O70</f>
        <v>7018 Transferencias de carácter general entre diferentes niveles de gobierno</v>
      </c>
    </row>
    <row r="67" spans="1:13" x14ac:dyDescent="0.2">
      <c r="A67" s="34" t="str">
        <f t="shared" si="0"/>
        <v>3311402200785-6</v>
      </c>
      <c r="B67" s="34">
        <f t="shared" si="1"/>
        <v>6</v>
      </c>
      <c r="C67" s="34" t="str">
        <f t="shared" si="2"/>
        <v>3311402200785</v>
      </c>
      <c r="D67" s="34" t="str">
        <f t="shared" si="3"/>
        <v>331140220078501</v>
      </c>
      <c r="E67" s="34" t="str">
        <f t="shared" si="4"/>
        <v>33114022007850101</v>
      </c>
      <c r="F67" s="35" t="str">
        <f>IF(ISERROR(CONSOLIDADO!D71&amp;IF(LEN(CONSOLIDADO!G71)=1,"00"&amp;CONSOLIDADO!G71,IF(LEN(CONSOLIDADO!G71)=2,"0"&amp;CONSOLIDADO!G71,IF(LEN(CONSOLIDADO!G71)=3,CONSOLIDADO!G71,""))))=TRUE,"",CONSOLIDADO!D71&amp;IF(LEN(CONSOLIDADO!G71)=1,"00"&amp;CONSOLIDADO!G71,IF(LEN(CONSOLIDADO!G71)=2,"0"&amp;CONSOLIDADO!G71,IF(LEN(CONSOLIDADO!G71)=3,CONSOLIDADO!G71,""))))</f>
        <v>33114022007850101006</v>
      </c>
      <c r="G67" s="16" t="str">
        <f>CONSOLIDADO!B71</f>
        <v>Asesorar a 10 entidades distritales en la formulación e implementación de los pire, y/o plan integral de gestión del riesgo.</v>
      </c>
      <c r="H67" s="16" t="str">
        <f>MID(CONSOLIDADO!E71,6,250)</f>
        <v>asesorar  las entidades distritales en la formulación de los PIRES y/o PIGRI</v>
      </c>
      <c r="I67" s="36" t="str">
        <f>CONSOLIDADO!H71</f>
        <v>Prestar los servicios profesionales para el apoyo al Sistema de Alertas Tempranas-SAT del área de preparativos y respuesta de la Subdirección de Coordinación de Emergencias de la Entidad.</v>
      </c>
      <c r="J67" s="34" t="str">
        <f>+CONSOLIDADO!P71&amp;" - "&amp;CONSOLIDADO!Q71&amp;" - "&amp;CONSOLIDADO!R71&amp;" "&amp;CONSOLIDADO!S71</f>
        <v>03 - 04 - 0323 Personal contratado para el fortalecimiento de las Gestión del Riesgo</v>
      </c>
      <c r="K67" s="34" t="str">
        <f>+CONSOLIDADO!J71&amp;" "&amp;CONSOLIDADO!K71</f>
        <v>2.3.03.03.01.03 Servicios Personales Indirectos</v>
      </c>
      <c r="L67" s="16" t="str">
        <f>+CONSOLIDADO!L71&amp;" "&amp;CONSOLIDADO!M71</f>
        <v>083 Prevención Y Atención De Desastres - General</v>
      </c>
      <c r="M67" s="16" t="str">
        <f>+CONSOLIDADO!N71&amp;" "&amp;CONSOLIDADO!O71</f>
        <v>7018 Transferencias de carácter general entre diferentes niveles de gobierno</v>
      </c>
    </row>
    <row r="68" spans="1:13" x14ac:dyDescent="0.2">
      <c r="A68" s="34" t="str">
        <f t="shared" ref="A68:A131" si="5">+C68&amp;"-"&amp;B68</f>
        <v>3311402200785-7</v>
      </c>
      <c r="B68" s="34">
        <f t="shared" ref="B68:B131" si="6">IF(C68=C67,B67+1,1)</f>
        <v>7</v>
      </c>
      <c r="C68" s="34" t="str">
        <f t="shared" ref="C68:C131" si="7">MID($F68,1,13)</f>
        <v>3311402200785</v>
      </c>
      <c r="D68" s="34" t="str">
        <f t="shared" ref="D68:D131" si="8">MID($F68,1,15)</f>
        <v>331140220078501</v>
      </c>
      <c r="E68" s="34" t="str">
        <f t="shared" ref="E68:E131" si="9">MID($F68,1,17)</f>
        <v>33114022007850101</v>
      </c>
      <c r="F68" s="35" t="str">
        <f>IF(ISERROR(CONSOLIDADO!D72&amp;IF(LEN(CONSOLIDADO!G72)=1,"00"&amp;CONSOLIDADO!G72,IF(LEN(CONSOLIDADO!G72)=2,"0"&amp;CONSOLIDADO!G72,IF(LEN(CONSOLIDADO!G72)=3,CONSOLIDADO!G72,""))))=TRUE,"",CONSOLIDADO!D72&amp;IF(LEN(CONSOLIDADO!G72)=1,"00"&amp;CONSOLIDADO!G72,IF(LEN(CONSOLIDADO!G72)=2,"0"&amp;CONSOLIDADO!G72,IF(LEN(CONSOLIDADO!G72)=3,CONSOLIDADO!G72,""))))</f>
        <v>33114022007850101007</v>
      </c>
      <c r="G68" s="16" t="str">
        <f>CONSOLIDADO!B72</f>
        <v>Asesorar a 10 entidades distritales en la formulación e implementación de los pire, y/o plan integral de gestión del riesgo.</v>
      </c>
      <c r="H68" s="16" t="str">
        <f>MID(CONSOLIDADO!E72,6,250)</f>
        <v>asesorar  las entidades distritales en la formulación de los PIRES y/o PIGRI</v>
      </c>
      <c r="I68" s="36" t="str">
        <f>CONSOLIDADO!H72</f>
        <v>Adición al contrato de prestación de servicios N°68 de 2014 cuyo objeto contractual es "Prestar los servicios profesionales para dar cumplimiento  a los procedimientos del área de Preparativos y  Respuesta de la Subdirección de Coordinación de  Emergencias de la entidad".</v>
      </c>
      <c r="J68" s="34" t="str">
        <f>+CONSOLIDADO!P72&amp;" - "&amp;CONSOLIDADO!Q72&amp;" - "&amp;CONSOLIDADO!R72&amp;" "&amp;CONSOLIDADO!S72</f>
        <v>03 - 04 - 0323 Personal contratado para el fortalecimiento de las Gestión del Riesgo</v>
      </c>
      <c r="K68" s="34" t="str">
        <f>+CONSOLIDADO!J72&amp;" "&amp;CONSOLIDADO!K72</f>
        <v>2.3.03.03.01.03 Servicios Personales Indirectos</v>
      </c>
      <c r="L68" s="16" t="str">
        <f>+CONSOLIDADO!L72&amp;" "&amp;CONSOLIDADO!M72</f>
        <v>083 Prevención Y Atención De Desastres - General</v>
      </c>
      <c r="M68" s="16" t="str">
        <f>+CONSOLIDADO!N72&amp;" "&amp;CONSOLIDADO!O72</f>
        <v>7018 Transferencias de carácter general entre diferentes niveles de gobierno</v>
      </c>
    </row>
    <row r="69" spans="1:13" x14ac:dyDescent="0.2">
      <c r="A69" s="34" t="str">
        <f t="shared" si="5"/>
        <v>3311402200785-8</v>
      </c>
      <c r="B69" s="34">
        <f t="shared" si="6"/>
        <v>8</v>
      </c>
      <c r="C69" s="34" t="str">
        <f t="shared" si="7"/>
        <v>3311402200785</v>
      </c>
      <c r="D69" s="34" t="str">
        <f t="shared" si="8"/>
        <v>331140220078501</v>
      </c>
      <c r="E69" s="34" t="str">
        <f t="shared" si="9"/>
        <v>33114022007850101</v>
      </c>
      <c r="F69" s="35" t="str">
        <f>IF(ISERROR(CONSOLIDADO!D73&amp;IF(LEN(CONSOLIDADO!G73)=1,"00"&amp;CONSOLIDADO!G73,IF(LEN(CONSOLIDADO!G73)=2,"0"&amp;CONSOLIDADO!G73,IF(LEN(CONSOLIDADO!G73)=3,CONSOLIDADO!G73,""))))=TRUE,"",CONSOLIDADO!D73&amp;IF(LEN(CONSOLIDADO!G73)=1,"00"&amp;CONSOLIDADO!G73,IF(LEN(CONSOLIDADO!G73)=2,"0"&amp;CONSOLIDADO!G73,IF(LEN(CONSOLIDADO!G73)=3,CONSOLIDADO!G73,""))))</f>
        <v>33114022007850101008</v>
      </c>
      <c r="G69" s="16" t="str">
        <f>CONSOLIDADO!B73</f>
        <v>Asesorar a 10 entidades distritales en la formulación e implementación de los pire, y/o plan integral de gestión del riesgo.</v>
      </c>
      <c r="H69" s="16" t="str">
        <f>MID(CONSOLIDADO!E73,6,250)</f>
        <v>asesorar  las entidades distritales en la formulación de los PIRES y/o PIGRI</v>
      </c>
      <c r="I69" s="36" t="str">
        <f>CONSOLIDADO!H73</f>
        <v>Adición al contrato de prestación de servicios N°295 de 2014 cuyo objeto contractual es "Prestar los servicios profesionales para dar cumplimiento  a los procedimientos del área de Preparativos y  Respuesta de la Subdirección de Coordinación de  Emergencias de la entidad".</v>
      </c>
      <c r="J69" s="34" t="str">
        <f>+CONSOLIDADO!P73&amp;" - "&amp;CONSOLIDADO!Q73&amp;" - "&amp;CONSOLIDADO!R73&amp;" "&amp;CONSOLIDADO!S73</f>
        <v>03 - 04 - 0323 Personal contratado para el fortalecimiento de las Gestión del Riesgo</v>
      </c>
      <c r="K69" s="34" t="str">
        <f>+CONSOLIDADO!J73&amp;" "&amp;CONSOLIDADO!K73</f>
        <v>2.3.03.03.01.03 Servicios Personales Indirectos</v>
      </c>
      <c r="L69" s="16" t="str">
        <f>+CONSOLIDADO!L73&amp;" "&amp;CONSOLIDADO!M73</f>
        <v>083 Prevención Y Atención De Desastres - General</v>
      </c>
      <c r="M69" s="16" t="str">
        <f>+CONSOLIDADO!N73&amp;" "&amp;CONSOLIDADO!O73</f>
        <v>7018 Transferencias de carácter general entre diferentes niveles de gobierno</v>
      </c>
    </row>
    <row r="70" spans="1:13" x14ac:dyDescent="0.2">
      <c r="A70" s="34" t="str">
        <f t="shared" si="5"/>
        <v>3311402200785-9</v>
      </c>
      <c r="B70" s="34">
        <f t="shared" si="6"/>
        <v>9</v>
      </c>
      <c r="C70" s="34" t="str">
        <f t="shared" si="7"/>
        <v>3311402200785</v>
      </c>
      <c r="D70" s="34" t="str">
        <f t="shared" si="8"/>
        <v>331140220078501</v>
      </c>
      <c r="E70" s="34" t="str">
        <f t="shared" si="9"/>
        <v>33114022007850101</v>
      </c>
      <c r="F70" s="35" t="str">
        <f>IF(ISERROR(CONSOLIDADO!D74&amp;IF(LEN(CONSOLIDADO!G74)=1,"00"&amp;CONSOLIDADO!G74,IF(LEN(CONSOLIDADO!G74)=2,"0"&amp;CONSOLIDADO!G74,IF(LEN(CONSOLIDADO!G74)=3,CONSOLIDADO!G74,""))))=TRUE,"",CONSOLIDADO!D74&amp;IF(LEN(CONSOLIDADO!G74)=1,"00"&amp;CONSOLIDADO!G74,IF(LEN(CONSOLIDADO!G74)=2,"0"&amp;CONSOLIDADO!G74,IF(LEN(CONSOLIDADO!G74)=3,CONSOLIDADO!G74,""))))</f>
        <v>33114022007850101009</v>
      </c>
      <c r="G70" s="16" t="str">
        <f>CONSOLIDADO!B74</f>
        <v>Asesorar a 10 entidades distritales en la formulación e implementación de los pire, y/o plan integral de gestión del riesgo.</v>
      </c>
      <c r="H70" s="16" t="str">
        <f>MID(CONSOLIDADO!E74,6,250)</f>
        <v>asesorar  las entidades distritales en la formulación de los PIRES y/o PIGRI</v>
      </c>
      <c r="I70" s="36" t="str">
        <f>CONSOLIDADO!H74</f>
        <v>Adición al contrato de prestación de servicios N°67  de 2014 cuyo objeto contractual es "Prestar los servicios profesionales especializados para dar cumplimiento a los procedimientos del  revisión y asesoramiento de los diferentes planes e instrumentos del área de Preparativos y Respuesta de la entidad".</v>
      </c>
      <c r="J70" s="34" t="str">
        <f>+CONSOLIDADO!P74&amp;" - "&amp;CONSOLIDADO!Q74&amp;" - "&amp;CONSOLIDADO!R74&amp;" "&amp;CONSOLIDADO!S74</f>
        <v>03 - 04 - 0323 Personal contratado para el fortalecimiento de las Gestión del Riesgo</v>
      </c>
      <c r="K70" s="34" t="str">
        <f>+CONSOLIDADO!J74&amp;" "&amp;CONSOLIDADO!K74</f>
        <v>2.3.03.03.01.03 Servicios Personales Indirectos</v>
      </c>
      <c r="L70" s="16" t="str">
        <f>+CONSOLIDADO!L74&amp;" "&amp;CONSOLIDADO!M74</f>
        <v>083 Prevención Y Atención De Desastres - General</v>
      </c>
      <c r="M70" s="16" t="str">
        <f>+CONSOLIDADO!N74&amp;" "&amp;CONSOLIDADO!O74</f>
        <v>7018 Transferencias de carácter general entre diferentes niveles de gobierno</v>
      </c>
    </row>
    <row r="71" spans="1:13" x14ac:dyDescent="0.2">
      <c r="A71" s="34" t="str">
        <f t="shared" si="5"/>
        <v>3311402200785-10</v>
      </c>
      <c r="B71" s="34">
        <f t="shared" si="6"/>
        <v>10</v>
      </c>
      <c r="C71" s="34" t="str">
        <f t="shared" si="7"/>
        <v>3311402200785</v>
      </c>
      <c r="D71" s="34" t="str">
        <f t="shared" si="8"/>
        <v>331140220078501</v>
      </c>
      <c r="E71" s="34" t="str">
        <f t="shared" si="9"/>
        <v>33114022007850101</v>
      </c>
      <c r="F71" s="35" t="str">
        <f>IF(ISERROR(CONSOLIDADO!D75&amp;IF(LEN(CONSOLIDADO!G75)=1,"00"&amp;CONSOLIDADO!G75,IF(LEN(CONSOLIDADO!G75)=2,"0"&amp;CONSOLIDADO!G75,IF(LEN(CONSOLIDADO!G75)=3,CONSOLIDADO!G75,""))))=TRUE,"",CONSOLIDADO!D75&amp;IF(LEN(CONSOLIDADO!G75)=1,"00"&amp;CONSOLIDADO!G75,IF(LEN(CONSOLIDADO!G75)=2,"0"&amp;CONSOLIDADO!G75,IF(LEN(CONSOLIDADO!G75)=3,CONSOLIDADO!G75,""))))</f>
        <v>33114022007850101010</v>
      </c>
      <c r="G71" s="16" t="str">
        <f>CONSOLIDADO!B75</f>
        <v>Asesorar a 10 entidades distritales en la formulación e implementación de los pire, y/o plan integral de gestión del riesgo.</v>
      </c>
      <c r="H71" s="16" t="str">
        <f>MID(CONSOLIDADO!E75,6,250)</f>
        <v>asesorar  las entidades distritales en la formulación de los PIRES y/o PIGRI</v>
      </c>
      <c r="I71" s="36" t="str">
        <f>CONSOLIDADO!H75</f>
        <v>Prestar los servicios profesionales para el desarrollo de  políticas para los preparativos para la Atención de Emergencias, enfocados al  entrenamiento de las entidades del SDGR.</v>
      </c>
      <c r="J71" s="34" t="str">
        <f>+CONSOLIDADO!P75&amp;" - "&amp;CONSOLIDADO!Q75&amp;" - "&amp;CONSOLIDADO!R75&amp;" "&amp;CONSOLIDADO!S75</f>
        <v>03 - 04 - 0323 Personal contratado para el fortalecimiento de las Gestión del Riesgo</v>
      </c>
      <c r="K71" s="34" t="str">
        <f>+CONSOLIDADO!J75&amp;" "&amp;CONSOLIDADO!K75</f>
        <v>2.3.03.03.01.03 Servicios Personales Indirectos</v>
      </c>
      <c r="L71" s="16" t="str">
        <f>+CONSOLIDADO!L75&amp;" "&amp;CONSOLIDADO!M75</f>
        <v>083 Prevención Y Atención De Desastres - General</v>
      </c>
      <c r="M71" s="16" t="str">
        <f>+CONSOLIDADO!N75&amp;" "&amp;CONSOLIDADO!O75</f>
        <v>7018 Transferencias de carácter general entre diferentes niveles de gobierno</v>
      </c>
    </row>
    <row r="72" spans="1:13" x14ac:dyDescent="0.2">
      <c r="A72" s="34" t="str">
        <f t="shared" si="5"/>
        <v>3311402200785-11</v>
      </c>
      <c r="B72" s="34">
        <f t="shared" si="6"/>
        <v>11</v>
      </c>
      <c r="C72" s="34" t="str">
        <f t="shared" si="7"/>
        <v>3311402200785</v>
      </c>
      <c r="D72" s="34" t="str">
        <f t="shared" si="8"/>
        <v>331140220078501</v>
      </c>
      <c r="E72" s="34" t="str">
        <f t="shared" si="9"/>
        <v>33114022007850101</v>
      </c>
      <c r="F72" s="35" t="str">
        <f>IF(ISERROR(CONSOLIDADO!D76&amp;IF(LEN(CONSOLIDADO!G76)=1,"00"&amp;CONSOLIDADO!G76,IF(LEN(CONSOLIDADO!G76)=2,"0"&amp;CONSOLIDADO!G76,IF(LEN(CONSOLIDADO!G76)=3,CONSOLIDADO!G76,""))))=TRUE,"",CONSOLIDADO!D76&amp;IF(LEN(CONSOLIDADO!G76)=1,"00"&amp;CONSOLIDADO!G76,IF(LEN(CONSOLIDADO!G76)=2,"0"&amp;CONSOLIDADO!G76,IF(LEN(CONSOLIDADO!G76)=3,CONSOLIDADO!G76,""))))</f>
        <v>33114022007850101011</v>
      </c>
      <c r="G72" s="16" t="str">
        <f>CONSOLIDADO!B76</f>
        <v>Asesorar a 10 entidades distritales en la formulación e implementación de los pire, y/o plan integral de gestión del riesgo.</v>
      </c>
      <c r="H72" s="16" t="str">
        <f>MID(CONSOLIDADO!E76,6,250)</f>
        <v>asesorar  las entidades distritales en la formulación de los PIRES y/o PIGRI</v>
      </c>
      <c r="I72" s="36" t="str">
        <f>CONSOLIDADO!H76</f>
        <v>Adición al contrato de prestación de servicios N°399 de 2014 cuyo objeto contractual es "Prestar los servicios profesionales para el apoyo al Sistema de Alertas Tempranas-SAT del área de preparativos y respuesta de la Subdirección de Coordinación de Emergencias de la Entidad".</v>
      </c>
      <c r="J72" s="34" t="str">
        <f>+CONSOLIDADO!P76&amp;" - "&amp;CONSOLIDADO!Q76&amp;" - "&amp;CONSOLIDADO!R76&amp;" "&amp;CONSOLIDADO!S76</f>
        <v>03 - 04 - 0323 Personal contratado para el fortalecimiento de las Gestión del Riesgo</v>
      </c>
      <c r="K72" s="34" t="str">
        <f>+CONSOLIDADO!J76&amp;" "&amp;CONSOLIDADO!K76</f>
        <v>2.3.03.03.01.03 Servicios Personales Indirectos</v>
      </c>
      <c r="L72" s="16" t="str">
        <f>+CONSOLIDADO!L76&amp;" "&amp;CONSOLIDADO!M76</f>
        <v>083 Prevención Y Atención De Desastres - General</v>
      </c>
      <c r="M72" s="16" t="str">
        <f>+CONSOLIDADO!N76&amp;" "&amp;CONSOLIDADO!O76</f>
        <v>7018 Transferencias de carácter general entre diferentes niveles de gobierno</v>
      </c>
    </row>
    <row r="73" spans="1:13" x14ac:dyDescent="0.2">
      <c r="A73" s="34" t="str">
        <f t="shared" si="5"/>
        <v>3311402200785-12</v>
      </c>
      <c r="B73" s="34">
        <f t="shared" si="6"/>
        <v>12</v>
      </c>
      <c r="C73" s="34" t="str">
        <f t="shared" si="7"/>
        <v>3311402200785</v>
      </c>
      <c r="D73" s="34" t="str">
        <f t="shared" si="8"/>
        <v>331140220078502</v>
      </c>
      <c r="E73" s="34" t="str">
        <f t="shared" si="9"/>
        <v>33114022007850201</v>
      </c>
      <c r="F73" s="35" t="str">
        <f>IF(ISERROR(CONSOLIDADO!D77&amp;IF(LEN(CONSOLIDADO!G77)=1,"00"&amp;CONSOLIDADO!G77,IF(LEN(CONSOLIDADO!G77)=2,"0"&amp;CONSOLIDADO!G77,IF(LEN(CONSOLIDADO!G77)=3,CONSOLIDADO!G77,""))))=TRUE,"",CONSOLIDADO!D77&amp;IF(LEN(CONSOLIDADO!G77)=1,"00"&amp;CONSOLIDADO!G77,IF(LEN(CONSOLIDADO!G77)=2,"0"&amp;CONSOLIDADO!G77,IF(LEN(CONSOLIDADO!G77)=3,CONSOLIDADO!G77,""))))</f>
        <v>33114022007850201001</v>
      </c>
      <c r="G73" s="16" t="str">
        <f>CONSOLIDADO!B77</f>
        <v>Realizar  4 cursos especializados para el fortalecimiento del sdgr en el manejo de emergencias y desastres.</v>
      </c>
      <c r="H73" s="16" t="str">
        <f>MID(CONSOLIDADO!E77,6,250)</f>
        <v>Realizar Cursos de entrenamiento especializado para el fortalecimiento del SDGR</v>
      </c>
      <c r="I73" s="36" t="str">
        <f>CONSOLIDADO!H77</f>
        <v>Prestar los servicios profesionales para el desarrollo de  políticas para los preparativos para la Atención de Emergencias, enfocados al  entrenamiento de las entidades del SDGR.</v>
      </c>
      <c r="J73" s="34" t="str">
        <f>+CONSOLIDADO!P77&amp;" - "&amp;CONSOLIDADO!Q77&amp;" - "&amp;CONSOLIDADO!R77&amp;" "&amp;CONSOLIDADO!S77</f>
        <v>03 - 04 - 0323 Personal contratado para el fortalecimiento de las Gestión del Riesgo</v>
      </c>
      <c r="K73" s="34" t="str">
        <f>+CONSOLIDADO!J77&amp;" "&amp;CONSOLIDADO!K77</f>
        <v>2.3.03.03.01.03 Servicios Personales Indirectos</v>
      </c>
      <c r="L73" s="16" t="str">
        <f>+CONSOLIDADO!L77&amp;" "&amp;CONSOLIDADO!M77</f>
        <v>083 Prevención Y Atención De Desastres - General</v>
      </c>
      <c r="M73" s="16" t="str">
        <f>+CONSOLIDADO!N77&amp;" "&amp;CONSOLIDADO!O77</f>
        <v>7018 Transferencias de carácter general entre diferentes niveles de gobierno</v>
      </c>
    </row>
    <row r="74" spans="1:13" x14ac:dyDescent="0.2">
      <c r="A74" s="34" t="str">
        <f t="shared" si="5"/>
        <v>3311402200785-13</v>
      </c>
      <c r="B74" s="34">
        <f t="shared" si="6"/>
        <v>13</v>
      </c>
      <c r="C74" s="34" t="str">
        <f t="shared" si="7"/>
        <v>3311402200785</v>
      </c>
      <c r="D74" s="34" t="str">
        <f t="shared" si="8"/>
        <v>331140220078503</v>
      </c>
      <c r="E74" s="34" t="str">
        <f t="shared" si="9"/>
        <v>33114022007850301</v>
      </c>
      <c r="F74" s="35" t="str">
        <f>IF(ISERROR(CONSOLIDADO!D78&amp;IF(LEN(CONSOLIDADO!G78)=1,"00"&amp;CONSOLIDADO!G78,IF(LEN(CONSOLIDADO!G78)=2,"0"&amp;CONSOLIDADO!G78,IF(LEN(CONSOLIDADO!G78)=3,CONSOLIDADO!G78,""))))=TRUE,"",CONSOLIDADO!D78&amp;IF(LEN(CONSOLIDADO!G78)=1,"00"&amp;CONSOLIDADO!G78,IF(LEN(CONSOLIDADO!G78)=2,"0"&amp;CONSOLIDADO!G78,IF(LEN(CONSOLIDADO!G78)=3,CONSOLIDADO!G78,""))))</f>
        <v>33114022007850301001</v>
      </c>
      <c r="G74" s="16" t="str">
        <f>CONSOLIDADO!B78</f>
        <v>Desarrollar  3 simulacros distritales de actuación frente a un evento de gran magnitud y escenarios específicos.</v>
      </c>
      <c r="H74" s="16" t="str">
        <f>MID(CONSOLIDADO!E78,6,250)</f>
        <v>Desarrollar simulacros  de actuación</v>
      </c>
      <c r="I74" s="36" t="str">
        <f>CONSOLIDADO!H78</f>
        <v>Aunar esfuerzos para el cubrimiento, registro audiovisual y transmisión STREAMING – HANGOUT  de las actividades realizadas en el mes de la gestión del riesgo.</v>
      </c>
      <c r="J74" s="34" t="str">
        <f>+CONSOLIDADO!P78&amp;" - "&amp;CONSOLIDADO!Q78&amp;" - "&amp;CONSOLIDADO!R78&amp;" "&amp;CONSOLIDADO!S78</f>
        <v>03 - 04 - 0323 Personal contratado para el fortalecimiento de las Gestión del Riesgo</v>
      </c>
      <c r="K74" s="34" t="str">
        <f>+CONSOLIDADO!J78&amp;" "&amp;CONSOLIDADO!K78</f>
        <v>2.3.03.03.01.03 Servicios Personales Indirectos</v>
      </c>
      <c r="L74" s="16" t="str">
        <f>+CONSOLIDADO!L78&amp;" "&amp;CONSOLIDADO!M78</f>
        <v>083 Prevención Y Atención De Desastres - General</v>
      </c>
      <c r="M74" s="16" t="str">
        <f>+CONSOLIDADO!N78&amp;" "&amp;CONSOLIDADO!O78</f>
        <v>7018 Transferencias de carácter general entre diferentes niveles de gobierno</v>
      </c>
    </row>
    <row r="75" spans="1:13" x14ac:dyDescent="0.2">
      <c r="A75" s="34" t="str">
        <f t="shared" si="5"/>
        <v>3311402200785-14</v>
      </c>
      <c r="B75" s="34">
        <f t="shared" si="6"/>
        <v>14</v>
      </c>
      <c r="C75" s="34" t="str">
        <f t="shared" si="7"/>
        <v>3311402200785</v>
      </c>
      <c r="D75" s="34" t="str">
        <f t="shared" si="8"/>
        <v>331140220078503</v>
      </c>
      <c r="E75" s="34" t="str">
        <f t="shared" si="9"/>
        <v>33114022007850301</v>
      </c>
      <c r="F75" s="35" t="str">
        <f>IF(ISERROR(CONSOLIDADO!D79&amp;IF(LEN(CONSOLIDADO!G79)=1,"00"&amp;CONSOLIDADO!G79,IF(LEN(CONSOLIDADO!G79)=2,"0"&amp;CONSOLIDADO!G79,IF(LEN(CONSOLIDADO!G79)=3,CONSOLIDADO!G79,""))))=TRUE,"",CONSOLIDADO!D79&amp;IF(LEN(CONSOLIDADO!G79)=1,"00"&amp;CONSOLIDADO!G79,IF(LEN(CONSOLIDADO!G79)=2,"0"&amp;CONSOLIDADO!G79,IF(LEN(CONSOLIDADO!G79)=3,CONSOLIDADO!G79,""))))</f>
        <v>33114022007850301002</v>
      </c>
      <c r="G75" s="16" t="str">
        <f>CONSOLIDADO!B79</f>
        <v>Desarrollar  3 simulacros distritales de actuación frente a un evento de gran magnitud y escenarios específicos.</v>
      </c>
      <c r="H75" s="16" t="str">
        <f>MID(CONSOLIDADO!E79,6,250)</f>
        <v>Desarrollar simulacros  de actuación</v>
      </c>
      <c r="I75" s="36" t="str">
        <f>CONSOLIDADO!H79</f>
        <v xml:space="preserve"> Prestar los servicios profesionales especializados para dar cumplimiento a los procedimientos de la  revisión y asesoramiento de los diferentes planes e instrumentos del área de Preparativos y Respuesta de la entidad</v>
      </c>
      <c r="J75" s="34" t="str">
        <f>+CONSOLIDADO!P79&amp;" - "&amp;CONSOLIDADO!Q79&amp;" - "&amp;CONSOLIDADO!R79&amp;" "&amp;CONSOLIDADO!S79</f>
        <v>03 - 04 - 0323 Personal contratado para el fortalecimiento de las Gestión del Riesgo</v>
      </c>
      <c r="K75" s="34" t="str">
        <f>+CONSOLIDADO!J79&amp;" "&amp;CONSOLIDADO!K79</f>
        <v>2.3.03.03.01.03 Servicios Personales Indirectos</v>
      </c>
      <c r="L75" s="16" t="str">
        <f>+CONSOLIDADO!L79&amp;" "&amp;CONSOLIDADO!M79</f>
        <v>083 Prevención Y Atención De Desastres - General</v>
      </c>
      <c r="M75" s="16" t="str">
        <f>+CONSOLIDADO!N79&amp;" "&amp;CONSOLIDADO!O79</f>
        <v>7018 Transferencias de carácter general entre diferentes niveles de gobierno</v>
      </c>
    </row>
    <row r="76" spans="1:13" x14ac:dyDescent="0.2">
      <c r="A76" s="34" t="str">
        <f t="shared" si="5"/>
        <v>3311402200785-15</v>
      </c>
      <c r="B76" s="34">
        <f t="shared" si="6"/>
        <v>15</v>
      </c>
      <c r="C76" s="34" t="str">
        <f t="shared" si="7"/>
        <v>3311402200785</v>
      </c>
      <c r="D76" s="34" t="str">
        <f t="shared" si="8"/>
        <v>331140220078504</v>
      </c>
      <c r="E76" s="34" t="str">
        <f t="shared" si="9"/>
        <v>33114022007850401</v>
      </c>
      <c r="F76" s="35" t="str">
        <f>IF(ISERROR(CONSOLIDADO!D80&amp;IF(LEN(CONSOLIDADO!G80)=1,"00"&amp;CONSOLIDADO!G80,IF(LEN(CONSOLIDADO!G80)=2,"0"&amp;CONSOLIDADO!G80,IF(LEN(CONSOLIDADO!G80)=3,CONSOLIDADO!G80,""))))=TRUE,"",CONSOLIDADO!D80&amp;IF(LEN(CONSOLIDADO!G80)=1,"00"&amp;CONSOLIDADO!G80,IF(LEN(CONSOLIDADO!G80)=2,"0"&amp;CONSOLIDADO!G80,IF(LEN(CONSOLIDADO!G80)=3,CONSOLIDADO!G80,""))))</f>
        <v>33114022007850401001</v>
      </c>
      <c r="G76" s="16" t="str">
        <f>CONSOLIDADO!B80</f>
        <v>Garantizar el 100 % del suministro de equipos, herramientas, accesorios y ayudas humanitarias no pecuniarias requeridas para la atención oportuna de eventos, incidentes, emergencias y desastres que requieran el soporte logístico</v>
      </c>
      <c r="H76" s="16" t="str">
        <f>MID(CONSOLIDADO!E80,6,250)</f>
        <v>Administrar y fortalecer el centro de reserva del IDIGER</v>
      </c>
      <c r="I76" s="36" t="str">
        <f>CONSOLIDADO!H80</f>
        <v>Prestar los servicios profesionales en el apoyo para el desarrollo de acciones, soporte, seguimiento, coordinación  y control sobre procedimientos logísticos y manejo de Centro de Reservas.</v>
      </c>
      <c r="J76" s="34" t="str">
        <f>+CONSOLIDADO!P80&amp;" - "&amp;CONSOLIDADO!Q80&amp;" - "&amp;CONSOLIDADO!R80&amp;" "&amp;CONSOLIDADO!S80</f>
        <v>03 - 04 - 0323 Personal contratado para el fortalecimiento de las Gestión del Riesgo</v>
      </c>
      <c r="K76" s="34" t="str">
        <f>+CONSOLIDADO!J80&amp;" "&amp;CONSOLIDADO!K80</f>
        <v>2.3.03.03.01.03 Servicios Personales Indirectos</v>
      </c>
      <c r="L76" s="16" t="str">
        <f>+CONSOLIDADO!L80&amp;" "&amp;CONSOLIDADO!M80</f>
        <v>083 Prevención Y Atención De Desastres - General</v>
      </c>
      <c r="M76" s="16" t="str">
        <f>+CONSOLIDADO!N80&amp;" "&amp;CONSOLIDADO!O80</f>
        <v>7018 Transferencias de carácter general entre diferentes niveles de gobierno</v>
      </c>
    </row>
    <row r="77" spans="1:13" x14ac:dyDescent="0.2">
      <c r="A77" s="34" t="str">
        <f t="shared" si="5"/>
        <v>3311402200785-16</v>
      </c>
      <c r="B77" s="34">
        <f t="shared" si="6"/>
        <v>16</v>
      </c>
      <c r="C77" s="34" t="str">
        <f t="shared" si="7"/>
        <v>3311402200785</v>
      </c>
      <c r="D77" s="34" t="str">
        <f t="shared" si="8"/>
        <v>331140220078504</v>
      </c>
      <c r="E77" s="34" t="str">
        <f t="shared" si="9"/>
        <v>33114022007850401</v>
      </c>
      <c r="F77" s="35" t="str">
        <f>IF(ISERROR(CONSOLIDADO!D81&amp;IF(LEN(CONSOLIDADO!G81)=1,"00"&amp;CONSOLIDADO!G81,IF(LEN(CONSOLIDADO!G81)=2,"0"&amp;CONSOLIDADO!G81,IF(LEN(CONSOLIDADO!G81)=3,CONSOLIDADO!G81,""))))=TRUE,"",CONSOLIDADO!D81&amp;IF(LEN(CONSOLIDADO!G81)=1,"00"&amp;CONSOLIDADO!G81,IF(LEN(CONSOLIDADO!G81)=2,"0"&amp;CONSOLIDADO!G81,IF(LEN(CONSOLIDADO!G81)=3,CONSOLIDADO!G81,""))))</f>
        <v>33114022007850401002</v>
      </c>
      <c r="G77" s="16" t="str">
        <f>CONSOLIDADO!B81</f>
        <v>Garantizar el 100 % del suministro de equipos, herramientas, accesorios y ayudas humanitarias no pecuniarias requeridas para la atención oportuna de eventos, incidentes, emergencias y desastres que requieran el soporte logístico</v>
      </c>
      <c r="H77" s="16" t="str">
        <f>MID(CONSOLIDADO!E81,6,250)</f>
        <v>Administrar y fortalecer el centro de reserva del IDIGER</v>
      </c>
      <c r="I77" s="36" t="str">
        <f>CONSOLIDADO!H81</f>
        <v>Prestar servicios a la entidad, como apoyo a la gestión en actividades operativas y logísticas en el centro de reserva de la Entidad.</v>
      </c>
      <c r="J77" s="34" t="str">
        <f>+CONSOLIDADO!P81&amp;" - "&amp;CONSOLIDADO!Q81&amp;" - "&amp;CONSOLIDADO!R81&amp;" "&amp;CONSOLIDADO!S81</f>
        <v>03 - 04 - 0323 Personal contratado para el fortalecimiento de las Gestión del Riesgo</v>
      </c>
      <c r="K77" s="34" t="str">
        <f>+CONSOLIDADO!J81&amp;" "&amp;CONSOLIDADO!K81</f>
        <v>2.3.03.03.01.03 Servicios Personales Indirectos</v>
      </c>
      <c r="L77" s="16" t="str">
        <f>+CONSOLIDADO!L81&amp;" "&amp;CONSOLIDADO!M81</f>
        <v>083 Prevención Y Atención De Desastres - General</v>
      </c>
      <c r="M77" s="16" t="str">
        <f>+CONSOLIDADO!N81&amp;" "&amp;CONSOLIDADO!O81</f>
        <v>7018 Transferencias de carácter general entre diferentes niveles de gobierno</v>
      </c>
    </row>
    <row r="78" spans="1:13" x14ac:dyDescent="0.2">
      <c r="A78" s="34" t="str">
        <f t="shared" si="5"/>
        <v>3311402200785-17</v>
      </c>
      <c r="B78" s="34">
        <f t="shared" si="6"/>
        <v>17</v>
      </c>
      <c r="C78" s="34" t="str">
        <f t="shared" si="7"/>
        <v>3311402200785</v>
      </c>
      <c r="D78" s="34" t="str">
        <f t="shared" si="8"/>
        <v>331140220078504</v>
      </c>
      <c r="E78" s="34" t="str">
        <f t="shared" si="9"/>
        <v>33114022007850401</v>
      </c>
      <c r="F78" s="35" t="str">
        <f>IF(ISERROR(CONSOLIDADO!D82&amp;IF(LEN(CONSOLIDADO!G82)=1,"00"&amp;CONSOLIDADO!G82,IF(LEN(CONSOLIDADO!G82)=2,"0"&amp;CONSOLIDADO!G82,IF(LEN(CONSOLIDADO!G82)=3,CONSOLIDADO!G82,""))))=TRUE,"",CONSOLIDADO!D82&amp;IF(LEN(CONSOLIDADO!G82)=1,"00"&amp;CONSOLIDADO!G82,IF(LEN(CONSOLIDADO!G82)=2,"0"&amp;CONSOLIDADO!G82,IF(LEN(CONSOLIDADO!G82)=3,CONSOLIDADO!G82,""))))</f>
        <v>33114022007850401003</v>
      </c>
      <c r="G78" s="16" t="str">
        <f>CONSOLIDADO!B82</f>
        <v>Garantizar el 100 % del suministro de equipos, herramientas, accesorios y ayudas humanitarias no pecuniarias requeridas para la atención oportuna de eventos, incidentes, emergencias y desastres que requieran el soporte logístico</v>
      </c>
      <c r="H78" s="16" t="str">
        <f>MID(CONSOLIDADO!E82,6,250)</f>
        <v>Administrar y fortalecer el centro de reserva del IDIGER</v>
      </c>
      <c r="I78" s="36" t="str">
        <f>CONSOLIDADO!H82</f>
        <v>Prestar servicios a la entidad, como apoyo a la gestión en actividades operativas y logísticas en el centro de reserva de la Entidad.</v>
      </c>
      <c r="J78" s="34" t="str">
        <f>+CONSOLIDADO!P82&amp;" - "&amp;CONSOLIDADO!Q82&amp;" - "&amp;CONSOLIDADO!R82&amp;" "&amp;CONSOLIDADO!S82</f>
        <v>03 - 04 - 0323 Personal contratado para el fortalecimiento de las Gestión del Riesgo</v>
      </c>
      <c r="K78" s="34" t="str">
        <f>+CONSOLIDADO!J82&amp;" "&amp;CONSOLIDADO!K82</f>
        <v>2.3.03.03.01.03 Servicios Personales Indirectos</v>
      </c>
      <c r="L78" s="16" t="str">
        <f>+CONSOLIDADO!L82&amp;" "&amp;CONSOLIDADO!M82</f>
        <v>083 Prevención Y Atención De Desastres - General</v>
      </c>
      <c r="M78" s="16" t="str">
        <f>+CONSOLIDADO!N82&amp;" "&amp;CONSOLIDADO!O82</f>
        <v>7018 Transferencias de carácter general entre diferentes niveles de gobierno</v>
      </c>
    </row>
    <row r="79" spans="1:13" x14ac:dyDescent="0.2">
      <c r="A79" s="34" t="str">
        <f t="shared" si="5"/>
        <v>3311402200785-18</v>
      </c>
      <c r="B79" s="34">
        <f t="shared" si="6"/>
        <v>18</v>
      </c>
      <c r="C79" s="34" t="str">
        <f t="shared" si="7"/>
        <v>3311402200785</v>
      </c>
      <c r="D79" s="34" t="str">
        <f t="shared" si="8"/>
        <v>331140220078504</v>
      </c>
      <c r="E79" s="34" t="str">
        <f t="shared" si="9"/>
        <v>33114022007850401</v>
      </c>
      <c r="F79" s="35" t="str">
        <f>IF(ISERROR(CONSOLIDADO!D83&amp;IF(LEN(CONSOLIDADO!G83)=1,"00"&amp;CONSOLIDADO!G83,IF(LEN(CONSOLIDADO!G83)=2,"0"&amp;CONSOLIDADO!G83,IF(LEN(CONSOLIDADO!G83)=3,CONSOLIDADO!G83,""))))=TRUE,"",CONSOLIDADO!D83&amp;IF(LEN(CONSOLIDADO!G83)=1,"00"&amp;CONSOLIDADO!G83,IF(LEN(CONSOLIDADO!G83)=2,"0"&amp;CONSOLIDADO!G83,IF(LEN(CONSOLIDADO!G83)=3,CONSOLIDADO!G83,""))))</f>
        <v>33114022007850401004</v>
      </c>
      <c r="G79" s="16" t="str">
        <f>CONSOLIDADO!B83</f>
        <v>Garantizar el 100 % del suministro de equipos, herramientas, accesorios y ayudas humanitarias no pecuniarias requeridas para la atención oportuna de eventos, incidentes, emergencias y desastres que requieran el soporte logístico</v>
      </c>
      <c r="H79" s="16" t="str">
        <f>MID(CONSOLIDADO!E83,6,250)</f>
        <v>Administrar y fortalecer el centro de reserva del IDIGER</v>
      </c>
      <c r="I79" s="36" t="str">
        <f>CONSOLIDADO!H83</f>
        <v>Prestar servicios a la entidad, como apoyo a la gestión en actividades operativas y logísticas en el centro de reserva de la Entidad</v>
      </c>
      <c r="J79" s="34" t="str">
        <f>+CONSOLIDADO!P83&amp;" - "&amp;CONSOLIDADO!Q83&amp;" - "&amp;CONSOLIDADO!R83&amp;" "&amp;CONSOLIDADO!S83</f>
        <v>03 - 04 - 0323 Personal contratado para el fortalecimiento de las Gestión del Riesgo</v>
      </c>
      <c r="K79" s="34" t="str">
        <f>+CONSOLIDADO!J83&amp;" "&amp;CONSOLIDADO!K83</f>
        <v>2.3.03.03.01.03 Servicios Personales Indirectos</v>
      </c>
      <c r="L79" s="16" t="str">
        <f>+CONSOLIDADO!L83&amp;" "&amp;CONSOLIDADO!M83</f>
        <v>083 Prevención Y Atención De Desastres - General</v>
      </c>
      <c r="M79" s="16" t="str">
        <f>+CONSOLIDADO!N83&amp;" "&amp;CONSOLIDADO!O83</f>
        <v>7018 Transferencias de carácter general entre diferentes niveles de gobierno</v>
      </c>
    </row>
    <row r="80" spans="1:13" x14ac:dyDescent="0.2">
      <c r="A80" s="34" t="str">
        <f t="shared" si="5"/>
        <v>3311402200785-19</v>
      </c>
      <c r="B80" s="34">
        <f t="shared" si="6"/>
        <v>19</v>
      </c>
      <c r="C80" s="34" t="str">
        <f t="shared" si="7"/>
        <v>3311402200785</v>
      </c>
      <c r="D80" s="34" t="str">
        <f t="shared" si="8"/>
        <v>331140220078504</v>
      </c>
      <c r="E80" s="34" t="str">
        <f t="shared" si="9"/>
        <v>33114022007850401</v>
      </c>
      <c r="F80" s="35" t="str">
        <f>IF(ISERROR(CONSOLIDADO!D84&amp;IF(LEN(CONSOLIDADO!G84)=1,"00"&amp;CONSOLIDADO!G84,IF(LEN(CONSOLIDADO!G84)=2,"0"&amp;CONSOLIDADO!G84,IF(LEN(CONSOLIDADO!G84)=3,CONSOLIDADO!G84,""))))=TRUE,"",CONSOLIDADO!D84&amp;IF(LEN(CONSOLIDADO!G84)=1,"00"&amp;CONSOLIDADO!G84,IF(LEN(CONSOLIDADO!G84)=2,"0"&amp;CONSOLIDADO!G84,IF(LEN(CONSOLIDADO!G84)=3,CONSOLIDADO!G84,""))))</f>
        <v>33114022007850401005</v>
      </c>
      <c r="G80" s="16" t="str">
        <f>CONSOLIDADO!B84</f>
        <v>Garantizar el 100 % del suministro de equipos, herramientas, accesorios y ayudas humanitarias no pecuniarias requeridas para la atención oportuna de eventos, incidentes, emergencias y desastres que requieran el soporte logístico</v>
      </c>
      <c r="H80" s="16" t="str">
        <f>MID(CONSOLIDADO!E84,6,250)</f>
        <v>Administrar y fortalecer el centro de reserva del IDIGER</v>
      </c>
      <c r="I80" s="36" t="str">
        <f>CONSOLIDADO!H84</f>
        <v>Prestar servicios a la entidad, como apoyo a la gestión en actividades operativas y logísticas en el centro de reserva de la Entidad.</v>
      </c>
      <c r="J80" s="34" t="str">
        <f>+CONSOLIDADO!P84&amp;" - "&amp;CONSOLIDADO!Q84&amp;" - "&amp;CONSOLIDADO!R84&amp;" "&amp;CONSOLIDADO!S84</f>
        <v>03 - 04 - 0323 Personal contratado para el fortalecimiento de las Gestión del Riesgo</v>
      </c>
      <c r="K80" s="34" t="str">
        <f>+CONSOLIDADO!J84&amp;" "&amp;CONSOLIDADO!K84</f>
        <v>2.3.03.03.01.03 Servicios Personales Indirectos</v>
      </c>
      <c r="L80" s="16" t="str">
        <f>+CONSOLIDADO!L84&amp;" "&amp;CONSOLIDADO!M84</f>
        <v>083 Prevención Y Atención De Desastres - General</v>
      </c>
      <c r="M80" s="16" t="str">
        <f>+CONSOLIDADO!N84&amp;" "&amp;CONSOLIDADO!O84</f>
        <v>7018 Transferencias de carácter general entre diferentes niveles de gobierno</v>
      </c>
    </row>
    <row r="81" spans="1:13" x14ac:dyDescent="0.2">
      <c r="A81" s="34" t="str">
        <f t="shared" si="5"/>
        <v>3311402200785-20</v>
      </c>
      <c r="B81" s="34">
        <f t="shared" si="6"/>
        <v>20</v>
      </c>
      <c r="C81" s="34" t="str">
        <f t="shared" si="7"/>
        <v>3311402200785</v>
      </c>
      <c r="D81" s="34" t="str">
        <f t="shared" si="8"/>
        <v>331140220078504</v>
      </c>
      <c r="E81" s="34" t="str">
        <f t="shared" si="9"/>
        <v>33114022007850401</v>
      </c>
      <c r="F81" s="35" t="str">
        <f>IF(ISERROR(CONSOLIDADO!D85&amp;IF(LEN(CONSOLIDADO!G85)=1,"00"&amp;CONSOLIDADO!G85,IF(LEN(CONSOLIDADO!G85)=2,"0"&amp;CONSOLIDADO!G85,IF(LEN(CONSOLIDADO!G85)=3,CONSOLIDADO!G85,""))))=TRUE,"",CONSOLIDADO!D85&amp;IF(LEN(CONSOLIDADO!G85)=1,"00"&amp;CONSOLIDADO!G85,IF(LEN(CONSOLIDADO!G85)=2,"0"&amp;CONSOLIDADO!G85,IF(LEN(CONSOLIDADO!G85)=3,CONSOLIDADO!G85,""))))</f>
        <v>33114022007850401006</v>
      </c>
      <c r="G81" s="16" t="str">
        <f>CONSOLIDADO!B85</f>
        <v>Garantizar el 100 % del suministro de equipos, herramientas, accesorios y ayudas humanitarias no pecuniarias requeridas para la atención oportuna de eventos, incidentes, emergencias y desastres que requieran el soporte logístico</v>
      </c>
      <c r="H81" s="16" t="str">
        <f>MID(CONSOLIDADO!E85,6,250)</f>
        <v>Administrar y fortalecer el centro de reserva del IDIGER</v>
      </c>
      <c r="I81" s="36" t="str">
        <f>CONSOLIDADO!H85</f>
        <v xml:space="preserve"> Prestar servicios a la entidad, como apoyo a la gestión en actividades operativas y logísticas en el centro de reserva de la Entidad.</v>
      </c>
      <c r="J81" s="34" t="str">
        <f>+CONSOLIDADO!P85&amp;" - "&amp;CONSOLIDADO!Q85&amp;" - "&amp;CONSOLIDADO!R85&amp;" "&amp;CONSOLIDADO!S85</f>
        <v>03 - 04 - 0323 Personal contratado para el fortalecimiento de las Gestión del Riesgo</v>
      </c>
      <c r="K81" s="34" t="str">
        <f>+CONSOLIDADO!J85&amp;" "&amp;CONSOLIDADO!K85</f>
        <v>2.3.03.03.01.03 Servicios Personales Indirectos</v>
      </c>
      <c r="L81" s="16" t="str">
        <f>+CONSOLIDADO!L85&amp;" "&amp;CONSOLIDADO!M85</f>
        <v>083 Prevención Y Atención De Desastres - General</v>
      </c>
      <c r="M81" s="16" t="str">
        <f>+CONSOLIDADO!N85&amp;" "&amp;CONSOLIDADO!O85</f>
        <v>7018 Transferencias de carácter general entre diferentes niveles de gobierno</v>
      </c>
    </row>
    <row r="82" spans="1:13" x14ac:dyDescent="0.2">
      <c r="A82" s="34" t="str">
        <f t="shared" si="5"/>
        <v>3311402200785-21</v>
      </c>
      <c r="B82" s="34">
        <f t="shared" si="6"/>
        <v>21</v>
      </c>
      <c r="C82" s="34" t="str">
        <f t="shared" si="7"/>
        <v>3311402200785</v>
      </c>
      <c r="D82" s="34" t="str">
        <f t="shared" si="8"/>
        <v>331140220078504</v>
      </c>
      <c r="E82" s="34" t="str">
        <f t="shared" si="9"/>
        <v>33114022007850401</v>
      </c>
      <c r="F82" s="35" t="str">
        <f>IF(ISERROR(CONSOLIDADO!D86&amp;IF(LEN(CONSOLIDADO!G86)=1,"00"&amp;CONSOLIDADO!G86,IF(LEN(CONSOLIDADO!G86)=2,"0"&amp;CONSOLIDADO!G86,IF(LEN(CONSOLIDADO!G86)=3,CONSOLIDADO!G86,""))))=TRUE,"",CONSOLIDADO!D86&amp;IF(LEN(CONSOLIDADO!G86)=1,"00"&amp;CONSOLIDADO!G86,IF(LEN(CONSOLIDADO!G86)=2,"0"&amp;CONSOLIDADO!G86,IF(LEN(CONSOLIDADO!G86)=3,CONSOLIDADO!G86,""))))</f>
        <v>33114022007850401007</v>
      </c>
      <c r="G82" s="16" t="str">
        <f>CONSOLIDADO!B86</f>
        <v>Garantizar el 100 % del suministro de equipos, herramientas, accesorios y ayudas humanitarias no pecuniarias requeridas para la atención oportuna de eventos, incidentes, emergencias y desastres que requieran el soporte logístico</v>
      </c>
      <c r="H82" s="16" t="str">
        <f>MID(CONSOLIDADO!E86,6,250)</f>
        <v>Administrar y fortalecer el centro de reserva del IDIGER</v>
      </c>
      <c r="I82" s="36" t="str">
        <f>CONSOLIDADO!H86</f>
        <v xml:space="preserve"> Prestar servicios a la entidad, como apoyo a la gestión en actividades operativas y logísticas en el centro de reserva de la Entidad</v>
      </c>
      <c r="J82" s="34" t="str">
        <f>+CONSOLIDADO!P86&amp;" - "&amp;CONSOLIDADO!Q86&amp;" - "&amp;CONSOLIDADO!R86&amp;" "&amp;CONSOLIDADO!S86</f>
        <v>03 - 04 - 0323 Personal contratado para el fortalecimiento de las Gestión del Riesgo</v>
      </c>
      <c r="K82" s="34" t="str">
        <f>+CONSOLIDADO!J86&amp;" "&amp;CONSOLIDADO!K86</f>
        <v>2.3.03.03.01.03 Servicios Personales Indirectos</v>
      </c>
      <c r="L82" s="16" t="str">
        <f>+CONSOLIDADO!L86&amp;" "&amp;CONSOLIDADO!M86</f>
        <v>083 Prevención Y Atención De Desastres - General</v>
      </c>
      <c r="M82" s="16" t="str">
        <f>+CONSOLIDADO!N86&amp;" "&amp;CONSOLIDADO!O86</f>
        <v>7018 Transferencias de carácter general entre diferentes niveles de gobierno</v>
      </c>
    </row>
    <row r="83" spans="1:13" x14ac:dyDescent="0.2">
      <c r="A83" s="34" t="str">
        <f t="shared" si="5"/>
        <v>3311402200785-22</v>
      </c>
      <c r="B83" s="34">
        <f t="shared" si="6"/>
        <v>22</v>
      </c>
      <c r="C83" s="34" t="str">
        <f t="shared" si="7"/>
        <v>3311402200785</v>
      </c>
      <c r="D83" s="34" t="str">
        <f t="shared" si="8"/>
        <v>331140220078504</v>
      </c>
      <c r="E83" s="34" t="str">
        <f t="shared" si="9"/>
        <v>33114022007850401</v>
      </c>
      <c r="F83" s="35" t="str">
        <f>IF(ISERROR(CONSOLIDADO!D87&amp;IF(LEN(CONSOLIDADO!G87)=1,"00"&amp;CONSOLIDADO!G87,IF(LEN(CONSOLIDADO!G87)=2,"0"&amp;CONSOLIDADO!G87,IF(LEN(CONSOLIDADO!G87)=3,CONSOLIDADO!G87,""))))=TRUE,"",CONSOLIDADO!D87&amp;IF(LEN(CONSOLIDADO!G87)=1,"00"&amp;CONSOLIDADO!G87,IF(LEN(CONSOLIDADO!G87)=2,"0"&amp;CONSOLIDADO!G87,IF(LEN(CONSOLIDADO!G87)=3,CONSOLIDADO!G87,""))))</f>
        <v>33114022007850401008</v>
      </c>
      <c r="G83" s="16" t="str">
        <f>CONSOLIDADO!B87</f>
        <v>Garantizar el 100 % del suministro de equipos, herramientas, accesorios y ayudas humanitarias no pecuniarias requeridas para la atención oportuna de eventos, incidentes, emergencias y desastres que requieran el soporte logístico</v>
      </c>
      <c r="H83" s="16" t="str">
        <f>MID(CONSOLIDADO!E87,6,250)</f>
        <v>Administrar y fortalecer el centro de reserva del IDIGER</v>
      </c>
      <c r="I83" s="36" t="str">
        <f>CONSOLIDADO!H87</f>
        <v xml:space="preserve"> Prestar servicios a la entidad, como apoyo a la gestión en actividades operativas y logísticas en el centro de reserva de la Entidad</v>
      </c>
      <c r="J83" s="34" t="str">
        <f>+CONSOLIDADO!P87&amp;" - "&amp;CONSOLIDADO!Q87&amp;" - "&amp;CONSOLIDADO!R87&amp;" "&amp;CONSOLIDADO!S87</f>
        <v>03 - 04 - 0323 Personal contratado para el fortalecimiento de las Gestión del Riesgo</v>
      </c>
      <c r="K83" s="34" t="str">
        <f>+CONSOLIDADO!J87&amp;" "&amp;CONSOLIDADO!K87</f>
        <v>2.3.03.03.01.03 Servicios Personales Indirectos</v>
      </c>
      <c r="L83" s="16" t="str">
        <f>+CONSOLIDADO!L87&amp;" "&amp;CONSOLIDADO!M87</f>
        <v>083 Prevención Y Atención De Desastres - General</v>
      </c>
      <c r="M83" s="16" t="str">
        <f>+CONSOLIDADO!N87&amp;" "&amp;CONSOLIDADO!O87</f>
        <v>7018 Transferencias de carácter general entre diferentes niveles de gobierno</v>
      </c>
    </row>
    <row r="84" spans="1:13" x14ac:dyDescent="0.2">
      <c r="A84" s="34" t="str">
        <f t="shared" si="5"/>
        <v>3311402200785-23</v>
      </c>
      <c r="B84" s="34">
        <f t="shared" si="6"/>
        <v>23</v>
      </c>
      <c r="C84" s="34" t="str">
        <f t="shared" si="7"/>
        <v>3311402200785</v>
      </c>
      <c r="D84" s="34" t="str">
        <f t="shared" si="8"/>
        <v>331140220078504</v>
      </c>
      <c r="E84" s="34" t="str">
        <f t="shared" si="9"/>
        <v>33114022007850401</v>
      </c>
      <c r="F84" s="35" t="str">
        <f>IF(ISERROR(CONSOLIDADO!D88&amp;IF(LEN(CONSOLIDADO!G88)=1,"00"&amp;CONSOLIDADO!G88,IF(LEN(CONSOLIDADO!G88)=2,"0"&amp;CONSOLIDADO!G88,IF(LEN(CONSOLIDADO!G88)=3,CONSOLIDADO!G88,""))))=TRUE,"",CONSOLIDADO!D88&amp;IF(LEN(CONSOLIDADO!G88)=1,"00"&amp;CONSOLIDADO!G88,IF(LEN(CONSOLIDADO!G88)=2,"0"&amp;CONSOLIDADO!G88,IF(LEN(CONSOLIDADO!G88)=3,CONSOLIDADO!G88,""))))</f>
        <v>33114022007850401009</v>
      </c>
      <c r="G84" s="16" t="str">
        <f>CONSOLIDADO!B88</f>
        <v>Garantizar el 100 % del suministro de equipos, herramientas, accesorios y ayudas humanitarias no pecuniarias requeridas para la atención oportuna de eventos, incidentes, emergencias y desastres que requieran el soporte logístico</v>
      </c>
      <c r="H84" s="16" t="str">
        <f>MID(CONSOLIDADO!E88,6,250)</f>
        <v>Administrar y fortalecer el centro de reserva del IDIGER</v>
      </c>
      <c r="I84" s="36" t="str">
        <f>CONSOLIDADO!H88</f>
        <v xml:space="preserve"> Prestar servicios a la entidad, como apoyo a la gestión en actividades operativas y logísticas en el centro de reserva de la Entidad</v>
      </c>
      <c r="J84" s="34" t="str">
        <f>+CONSOLIDADO!P88&amp;" - "&amp;CONSOLIDADO!Q88&amp;" - "&amp;CONSOLIDADO!R88&amp;" "&amp;CONSOLIDADO!S88</f>
        <v>03 - 04 - 0323 Personal contratado para el fortalecimiento de las Gestión del Riesgo</v>
      </c>
      <c r="K84" s="34" t="str">
        <f>+CONSOLIDADO!J88&amp;" "&amp;CONSOLIDADO!K88</f>
        <v>2.3.03.03.01.03 Servicios Personales Indirectos</v>
      </c>
      <c r="L84" s="16" t="str">
        <f>+CONSOLIDADO!L88&amp;" "&amp;CONSOLIDADO!M88</f>
        <v>083 Prevención Y Atención De Desastres - General</v>
      </c>
      <c r="M84" s="16" t="str">
        <f>+CONSOLIDADO!N88&amp;" "&amp;CONSOLIDADO!O88</f>
        <v>7018 Transferencias de carácter general entre diferentes niveles de gobierno</v>
      </c>
    </row>
    <row r="85" spans="1:13" x14ac:dyDescent="0.2">
      <c r="A85" s="34" t="str">
        <f t="shared" si="5"/>
        <v>3311402200785-24</v>
      </c>
      <c r="B85" s="34">
        <f t="shared" si="6"/>
        <v>24</v>
      </c>
      <c r="C85" s="34" t="str">
        <f t="shared" si="7"/>
        <v>3311402200785</v>
      </c>
      <c r="D85" s="34" t="str">
        <f t="shared" si="8"/>
        <v>331140220078504</v>
      </c>
      <c r="E85" s="34" t="str">
        <f t="shared" si="9"/>
        <v>33114022007850401</v>
      </c>
      <c r="F85" s="35" t="str">
        <f>IF(ISERROR(CONSOLIDADO!D89&amp;IF(LEN(CONSOLIDADO!G89)=1,"00"&amp;CONSOLIDADO!G89,IF(LEN(CONSOLIDADO!G89)=2,"0"&amp;CONSOLIDADO!G89,IF(LEN(CONSOLIDADO!G89)=3,CONSOLIDADO!G89,""))))=TRUE,"",CONSOLIDADO!D89&amp;IF(LEN(CONSOLIDADO!G89)=1,"00"&amp;CONSOLIDADO!G89,IF(LEN(CONSOLIDADO!G89)=2,"0"&amp;CONSOLIDADO!G89,IF(LEN(CONSOLIDADO!G89)=3,CONSOLIDADO!G89,""))))</f>
        <v>33114022007850401010</v>
      </c>
      <c r="G85" s="16" t="str">
        <f>CONSOLIDADO!B89</f>
        <v>Garantizar el 100 % del suministro de equipos, herramientas, accesorios y ayudas humanitarias no pecuniarias requeridas para la atención oportuna de eventos, incidentes, emergencias y desastres que requieran el soporte logístico</v>
      </c>
      <c r="H85" s="16" t="str">
        <f>MID(CONSOLIDADO!E89,6,250)</f>
        <v>Administrar y fortalecer el centro de reserva del IDIGER</v>
      </c>
      <c r="I85" s="36" t="str">
        <f>CONSOLIDADO!H89</f>
        <v xml:space="preserve"> Prestar servicios a la entidad, como apoyo a la gestión en actividades operativas y logísticas en el centro de reserva de la Entidad</v>
      </c>
      <c r="J85" s="34" t="str">
        <f>+CONSOLIDADO!P89&amp;" - "&amp;CONSOLIDADO!Q89&amp;" - "&amp;CONSOLIDADO!R89&amp;" "&amp;CONSOLIDADO!S89</f>
        <v>03 - 04 - 0323 Personal contratado para el fortalecimiento de las Gestión del Riesgo</v>
      </c>
      <c r="K85" s="34" t="str">
        <f>+CONSOLIDADO!J89&amp;" "&amp;CONSOLIDADO!K89</f>
        <v>2.3.03.03.01.03 Servicios Personales Indirectos</v>
      </c>
      <c r="L85" s="16" t="str">
        <f>+CONSOLIDADO!L89&amp;" "&amp;CONSOLIDADO!M89</f>
        <v>083 Prevención Y Atención De Desastres - General</v>
      </c>
      <c r="M85" s="16" t="str">
        <f>+CONSOLIDADO!N89&amp;" "&amp;CONSOLIDADO!O89</f>
        <v>7018 Transferencias de carácter general entre diferentes niveles de gobierno</v>
      </c>
    </row>
    <row r="86" spans="1:13" x14ac:dyDescent="0.2">
      <c r="A86" s="34" t="str">
        <f t="shared" si="5"/>
        <v>3311402200785-25</v>
      </c>
      <c r="B86" s="34">
        <f t="shared" si="6"/>
        <v>25</v>
      </c>
      <c r="C86" s="34" t="str">
        <f t="shared" si="7"/>
        <v>3311402200785</v>
      </c>
      <c r="D86" s="34" t="str">
        <f t="shared" si="8"/>
        <v>331140220078504</v>
      </c>
      <c r="E86" s="34" t="str">
        <f t="shared" si="9"/>
        <v>33114022007850401</v>
      </c>
      <c r="F86" s="35" t="str">
        <f>IF(ISERROR(CONSOLIDADO!D90&amp;IF(LEN(CONSOLIDADO!G90)=1,"00"&amp;CONSOLIDADO!G90,IF(LEN(CONSOLIDADO!G90)=2,"0"&amp;CONSOLIDADO!G90,IF(LEN(CONSOLIDADO!G90)=3,CONSOLIDADO!G90,""))))=TRUE,"",CONSOLIDADO!D90&amp;IF(LEN(CONSOLIDADO!G90)=1,"00"&amp;CONSOLIDADO!G90,IF(LEN(CONSOLIDADO!G90)=2,"0"&amp;CONSOLIDADO!G90,IF(LEN(CONSOLIDADO!G90)=3,CONSOLIDADO!G90,""))))</f>
        <v>33114022007850401011</v>
      </c>
      <c r="G86" s="16" t="str">
        <f>CONSOLIDADO!B90</f>
        <v>Garantizar el 100 % del suministro de equipos, herramientas, accesorios y ayudas humanitarias no pecuniarias requeridas para la atención oportuna de eventos, incidentes, emergencias y desastres que requieran el soporte logístico</v>
      </c>
      <c r="H86" s="16" t="str">
        <f>MID(CONSOLIDADO!E90,6,250)</f>
        <v>Administrar y fortalecer el centro de reserva del IDIGER</v>
      </c>
      <c r="I86" s="36" t="str">
        <f>CONSOLIDADO!H90</f>
        <v xml:space="preserve"> Prestar servicios a la entidad, como apoyo a la gestión en actividades operativas y logísticas en el centro de reserva de la Entidad</v>
      </c>
      <c r="J86" s="34" t="str">
        <f>+CONSOLIDADO!P90&amp;" - "&amp;CONSOLIDADO!Q90&amp;" - "&amp;CONSOLIDADO!R90&amp;" "&amp;CONSOLIDADO!S90</f>
        <v>03 - 04 - 0323 Personal contratado para el fortalecimiento de las Gestión del Riesgo</v>
      </c>
      <c r="K86" s="34" t="str">
        <f>+CONSOLIDADO!J90&amp;" "&amp;CONSOLIDADO!K90</f>
        <v>2.3.03.03.01.03 Servicios Personales Indirectos</v>
      </c>
      <c r="L86" s="16" t="str">
        <f>+CONSOLIDADO!L90&amp;" "&amp;CONSOLIDADO!M90</f>
        <v>083 Prevención Y Atención De Desastres - General</v>
      </c>
      <c r="M86" s="16" t="str">
        <f>+CONSOLIDADO!N90&amp;" "&amp;CONSOLIDADO!O90</f>
        <v>7018 Transferencias de carácter general entre diferentes niveles de gobierno</v>
      </c>
    </row>
    <row r="87" spans="1:13" x14ac:dyDescent="0.2">
      <c r="A87" s="34" t="str">
        <f t="shared" si="5"/>
        <v>3311402200785-26</v>
      </c>
      <c r="B87" s="34">
        <f t="shared" si="6"/>
        <v>26</v>
      </c>
      <c r="C87" s="34" t="str">
        <f t="shared" si="7"/>
        <v>3311402200785</v>
      </c>
      <c r="D87" s="34" t="str">
        <f t="shared" si="8"/>
        <v>331140220078504</v>
      </c>
      <c r="E87" s="34" t="str">
        <f t="shared" si="9"/>
        <v>33114022007850401</v>
      </c>
      <c r="F87" s="35" t="str">
        <f>IF(ISERROR(CONSOLIDADO!D91&amp;IF(LEN(CONSOLIDADO!G91)=1,"00"&amp;CONSOLIDADO!G91,IF(LEN(CONSOLIDADO!G91)=2,"0"&amp;CONSOLIDADO!G91,IF(LEN(CONSOLIDADO!G91)=3,CONSOLIDADO!G91,""))))=TRUE,"",CONSOLIDADO!D91&amp;IF(LEN(CONSOLIDADO!G91)=1,"00"&amp;CONSOLIDADO!G91,IF(LEN(CONSOLIDADO!G91)=2,"0"&amp;CONSOLIDADO!G91,IF(LEN(CONSOLIDADO!G91)=3,CONSOLIDADO!G91,""))))</f>
        <v>33114022007850401012</v>
      </c>
      <c r="G87" s="16" t="str">
        <f>CONSOLIDADO!B91</f>
        <v>Garantizar el 100 % del suministro de equipos, herramientas, accesorios y ayudas humanitarias no pecuniarias requeridas para la atención oportuna de eventos, incidentes, emergencias y desastres que requieran el soporte logístico</v>
      </c>
      <c r="H87" s="16" t="str">
        <f>MID(CONSOLIDADO!E91,6,250)</f>
        <v>Administrar y fortalecer el centro de reserva del IDIGER</v>
      </c>
      <c r="I87" s="36" t="str">
        <f>CONSOLIDADO!H91</f>
        <v xml:space="preserve"> Prestar servicios a la entidad, como apoyo a la gestión en actividades operativas y logísticas en el centro de reserva de la Entidad</v>
      </c>
      <c r="J87" s="34" t="str">
        <f>+CONSOLIDADO!P91&amp;" - "&amp;CONSOLIDADO!Q91&amp;" - "&amp;CONSOLIDADO!R91&amp;" "&amp;CONSOLIDADO!S91</f>
        <v>03 - 04 - 0323 Personal contratado para el fortalecimiento de las Gestión del Riesgo</v>
      </c>
      <c r="K87" s="34" t="str">
        <f>+CONSOLIDADO!J91&amp;" "&amp;CONSOLIDADO!K91</f>
        <v>2.3.03.03.01.03 Servicios Personales Indirectos</v>
      </c>
      <c r="L87" s="16" t="str">
        <f>+CONSOLIDADO!L91&amp;" "&amp;CONSOLIDADO!M91</f>
        <v>083 Prevención Y Atención De Desastres - General</v>
      </c>
      <c r="M87" s="16" t="str">
        <f>+CONSOLIDADO!N91&amp;" "&amp;CONSOLIDADO!O91</f>
        <v>7018 Transferencias de carácter general entre diferentes niveles de gobierno</v>
      </c>
    </row>
    <row r="88" spans="1:13" x14ac:dyDescent="0.2">
      <c r="A88" s="34" t="str">
        <f t="shared" si="5"/>
        <v>3311402200785-27</v>
      </c>
      <c r="B88" s="34">
        <f t="shared" si="6"/>
        <v>27</v>
      </c>
      <c r="C88" s="34" t="str">
        <f t="shared" si="7"/>
        <v>3311402200785</v>
      </c>
      <c r="D88" s="34" t="str">
        <f t="shared" si="8"/>
        <v>331140220078505</v>
      </c>
      <c r="E88" s="34" t="str">
        <f t="shared" si="9"/>
        <v>33114022007850501</v>
      </c>
      <c r="F88" s="35" t="str">
        <f>IF(ISERROR(CONSOLIDADO!D92&amp;IF(LEN(CONSOLIDADO!G92)=1,"00"&amp;CONSOLIDADO!G92,IF(LEN(CONSOLIDADO!G92)=2,"0"&amp;CONSOLIDADO!G92,IF(LEN(CONSOLIDADO!G92)=3,CONSOLIDADO!G92,""))))=TRUE,"",CONSOLIDADO!D92&amp;IF(LEN(CONSOLIDADO!G92)=1,"00"&amp;CONSOLIDADO!G92,IF(LEN(CONSOLIDADO!G92)=2,"0"&amp;CONSOLIDADO!G92,IF(LEN(CONSOLIDADO!G92)=3,CONSOLIDADO!G92,""))))</f>
        <v>33114022007850501001</v>
      </c>
      <c r="G88" s="16" t="str">
        <f>CONSOLIDADO!B92</f>
        <v>Atender el 100 % de las personas afectadas por incidentes, emergencias y desastres con respuesta integral y coordinada del sdgr</v>
      </c>
      <c r="H88" s="16" t="str">
        <f>MID(CONSOLIDADO!E92,6,250)</f>
        <v xml:space="preserve">Atender de manera integral a las personas afectadas por las situaciones de emergencias o desastres </v>
      </c>
      <c r="I88" s="36" t="str">
        <f>CONSOLIDADO!H92</f>
        <v>Prestación de servicios de apoyo a la gestión en actividades operativas  para el número único de Seguridad y Emergencias - NUSE 123 y la red de comunicaciones Distrital.</v>
      </c>
      <c r="J88" s="34" t="str">
        <f>+CONSOLIDADO!P92&amp;" - "&amp;CONSOLIDADO!Q92&amp;" - "&amp;CONSOLIDADO!R92&amp;" "&amp;CONSOLIDADO!S92</f>
        <v>03 - 04 - 0323 Personal contratado para el fortalecimiento de las Gestión del Riesgo</v>
      </c>
      <c r="K88" s="34" t="str">
        <f>+CONSOLIDADO!J92&amp;" "&amp;CONSOLIDADO!K92</f>
        <v>2.3.03.03.01.03 Servicios Personales Indirectos</v>
      </c>
      <c r="L88" s="16" t="str">
        <f>+CONSOLIDADO!L92&amp;" "&amp;CONSOLIDADO!M92</f>
        <v>083 Prevención Y Atención De Desastres - General</v>
      </c>
      <c r="M88" s="16" t="str">
        <f>+CONSOLIDADO!N92&amp;" "&amp;CONSOLIDADO!O92</f>
        <v>7018 Transferencias de carácter general entre diferentes niveles de gobierno</v>
      </c>
    </row>
    <row r="89" spans="1:13" x14ac:dyDescent="0.2">
      <c r="A89" s="34" t="str">
        <f t="shared" si="5"/>
        <v>3311402200785-28</v>
      </c>
      <c r="B89" s="34">
        <f t="shared" si="6"/>
        <v>28</v>
      </c>
      <c r="C89" s="34" t="str">
        <f t="shared" si="7"/>
        <v>3311402200785</v>
      </c>
      <c r="D89" s="34" t="str">
        <f t="shared" si="8"/>
        <v>331140220078505</v>
      </c>
      <c r="E89" s="34" t="str">
        <f t="shared" si="9"/>
        <v>33114022007850501</v>
      </c>
      <c r="F89" s="35" t="str">
        <f>IF(ISERROR(CONSOLIDADO!D93&amp;IF(LEN(CONSOLIDADO!G93)=1,"00"&amp;CONSOLIDADO!G93,IF(LEN(CONSOLIDADO!G93)=2,"0"&amp;CONSOLIDADO!G93,IF(LEN(CONSOLIDADO!G93)=3,CONSOLIDADO!G93,""))))=TRUE,"",CONSOLIDADO!D93&amp;IF(LEN(CONSOLIDADO!G93)=1,"00"&amp;CONSOLIDADO!G93,IF(LEN(CONSOLIDADO!G93)=2,"0"&amp;CONSOLIDADO!G93,IF(LEN(CONSOLIDADO!G93)=3,CONSOLIDADO!G93,""))))</f>
        <v>33114022007850501002</v>
      </c>
      <c r="G89" s="16" t="str">
        <f>CONSOLIDADO!B93</f>
        <v>Atender el 100 % de las personas afectadas por incidentes, emergencias y desastres con respuesta integral y coordinada del sdgr</v>
      </c>
      <c r="H89" s="16" t="str">
        <f>MID(CONSOLIDADO!E93,6,250)</f>
        <v xml:space="preserve">Atender de manera integral a las personas afectadas por las situaciones de emergencias o desastres </v>
      </c>
      <c r="I89" s="36" t="str">
        <f>CONSOLIDADO!H93</f>
        <v>Prestación de servicios de apoyo a la gestión en actividades operativas  para el número único de Seguridad y Emergencias - NUSE 123 y la red de comunicaciones Distrital.</v>
      </c>
      <c r="J89" s="34" t="str">
        <f>+CONSOLIDADO!P93&amp;" - "&amp;CONSOLIDADO!Q93&amp;" - "&amp;CONSOLIDADO!R93&amp;" "&amp;CONSOLIDADO!S93</f>
        <v>03 - 04 - 0323 Personal contratado para el fortalecimiento de las Gestión del Riesgo</v>
      </c>
      <c r="K89" s="34" t="str">
        <f>+CONSOLIDADO!J93&amp;" "&amp;CONSOLIDADO!K93</f>
        <v>2.3.03.03.01.03 Servicios Personales Indirectos</v>
      </c>
      <c r="L89" s="16" t="str">
        <f>+CONSOLIDADO!L93&amp;" "&amp;CONSOLIDADO!M93</f>
        <v>083 Prevención Y Atención De Desastres - General</v>
      </c>
      <c r="M89" s="16" t="str">
        <f>+CONSOLIDADO!N93&amp;" "&amp;CONSOLIDADO!O93</f>
        <v>7018 Transferencias de carácter general entre diferentes niveles de gobierno</v>
      </c>
    </row>
    <row r="90" spans="1:13" x14ac:dyDescent="0.2">
      <c r="A90" s="34" t="str">
        <f t="shared" si="5"/>
        <v>3311402200785-29</v>
      </c>
      <c r="B90" s="34">
        <f t="shared" si="6"/>
        <v>29</v>
      </c>
      <c r="C90" s="34" t="str">
        <f t="shared" si="7"/>
        <v>3311402200785</v>
      </c>
      <c r="D90" s="34" t="str">
        <f t="shared" si="8"/>
        <v>331140220078505</v>
      </c>
      <c r="E90" s="34" t="str">
        <f t="shared" si="9"/>
        <v>33114022007850501</v>
      </c>
      <c r="F90" s="35" t="str">
        <f>IF(ISERROR(CONSOLIDADO!D94&amp;IF(LEN(CONSOLIDADO!G94)=1,"00"&amp;CONSOLIDADO!G94,IF(LEN(CONSOLIDADO!G94)=2,"0"&amp;CONSOLIDADO!G94,IF(LEN(CONSOLIDADO!G94)=3,CONSOLIDADO!G94,""))))=TRUE,"",CONSOLIDADO!D94&amp;IF(LEN(CONSOLIDADO!G94)=1,"00"&amp;CONSOLIDADO!G94,IF(LEN(CONSOLIDADO!G94)=2,"0"&amp;CONSOLIDADO!G94,IF(LEN(CONSOLIDADO!G94)=3,CONSOLIDADO!G94,""))))</f>
        <v>33114022007850501003</v>
      </c>
      <c r="G90" s="16" t="str">
        <f>CONSOLIDADO!B94</f>
        <v>Atender el 100 % de las personas afectadas por incidentes, emergencias y desastres con respuesta integral y coordinada del sdgr</v>
      </c>
      <c r="H90" s="16" t="str">
        <f>MID(CONSOLIDADO!E94,6,250)</f>
        <v xml:space="preserve">Atender de manera integral a las personas afectadas por las situaciones de emergencias o desastres </v>
      </c>
      <c r="I90" s="36" t="str">
        <f>CONSOLIDADO!H94</f>
        <v>Prestación de servicios de apoyo a la gestión en actividades operativas  para el número único de Seguridad y Emergencias - NUSE 123 y la red de comunicaciones Distrital.</v>
      </c>
      <c r="J90" s="34" t="str">
        <f>+CONSOLIDADO!P94&amp;" - "&amp;CONSOLIDADO!Q94&amp;" - "&amp;CONSOLIDADO!R94&amp;" "&amp;CONSOLIDADO!S94</f>
        <v>03 - 04 - 0323 Personal contratado para el fortalecimiento de las Gestión del Riesgo</v>
      </c>
      <c r="K90" s="34" t="str">
        <f>+CONSOLIDADO!J94&amp;" "&amp;CONSOLIDADO!K94</f>
        <v>2.3.03.03.01.03 Servicios Personales Indirectos</v>
      </c>
      <c r="L90" s="16" t="str">
        <f>+CONSOLIDADO!L94&amp;" "&amp;CONSOLIDADO!M94</f>
        <v>083 Prevención Y Atención De Desastres - General</v>
      </c>
      <c r="M90" s="16" t="str">
        <f>+CONSOLIDADO!N94&amp;" "&amp;CONSOLIDADO!O94</f>
        <v>7018 Transferencias de carácter general entre diferentes niveles de gobierno</v>
      </c>
    </row>
    <row r="91" spans="1:13" x14ac:dyDescent="0.2">
      <c r="A91" s="34" t="str">
        <f t="shared" si="5"/>
        <v>3311402200785-30</v>
      </c>
      <c r="B91" s="34">
        <f t="shared" si="6"/>
        <v>30</v>
      </c>
      <c r="C91" s="34" t="str">
        <f t="shared" si="7"/>
        <v>3311402200785</v>
      </c>
      <c r="D91" s="34" t="str">
        <f t="shared" si="8"/>
        <v>331140220078505</v>
      </c>
      <c r="E91" s="34" t="str">
        <f t="shared" si="9"/>
        <v>33114022007850501</v>
      </c>
      <c r="F91" s="35" t="str">
        <f>IF(ISERROR(CONSOLIDADO!D95&amp;IF(LEN(CONSOLIDADO!G95)=1,"00"&amp;CONSOLIDADO!G95,IF(LEN(CONSOLIDADO!G95)=2,"0"&amp;CONSOLIDADO!G95,IF(LEN(CONSOLIDADO!G95)=3,CONSOLIDADO!G95,""))))=TRUE,"",CONSOLIDADO!D95&amp;IF(LEN(CONSOLIDADO!G95)=1,"00"&amp;CONSOLIDADO!G95,IF(LEN(CONSOLIDADO!G95)=2,"0"&amp;CONSOLIDADO!G95,IF(LEN(CONSOLIDADO!G95)=3,CONSOLIDADO!G95,""))))</f>
        <v>33114022007850501004</v>
      </c>
      <c r="G91" s="16" t="str">
        <f>CONSOLIDADO!B95</f>
        <v>Atender el 100 % de las personas afectadas por incidentes, emergencias y desastres con respuesta integral y coordinada del sdgr</v>
      </c>
      <c r="H91" s="16" t="str">
        <f>MID(CONSOLIDADO!E95,6,250)</f>
        <v xml:space="preserve">Atender de manera integral a las personas afectadas por las situaciones de emergencias o desastres </v>
      </c>
      <c r="I91" s="36" t="str">
        <f>CONSOLIDADO!H95</f>
        <v>Prestación de servicios de apoyo a la gestión en actividades operativas  para el número único de Seguridad y Emergencias - NUSE 123 y la red de comunicaciones Distrital.</v>
      </c>
      <c r="J91" s="34" t="str">
        <f>+CONSOLIDADO!P95&amp;" - "&amp;CONSOLIDADO!Q95&amp;" - "&amp;CONSOLIDADO!R95&amp;" "&amp;CONSOLIDADO!S95</f>
        <v>03 - 04 - 0323 Personal contratado para el fortalecimiento de las Gestión del Riesgo</v>
      </c>
      <c r="K91" s="34" t="str">
        <f>+CONSOLIDADO!J95&amp;" "&amp;CONSOLIDADO!K95</f>
        <v>2.3.03.03.01.03 Servicios Personales Indirectos</v>
      </c>
      <c r="L91" s="16" t="str">
        <f>+CONSOLIDADO!L95&amp;" "&amp;CONSOLIDADO!M95</f>
        <v>083 Prevención Y Atención De Desastres - General</v>
      </c>
      <c r="M91" s="16" t="str">
        <f>+CONSOLIDADO!N95&amp;" "&amp;CONSOLIDADO!O95</f>
        <v>7018 Transferencias de carácter general entre diferentes niveles de gobierno</v>
      </c>
    </row>
    <row r="92" spans="1:13" x14ac:dyDescent="0.2">
      <c r="A92" s="34" t="str">
        <f t="shared" si="5"/>
        <v>3311402200785-31</v>
      </c>
      <c r="B92" s="34">
        <f t="shared" si="6"/>
        <v>31</v>
      </c>
      <c r="C92" s="34" t="str">
        <f t="shared" si="7"/>
        <v>3311402200785</v>
      </c>
      <c r="D92" s="34" t="str">
        <f t="shared" si="8"/>
        <v>331140220078505</v>
      </c>
      <c r="E92" s="34" t="str">
        <f t="shared" si="9"/>
        <v>33114022007850501</v>
      </c>
      <c r="F92" s="35" t="str">
        <f>IF(ISERROR(CONSOLIDADO!D96&amp;IF(LEN(CONSOLIDADO!G96)=1,"00"&amp;CONSOLIDADO!G96,IF(LEN(CONSOLIDADO!G96)=2,"0"&amp;CONSOLIDADO!G96,IF(LEN(CONSOLIDADO!G96)=3,CONSOLIDADO!G96,""))))=TRUE,"",CONSOLIDADO!D96&amp;IF(LEN(CONSOLIDADO!G96)=1,"00"&amp;CONSOLIDADO!G96,IF(LEN(CONSOLIDADO!G96)=2,"0"&amp;CONSOLIDADO!G96,IF(LEN(CONSOLIDADO!G96)=3,CONSOLIDADO!G96,""))))</f>
        <v>33114022007850501005</v>
      </c>
      <c r="G92" s="16" t="str">
        <f>CONSOLIDADO!B96</f>
        <v>Atender el 100 % de las personas afectadas por incidentes, emergencias y desastres con respuesta integral y coordinada del sdgr</v>
      </c>
      <c r="H92" s="16" t="str">
        <f>MID(CONSOLIDADO!E96,6,250)</f>
        <v xml:space="preserve">Atender de manera integral a las personas afectadas por las situaciones de emergencias o desastres </v>
      </c>
      <c r="I92" s="36" t="str">
        <f>CONSOLIDADO!H96</f>
        <v>Prestación de servicios de apoyo a la gestión en actividades operativas  para el número único de Seguridad y Emergencias - NUSE 123 y la red de comunicaciones Distrital.</v>
      </c>
      <c r="J92" s="34" t="str">
        <f>+CONSOLIDADO!P96&amp;" - "&amp;CONSOLIDADO!Q96&amp;" - "&amp;CONSOLIDADO!R96&amp;" "&amp;CONSOLIDADO!S96</f>
        <v>03 - 04 - 0323 Personal contratado para el fortalecimiento de las Gestión del Riesgo</v>
      </c>
      <c r="K92" s="34" t="str">
        <f>+CONSOLIDADO!J96&amp;" "&amp;CONSOLIDADO!K96</f>
        <v>2.3.03.03.01.03 Servicios Personales Indirectos</v>
      </c>
      <c r="L92" s="16" t="str">
        <f>+CONSOLIDADO!L96&amp;" "&amp;CONSOLIDADO!M96</f>
        <v>083 Prevención Y Atención De Desastres - General</v>
      </c>
      <c r="M92" s="16" t="str">
        <f>+CONSOLIDADO!N96&amp;" "&amp;CONSOLIDADO!O96</f>
        <v>7018 Transferencias de carácter general entre diferentes niveles de gobierno</v>
      </c>
    </row>
    <row r="93" spans="1:13" x14ac:dyDescent="0.2">
      <c r="A93" s="34" t="str">
        <f t="shared" si="5"/>
        <v>3311402200785-32</v>
      </c>
      <c r="B93" s="34">
        <f t="shared" si="6"/>
        <v>32</v>
      </c>
      <c r="C93" s="34" t="str">
        <f t="shared" si="7"/>
        <v>3311402200785</v>
      </c>
      <c r="D93" s="34" t="str">
        <f t="shared" si="8"/>
        <v>331140220078505</v>
      </c>
      <c r="E93" s="34" t="str">
        <f t="shared" si="9"/>
        <v>33114022007850501</v>
      </c>
      <c r="F93" s="35" t="str">
        <f>IF(ISERROR(CONSOLIDADO!D97&amp;IF(LEN(CONSOLIDADO!G97)=1,"00"&amp;CONSOLIDADO!G97,IF(LEN(CONSOLIDADO!G97)=2,"0"&amp;CONSOLIDADO!G97,IF(LEN(CONSOLIDADO!G97)=3,CONSOLIDADO!G97,""))))=TRUE,"",CONSOLIDADO!D97&amp;IF(LEN(CONSOLIDADO!G97)=1,"00"&amp;CONSOLIDADO!G97,IF(LEN(CONSOLIDADO!G97)=2,"0"&amp;CONSOLIDADO!G97,IF(LEN(CONSOLIDADO!G97)=3,CONSOLIDADO!G97,""))))</f>
        <v>33114022007850501006</v>
      </c>
      <c r="G93" s="16" t="str">
        <f>CONSOLIDADO!B97</f>
        <v>Atender el 100 % de las personas afectadas por incidentes, emergencias y desastres con respuesta integral y coordinada del sdgr</v>
      </c>
      <c r="H93" s="16" t="str">
        <f>MID(CONSOLIDADO!E97,6,250)</f>
        <v xml:space="preserve">Atender de manera integral a las personas afectadas por las situaciones de emergencias o desastres </v>
      </c>
      <c r="I93" s="36" t="str">
        <f>CONSOLIDADO!H97</f>
        <v>Prestación de servicios de apoyo a la gestión en actividades operativas  para el número único de Seguridad y Emergencias - NUSE 123 y la red de comunicaciones Distrital.</v>
      </c>
      <c r="J93" s="34" t="str">
        <f>+CONSOLIDADO!P97&amp;" - "&amp;CONSOLIDADO!Q97&amp;" - "&amp;CONSOLIDADO!R97&amp;" "&amp;CONSOLIDADO!S97</f>
        <v>03 - 04 - 0323 Personal contratado para el fortalecimiento de las Gestión del Riesgo</v>
      </c>
      <c r="K93" s="34" t="str">
        <f>+CONSOLIDADO!J97&amp;" "&amp;CONSOLIDADO!K97</f>
        <v>2.3.03.03.01.03 Servicios Personales Indirectos</v>
      </c>
      <c r="L93" s="16" t="str">
        <f>+CONSOLIDADO!L97&amp;" "&amp;CONSOLIDADO!M97</f>
        <v>083 Prevención Y Atención De Desastres - General</v>
      </c>
      <c r="M93" s="16" t="str">
        <f>+CONSOLIDADO!N97&amp;" "&amp;CONSOLIDADO!O97</f>
        <v>7018 Transferencias de carácter general entre diferentes niveles de gobierno</v>
      </c>
    </row>
    <row r="94" spans="1:13" x14ac:dyDescent="0.2">
      <c r="A94" s="34" t="str">
        <f t="shared" si="5"/>
        <v>3311402200785-33</v>
      </c>
      <c r="B94" s="34">
        <f t="shared" si="6"/>
        <v>33</v>
      </c>
      <c r="C94" s="34" t="str">
        <f t="shared" si="7"/>
        <v>3311402200785</v>
      </c>
      <c r="D94" s="34" t="str">
        <f t="shared" si="8"/>
        <v>331140220078505</v>
      </c>
      <c r="E94" s="34" t="str">
        <f t="shared" si="9"/>
        <v>33114022007850501</v>
      </c>
      <c r="F94" s="35" t="str">
        <f>IF(ISERROR(CONSOLIDADO!D98&amp;IF(LEN(CONSOLIDADO!G98)=1,"00"&amp;CONSOLIDADO!G98,IF(LEN(CONSOLIDADO!G98)=2,"0"&amp;CONSOLIDADO!G98,IF(LEN(CONSOLIDADO!G98)=3,CONSOLIDADO!G98,""))))=TRUE,"",CONSOLIDADO!D98&amp;IF(LEN(CONSOLIDADO!G98)=1,"00"&amp;CONSOLIDADO!G98,IF(LEN(CONSOLIDADO!G98)=2,"0"&amp;CONSOLIDADO!G98,IF(LEN(CONSOLIDADO!G98)=3,CONSOLIDADO!G98,""))))</f>
        <v>33114022007850501007</v>
      </c>
      <c r="G94" s="16" t="str">
        <f>CONSOLIDADO!B98</f>
        <v>Atender el 100 % de las personas afectadas por incidentes, emergencias y desastres con respuesta integral y coordinada del sdgr</v>
      </c>
      <c r="H94" s="16" t="str">
        <f>MID(CONSOLIDADO!E98,6,250)</f>
        <v xml:space="preserve">Atender de manera integral a las personas afectadas por las situaciones de emergencias o desastres </v>
      </c>
      <c r="I94" s="36" t="str">
        <f>CONSOLIDADO!H98</f>
        <v>Prestación de servicios de apoyo a la gestión en actividades operativas  para el número único de Seguridad y Emergencias - NUSE 123 y la red de comunicaciones Distrital.</v>
      </c>
      <c r="J94" s="34" t="str">
        <f>+CONSOLIDADO!P98&amp;" - "&amp;CONSOLIDADO!Q98&amp;" - "&amp;CONSOLIDADO!R98&amp;" "&amp;CONSOLIDADO!S98</f>
        <v>03 - 04 - 0323 Personal contratado para el fortalecimiento de las Gestión del Riesgo</v>
      </c>
      <c r="K94" s="34" t="str">
        <f>+CONSOLIDADO!J98&amp;" "&amp;CONSOLIDADO!K98</f>
        <v>2.3.03.03.01.03 Servicios Personales Indirectos</v>
      </c>
      <c r="L94" s="16" t="str">
        <f>+CONSOLIDADO!L98&amp;" "&amp;CONSOLIDADO!M98</f>
        <v>083 Prevención Y Atención De Desastres - General</v>
      </c>
      <c r="M94" s="16" t="str">
        <f>+CONSOLIDADO!N98&amp;" "&amp;CONSOLIDADO!O98</f>
        <v>7018 Transferencias de carácter general entre diferentes niveles de gobierno</v>
      </c>
    </row>
    <row r="95" spans="1:13" x14ac:dyDescent="0.2">
      <c r="A95" s="34" t="str">
        <f t="shared" si="5"/>
        <v>3311402200785-34</v>
      </c>
      <c r="B95" s="34">
        <f t="shared" si="6"/>
        <v>34</v>
      </c>
      <c r="C95" s="34" t="str">
        <f t="shared" si="7"/>
        <v>3311402200785</v>
      </c>
      <c r="D95" s="34" t="str">
        <f t="shared" si="8"/>
        <v>331140220078505</v>
      </c>
      <c r="E95" s="34" t="str">
        <f t="shared" si="9"/>
        <v>33114022007850501</v>
      </c>
      <c r="F95" s="35" t="str">
        <f>IF(ISERROR(CONSOLIDADO!D99&amp;IF(LEN(CONSOLIDADO!G99)=1,"00"&amp;CONSOLIDADO!G99,IF(LEN(CONSOLIDADO!G99)=2,"0"&amp;CONSOLIDADO!G99,IF(LEN(CONSOLIDADO!G99)=3,CONSOLIDADO!G99,""))))=TRUE,"",CONSOLIDADO!D99&amp;IF(LEN(CONSOLIDADO!G99)=1,"00"&amp;CONSOLIDADO!G99,IF(LEN(CONSOLIDADO!G99)=2,"0"&amp;CONSOLIDADO!G99,IF(LEN(CONSOLIDADO!G99)=3,CONSOLIDADO!G99,""))))</f>
        <v>33114022007850501008</v>
      </c>
      <c r="G95" s="16" t="str">
        <f>CONSOLIDADO!B99</f>
        <v>Atender el 100 % de las personas afectadas por incidentes, emergencias y desastres con respuesta integral y coordinada del sdgr</v>
      </c>
      <c r="H95" s="16" t="str">
        <f>MID(CONSOLIDADO!E99,6,250)</f>
        <v xml:space="preserve">Atender de manera integral a las personas afectadas por las situaciones de emergencias o desastres </v>
      </c>
      <c r="I95" s="36" t="str">
        <f>CONSOLIDADO!H99</f>
        <v>Prestación de servicios de apoyo a la gestión en actividades operativas  para el número único de Seguridad y Emergencias - NUSE 123 y la red de comunicaciones Distrital.</v>
      </c>
      <c r="J95" s="34" t="str">
        <f>+CONSOLIDADO!P99&amp;" - "&amp;CONSOLIDADO!Q99&amp;" - "&amp;CONSOLIDADO!R99&amp;" "&amp;CONSOLIDADO!S99</f>
        <v>03 - 04 - 0323 Personal contratado para el fortalecimiento de las Gestión del Riesgo</v>
      </c>
      <c r="K95" s="34" t="str">
        <f>+CONSOLIDADO!J99&amp;" "&amp;CONSOLIDADO!K99</f>
        <v>2.3.03.03.01.03 Servicios Personales Indirectos</v>
      </c>
      <c r="L95" s="16" t="str">
        <f>+CONSOLIDADO!L99&amp;" "&amp;CONSOLIDADO!M99</f>
        <v>083 Prevención Y Atención De Desastres - General</v>
      </c>
      <c r="M95" s="16" t="str">
        <f>+CONSOLIDADO!N99&amp;" "&amp;CONSOLIDADO!O99</f>
        <v>7018 Transferencias de carácter general entre diferentes niveles de gobierno</v>
      </c>
    </row>
    <row r="96" spans="1:13" x14ac:dyDescent="0.2">
      <c r="A96" s="34" t="str">
        <f t="shared" si="5"/>
        <v>3311402200785-35</v>
      </c>
      <c r="B96" s="34">
        <f t="shared" si="6"/>
        <v>35</v>
      </c>
      <c r="C96" s="34" t="str">
        <f t="shared" si="7"/>
        <v>3311402200785</v>
      </c>
      <c r="D96" s="34" t="str">
        <f t="shared" si="8"/>
        <v>331140220078505</v>
      </c>
      <c r="E96" s="34" t="str">
        <f t="shared" si="9"/>
        <v>33114022007850501</v>
      </c>
      <c r="F96" s="35" t="str">
        <f>IF(ISERROR(CONSOLIDADO!D100&amp;IF(LEN(CONSOLIDADO!G100)=1,"00"&amp;CONSOLIDADO!G100,IF(LEN(CONSOLIDADO!G100)=2,"0"&amp;CONSOLIDADO!G100,IF(LEN(CONSOLIDADO!G100)=3,CONSOLIDADO!G100,""))))=TRUE,"",CONSOLIDADO!D100&amp;IF(LEN(CONSOLIDADO!G100)=1,"00"&amp;CONSOLIDADO!G100,IF(LEN(CONSOLIDADO!G100)=2,"0"&amp;CONSOLIDADO!G100,IF(LEN(CONSOLIDADO!G100)=3,CONSOLIDADO!G100,""))))</f>
        <v>33114022007850501009</v>
      </c>
      <c r="G96" s="16" t="str">
        <f>CONSOLIDADO!B100</f>
        <v>Atender el 100 % de las personas afectadas por incidentes, emergencias y desastres con respuesta integral y coordinada del sdgr</v>
      </c>
      <c r="H96" s="16" t="str">
        <f>MID(CONSOLIDADO!E100,6,250)</f>
        <v xml:space="preserve">Atender de manera integral a las personas afectadas por las situaciones de emergencias o desastres </v>
      </c>
      <c r="I96" s="36" t="str">
        <f>CONSOLIDADO!H100</f>
        <v>Prestación de servicios de apoyo a la gestión en actividades operativas  para el número único de Seguridad y Emergencias - NUSE 123 y la red de comunicaciones Distrital.</v>
      </c>
      <c r="J96" s="34" t="str">
        <f>+CONSOLIDADO!P100&amp;" - "&amp;CONSOLIDADO!Q100&amp;" - "&amp;CONSOLIDADO!R100&amp;" "&amp;CONSOLIDADO!S100</f>
        <v>03 - 04 - 0323 Personal contratado para el fortalecimiento de las Gestión del Riesgo</v>
      </c>
      <c r="K96" s="34" t="str">
        <f>+CONSOLIDADO!J100&amp;" "&amp;CONSOLIDADO!K100</f>
        <v>2.3.03.03.01.03 Servicios Personales Indirectos</v>
      </c>
      <c r="L96" s="16" t="str">
        <f>+CONSOLIDADO!L100&amp;" "&amp;CONSOLIDADO!M100</f>
        <v>083 Prevención Y Atención De Desastres - General</v>
      </c>
      <c r="M96" s="16" t="str">
        <f>+CONSOLIDADO!N100&amp;" "&amp;CONSOLIDADO!O100</f>
        <v>7018 Transferencias de carácter general entre diferentes niveles de gobierno</v>
      </c>
    </row>
    <row r="97" spans="1:13" x14ac:dyDescent="0.2">
      <c r="A97" s="34" t="str">
        <f t="shared" si="5"/>
        <v>3311402200785-36</v>
      </c>
      <c r="B97" s="34">
        <f t="shared" si="6"/>
        <v>36</v>
      </c>
      <c r="C97" s="34" t="str">
        <f t="shared" si="7"/>
        <v>3311402200785</v>
      </c>
      <c r="D97" s="34" t="str">
        <f t="shared" si="8"/>
        <v>331140220078505</v>
      </c>
      <c r="E97" s="34" t="str">
        <f t="shared" si="9"/>
        <v>33114022007850501</v>
      </c>
      <c r="F97" s="35" t="str">
        <f>IF(ISERROR(CONSOLIDADO!D101&amp;IF(LEN(CONSOLIDADO!G101)=1,"00"&amp;CONSOLIDADO!G101,IF(LEN(CONSOLIDADO!G101)=2,"0"&amp;CONSOLIDADO!G101,IF(LEN(CONSOLIDADO!G101)=3,CONSOLIDADO!G101,""))))=TRUE,"",CONSOLIDADO!D101&amp;IF(LEN(CONSOLIDADO!G101)=1,"00"&amp;CONSOLIDADO!G101,IF(LEN(CONSOLIDADO!G101)=2,"0"&amp;CONSOLIDADO!G101,IF(LEN(CONSOLIDADO!G101)=3,CONSOLIDADO!G101,""))))</f>
        <v>33114022007850501010</v>
      </c>
      <c r="G97" s="16" t="str">
        <f>CONSOLIDADO!B101</f>
        <v>Atender el 100 % de las personas afectadas por incidentes, emergencias y desastres con respuesta integral y coordinada del sdgr</v>
      </c>
      <c r="H97" s="16" t="str">
        <f>MID(CONSOLIDADO!E101,6,250)</f>
        <v xml:space="preserve">Atender de manera integral a las personas afectadas por las situaciones de emergencias o desastres </v>
      </c>
      <c r="I97" s="36" t="str">
        <f>CONSOLIDADO!H101</f>
        <v>Prestación de servicios de apoyo a la gestión en actividades operativas  para el número único de Seguridad y Emergencias - NUSE 123 y la red de comunicaciones Distrital.</v>
      </c>
      <c r="J97" s="34" t="str">
        <f>+CONSOLIDADO!P101&amp;" - "&amp;CONSOLIDADO!Q101&amp;" - "&amp;CONSOLIDADO!R101&amp;" "&amp;CONSOLIDADO!S101</f>
        <v>03 - 04 - 0323 Personal contratado para el fortalecimiento de las Gestión del Riesgo</v>
      </c>
      <c r="K97" s="34" t="str">
        <f>+CONSOLIDADO!J101&amp;" "&amp;CONSOLIDADO!K101</f>
        <v>2.3.03.03.01.03 Servicios Personales Indirectos</v>
      </c>
      <c r="L97" s="16" t="str">
        <f>+CONSOLIDADO!L101&amp;" "&amp;CONSOLIDADO!M101</f>
        <v>083 Prevención Y Atención De Desastres - General</v>
      </c>
      <c r="M97" s="16" t="str">
        <f>+CONSOLIDADO!N101&amp;" "&amp;CONSOLIDADO!O101</f>
        <v>7018 Transferencias de carácter general entre diferentes niveles de gobierno</v>
      </c>
    </row>
    <row r="98" spans="1:13" x14ac:dyDescent="0.2">
      <c r="A98" s="34" t="str">
        <f t="shared" si="5"/>
        <v>3311402200785-37</v>
      </c>
      <c r="B98" s="34">
        <f t="shared" si="6"/>
        <v>37</v>
      </c>
      <c r="C98" s="34" t="str">
        <f t="shared" si="7"/>
        <v>3311402200785</v>
      </c>
      <c r="D98" s="34" t="str">
        <f t="shared" si="8"/>
        <v>331140220078505</v>
      </c>
      <c r="E98" s="34" t="str">
        <f t="shared" si="9"/>
        <v>33114022007850501</v>
      </c>
      <c r="F98" s="35" t="str">
        <f>IF(ISERROR(CONSOLIDADO!D102&amp;IF(LEN(CONSOLIDADO!G102)=1,"00"&amp;CONSOLIDADO!G102,IF(LEN(CONSOLIDADO!G102)=2,"0"&amp;CONSOLIDADO!G102,IF(LEN(CONSOLIDADO!G102)=3,CONSOLIDADO!G102,""))))=TRUE,"",CONSOLIDADO!D102&amp;IF(LEN(CONSOLIDADO!G102)=1,"00"&amp;CONSOLIDADO!G102,IF(LEN(CONSOLIDADO!G102)=2,"0"&amp;CONSOLIDADO!G102,IF(LEN(CONSOLIDADO!G102)=3,CONSOLIDADO!G102,""))))</f>
        <v>33114022007850501011</v>
      </c>
      <c r="G98" s="16" t="str">
        <f>CONSOLIDADO!B102</f>
        <v>Atender el 100 % de las personas afectadas por incidentes, emergencias y desastres con respuesta integral y coordinada del sdgr</v>
      </c>
      <c r="H98" s="16" t="str">
        <f>MID(CONSOLIDADO!E102,6,250)</f>
        <v xml:space="preserve">Atender de manera integral a las personas afectadas por las situaciones de emergencias o desastres </v>
      </c>
      <c r="I98" s="36" t="str">
        <f>CONSOLIDADO!H102</f>
        <v>Adición al contrato de prestación de servicios N°194 de 2014 cuyo objeto contractual es "Prestar sus servicios profesionales en el apoyo para el desarrollo de acciones, soporte, seguimiento, coordinación  y control sobre procedimientos logísticos y manejo de Centro de Reservas".</v>
      </c>
      <c r="J98" s="34" t="str">
        <f>+CONSOLIDADO!P102&amp;" - "&amp;CONSOLIDADO!Q102&amp;" - "&amp;CONSOLIDADO!R102&amp;" "&amp;CONSOLIDADO!S102</f>
        <v>03 - 04 - 0323 Personal contratado para el fortalecimiento de las Gestión del Riesgo</v>
      </c>
      <c r="K98" s="34" t="str">
        <f>+CONSOLIDADO!J102&amp;" "&amp;CONSOLIDADO!K102</f>
        <v>2.3.03.03.01.03 Servicios Personales Indirectos</v>
      </c>
      <c r="L98" s="16" t="str">
        <f>+CONSOLIDADO!L102&amp;" "&amp;CONSOLIDADO!M102</f>
        <v>083 Prevención Y Atención De Desastres - General</v>
      </c>
      <c r="M98" s="16" t="str">
        <f>+CONSOLIDADO!N102&amp;" "&amp;CONSOLIDADO!O102</f>
        <v>7018 Transferencias de carácter general entre diferentes niveles de gobierno</v>
      </c>
    </row>
    <row r="99" spans="1:13" x14ac:dyDescent="0.2">
      <c r="A99" s="34" t="str">
        <f t="shared" si="5"/>
        <v>3311402200785-38</v>
      </c>
      <c r="B99" s="34">
        <f t="shared" si="6"/>
        <v>38</v>
      </c>
      <c r="C99" s="34" t="str">
        <f t="shared" si="7"/>
        <v>3311402200785</v>
      </c>
      <c r="D99" s="34" t="str">
        <f t="shared" si="8"/>
        <v>331140220078505</v>
      </c>
      <c r="E99" s="34" t="str">
        <f t="shared" si="9"/>
        <v>33114022007850501</v>
      </c>
      <c r="F99" s="35" t="str">
        <f>IF(ISERROR(CONSOLIDADO!D103&amp;IF(LEN(CONSOLIDADO!G103)=1,"00"&amp;CONSOLIDADO!G103,IF(LEN(CONSOLIDADO!G103)=2,"0"&amp;CONSOLIDADO!G103,IF(LEN(CONSOLIDADO!G103)=3,CONSOLIDADO!G103,""))))=TRUE,"",CONSOLIDADO!D103&amp;IF(LEN(CONSOLIDADO!G103)=1,"00"&amp;CONSOLIDADO!G103,IF(LEN(CONSOLIDADO!G103)=2,"0"&amp;CONSOLIDADO!G103,IF(LEN(CONSOLIDADO!G103)=3,CONSOLIDADO!G103,""))))</f>
        <v>33114022007850501012</v>
      </c>
      <c r="G99" s="16" t="str">
        <f>CONSOLIDADO!B103</f>
        <v>Atender el 100 % de las personas afectadas por incidentes, emergencias y desastres con respuesta integral y coordinada del sdgr</v>
      </c>
      <c r="H99" s="16" t="str">
        <f>MID(CONSOLIDADO!E103,6,250)</f>
        <v xml:space="preserve">Atender de manera integral a las personas afectadas por las situaciones de emergencias o desastres </v>
      </c>
      <c r="I99" s="36" t="str">
        <f>CONSOLIDADO!H103</f>
        <v>Adición al contrato de prestación de servicios N°139 de 2014 cuyo objeto contractual es "Prestar servicios a la entidad, como apoyo a la gestión en actividades operativas y logísticas en el centro de reserva de la Entidad".</v>
      </c>
      <c r="J99" s="34" t="str">
        <f>+CONSOLIDADO!P103&amp;" - "&amp;CONSOLIDADO!Q103&amp;" - "&amp;CONSOLIDADO!R103&amp;" "&amp;CONSOLIDADO!S103</f>
        <v>03 - 04 - 0323 Personal contratado para el fortalecimiento de las Gestión del Riesgo</v>
      </c>
      <c r="K99" s="34" t="str">
        <f>+CONSOLIDADO!J103&amp;" "&amp;CONSOLIDADO!K103</f>
        <v>2.3.03.03.01.03 Servicios Personales Indirectos</v>
      </c>
      <c r="L99" s="16" t="str">
        <f>+CONSOLIDADO!L103&amp;" "&amp;CONSOLIDADO!M103</f>
        <v>083 Prevención Y Atención De Desastres - General</v>
      </c>
      <c r="M99" s="16" t="str">
        <f>+CONSOLIDADO!N103&amp;" "&amp;CONSOLIDADO!O103</f>
        <v>7018 Transferencias de carácter general entre diferentes niveles de gobierno</v>
      </c>
    </row>
    <row r="100" spans="1:13" x14ac:dyDescent="0.2">
      <c r="A100" s="34" t="str">
        <f t="shared" si="5"/>
        <v>3311402200785-39</v>
      </c>
      <c r="B100" s="34">
        <f t="shared" si="6"/>
        <v>39</v>
      </c>
      <c r="C100" s="34" t="str">
        <f t="shared" si="7"/>
        <v>3311402200785</v>
      </c>
      <c r="D100" s="34" t="str">
        <f t="shared" si="8"/>
        <v>331140220078505</v>
      </c>
      <c r="E100" s="34" t="str">
        <f t="shared" si="9"/>
        <v>33114022007850501</v>
      </c>
      <c r="F100" s="35" t="str">
        <f>IF(ISERROR(CONSOLIDADO!D104&amp;IF(LEN(CONSOLIDADO!G104)=1,"00"&amp;CONSOLIDADO!G104,IF(LEN(CONSOLIDADO!G104)=2,"0"&amp;CONSOLIDADO!G104,IF(LEN(CONSOLIDADO!G104)=3,CONSOLIDADO!G104,""))))=TRUE,"",CONSOLIDADO!D104&amp;IF(LEN(CONSOLIDADO!G104)=1,"00"&amp;CONSOLIDADO!G104,IF(LEN(CONSOLIDADO!G104)=2,"0"&amp;CONSOLIDADO!G104,IF(LEN(CONSOLIDADO!G104)=3,CONSOLIDADO!G104,""))))</f>
        <v>33114022007850501013</v>
      </c>
      <c r="G100" s="16" t="str">
        <f>CONSOLIDADO!B104</f>
        <v>Atender el 100 % de las personas afectadas por incidentes, emergencias y desastres con respuesta integral y coordinada del sdgr</v>
      </c>
      <c r="H100" s="16" t="str">
        <f>MID(CONSOLIDADO!E104,6,250)</f>
        <v xml:space="preserve">Atender de manera integral a las personas afectadas por las situaciones de emergencias o desastres </v>
      </c>
      <c r="I100" s="36" t="str">
        <f>CONSOLIDADO!H104</f>
        <v>Adición al contrato de prestación de servicios N°145 de 2014 cuyo objeto contractual es "Prestar servicios a la entidad, como apoyo a la gestión en actividades operativas y logísticas en el centro de reserva de la Entidad".</v>
      </c>
      <c r="J100" s="34" t="str">
        <f>+CONSOLIDADO!P104&amp;" - "&amp;CONSOLIDADO!Q104&amp;" - "&amp;CONSOLIDADO!R104&amp;" "&amp;CONSOLIDADO!S104</f>
        <v>03 - 04 - 0323 Personal contratado para el fortalecimiento de las Gestión del Riesgo</v>
      </c>
      <c r="K100" s="34" t="str">
        <f>+CONSOLIDADO!J104&amp;" "&amp;CONSOLIDADO!K104</f>
        <v>2.3.03.03.01.03 Servicios Personales Indirectos</v>
      </c>
      <c r="L100" s="16" t="str">
        <f>+CONSOLIDADO!L104&amp;" "&amp;CONSOLIDADO!M104</f>
        <v>083 Prevención Y Atención De Desastres - General</v>
      </c>
      <c r="M100" s="16" t="str">
        <f>+CONSOLIDADO!N104&amp;" "&amp;CONSOLIDADO!O104</f>
        <v>7018 Transferencias de carácter general entre diferentes niveles de gobierno</v>
      </c>
    </row>
    <row r="101" spans="1:13" x14ac:dyDescent="0.2">
      <c r="A101" s="34" t="str">
        <f t="shared" si="5"/>
        <v>3311402200785-40</v>
      </c>
      <c r="B101" s="34">
        <f t="shared" si="6"/>
        <v>40</v>
      </c>
      <c r="C101" s="34" t="str">
        <f t="shared" si="7"/>
        <v>3311402200785</v>
      </c>
      <c r="D101" s="34" t="str">
        <f t="shared" si="8"/>
        <v>331140220078505</v>
      </c>
      <c r="E101" s="34" t="str">
        <f t="shared" si="9"/>
        <v>33114022007850501</v>
      </c>
      <c r="F101" s="35" t="str">
        <f>IF(ISERROR(CONSOLIDADO!D105&amp;IF(LEN(CONSOLIDADO!G105)=1,"00"&amp;CONSOLIDADO!G105,IF(LEN(CONSOLIDADO!G105)=2,"0"&amp;CONSOLIDADO!G105,IF(LEN(CONSOLIDADO!G105)=3,CONSOLIDADO!G105,""))))=TRUE,"",CONSOLIDADO!D105&amp;IF(LEN(CONSOLIDADO!G105)=1,"00"&amp;CONSOLIDADO!G105,IF(LEN(CONSOLIDADO!G105)=2,"0"&amp;CONSOLIDADO!G105,IF(LEN(CONSOLIDADO!G105)=3,CONSOLIDADO!G105,""))))</f>
        <v>33114022007850501014</v>
      </c>
      <c r="G101" s="16" t="str">
        <f>CONSOLIDADO!B105</f>
        <v>Atender el 100 % de las personas afectadas por incidentes, emergencias y desastres con respuesta integral y coordinada del sdgr</v>
      </c>
      <c r="H101" s="16" t="str">
        <f>MID(CONSOLIDADO!E105,6,250)</f>
        <v xml:space="preserve">Atender de manera integral a las personas afectadas por las situaciones de emergencias o desastres </v>
      </c>
      <c r="I101" s="36" t="str">
        <f>CONSOLIDADO!H105</f>
        <v>Adición al contrato de prestación de servicios N°142 de 2014 cuyo objeto contractual es "Prestar servicios a la entidad, como apoyo a la gestión en actividades operativas y logísticas en el centro de reserva de la Entidad".</v>
      </c>
      <c r="J101" s="34" t="str">
        <f>+CONSOLIDADO!P105&amp;" - "&amp;CONSOLIDADO!Q105&amp;" - "&amp;CONSOLIDADO!R105&amp;" "&amp;CONSOLIDADO!S105</f>
        <v>03 - 04 - 0323 Personal contratado para el fortalecimiento de las Gestión del Riesgo</v>
      </c>
      <c r="K101" s="34" t="str">
        <f>+CONSOLIDADO!J105&amp;" "&amp;CONSOLIDADO!K105</f>
        <v>2.3.03.03.01.03 Servicios Personales Indirectos</v>
      </c>
      <c r="L101" s="16" t="str">
        <f>+CONSOLIDADO!L105&amp;" "&amp;CONSOLIDADO!M105</f>
        <v>083 Prevención Y Atención De Desastres - General</v>
      </c>
      <c r="M101" s="16" t="str">
        <f>+CONSOLIDADO!N105&amp;" "&amp;CONSOLIDADO!O105</f>
        <v>7018 Transferencias de carácter general entre diferentes niveles de gobierno</v>
      </c>
    </row>
    <row r="102" spans="1:13" x14ac:dyDescent="0.2">
      <c r="A102" s="34" t="str">
        <f t="shared" si="5"/>
        <v>3311402200785-41</v>
      </c>
      <c r="B102" s="34">
        <f t="shared" si="6"/>
        <v>41</v>
      </c>
      <c r="C102" s="34" t="str">
        <f t="shared" si="7"/>
        <v>3311402200785</v>
      </c>
      <c r="D102" s="34" t="str">
        <f t="shared" si="8"/>
        <v>331140220078505</v>
      </c>
      <c r="E102" s="34" t="str">
        <f t="shared" si="9"/>
        <v>33114022007850501</v>
      </c>
      <c r="F102" s="35" t="str">
        <f>IF(ISERROR(CONSOLIDADO!D106&amp;IF(LEN(CONSOLIDADO!G106)=1,"00"&amp;CONSOLIDADO!G106,IF(LEN(CONSOLIDADO!G106)=2,"0"&amp;CONSOLIDADO!G106,IF(LEN(CONSOLIDADO!G106)=3,CONSOLIDADO!G106,""))))=TRUE,"",CONSOLIDADO!D106&amp;IF(LEN(CONSOLIDADO!G106)=1,"00"&amp;CONSOLIDADO!G106,IF(LEN(CONSOLIDADO!G106)=2,"0"&amp;CONSOLIDADO!G106,IF(LEN(CONSOLIDADO!G106)=3,CONSOLIDADO!G106,""))))</f>
        <v>33114022007850501015</v>
      </c>
      <c r="G102" s="16" t="str">
        <f>CONSOLIDADO!B106</f>
        <v>Atender el 100 % de las personas afectadas por incidentes, emergencias y desastres con respuesta integral y coordinada del sdgr</v>
      </c>
      <c r="H102" s="16" t="str">
        <f>MID(CONSOLIDADO!E106,6,250)</f>
        <v xml:space="preserve">Atender de manera integral a las personas afectadas por las situaciones de emergencias o desastres </v>
      </c>
      <c r="I102" s="36" t="str">
        <f>CONSOLIDADO!H106</f>
        <v>Adición al contrato de prestación de servicios N°138 de 2014 cuyo objeto contractual es Prestar servicios a la entidad, como apoyo a la gestión en actividades operativas y logísticas en el centro de reserva de la Entidad.</v>
      </c>
      <c r="J102" s="34" t="str">
        <f>+CONSOLIDADO!P106&amp;" - "&amp;CONSOLIDADO!Q106&amp;" - "&amp;CONSOLIDADO!R106&amp;" "&amp;CONSOLIDADO!S106</f>
        <v>03 - 04 - 0323 Personal contratado para el fortalecimiento de las Gestión del Riesgo</v>
      </c>
      <c r="K102" s="34" t="str">
        <f>+CONSOLIDADO!J106&amp;" "&amp;CONSOLIDADO!K106</f>
        <v>2.3.03.03.01.03 Servicios Personales Indirectos</v>
      </c>
      <c r="L102" s="16" t="str">
        <f>+CONSOLIDADO!L106&amp;" "&amp;CONSOLIDADO!M106</f>
        <v>083 Prevención Y Atención De Desastres - General</v>
      </c>
      <c r="M102" s="16" t="str">
        <f>+CONSOLIDADO!N106&amp;" "&amp;CONSOLIDADO!O106</f>
        <v>7018 Transferencias de carácter general entre diferentes niveles de gobierno</v>
      </c>
    </row>
    <row r="103" spans="1:13" x14ac:dyDescent="0.2">
      <c r="A103" s="34" t="str">
        <f t="shared" si="5"/>
        <v>3311402200785-42</v>
      </c>
      <c r="B103" s="34">
        <f t="shared" si="6"/>
        <v>42</v>
      </c>
      <c r="C103" s="34" t="str">
        <f t="shared" si="7"/>
        <v>3311402200785</v>
      </c>
      <c r="D103" s="34" t="str">
        <f t="shared" si="8"/>
        <v>331140220078505</v>
      </c>
      <c r="E103" s="34" t="str">
        <f t="shared" si="9"/>
        <v>33114022007850501</v>
      </c>
      <c r="F103" s="35" t="str">
        <f>IF(ISERROR(CONSOLIDADO!D107&amp;IF(LEN(CONSOLIDADO!G107)=1,"00"&amp;CONSOLIDADO!G107,IF(LEN(CONSOLIDADO!G107)=2,"0"&amp;CONSOLIDADO!G107,IF(LEN(CONSOLIDADO!G107)=3,CONSOLIDADO!G107,""))))=TRUE,"",CONSOLIDADO!D107&amp;IF(LEN(CONSOLIDADO!G107)=1,"00"&amp;CONSOLIDADO!G107,IF(LEN(CONSOLIDADO!G107)=2,"0"&amp;CONSOLIDADO!G107,IF(LEN(CONSOLIDADO!G107)=3,CONSOLIDADO!G107,""))))</f>
        <v>33114022007850501016</v>
      </c>
      <c r="G103" s="16" t="str">
        <f>CONSOLIDADO!B107</f>
        <v>Atender el 100 % de las personas afectadas por incidentes, emergencias y desastres con respuesta integral y coordinada del sdgr</v>
      </c>
      <c r="H103" s="16" t="str">
        <f>MID(CONSOLIDADO!E107,6,250)</f>
        <v xml:space="preserve">Atender de manera integral a las personas afectadas por las situaciones de emergencias o desastres </v>
      </c>
      <c r="I103" s="36" t="str">
        <f>CONSOLIDADO!H107</f>
        <v>Adición al contrato de prestación de servicios N°155 de 2014 cuyo objeto contractual es "Prestar servicios a la entidad, como apoyo a la gestión en actividades operativas y logísticas en el centro de reserva de la Entidad".</v>
      </c>
      <c r="J103" s="34" t="str">
        <f>+CONSOLIDADO!P107&amp;" - "&amp;CONSOLIDADO!Q107&amp;" - "&amp;CONSOLIDADO!R107&amp;" "&amp;CONSOLIDADO!S107</f>
        <v>03 - 04 - 0323 Personal contratado para el fortalecimiento de las Gestión del Riesgo</v>
      </c>
      <c r="K103" s="34" t="str">
        <f>+CONSOLIDADO!J107&amp;" "&amp;CONSOLIDADO!K107</f>
        <v>2.3.03.03.01.03 Servicios Personales Indirectos</v>
      </c>
      <c r="L103" s="16" t="str">
        <f>+CONSOLIDADO!L107&amp;" "&amp;CONSOLIDADO!M107</f>
        <v>083 Prevención Y Atención De Desastres - General</v>
      </c>
      <c r="M103" s="16" t="str">
        <f>+CONSOLIDADO!N107&amp;" "&amp;CONSOLIDADO!O107</f>
        <v>7018 Transferencias de carácter general entre diferentes niveles de gobierno</v>
      </c>
    </row>
    <row r="104" spans="1:13" x14ac:dyDescent="0.2">
      <c r="A104" s="34" t="str">
        <f t="shared" si="5"/>
        <v>3311402200785-43</v>
      </c>
      <c r="B104" s="34">
        <f t="shared" si="6"/>
        <v>43</v>
      </c>
      <c r="C104" s="34" t="str">
        <f t="shared" si="7"/>
        <v>3311402200785</v>
      </c>
      <c r="D104" s="34" t="str">
        <f t="shared" si="8"/>
        <v>331140220078505</v>
      </c>
      <c r="E104" s="34" t="str">
        <f t="shared" si="9"/>
        <v>33114022007850501</v>
      </c>
      <c r="F104" s="35" t="str">
        <f>IF(ISERROR(CONSOLIDADO!D108&amp;IF(LEN(CONSOLIDADO!G108)=1,"00"&amp;CONSOLIDADO!G108,IF(LEN(CONSOLIDADO!G108)=2,"0"&amp;CONSOLIDADO!G108,IF(LEN(CONSOLIDADO!G108)=3,CONSOLIDADO!G108,""))))=TRUE,"",CONSOLIDADO!D108&amp;IF(LEN(CONSOLIDADO!G108)=1,"00"&amp;CONSOLIDADO!G108,IF(LEN(CONSOLIDADO!G108)=2,"0"&amp;CONSOLIDADO!G108,IF(LEN(CONSOLIDADO!G108)=3,CONSOLIDADO!G108,""))))</f>
        <v>33114022007850501017</v>
      </c>
      <c r="G104" s="16" t="str">
        <f>CONSOLIDADO!B108</f>
        <v>Atender el 100 % de las personas afectadas por incidentes, emergencias y desastres con respuesta integral y coordinada del sdgr</v>
      </c>
      <c r="H104" s="16" t="str">
        <f>MID(CONSOLIDADO!E108,6,250)</f>
        <v xml:space="preserve">Atender de manera integral a las personas afectadas por las situaciones de emergencias o desastres </v>
      </c>
      <c r="I104" s="36" t="str">
        <f>CONSOLIDADO!H108</f>
        <v>Adición al contrato de prestación de servicios N°239 de 2014 cuyo objeto contractual es "Prestar servicios a la entidad, como apoyo a la gestión en actividades operativas y logísticas en el centro de reserva de la Entidad".</v>
      </c>
      <c r="J104" s="34" t="str">
        <f>+CONSOLIDADO!P108&amp;" - "&amp;CONSOLIDADO!Q108&amp;" - "&amp;CONSOLIDADO!R108&amp;" "&amp;CONSOLIDADO!S108</f>
        <v>03 - 04 - 0323 Personal contratado para el fortalecimiento de las Gestión del Riesgo</v>
      </c>
      <c r="K104" s="34" t="str">
        <f>+CONSOLIDADO!J108&amp;" "&amp;CONSOLIDADO!K108</f>
        <v>2.3.03.03.01.03 Servicios Personales Indirectos</v>
      </c>
      <c r="L104" s="16" t="str">
        <f>+CONSOLIDADO!L108&amp;" "&amp;CONSOLIDADO!M108</f>
        <v>083 Prevención Y Atención De Desastres - General</v>
      </c>
      <c r="M104" s="16" t="str">
        <f>+CONSOLIDADO!N108&amp;" "&amp;CONSOLIDADO!O108</f>
        <v>7018 Transferencias de carácter general entre diferentes niveles de gobierno</v>
      </c>
    </row>
    <row r="105" spans="1:13" x14ac:dyDescent="0.2">
      <c r="A105" s="34" t="str">
        <f t="shared" si="5"/>
        <v>3311402200785-44</v>
      </c>
      <c r="B105" s="34">
        <f t="shared" si="6"/>
        <v>44</v>
      </c>
      <c r="C105" s="34" t="str">
        <f t="shared" si="7"/>
        <v>3311402200785</v>
      </c>
      <c r="D105" s="34" t="str">
        <f t="shared" si="8"/>
        <v>331140220078505</v>
      </c>
      <c r="E105" s="34" t="str">
        <f t="shared" si="9"/>
        <v>33114022007850501</v>
      </c>
      <c r="F105" s="35" t="str">
        <f>IF(ISERROR(CONSOLIDADO!D109&amp;IF(LEN(CONSOLIDADO!G109)=1,"00"&amp;CONSOLIDADO!G109,IF(LEN(CONSOLIDADO!G109)=2,"0"&amp;CONSOLIDADO!G109,IF(LEN(CONSOLIDADO!G109)=3,CONSOLIDADO!G109,""))))=TRUE,"",CONSOLIDADO!D109&amp;IF(LEN(CONSOLIDADO!G109)=1,"00"&amp;CONSOLIDADO!G109,IF(LEN(CONSOLIDADO!G109)=2,"0"&amp;CONSOLIDADO!G109,IF(LEN(CONSOLIDADO!G109)=3,CONSOLIDADO!G109,""))))</f>
        <v>33114022007850501018</v>
      </c>
      <c r="G105" s="16" t="str">
        <f>CONSOLIDADO!B109</f>
        <v>Atender el 100 % de las personas afectadas por incidentes, emergencias y desastres con respuesta integral y coordinada del sdgr</v>
      </c>
      <c r="H105" s="16" t="str">
        <f>MID(CONSOLIDADO!E109,6,250)</f>
        <v xml:space="preserve">Atender de manera integral a las personas afectadas por las situaciones de emergencias o desastres </v>
      </c>
      <c r="I105" s="36" t="str">
        <f>CONSOLIDADO!H109</f>
        <v>Adición al contrato de prestación de servicios N°240 de 2014cuyo objeto contractual es "Prestar servicios a la entidad, como apoyo a la gestión en actividades operativas y logísticas en el centro de reserva de la Entidad".</v>
      </c>
      <c r="J105" s="34" t="str">
        <f>+CONSOLIDADO!P109&amp;" - "&amp;CONSOLIDADO!Q109&amp;" - "&amp;CONSOLIDADO!R109&amp;" "&amp;CONSOLIDADO!S109</f>
        <v>03 - 04 - 0323 Personal contratado para el fortalecimiento de las Gestión del Riesgo</v>
      </c>
      <c r="K105" s="34" t="str">
        <f>+CONSOLIDADO!J109&amp;" "&amp;CONSOLIDADO!K109</f>
        <v>2.3.03.03.01.03 Servicios Personales Indirectos</v>
      </c>
      <c r="L105" s="16" t="str">
        <f>+CONSOLIDADO!L109&amp;" "&amp;CONSOLIDADO!M109</f>
        <v>083 Prevención Y Atención De Desastres - General</v>
      </c>
      <c r="M105" s="16" t="str">
        <f>+CONSOLIDADO!N109&amp;" "&amp;CONSOLIDADO!O109</f>
        <v>7018 Transferencias de carácter general entre diferentes niveles de gobierno</v>
      </c>
    </row>
    <row r="106" spans="1:13" x14ac:dyDescent="0.2">
      <c r="A106" s="34" t="str">
        <f t="shared" si="5"/>
        <v>3311402200785-45</v>
      </c>
      <c r="B106" s="34">
        <f t="shared" si="6"/>
        <v>45</v>
      </c>
      <c r="C106" s="34" t="str">
        <f t="shared" si="7"/>
        <v>3311402200785</v>
      </c>
      <c r="D106" s="34" t="str">
        <f t="shared" si="8"/>
        <v>331140220078505</v>
      </c>
      <c r="E106" s="34" t="str">
        <f t="shared" si="9"/>
        <v>33114022007850501</v>
      </c>
      <c r="F106" s="35" t="str">
        <f>IF(ISERROR(CONSOLIDADO!D110&amp;IF(LEN(CONSOLIDADO!G110)=1,"00"&amp;CONSOLIDADO!G110,IF(LEN(CONSOLIDADO!G110)=2,"0"&amp;CONSOLIDADO!G110,IF(LEN(CONSOLIDADO!G110)=3,CONSOLIDADO!G110,""))))=TRUE,"",CONSOLIDADO!D110&amp;IF(LEN(CONSOLIDADO!G110)=1,"00"&amp;CONSOLIDADO!G110,IF(LEN(CONSOLIDADO!G110)=2,"0"&amp;CONSOLIDADO!G110,IF(LEN(CONSOLIDADO!G110)=3,CONSOLIDADO!G110,""))))</f>
        <v>33114022007850501019</v>
      </c>
      <c r="G106" s="16" t="str">
        <f>CONSOLIDADO!B110</f>
        <v>Atender el 100 % de las personas afectadas por incidentes, emergencias y desastres con respuesta integral y coordinada del sdgr</v>
      </c>
      <c r="H106" s="16" t="str">
        <f>MID(CONSOLIDADO!E110,6,250)</f>
        <v xml:space="preserve">Atender de manera integral a las personas afectadas por las situaciones de emergencias o desastres </v>
      </c>
      <c r="I106" s="36" t="str">
        <f>CONSOLIDADO!H110</f>
        <v>Adición al contrato de prestación de servicios N°269 de 2014 cuyo objeto contractual es "Prestar servicios a la entidad, como apoyo a la gestión en actividades operativas y logísticas en el centro de reserva de la Entidad".</v>
      </c>
      <c r="J106" s="34" t="str">
        <f>+CONSOLIDADO!P110&amp;" - "&amp;CONSOLIDADO!Q110&amp;" - "&amp;CONSOLIDADO!R110&amp;" "&amp;CONSOLIDADO!S110</f>
        <v>03 - 04 - 0323 Personal contratado para el fortalecimiento de las Gestión del Riesgo</v>
      </c>
      <c r="K106" s="34" t="str">
        <f>+CONSOLIDADO!J110&amp;" "&amp;CONSOLIDADO!K110</f>
        <v>2.3.03.03.01.03 Servicios Personales Indirectos</v>
      </c>
      <c r="L106" s="16" t="str">
        <f>+CONSOLIDADO!L110&amp;" "&amp;CONSOLIDADO!M110</f>
        <v>083 Prevención Y Atención De Desastres - General</v>
      </c>
      <c r="M106" s="16" t="str">
        <f>+CONSOLIDADO!N110&amp;" "&amp;CONSOLIDADO!O110</f>
        <v>7018 Transferencias de carácter general entre diferentes niveles de gobierno</v>
      </c>
    </row>
    <row r="107" spans="1:13" x14ac:dyDescent="0.2">
      <c r="A107" s="34" t="str">
        <f t="shared" si="5"/>
        <v>3311402200785-46</v>
      </c>
      <c r="B107" s="34">
        <f t="shared" si="6"/>
        <v>46</v>
      </c>
      <c r="C107" s="34" t="str">
        <f t="shared" si="7"/>
        <v>3311402200785</v>
      </c>
      <c r="D107" s="34" t="str">
        <f t="shared" si="8"/>
        <v>331140220078505</v>
      </c>
      <c r="E107" s="34" t="str">
        <f t="shared" si="9"/>
        <v>33114022007850501</v>
      </c>
      <c r="F107" s="35" t="str">
        <f>IF(ISERROR(CONSOLIDADO!D111&amp;IF(LEN(CONSOLIDADO!G111)=1,"00"&amp;CONSOLIDADO!G111,IF(LEN(CONSOLIDADO!G111)=2,"0"&amp;CONSOLIDADO!G111,IF(LEN(CONSOLIDADO!G111)=3,CONSOLIDADO!G111,""))))=TRUE,"",CONSOLIDADO!D111&amp;IF(LEN(CONSOLIDADO!G111)=1,"00"&amp;CONSOLIDADO!G111,IF(LEN(CONSOLIDADO!G111)=2,"0"&amp;CONSOLIDADO!G111,IF(LEN(CONSOLIDADO!G111)=3,CONSOLIDADO!G111,""))))</f>
        <v>33114022007850501020</v>
      </c>
      <c r="G107" s="16" t="str">
        <f>CONSOLIDADO!B111</f>
        <v>Atender el 100 % de las personas afectadas por incidentes, emergencias y desastres con respuesta integral y coordinada del sdgr</v>
      </c>
      <c r="H107" s="16" t="str">
        <f>MID(CONSOLIDADO!E111,6,250)</f>
        <v xml:space="preserve">Atender de manera integral a las personas afectadas por las situaciones de emergencias o desastres </v>
      </c>
      <c r="I107" s="36" t="str">
        <f>CONSOLIDADO!H111</f>
        <v>Adición al contrato de prestación de servicios N°247 de 2014 cuyo objeto contractual es "Prestar servicios a la entidad, como apoyo a la gestión en actividades operativas y logísticas en el centro de reserva de la Entidad".</v>
      </c>
      <c r="J107" s="34" t="str">
        <f>+CONSOLIDADO!P111&amp;" - "&amp;CONSOLIDADO!Q111&amp;" - "&amp;CONSOLIDADO!R111&amp;" "&amp;CONSOLIDADO!S111</f>
        <v>03 - 04 - 0323 Personal contratado para el fortalecimiento de las Gestión del Riesgo</v>
      </c>
      <c r="K107" s="34" t="str">
        <f>+CONSOLIDADO!J111&amp;" "&amp;CONSOLIDADO!K111</f>
        <v>2.3.03.03.01.03 Servicios Personales Indirectos</v>
      </c>
      <c r="L107" s="16" t="str">
        <f>+CONSOLIDADO!L111&amp;" "&amp;CONSOLIDADO!M111</f>
        <v>083 Prevención Y Atención De Desastres - General</v>
      </c>
      <c r="M107" s="16" t="str">
        <f>+CONSOLIDADO!N111&amp;" "&amp;CONSOLIDADO!O111</f>
        <v>7018 Transferencias de carácter general entre diferentes niveles de gobierno</v>
      </c>
    </row>
    <row r="108" spans="1:13" x14ac:dyDescent="0.2">
      <c r="A108" s="34" t="str">
        <f t="shared" si="5"/>
        <v>3311402200785-47</v>
      </c>
      <c r="B108" s="34">
        <f t="shared" si="6"/>
        <v>47</v>
      </c>
      <c r="C108" s="34" t="str">
        <f t="shared" si="7"/>
        <v>3311402200785</v>
      </c>
      <c r="D108" s="34" t="str">
        <f t="shared" si="8"/>
        <v>331140220078505</v>
      </c>
      <c r="E108" s="34" t="str">
        <f t="shared" si="9"/>
        <v>33114022007850501</v>
      </c>
      <c r="F108" s="35" t="str">
        <f>IF(ISERROR(CONSOLIDADO!D112&amp;IF(LEN(CONSOLIDADO!G112)=1,"00"&amp;CONSOLIDADO!G112,IF(LEN(CONSOLIDADO!G112)=2,"0"&amp;CONSOLIDADO!G112,IF(LEN(CONSOLIDADO!G112)=3,CONSOLIDADO!G112,""))))=TRUE,"",CONSOLIDADO!D112&amp;IF(LEN(CONSOLIDADO!G112)=1,"00"&amp;CONSOLIDADO!G112,IF(LEN(CONSOLIDADO!G112)=2,"0"&amp;CONSOLIDADO!G112,IF(LEN(CONSOLIDADO!G112)=3,CONSOLIDADO!G112,""))))</f>
        <v>33114022007850501021</v>
      </c>
      <c r="G108" s="16" t="str">
        <f>CONSOLIDADO!B112</f>
        <v>Atender el 100 % de las personas afectadas por incidentes, emergencias y desastres con respuesta integral y coordinada del sdgr</v>
      </c>
      <c r="H108" s="16" t="str">
        <f>MID(CONSOLIDADO!E112,6,250)</f>
        <v xml:space="preserve">Atender de manera integral a las personas afectadas por las situaciones de emergencias o desastres </v>
      </c>
      <c r="I108" s="36" t="str">
        <f>CONSOLIDADO!H112</f>
        <v>Adición al contrato de prestación de servicios N°184 de 2014 cuyo objeto contractual es "Prestar servicios al FOPAE, como apoyo a la gestión en actividades operativas y logísticas en el centro de reserva de la Entidad".</v>
      </c>
      <c r="J108" s="34" t="str">
        <f>+CONSOLIDADO!P112&amp;" - "&amp;CONSOLIDADO!Q112&amp;" - "&amp;CONSOLIDADO!R112&amp;" "&amp;CONSOLIDADO!S112</f>
        <v>03 - 04 - 0323 Personal contratado para el fortalecimiento de las Gestión del Riesgo</v>
      </c>
      <c r="K108" s="34" t="str">
        <f>+CONSOLIDADO!J112&amp;" "&amp;CONSOLIDADO!K112</f>
        <v>2.3.03.03.01.03 Servicios Personales Indirectos</v>
      </c>
      <c r="L108" s="16" t="str">
        <f>+CONSOLIDADO!L112&amp;" "&amp;CONSOLIDADO!M112</f>
        <v>083 Prevención Y Atención De Desastres - General</v>
      </c>
      <c r="M108" s="16" t="str">
        <f>+CONSOLIDADO!N112&amp;" "&amp;CONSOLIDADO!O112</f>
        <v>7018 Transferencias de carácter general entre diferentes niveles de gobierno</v>
      </c>
    </row>
    <row r="109" spans="1:13" x14ac:dyDescent="0.2">
      <c r="A109" s="34" t="str">
        <f t="shared" si="5"/>
        <v>3311402200785-48</v>
      </c>
      <c r="B109" s="34">
        <f t="shared" si="6"/>
        <v>48</v>
      </c>
      <c r="C109" s="34" t="str">
        <f t="shared" si="7"/>
        <v>3311402200785</v>
      </c>
      <c r="D109" s="34" t="str">
        <f t="shared" si="8"/>
        <v>331140220078505</v>
      </c>
      <c r="E109" s="34" t="str">
        <f t="shared" si="9"/>
        <v>33114022007850501</v>
      </c>
      <c r="F109" s="35" t="str">
        <f>IF(ISERROR(CONSOLIDADO!D113&amp;IF(LEN(CONSOLIDADO!G113)=1,"00"&amp;CONSOLIDADO!G113,IF(LEN(CONSOLIDADO!G113)=2,"0"&amp;CONSOLIDADO!G113,IF(LEN(CONSOLIDADO!G113)=3,CONSOLIDADO!G113,""))))=TRUE,"",CONSOLIDADO!D113&amp;IF(LEN(CONSOLIDADO!G113)=1,"00"&amp;CONSOLIDADO!G113,IF(LEN(CONSOLIDADO!G113)=2,"0"&amp;CONSOLIDADO!G113,IF(LEN(CONSOLIDADO!G113)=3,CONSOLIDADO!G113,""))))</f>
        <v>33114022007850501022</v>
      </c>
      <c r="G109" s="16" t="str">
        <f>CONSOLIDADO!B113</f>
        <v>Atender el 100 % de las personas afectadas por incidentes, emergencias y desastres con respuesta integral y coordinada del sdgr</v>
      </c>
      <c r="H109" s="16" t="str">
        <f>MID(CONSOLIDADO!E113,6,250)</f>
        <v xml:space="preserve">Atender de manera integral a las personas afectadas por las situaciones de emergencias o desastres </v>
      </c>
      <c r="I109" s="36" t="str">
        <f>CONSOLIDADO!H113</f>
        <v>Adición al contrato de prestación de servicios N°185 de 2014 cuyo objeto contractual es "Prestar servicios a la entidad, como apoyo a la gestión en actividades operativas y logísticas en el centro de reserva de la Entidad".</v>
      </c>
      <c r="J109" s="34" t="str">
        <f>+CONSOLIDADO!P113&amp;" - "&amp;CONSOLIDADO!Q113&amp;" - "&amp;CONSOLIDADO!R113&amp;" "&amp;CONSOLIDADO!S113</f>
        <v>03 - 04 - 0323 Personal contratado para el fortalecimiento de las Gestión del Riesgo</v>
      </c>
      <c r="K109" s="34" t="str">
        <f>+CONSOLIDADO!J113&amp;" "&amp;CONSOLIDADO!K113</f>
        <v>2.3.03.03.01.03 Servicios Personales Indirectos</v>
      </c>
      <c r="L109" s="16" t="str">
        <f>+CONSOLIDADO!L113&amp;" "&amp;CONSOLIDADO!M113</f>
        <v>083 Prevención Y Atención De Desastres - General</v>
      </c>
      <c r="M109" s="16" t="str">
        <f>+CONSOLIDADO!N113&amp;" "&amp;CONSOLIDADO!O113</f>
        <v>7018 Transferencias de carácter general entre diferentes niveles de gobierno</v>
      </c>
    </row>
    <row r="110" spans="1:13" x14ac:dyDescent="0.2">
      <c r="A110" s="34" t="str">
        <f t="shared" si="5"/>
        <v>3311402200785-49</v>
      </c>
      <c r="B110" s="34">
        <f t="shared" si="6"/>
        <v>49</v>
      </c>
      <c r="C110" s="34" t="str">
        <f t="shared" si="7"/>
        <v>3311402200785</v>
      </c>
      <c r="D110" s="34" t="str">
        <f t="shared" si="8"/>
        <v>331140220078505</v>
      </c>
      <c r="E110" s="34" t="str">
        <f t="shared" si="9"/>
        <v>33114022007850501</v>
      </c>
      <c r="F110" s="35" t="str">
        <f>IF(ISERROR(CONSOLIDADO!D114&amp;IF(LEN(CONSOLIDADO!G114)=1,"00"&amp;CONSOLIDADO!G114,IF(LEN(CONSOLIDADO!G114)=2,"0"&amp;CONSOLIDADO!G114,IF(LEN(CONSOLIDADO!G114)=3,CONSOLIDADO!G114,""))))=TRUE,"",CONSOLIDADO!D114&amp;IF(LEN(CONSOLIDADO!G114)=1,"00"&amp;CONSOLIDADO!G114,IF(LEN(CONSOLIDADO!G114)=2,"0"&amp;CONSOLIDADO!G114,IF(LEN(CONSOLIDADO!G114)=3,CONSOLIDADO!G114,""))))</f>
        <v>33114022007850501023</v>
      </c>
      <c r="G110" s="16" t="str">
        <f>CONSOLIDADO!B114</f>
        <v>Atender el 100 % de las personas afectadas por incidentes, emergencias y desastres con respuesta integral y coordinada del sdgr</v>
      </c>
      <c r="H110" s="16" t="str">
        <f>MID(CONSOLIDADO!E114,6,250)</f>
        <v xml:space="preserve">Atender de manera integral a las personas afectadas por las situaciones de emergencias o desastres </v>
      </c>
      <c r="I110" s="36" t="str">
        <f>CONSOLIDADO!H114</f>
        <v>Adición al contrato de prestación de servicios N°143 de 2014 cuyo objeto contractual es "Prestación de servicios de apoyo a la gestión en actividades operativas  para el número único de Seguridad y Emergencias - NUSE 123 y la red de comunicaciones Distrital".</v>
      </c>
      <c r="J110" s="34" t="str">
        <f>+CONSOLIDADO!P114&amp;" - "&amp;CONSOLIDADO!Q114&amp;" - "&amp;CONSOLIDADO!R114&amp;" "&amp;CONSOLIDADO!S114</f>
        <v>03 - 04 - 0323 Personal contratado para el fortalecimiento de las Gestión del Riesgo</v>
      </c>
      <c r="K110" s="34" t="str">
        <f>+CONSOLIDADO!J114&amp;" "&amp;CONSOLIDADO!K114</f>
        <v>2.3.03.03.01.03 Servicios Personales Indirectos</v>
      </c>
      <c r="L110" s="16" t="str">
        <f>+CONSOLIDADO!L114&amp;" "&amp;CONSOLIDADO!M114</f>
        <v>083 Prevención Y Atención De Desastres - General</v>
      </c>
      <c r="M110" s="16" t="str">
        <f>+CONSOLIDADO!N114&amp;" "&amp;CONSOLIDADO!O114</f>
        <v>7018 Transferencias de carácter general entre diferentes niveles de gobierno</v>
      </c>
    </row>
    <row r="111" spans="1:13" x14ac:dyDescent="0.2">
      <c r="A111" s="34" t="str">
        <f t="shared" si="5"/>
        <v>3311402200785-50</v>
      </c>
      <c r="B111" s="34">
        <f t="shared" si="6"/>
        <v>50</v>
      </c>
      <c r="C111" s="34" t="str">
        <f t="shared" si="7"/>
        <v>3311402200785</v>
      </c>
      <c r="D111" s="34" t="str">
        <f t="shared" si="8"/>
        <v>331140220078505</v>
      </c>
      <c r="E111" s="34" t="str">
        <f t="shared" si="9"/>
        <v>33114022007850501</v>
      </c>
      <c r="F111" s="35" t="str">
        <f>IF(ISERROR(CONSOLIDADO!D115&amp;IF(LEN(CONSOLIDADO!G115)=1,"00"&amp;CONSOLIDADO!G115,IF(LEN(CONSOLIDADO!G115)=2,"0"&amp;CONSOLIDADO!G115,IF(LEN(CONSOLIDADO!G115)=3,CONSOLIDADO!G115,""))))=TRUE,"",CONSOLIDADO!D115&amp;IF(LEN(CONSOLIDADO!G115)=1,"00"&amp;CONSOLIDADO!G115,IF(LEN(CONSOLIDADO!G115)=2,"0"&amp;CONSOLIDADO!G115,IF(LEN(CONSOLIDADO!G115)=3,CONSOLIDADO!G115,""))))</f>
        <v>33114022007850501024</v>
      </c>
      <c r="G111" s="16" t="str">
        <f>CONSOLIDADO!B115</f>
        <v>Atender el 100 % de las personas afectadas por incidentes, emergencias y desastres con respuesta integral y coordinada del sdgr</v>
      </c>
      <c r="H111" s="16" t="str">
        <f>MID(CONSOLIDADO!E115,6,250)</f>
        <v xml:space="preserve">Atender de manera integral a las personas afectadas por las situaciones de emergencias o desastres </v>
      </c>
      <c r="I111" s="36" t="str">
        <f>CONSOLIDADO!H115</f>
        <v>Adición al contrato de prestación de servicios N°156 de 2014 cuyo objeto contractual es"Prestación de servicios de apoyo a la gestión en actividades operativas  para el número único de Seguridad y Emergencias - NUSE 123 y la red de comunicaciones Distrital".</v>
      </c>
      <c r="J111" s="34" t="str">
        <f>+CONSOLIDADO!P115&amp;" - "&amp;CONSOLIDADO!Q115&amp;" - "&amp;CONSOLIDADO!R115&amp;" "&amp;CONSOLIDADO!S115</f>
        <v>03 - 04 - 0323 Personal contratado para el fortalecimiento de las Gestión del Riesgo</v>
      </c>
      <c r="K111" s="34" t="str">
        <f>+CONSOLIDADO!J115&amp;" "&amp;CONSOLIDADO!K115</f>
        <v>2.3.03.03.01.03 Servicios Personales Indirectos</v>
      </c>
      <c r="L111" s="16" t="str">
        <f>+CONSOLIDADO!L115&amp;" "&amp;CONSOLIDADO!M115</f>
        <v>083 Prevención Y Atención De Desastres - General</v>
      </c>
      <c r="M111" s="16" t="str">
        <f>+CONSOLIDADO!N115&amp;" "&amp;CONSOLIDADO!O115</f>
        <v>7018 Transferencias de carácter general entre diferentes niveles de gobierno</v>
      </c>
    </row>
    <row r="112" spans="1:13" x14ac:dyDescent="0.2">
      <c r="A112" s="34" t="str">
        <f t="shared" si="5"/>
        <v>3311402200785-51</v>
      </c>
      <c r="B112" s="34">
        <f t="shared" si="6"/>
        <v>51</v>
      </c>
      <c r="C112" s="34" t="str">
        <f t="shared" si="7"/>
        <v>3311402200785</v>
      </c>
      <c r="D112" s="34" t="str">
        <f t="shared" si="8"/>
        <v>331140220078505</v>
      </c>
      <c r="E112" s="34" t="str">
        <f t="shared" si="9"/>
        <v>33114022007850501</v>
      </c>
      <c r="F112" s="35" t="str">
        <f>IF(ISERROR(CONSOLIDADO!D116&amp;IF(LEN(CONSOLIDADO!G116)=1,"00"&amp;CONSOLIDADO!G116,IF(LEN(CONSOLIDADO!G116)=2,"0"&amp;CONSOLIDADO!G116,IF(LEN(CONSOLIDADO!G116)=3,CONSOLIDADO!G116,""))))=TRUE,"",CONSOLIDADO!D116&amp;IF(LEN(CONSOLIDADO!G116)=1,"00"&amp;CONSOLIDADO!G116,IF(LEN(CONSOLIDADO!G116)=2,"0"&amp;CONSOLIDADO!G116,IF(LEN(CONSOLIDADO!G116)=3,CONSOLIDADO!G116,""))))</f>
        <v>33114022007850501025</v>
      </c>
      <c r="G112" s="16" t="str">
        <f>CONSOLIDADO!B116</f>
        <v>Atender el 100 % de las personas afectadas por incidentes, emergencias y desastres con respuesta integral y coordinada del sdgr</v>
      </c>
      <c r="H112" s="16" t="str">
        <f>MID(CONSOLIDADO!E116,6,250)</f>
        <v xml:space="preserve">Atender de manera integral a las personas afectadas por las situaciones de emergencias o desastres </v>
      </c>
      <c r="I112" s="36" t="str">
        <f>CONSOLIDADO!H116</f>
        <v>Adición al contrato de prestación de servicios N°102 de 2014 cuyo objeto contractual es "Prestación de servicios de apoyo a la gestión en actividades operativas  para el número único de Seguridad y Emergencias - NUSE 123 y la red de comunicaciones Distrital".</v>
      </c>
      <c r="J112" s="34" t="str">
        <f>+CONSOLIDADO!P116&amp;" - "&amp;CONSOLIDADO!Q116&amp;" - "&amp;CONSOLIDADO!R116&amp;" "&amp;CONSOLIDADO!S116</f>
        <v>03 - 04 - 0323 Personal contratado para el fortalecimiento de las Gestión del Riesgo</v>
      </c>
      <c r="K112" s="34" t="str">
        <f>+CONSOLIDADO!J116&amp;" "&amp;CONSOLIDADO!K116</f>
        <v>2.3.03.03.01.03 Servicios Personales Indirectos</v>
      </c>
      <c r="L112" s="16" t="str">
        <f>+CONSOLIDADO!L116&amp;" "&amp;CONSOLIDADO!M116</f>
        <v>083 Prevención Y Atención De Desastres - General</v>
      </c>
      <c r="M112" s="16" t="str">
        <f>+CONSOLIDADO!N116&amp;" "&amp;CONSOLIDADO!O116</f>
        <v>7018 Transferencias de carácter general entre diferentes niveles de gobierno</v>
      </c>
    </row>
    <row r="113" spans="1:13" x14ac:dyDescent="0.2">
      <c r="A113" s="34" t="str">
        <f t="shared" si="5"/>
        <v>3311402200785-52</v>
      </c>
      <c r="B113" s="34">
        <f t="shared" si="6"/>
        <v>52</v>
      </c>
      <c r="C113" s="34" t="str">
        <f t="shared" si="7"/>
        <v>3311402200785</v>
      </c>
      <c r="D113" s="34" t="str">
        <f t="shared" si="8"/>
        <v>331140220078505</v>
      </c>
      <c r="E113" s="34" t="str">
        <f t="shared" si="9"/>
        <v>33114022007850501</v>
      </c>
      <c r="F113" s="35" t="str">
        <f>IF(ISERROR(CONSOLIDADO!D117&amp;IF(LEN(CONSOLIDADO!G117)=1,"00"&amp;CONSOLIDADO!G117,IF(LEN(CONSOLIDADO!G117)=2,"0"&amp;CONSOLIDADO!G117,IF(LEN(CONSOLIDADO!G117)=3,CONSOLIDADO!G117,""))))=TRUE,"",CONSOLIDADO!D117&amp;IF(LEN(CONSOLIDADO!G117)=1,"00"&amp;CONSOLIDADO!G117,IF(LEN(CONSOLIDADO!G117)=2,"0"&amp;CONSOLIDADO!G117,IF(LEN(CONSOLIDADO!G117)=3,CONSOLIDADO!G117,""))))</f>
        <v>33114022007850501026</v>
      </c>
      <c r="G113" s="16" t="str">
        <f>CONSOLIDADO!B117</f>
        <v>Atender el 100 % de las personas afectadas por incidentes, emergencias y desastres con respuesta integral y coordinada del sdgr</v>
      </c>
      <c r="H113" s="16" t="str">
        <f>MID(CONSOLIDADO!E117,6,250)</f>
        <v xml:space="preserve">Atender de manera integral a las personas afectadas por las situaciones de emergencias o desastres </v>
      </c>
      <c r="I113" s="36" t="str">
        <f>CONSOLIDADO!H117</f>
        <v>Adición al contrato de prestación de servicios N°103 de 2014 cuyo objeto contractual es "Prestación de servicios de apoyo a la gestión en actividades operativas  para el número único de Seguridad y Emergencias - NUSE 123 y la red de comunicaciones Distrital".</v>
      </c>
      <c r="J113" s="34" t="str">
        <f>+CONSOLIDADO!P117&amp;" - "&amp;CONSOLIDADO!Q117&amp;" - "&amp;CONSOLIDADO!R117&amp;" "&amp;CONSOLIDADO!S117</f>
        <v>03 - 04 - 0323 Personal contratado para el fortalecimiento de las Gestión del Riesgo</v>
      </c>
      <c r="K113" s="34" t="str">
        <f>+CONSOLIDADO!J117&amp;" "&amp;CONSOLIDADO!K117</f>
        <v>2.3.03.03.01.03 Servicios Personales Indirectos</v>
      </c>
      <c r="L113" s="16" t="str">
        <f>+CONSOLIDADO!L117&amp;" "&amp;CONSOLIDADO!M117</f>
        <v>083 Prevención Y Atención De Desastres - General</v>
      </c>
      <c r="M113" s="16" t="str">
        <f>+CONSOLIDADO!N117&amp;" "&amp;CONSOLIDADO!O117</f>
        <v>7018 Transferencias de carácter general entre diferentes niveles de gobierno</v>
      </c>
    </row>
    <row r="114" spans="1:13" x14ac:dyDescent="0.2">
      <c r="A114" s="34" t="str">
        <f t="shared" si="5"/>
        <v>3311402200785-53</v>
      </c>
      <c r="B114" s="34">
        <f t="shared" si="6"/>
        <v>53</v>
      </c>
      <c r="C114" s="34" t="str">
        <f t="shared" si="7"/>
        <v>3311402200785</v>
      </c>
      <c r="D114" s="34" t="str">
        <f t="shared" si="8"/>
        <v>331140220078505</v>
      </c>
      <c r="E114" s="34" t="str">
        <f t="shared" si="9"/>
        <v>33114022007850501</v>
      </c>
      <c r="F114" s="35" t="str">
        <f>IF(ISERROR(CONSOLIDADO!D118&amp;IF(LEN(CONSOLIDADO!G118)=1,"00"&amp;CONSOLIDADO!G118,IF(LEN(CONSOLIDADO!G118)=2,"0"&amp;CONSOLIDADO!G118,IF(LEN(CONSOLIDADO!G118)=3,CONSOLIDADO!G118,""))))=TRUE,"",CONSOLIDADO!D118&amp;IF(LEN(CONSOLIDADO!G118)=1,"00"&amp;CONSOLIDADO!G118,IF(LEN(CONSOLIDADO!G118)=2,"0"&amp;CONSOLIDADO!G118,IF(LEN(CONSOLIDADO!G118)=3,CONSOLIDADO!G118,""))))</f>
        <v>33114022007850501027</v>
      </c>
      <c r="G114" s="16" t="str">
        <f>CONSOLIDADO!B118</f>
        <v>Atender el 100 % de las personas afectadas por incidentes, emergencias y desastres con respuesta integral y coordinada del sdgr</v>
      </c>
      <c r="H114" s="16" t="str">
        <f>MID(CONSOLIDADO!E118,6,250)</f>
        <v xml:space="preserve">Atender de manera integral a las personas afectadas por las situaciones de emergencias o desastres </v>
      </c>
      <c r="I114" s="36" t="str">
        <f>CONSOLIDADO!H118</f>
        <v>Adición al contrato de prestación de servicios N°104 de 2014 cuyo objeto contractual es "Prestación de servicios de apoyo a la gestión en actividades operativas  para el número único de Seguridad y Emergencias - NUSE 123 y la red de comunicaciones Distrital".</v>
      </c>
      <c r="J114" s="34" t="str">
        <f>+CONSOLIDADO!P118&amp;" - "&amp;CONSOLIDADO!Q118&amp;" - "&amp;CONSOLIDADO!R118&amp;" "&amp;CONSOLIDADO!S118</f>
        <v>03 - 04 - 0323 Personal contratado para el fortalecimiento de las Gestión del Riesgo</v>
      </c>
      <c r="K114" s="34" t="str">
        <f>+CONSOLIDADO!J118&amp;" "&amp;CONSOLIDADO!K118</f>
        <v>2.3.03.03.01.03 Servicios Personales Indirectos</v>
      </c>
      <c r="L114" s="16" t="str">
        <f>+CONSOLIDADO!L118&amp;" "&amp;CONSOLIDADO!M118</f>
        <v>083 Prevención Y Atención De Desastres - General</v>
      </c>
      <c r="M114" s="16" t="str">
        <f>+CONSOLIDADO!N118&amp;" "&amp;CONSOLIDADO!O118</f>
        <v>7018 Transferencias de carácter general entre diferentes niveles de gobierno</v>
      </c>
    </row>
    <row r="115" spans="1:13" x14ac:dyDescent="0.2">
      <c r="A115" s="34" t="str">
        <f t="shared" si="5"/>
        <v>3311402200785-54</v>
      </c>
      <c r="B115" s="34">
        <f t="shared" si="6"/>
        <v>54</v>
      </c>
      <c r="C115" s="34" t="str">
        <f t="shared" si="7"/>
        <v>3311402200785</v>
      </c>
      <c r="D115" s="34" t="str">
        <f t="shared" si="8"/>
        <v>331140220078505</v>
      </c>
      <c r="E115" s="34" t="str">
        <f t="shared" si="9"/>
        <v>33114022007850501</v>
      </c>
      <c r="F115" s="35" t="str">
        <f>IF(ISERROR(CONSOLIDADO!D119&amp;IF(LEN(CONSOLIDADO!G119)=1,"00"&amp;CONSOLIDADO!G119,IF(LEN(CONSOLIDADO!G119)=2,"0"&amp;CONSOLIDADO!G119,IF(LEN(CONSOLIDADO!G119)=3,CONSOLIDADO!G119,""))))=TRUE,"",CONSOLIDADO!D119&amp;IF(LEN(CONSOLIDADO!G119)=1,"00"&amp;CONSOLIDADO!G119,IF(LEN(CONSOLIDADO!G119)=2,"0"&amp;CONSOLIDADO!G119,IF(LEN(CONSOLIDADO!G119)=3,CONSOLIDADO!G119,""))))</f>
        <v>33114022007850501028</v>
      </c>
      <c r="G115" s="16" t="str">
        <f>CONSOLIDADO!B119</f>
        <v>Atender el 100 % de las personas afectadas por incidentes, emergencias y desastres con respuesta integral y coordinada del sdgr</v>
      </c>
      <c r="H115" s="16" t="str">
        <f>MID(CONSOLIDADO!E119,6,250)</f>
        <v xml:space="preserve">Atender de manera integral a las personas afectadas por las situaciones de emergencias o desastres </v>
      </c>
      <c r="I115" s="36" t="str">
        <f>CONSOLIDADO!H119</f>
        <v>Adición al contrato de prestación de servicios N°101 de 2014 cuyo objeto contractual es "Prestación de servicios de apoyo a la gestión en actividades operativas  para el número único de Seguridad y Emergencias - NUSE 123 y la red de comunicaciones Distrital".</v>
      </c>
      <c r="J115" s="34" t="str">
        <f>+CONSOLIDADO!P119&amp;" - "&amp;CONSOLIDADO!Q119&amp;" - "&amp;CONSOLIDADO!R119&amp;" "&amp;CONSOLIDADO!S119</f>
        <v>03 - 04 - 0323 Personal contratado para el fortalecimiento de las Gestión del Riesgo</v>
      </c>
      <c r="K115" s="34" t="str">
        <f>+CONSOLIDADO!J119&amp;" "&amp;CONSOLIDADO!K119</f>
        <v>2.3.03.03.01.03 Servicios Personales Indirectos</v>
      </c>
      <c r="L115" s="16" t="str">
        <f>+CONSOLIDADO!L119&amp;" "&amp;CONSOLIDADO!M119</f>
        <v>083 Prevención Y Atención De Desastres - General</v>
      </c>
      <c r="M115" s="16" t="str">
        <f>+CONSOLIDADO!N119&amp;" "&amp;CONSOLIDADO!O119</f>
        <v>7018 Transferencias de carácter general entre diferentes niveles de gobierno</v>
      </c>
    </row>
    <row r="116" spans="1:13" x14ac:dyDescent="0.2">
      <c r="A116" s="34" t="str">
        <f t="shared" si="5"/>
        <v>3311402200785-55</v>
      </c>
      <c r="B116" s="34">
        <f t="shared" si="6"/>
        <v>55</v>
      </c>
      <c r="C116" s="34" t="str">
        <f t="shared" si="7"/>
        <v>3311402200785</v>
      </c>
      <c r="D116" s="34" t="str">
        <f t="shared" si="8"/>
        <v>331140220078505</v>
      </c>
      <c r="E116" s="34" t="str">
        <f t="shared" si="9"/>
        <v>33114022007850501</v>
      </c>
      <c r="F116" s="35" t="str">
        <f>IF(ISERROR(CONSOLIDADO!D120&amp;IF(LEN(CONSOLIDADO!G120)=1,"00"&amp;CONSOLIDADO!G120,IF(LEN(CONSOLIDADO!G120)=2,"0"&amp;CONSOLIDADO!G120,IF(LEN(CONSOLIDADO!G120)=3,CONSOLIDADO!G120,""))))=TRUE,"",CONSOLIDADO!D120&amp;IF(LEN(CONSOLIDADO!G120)=1,"00"&amp;CONSOLIDADO!G120,IF(LEN(CONSOLIDADO!G120)=2,"0"&amp;CONSOLIDADO!G120,IF(LEN(CONSOLIDADO!G120)=3,CONSOLIDADO!G120,""))))</f>
        <v>33114022007850501029</v>
      </c>
      <c r="G116" s="16" t="str">
        <f>CONSOLIDADO!B120</f>
        <v>Atender el 100 % de las personas afectadas por incidentes, emergencias y desastres con respuesta integral y coordinada del sdgr</v>
      </c>
      <c r="H116" s="16" t="str">
        <f>MID(CONSOLIDADO!E120,6,250)</f>
        <v xml:space="preserve">Atender de manera integral a las personas afectadas por las situaciones de emergencias o desastres </v>
      </c>
      <c r="I116" s="36" t="str">
        <f>CONSOLIDADO!H120</f>
        <v>Adición al contrato de prestación de servicios N°262 de 2014 cuyo objeto contractual es "Prestación de servicios de apoyo a la gestión en actividades operativas  para el número único de Seguridad y Emergencias - NUSE 123 y la red de comunicaciones Distrital".</v>
      </c>
      <c r="J116" s="34" t="str">
        <f>+CONSOLIDADO!P120&amp;" - "&amp;CONSOLIDADO!Q120&amp;" - "&amp;CONSOLIDADO!R120&amp;" "&amp;CONSOLIDADO!S120</f>
        <v>03 - 04 - 0323 Personal contratado para el fortalecimiento de las Gestión del Riesgo</v>
      </c>
      <c r="K116" s="34" t="str">
        <f>+CONSOLIDADO!J120&amp;" "&amp;CONSOLIDADO!K120</f>
        <v>2.3.03.03.01.03 Servicios Personales Indirectos</v>
      </c>
      <c r="L116" s="16" t="str">
        <f>+CONSOLIDADO!L120&amp;" "&amp;CONSOLIDADO!M120</f>
        <v>083 Prevención Y Atención De Desastres - General</v>
      </c>
      <c r="M116" s="16" t="str">
        <f>+CONSOLIDADO!N120&amp;" "&amp;CONSOLIDADO!O120</f>
        <v>7018 Transferencias de carácter general entre diferentes niveles de gobierno</v>
      </c>
    </row>
    <row r="117" spans="1:13" x14ac:dyDescent="0.2">
      <c r="A117" s="34" t="str">
        <f t="shared" si="5"/>
        <v>3311402200785-56</v>
      </c>
      <c r="B117" s="34">
        <f t="shared" si="6"/>
        <v>56</v>
      </c>
      <c r="C117" s="34" t="str">
        <f t="shared" si="7"/>
        <v>3311402200785</v>
      </c>
      <c r="D117" s="34" t="str">
        <f t="shared" si="8"/>
        <v>331140220078505</v>
      </c>
      <c r="E117" s="34" t="str">
        <f t="shared" si="9"/>
        <v>33114022007850501</v>
      </c>
      <c r="F117" s="35" t="str">
        <f>IF(ISERROR(CONSOLIDADO!D121&amp;IF(LEN(CONSOLIDADO!G121)=1,"00"&amp;CONSOLIDADO!G121,IF(LEN(CONSOLIDADO!G121)=2,"0"&amp;CONSOLIDADO!G121,IF(LEN(CONSOLIDADO!G121)=3,CONSOLIDADO!G121,""))))=TRUE,"",CONSOLIDADO!D121&amp;IF(LEN(CONSOLIDADO!G121)=1,"00"&amp;CONSOLIDADO!G121,IF(LEN(CONSOLIDADO!G121)=2,"0"&amp;CONSOLIDADO!G121,IF(LEN(CONSOLIDADO!G121)=3,CONSOLIDADO!G121,""))))</f>
        <v>33114022007850501030</v>
      </c>
      <c r="G117" s="16" t="str">
        <f>CONSOLIDADO!B121</f>
        <v>Atender el 100 % de las personas afectadas por incidentes, emergencias y desastres con respuesta integral y coordinada del sdgr</v>
      </c>
      <c r="H117" s="16" t="str">
        <f>MID(CONSOLIDADO!E121,6,250)</f>
        <v xml:space="preserve">Atender de manera integral a las personas afectadas por las situaciones de emergencias o desastres </v>
      </c>
      <c r="I117" s="36" t="str">
        <f>CONSOLIDADO!H121</f>
        <v>Adición al contrato de prestación de servicios N°136 de 2014 cuyo objeto contractual es "Prestación de servicios de apoyo a la gestión en actividades operativas  para el número único de Seguridad y Emergencias - NUSE 123 y la red de comunicaciones Distrital".</v>
      </c>
      <c r="J117" s="34" t="str">
        <f>+CONSOLIDADO!P121&amp;" - "&amp;CONSOLIDADO!Q121&amp;" - "&amp;CONSOLIDADO!R121&amp;" "&amp;CONSOLIDADO!S121</f>
        <v>03 - 04 - 0323 Personal contratado para el fortalecimiento de las Gestión del Riesgo</v>
      </c>
      <c r="K117" s="34" t="str">
        <f>+CONSOLIDADO!J121&amp;" "&amp;CONSOLIDADO!K121</f>
        <v>2.3.03.03.01.03 Servicios Personales Indirectos</v>
      </c>
      <c r="L117" s="16" t="str">
        <f>+CONSOLIDADO!L121&amp;" "&amp;CONSOLIDADO!M121</f>
        <v>083 Prevención Y Atención De Desastres - General</v>
      </c>
      <c r="M117" s="16" t="str">
        <f>+CONSOLIDADO!N121&amp;" "&amp;CONSOLIDADO!O121</f>
        <v>7018 Transferencias de carácter general entre diferentes niveles de gobierno</v>
      </c>
    </row>
    <row r="118" spans="1:13" x14ac:dyDescent="0.2">
      <c r="A118" s="34" t="str">
        <f t="shared" si="5"/>
        <v>3311402200785-57</v>
      </c>
      <c r="B118" s="34">
        <f t="shared" si="6"/>
        <v>57</v>
      </c>
      <c r="C118" s="34" t="str">
        <f t="shared" si="7"/>
        <v>3311402200785</v>
      </c>
      <c r="D118" s="34" t="str">
        <f t="shared" si="8"/>
        <v>331140220078505</v>
      </c>
      <c r="E118" s="34" t="str">
        <f t="shared" si="9"/>
        <v>33114022007850501</v>
      </c>
      <c r="F118" s="35" t="str">
        <f>IF(ISERROR(CONSOLIDADO!D122&amp;IF(LEN(CONSOLIDADO!G122)=1,"00"&amp;CONSOLIDADO!G122,IF(LEN(CONSOLIDADO!G122)=2,"0"&amp;CONSOLIDADO!G122,IF(LEN(CONSOLIDADO!G122)=3,CONSOLIDADO!G122,""))))=TRUE,"",CONSOLIDADO!D122&amp;IF(LEN(CONSOLIDADO!G122)=1,"00"&amp;CONSOLIDADO!G122,IF(LEN(CONSOLIDADO!G122)=2,"0"&amp;CONSOLIDADO!G122,IF(LEN(CONSOLIDADO!G122)=3,CONSOLIDADO!G122,""))))</f>
        <v>33114022007850501031</v>
      </c>
      <c r="G118" s="16" t="str">
        <f>CONSOLIDADO!B122</f>
        <v>Atender el 100 % de las personas afectadas por incidentes, emergencias y desastres con respuesta integral y coordinada del sdgr</v>
      </c>
      <c r="H118" s="16" t="str">
        <f>MID(CONSOLIDADO!E122,6,250)</f>
        <v xml:space="preserve">Atender de manera integral a las personas afectadas por las situaciones de emergencias o desastres </v>
      </c>
      <c r="I118" s="36" t="str">
        <f>CONSOLIDADO!H122</f>
        <v>Adición al contrato de prestación de servicios N°137  de 2014 cuyo objeto contractual es "Prestación de servicios de apoyo a la gestión en actividades operativas  para el número único de Seguridad y Emergencias - NUSE 123 y la red de comunicaciones Distrital".</v>
      </c>
      <c r="J118" s="34" t="str">
        <f>+CONSOLIDADO!P122&amp;" - "&amp;CONSOLIDADO!Q122&amp;" - "&amp;CONSOLIDADO!R122&amp;" "&amp;CONSOLIDADO!S122</f>
        <v>03 - 04 - 0323 Personal contratado para el fortalecimiento de las Gestión del Riesgo</v>
      </c>
      <c r="K118" s="34" t="str">
        <f>+CONSOLIDADO!J122&amp;" "&amp;CONSOLIDADO!K122</f>
        <v>2.3.03.03.01.03 Servicios Personales Indirectos</v>
      </c>
      <c r="L118" s="16" t="str">
        <f>+CONSOLIDADO!L122&amp;" "&amp;CONSOLIDADO!M122</f>
        <v>083 Prevención Y Atención De Desastres - General</v>
      </c>
      <c r="M118" s="16" t="str">
        <f>+CONSOLIDADO!N122&amp;" "&amp;CONSOLIDADO!O122</f>
        <v>7018 Transferencias de carácter general entre diferentes niveles de gobierno</v>
      </c>
    </row>
    <row r="119" spans="1:13" x14ac:dyDescent="0.2">
      <c r="A119" s="34" t="str">
        <f t="shared" si="5"/>
        <v>3311402200785-58</v>
      </c>
      <c r="B119" s="34">
        <f t="shared" si="6"/>
        <v>58</v>
      </c>
      <c r="C119" s="34" t="str">
        <f t="shared" si="7"/>
        <v>3311402200785</v>
      </c>
      <c r="D119" s="34" t="str">
        <f t="shared" si="8"/>
        <v>331140220078505</v>
      </c>
      <c r="E119" s="34" t="str">
        <f t="shared" si="9"/>
        <v>33114022007850501</v>
      </c>
      <c r="F119" s="35" t="str">
        <f>IF(ISERROR(CONSOLIDADO!D123&amp;IF(LEN(CONSOLIDADO!G123)=1,"00"&amp;CONSOLIDADO!G123,IF(LEN(CONSOLIDADO!G123)=2,"0"&amp;CONSOLIDADO!G123,IF(LEN(CONSOLIDADO!G123)=3,CONSOLIDADO!G123,""))))=TRUE,"",CONSOLIDADO!D123&amp;IF(LEN(CONSOLIDADO!G123)=1,"00"&amp;CONSOLIDADO!G123,IF(LEN(CONSOLIDADO!G123)=2,"0"&amp;CONSOLIDADO!G123,IF(LEN(CONSOLIDADO!G123)=3,CONSOLIDADO!G123,""))))</f>
        <v>33114022007850501032</v>
      </c>
      <c r="G119" s="16" t="str">
        <f>CONSOLIDADO!B123</f>
        <v>Atender el 100 % de las personas afectadas por incidentes, emergencias y desastres con respuesta integral y coordinada del sdgr</v>
      </c>
      <c r="H119" s="16" t="str">
        <f>MID(CONSOLIDADO!E123,6,250)</f>
        <v xml:space="preserve">Atender de manera integral a las personas afectadas por las situaciones de emergencias o desastres </v>
      </c>
      <c r="I119" s="36" t="str">
        <f>CONSOLIDADO!H123</f>
        <v>Adición al contrato de prestación de servicios N°149  de 2014 cuyo objeto contractual es "Prestación de servicios de apoyo a la gestión en actividades operativas  para el número único de Seguridad y Emergencias - NUSE 123 y la red de comunicaciones Distrital".</v>
      </c>
      <c r="J119" s="34" t="str">
        <f>+CONSOLIDADO!P123&amp;" - "&amp;CONSOLIDADO!Q123&amp;" - "&amp;CONSOLIDADO!R123&amp;" "&amp;CONSOLIDADO!S123</f>
        <v>03 - 04 - 0323 Personal contratado para el fortalecimiento de las Gestión del Riesgo</v>
      </c>
      <c r="K119" s="34" t="str">
        <f>+CONSOLIDADO!J123&amp;" "&amp;CONSOLIDADO!K123</f>
        <v>2.3.03.03.01.03 Servicios Personales Indirectos</v>
      </c>
      <c r="L119" s="16" t="str">
        <f>+CONSOLIDADO!L123&amp;" "&amp;CONSOLIDADO!M123</f>
        <v>083 Prevención Y Atención De Desastres - General</v>
      </c>
      <c r="M119" s="16" t="str">
        <f>+CONSOLIDADO!N123&amp;" "&amp;CONSOLIDADO!O123</f>
        <v>7018 Transferencias de carácter general entre diferentes niveles de gobierno</v>
      </c>
    </row>
    <row r="120" spans="1:13" x14ac:dyDescent="0.2">
      <c r="A120" s="34" t="str">
        <f t="shared" si="5"/>
        <v>3311402200785-59</v>
      </c>
      <c r="B120" s="34">
        <f t="shared" si="6"/>
        <v>59</v>
      </c>
      <c r="C120" s="34" t="str">
        <f t="shared" si="7"/>
        <v>3311402200785</v>
      </c>
      <c r="D120" s="34" t="str">
        <f t="shared" si="8"/>
        <v>331140220078505</v>
      </c>
      <c r="E120" s="34" t="str">
        <f t="shared" si="9"/>
        <v>33114022007850501</v>
      </c>
      <c r="F120" s="35" t="str">
        <f>IF(ISERROR(CONSOLIDADO!D124&amp;IF(LEN(CONSOLIDADO!G124)=1,"00"&amp;CONSOLIDADO!G124,IF(LEN(CONSOLIDADO!G124)=2,"0"&amp;CONSOLIDADO!G124,IF(LEN(CONSOLIDADO!G124)=3,CONSOLIDADO!G124,""))))=TRUE,"",CONSOLIDADO!D124&amp;IF(LEN(CONSOLIDADO!G124)=1,"00"&amp;CONSOLIDADO!G124,IF(LEN(CONSOLIDADO!G124)=2,"0"&amp;CONSOLIDADO!G124,IF(LEN(CONSOLIDADO!G124)=3,CONSOLIDADO!G124,""))))</f>
        <v>33114022007850501033</v>
      </c>
      <c r="G120" s="16" t="str">
        <f>CONSOLIDADO!B124</f>
        <v>Atender el 100 % de las personas afectadas por incidentes, emergencias y desastres con respuesta integral y coordinada del sdgr</v>
      </c>
      <c r="H120" s="16" t="str">
        <f>MID(CONSOLIDADO!E124,6,250)</f>
        <v xml:space="preserve">Atender de manera integral a las personas afectadas por las situaciones de emergencias o desastres </v>
      </c>
      <c r="I120" s="36" t="str">
        <f>CONSOLIDADO!H124</f>
        <v>Adición al contrato de prestación de servicios N°147  de 2014 cuyo objeto contractual Es "Prestación de servicios de apoyo a la gestión en actividades operativas  para el número único de Seguridad y Emergencias - NUSE 123 y la red de comunicaciones Distrital".</v>
      </c>
      <c r="J120" s="34" t="str">
        <f>+CONSOLIDADO!P124&amp;" - "&amp;CONSOLIDADO!Q124&amp;" - "&amp;CONSOLIDADO!R124&amp;" "&amp;CONSOLIDADO!S124</f>
        <v>03 - 04 - 0323 Personal contratado para el fortalecimiento de las Gestión del Riesgo</v>
      </c>
      <c r="K120" s="34" t="str">
        <f>+CONSOLIDADO!J124&amp;" "&amp;CONSOLIDADO!K124</f>
        <v>2.3.03.03.01.03 Servicios Personales Indirectos</v>
      </c>
      <c r="L120" s="16" t="str">
        <f>+CONSOLIDADO!L124&amp;" "&amp;CONSOLIDADO!M124</f>
        <v>083 Prevención Y Atención De Desastres - General</v>
      </c>
      <c r="M120" s="16" t="str">
        <f>+CONSOLIDADO!N124&amp;" "&amp;CONSOLIDADO!O124</f>
        <v>7018 Transferencias de carácter general entre diferentes niveles de gobierno</v>
      </c>
    </row>
    <row r="121" spans="1:13" x14ac:dyDescent="0.2">
      <c r="A121" s="34" t="str">
        <f t="shared" si="5"/>
        <v>3311402200785-60</v>
      </c>
      <c r="B121" s="34">
        <f t="shared" si="6"/>
        <v>60</v>
      </c>
      <c r="C121" s="34" t="str">
        <f t="shared" si="7"/>
        <v>3311402200785</v>
      </c>
      <c r="D121" s="34" t="str">
        <f t="shared" si="8"/>
        <v>331140220078505</v>
      </c>
      <c r="E121" s="34" t="str">
        <f t="shared" si="9"/>
        <v>33114022007850501</v>
      </c>
      <c r="F121" s="35" t="str">
        <f>IF(ISERROR(CONSOLIDADO!D125&amp;IF(LEN(CONSOLIDADO!G125)=1,"00"&amp;CONSOLIDADO!G125,IF(LEN(CONSOLIDADO!G125)=2,"0"&amp;CONSOLIDADO!G125,IF(LEN(CONSOLIDADO!G125)=3,CONSOLIDADO!G125,""))))=TRUE,"",CONSOLIDADO!D125&amp;IF(LEN(CONSOLIDADO!G125)=1,"00"&amp;CONSOLIDADO!G125,IF(LEN(CONSOLIDADO!G125)=2,"0"&amp;CONSOLIDADO!G125,IF(LEN(CONSOLIDADO!G125)=3,CONSOLIDADO!G125,""))))</f>
        <v>33114022007850501034</v>
      </c>
      <c r="G121" s="16" t="str">
        <f>CONSOLIDADO!B125</f>
        <v>Atender el 100 % de las personas afectadas por incidentes, emergencias y desastres con respuesta integral y coordinada del sdgr</v>
      </c>
      <c r="H121" s="16" t="str">
        <f>MID(CONSOLIDADO!E125,6,250)</f>
        <v xml:space="preserve">Atender de manera integral a las personas afectadas por las situaciones de emergencias o desastres </v>
      </c>
      <c r="I121" s="36" t="str">
        <f>CONSOLIDADO!H125</f>
        <v>Adición al contrato de prestación de servicios N°144 de 2014 cuyo objeto contractual es "Prestación de servicios de apoyo a la gestión en actividades operativas  para el número único de Seguridad y Emergencias - NUSE 123 y la red de comunicaciones Distrital".</v>
      </c>
      <c r="J121" s="34" t="str">
        <f>+CONSOLIDADO!P125&amp;" - "&amp;CONSOLIDADO!Q125&amp;" - "&amp;CONSOLIDADO!R125&amp;" "&amp;CONSOLIDADO!S125</f>
        <v>03 - 04 - 0323 Personal contratado para el fortalecimiento de las Gestión del Riesgo</v>
      </c>
      <c r="K121" s="34" t="str">
        <f>+CONSOLIDADO!J125&amp;" "&amp;CONSOLIDADO!K125</f>
        <v>2.3.03.03.01.03 Servicios Personales Indirectos</v>
      </c>
      <c r="L121" s="16" t="str">
        <f>+CONSOLIDADO!L125&amp;" "&amp;CONSOLIDADO!M125</f>
        <v>083 Prevención Y Atención De Desastres - General</v>
      </c>
      <c r="M121" s="16" t="str">
        <f>+CONSOLIDADO!N125&amp;" "&amp;CONSOLIDADO!O125</f>
        <v>7018 Transferencias de carácter general entre diferentes niveles de gobierno</v>
      </c>
    </row>
    <row r="122" spans="1:13" x14ac:dyDescent="0.2">
      <c r="A122" s="34" t="str">
        <f t="shared" si="5"/>
        <v>3311402200785-61</v>
      </c>
      <c r="B122" s="34">
        <f t="shared" si="6"/>
        <v>61</v>
      </c>
      <c r="C122" s="34" t="str">
        <f t="shared" si="7"/>
        <v>3311402200785</v>
      </c>
      <c r="D122" s="34" t="str">
        <f t="shared" si="8"/>
        <v>331140220078505</v>
      </c>
      <c r="E122" s="34" t="str">
        <f t="shared" si="9"/>
        <v>33114022007850501</v>
      </c>
      <c r="F122" s="35" t="str">
        <f>IF(ISERROR(CONSOLIDADO!D126&amp;IF(LEN(CONSOLIDADO!G126)=1,"00"&amp;CONSOLIDADO!G126,IF(LEN(CONSOLIDADO!G126)=2,"0"&amp;CONSOLIDADO!G126,IF(LEN(CONSOLIDADO!G126)=3,CONSOLIDADO!G126,""))))=TRUE,"",CONSOLIDADO!D126&amp;IF(LEN(CONSOLIDADO!G126)=1,"00"&amp;CONSOLIDADO!G126,IF(LEN(CONSOLIDADO!G126)=2,"0"&amp;CONSOLIDADO!G126,IF(LEN(CONSOLIDADO!G126)=3,CONSOLIDADO!G126,""))))</f>
        <v>33114022007850501035</v>
      </c>
      <c r="G122" s="16" t="str">
        <f>CONSOLIDADO!B126</f>
        <v>Atender el 100 % de las personas afectadas por incidentes, emergencias y desastres con respuesta integral y coordinada del sdgr</v>
      </c>
      <c r="H122" s="16" t="str">
        <f>MID(CONSOLIDADO!E126,6,250)</f>
        <v xml:space="preserve">Atender de manera integral a las personas afectadas por las situaciones de emergencias o desastres </v>
      </c>
      <c r="I122" s="36" t="str">
        <f>CONSOLIDADO!H126</f>
        <v>Adición al contrato de prestación de servicios N°323 de 2014 cuyo objeto contractual es "Prestar los servicios profesionales para desarrollar las acciones requeridas en la elaboración de un sistema logístico para Bogotá, de acuerdo a lo establecido en la estrategia distrital de respuesta".</v>
      </c>
      <c r="J122" s="34" t="str">
        <f>+CONSOLIDADO!P126&amp;" - "&amp;CONSOLIDADO!Q126&amp;" - "&amp;CONSOLIDADO!R126&amp;" "&amp;CONSOLIDADO!S126</f>
        <v>03 - 04 - 0323 Personal contratado para el fortalecimiento de las Gestión del Riesgo</v>
      </c>
      <c r="K122" s="34" t="str">
        <f>+CONSOLIDADO!J126&amp;" "&amp;CONSOLIDADO!K126</f>
        <v>2.3.03.03.01.03 Servicios Personales Indirectos</v>
      </c>
      <c r="L122" s="16" t="str">
        <f>+CONSOLIDADO!L126&amp;" "&amp;CONSOLIDADO!M126</f>
        <v>083 Prevención Y Atención De Desastres - General</v>
      </c>
      <c r="M122" s="16" t="str">
        <f>+CONSOLIDADO!N126&amp;" "&amp;CONSOLIDADO!O126</f>
        <v>7018 Transferencias de carácter general entre diferentes niveles de gobierno</v>
      </c>
    </row>
    <row r="123" spans="1:13" x14ac:dyDescent="0.2">
      <c r="A123" s="34" t="str">
        <f t="shared" si="5"/>
        <v>3311402200785-62</v>
      </c>
      <c r="B123" s="34">
        <f t="shared" si="6"/>
        <v>62</v>
      </c>
      <c r="C123" s="34" t="str">
        <f t="shared" si="7"/>
        <v>3311402200785</v>
      </c>
      <c r="D123" s="34" t="str">
        <f t="shared" si="8"/>
        <v>331140220078505</v>
      </c>
      <c r="E123" s="34" t="str">
        <f t="shared" si="9"/>
        <v>33114022007850501</v>
      </c>
      <c r="F123" s="35" t="str">
        <f>IF(ISERROR(CONSOLIDADO!D127&amp;IF(LEN(CONSOLIDADO!G127)=1,"00"&amp;CONSOLIDADO!G127,IF(LEN(CONSOLIDADO!G127)=2,"0"&amp;CONSOLIDADO!G127,IF(LEN(CONSOLIDADO!G127)=3,CONSOLIDADO!G127,""))))=TRUE,"",CONSOLIDADO!D127&amp;IF(LEN(CONSOLIDADO!G127)=1,"00"&amp;CONSOLIDADO!G127,IF(LEN(CONSOLIDADO!G127)=2,"0"&amp;CONSOLIDADO!G127,IF(LEN(CONSOLIDADO!G127)=3,CONSOLIDADO!G127,""))))</f>
        <v>33114022007850501036</v>
      </c>
      <c r="G123" s="16" t="str">
        <f>CONSOLIDADO!B127</f>
        <v>Atender el 100 % de las personas afectadas por incidentes, emergencias y desastres con respuesta integral y coordinada del sdgr</v>
      </c>
      <c r="H123" s="16" t="str">
        <f>MID(CONSOLIDADO!E127,6,250)</f>
        <v xml:space="preserve">Atender de manera integral a las personas afectadas por las situaciones de emergencias o desastres </v>
      </c>
      <c r="I123" s="36" t="str">
        <f>CONSOLIDADO!H127</f>
        <v>Adición al contrato de prestación de servicios N°244 de 2014 cuyo objeto contractual es "Prestar servicios de apoyo técnico para la gestión de la Subdirección de Emergencias de la entidad, en la respuesta integral a Emergencias y Desastres".</v>
      </c>
      <c r="J123" s="34" t="str">
        <f>+CONSOLIDADO!P127&amp;" - "&amp;CONSOLIDADO!Q127&amp;" - "&amp;CONSOLIDADO!R127&amp;" "&amp;CONSOLIDADO!S127</f>
        <v>03 - 04 - 0323 Personal contratado para el fortalecimiento de las Gestión del Riesgo</v>
      </c>
      <c r="K123" s="34" t="str">
        <f>+CONSOLIDADO!J127&amp;" "&amp;CONSOLIDADO!K127</f>
        <v>2.3.03.03.01.03 Servicios Personales Indirectos</v>
      </c>
      <c r="L123" s="16" t="str">
        <f>+CONSOLIDADO!L127&amp;" "&amp;CONSOLIDADO!M127</f>
        <v>083 Prevención Y Atención De Desastres - General</v>
      </c>
      <c r="M123" s="16" t="str">
        <f>+CONSOLIDADO!N127&amp;" "&amp;CONSOLIDADO!O127</f>
        <v>7018 Transferencias de carácter general entre diferentes niveles de gobierno</v>
      </c>
    </row>
    <row r="124" spans="1:13" x14ac:dyDescent="0.2">
      <c r="A124" s="34" t="str">
        <f t="shared" si="5"/>
        <v>3311402200785-63</v>
      </c>
      <c r="B124" s="34">
        <f t="shared" si="6"/>
        <v>63</v>
      </c>
      <c r="C124" s="34" t="str">
        <f t="shared" si="7"/>
        <v>3311402200785</v>
      </c>
      <c r="D124" s="34" t="str">
        <f t="shared" si="8"/>
        <v>331140220078505</v>
      </c>
      <c r="E124" s="34" t="str">
        <f t="shared" si="9"/>
        <v>33114022007850501</v>
      </c>
      <c r="F124" s="35" t="str">
        <f>IF(ISERROR(CONSOLIDADO!D128&amp;IF(LEN(CONSOLIDADO!G128)=1,"00"&amp;CONSOLIDADO!G128,IF(LEN(CONSOLIDADO!G128)=2,"0"&amp;CONSOLIDADO!G128,IF(LEN(CONSOLIDADO!G128)=3,CONSOLIDADO!G128,""))))=TRUE,"",CONSOLIDADO!D128&amp;IF(LEN(CONSOLIDADO!G128)=1,"00"&amp;CONSOLIDADO!G128,IF(LEN(CONSOLIDADO!G128)=2,"0"&amp;CONSOLIDADO!G128,IF(LEN(CONSOLIDADO!G128)=3,CONSOLIDADO!G128,""))))</f>
        <v>33114022007850501037</v>
      </c>
      <c r="G124" s="16" t="str">
        <f>CONSOLIDADO!B128</f>
        <v>Atender el 100 % de las personas afectadas por incidentes, emergencias y desastres con respuesta integral y coordinada del sdgr</v>
      </c>
      <c r="H124" s="16" t="str">
        <f>MID(CONSOLIDADO!E128,6,250)</f>
        <v xml:space="preserve">Atender de manera integral a las personas afectadas por las situaciones de emergencias o desastres </v>
      </c>
      <c r="I124" s="36" t="str">
        <f>CONSOLIDADO!H128</f>
        <v>Adición al contrato de prestación de servicios N°344 de 2014 cuyo objeto contractual es "Prestar servicios profesionales para la gestión de la Subdirección de  Emergencias de la entidad, en la respuesta integral a Emergencias y Desastres".</v>
      </c>
      <c r="J124" s="34" t="str">
        <f>+CONSOLIDADO!P128&amp;" - "&amp;CONSOLIDADO!Q128&amp;" - "&amp;CONSOLIDADO!R128&amp;" "&amp;CONSOLIDADO!S128</f>
        <v>03 - 04 - 0323 Personal contratado para el fortalecimiento de las Gestión del Riesgo</v>
      </c>
      <c r="K124" s="34" t="str">
        <f>+CONSOLIDADO!J128&amp;" "&amp;CONSOLIDADO!K128</f>
        <v>2.3.03.03.01.03 Servicios Personales Indirectos</v>
      </c>
      <c r="L124" s="16" t="str">
        <f>+CONSOLIDADO!L128&amp;" "&amp;CONSOLIDADO!M128</f>
        <v>083 Prevención Y Atención De Desastres - General</v>
      </c>
      <c r="M124" s="16" t="str">
        <f>+CONSOLIDADO!N128&amp;" "&amp;CONSOLIDADO!O128</f>
        <v>7018 Transferencias de carácter general entre diferentes niveles de gobierno</v>
      </c>
    </row>
    <row r="125" spans="1:13" x14ac:dyDescent="0.2">
      <c r="A125" s="34" t="str">
        <f t="shared" si="5"/>
        <v>3311402200785-64</v>
      </c>
      <c r="B125" s="34">
        <f t="shared" si="6"/>
        <v>64</v>
      </c>
      <c r="C125" s="34" t="str">
        <f t="shared" si="7"/>
        <v>3311402200785</v>
      </c>
      <c r="D125" s="34" t="str">
        <f t="shared" si="8"/>
        <v>331140220078505</v>
      </c>
      <c r="E125" s="34" t="str">
        <f t="shared" si="9"/>
        <v>33114022007850501</v>
      </c>
      <c r="F125" s="35" t="str">
        <f>IF(ISERROR(CONSOLIDADO!D129&amp;IF(LEN(CONSOLIDADO!G129)=1,"00"&amp;CONSOLIDADO!G129,IF(LEN(CONSOLIDADO!G129)=2,"0"&amp;CONSOLIDADO!G129,IF(LEN(CONSOLIDADO!G129)=3,CONSOLIDADO!G129,""))))=TRUE,"",CONSOLIDADO!D129&amp;IF(LEN(CONSOLIDADO!G129)=1,"00"&amp;CONSOLIDADO!G129,IF(LEN(CONSOLIDADO!G129)=2,"0"&amp;CONSOLIDADO!G129,IF(LEN(CONSOLIDADO!G129)=3,CONSOLIDADO!G129,""))))</f>
        <v>33114022007850501038</v>
      </c>
      <c r="G125" s="16" t="str">
        <f>CONSOLIDADO!B129</f>
        <v>Atender el 100 % de las personas afectadas por incidentes, emergencias y desastres con respuesta integral y coordinada del sdgr</v>
      </c>
      <c r="H125" s="16" t="str">
        <f>MID(CONSOLIDADO!E129,6,250)</f>
        <v xml:space="preserve">Atender de manera integral a las personas afectadas por las situaciones de emergencias o desastres </v>
      </c>
      <c r="I125" s="36" t="str">
        <f>CONSOLIDADO!H129</f>
        <v>Adición al contrato de prestación de servicios N°245 de 2014 cuyo objeto contractual es "Prestar servicios profesionales para la gestión de la Subdirección de Emergencias de la entidad,  en la respuesta integral a Emergencias y Desastres".</v>
      </c>
      <c r="J125" s="34" t="str">
        <f>+CONSOLIDADO!P129&amp;" - "&amp;CONSOLIDADO!Q129&amp;" - "&amp;CONSOLIDADO!R129&amp;" "&amp;CONSOLIDADO!S129</f>
        <v>03 - 04 - 0323 Personal contratado para el fortalecimiento de las Gestión del Riesgo</v>
      </c>
      <c r="K125" s="34" t="str">
        <f>+CONSOLIDADO!J129&amp;" "&amp;CONSOLIDADO!K129</f>
        <v>2.3.03.03.01.03 Servicios Personales Indirectos</v>
      </c>
      <c r="L125" s="16" t="str">
        <f>+CONSOLIDADO!L129&amp;" "&amp;CONSOLIDADO!M129</f>
        <v>083 Prevención Y Atención De Desastres - General</v>
      </c>
      <c r="M125" s="16" t="str">
        <f>+CONSOLIDADO!N129&amp;" "&amp;CONSOLIDADO!O129</f>
        <v>7018 Transferencias de carácter general entre diferentes niveles de gobierno</v>
      </c>
    </row>
    <row r="126" spans="1:13" x14ac:dyDescent="0.2">
      <c r="A126" s="34" t="str">
        <f t="shared" si="5"/>
        <v>3311402200785-65</v>
      </c>
      <c r="B126" s="34">
        <f t="shared" si="6"/>
        <v>65</v>
      </c>
      <c r="C126" s="34" t="str">
        <f t="shared" si="7"/>
        <v>3311402200785</v>
      </c>
      <c r="D126" s="34" t="str">
        <f t="shared" si="8"/>
        <v>331140220078505</v>
      </c>
      <c r="E126" s="34" t="str">
        <f t="shared" si="9"/>
        <v>33114022007850501</v>
      </c>
      <c r="F126" s="35" t="str">
        <f>IF(ISERROR(CONSOLIDADO!D130&amp;IF(LEN(CONSOLIDADO!G130)=1,"00"&amp;CONSOLIDADO!G130,IF(LEN(CONSOLIDADO!G130)=2,"0"&amp;CONSOLIDADO!G130,IF(LEN(CONSOLIDADO!G130)=3,CONSOLIDADO!G130,""))))=TRUE,"",CONSOLIDADO!D130&amp;IF(LEN(CONSOLIDADO!G130)=1,"00"&amp;CONSOLIDADO!G130,IF(LEN(CONSOLIDADO!G130)=2,"0"&amp;CONSOLIDADO!G130,IF(LEN(CONSOLIDADO!G130)=3,CONSOLIDADO!G130,""))))</f>
        <v>33114022007850501039</v>
      </c>
      <c r="G126" s="16" t="str">
        <f>CONSOLIDADO!B130</f>
        <v>Atender el 100 % de las personas afectadas por incidentes, emergencias y desastres con respuesta integral y coordinada del sdgr</v>
      </c>
      <c r="H126" s="16" t="str">
        <f>MID(CONSOLIDADO!E130,6,250)</f>
        <v xml:space="preserve">Atender de manera integral a las personas afectadas por las situaciones de emergencias o desastres </v>
      </c>
      <c r="I126" s="36" t="str">
        <f>CONSOLIDADO!H130</f>
        <v>Adición al contrato de prestación de servicios N°188 de 2014 cuyo objeto contractual es "Prestar servicios de apoyo Profesional  especializado a la gestión en el desarrollo de acciones de soporte, seguimiento y control sobre procedimientos en respuesta a emergencias".</v>
      </c>
      <c r="J126" s="34" t="str">
        <f>+CONSOLIDADO!P130&amp;" - "&amp;CONSOLIDADO!Q130&amp;" - "&amp;CONSOLIDADO!R130&amp;" "&amp;CONSOLIDADO!S130</f>
        <v>03 - 04 - 0323 Personal contratado para el fortalecimiento de las Gestión del Riesgo</v>
      </c>
      <c r="K126" s="34" t="str">
        <f>+CONSOLIDADO!J130&amp;" "&amp;CONSOLIDADO!K130</f>
        <v>2.3.03.03.01.03 Servicios Personales Indirectos</v>
      </c>
      <c r="L126" s="16" t="str">
        <f>+CONSOLIDADO!L130&amp;" "&amp;CONSOLIDADO!M130</f>
        <v>083 Prevención Y Atención De Desastres - General</v>
      </c>
      <c r="M126" s="16" t="str">
        <f>+CONSOLIDADO!N130&amp;" "&amp;CONSOLIDADO!O130</f>
        <v>7018 Transferencias de carácter general entre diferentes niveles de gobierno</v>
      </c>
    </row>
    <row r="127" spans="1:13" x14ac:dyDescent="0.2">
      <c r="A127" s="34" t="str">
        <f t="shared" si="5"/>
        <v>3311402200785-66</v>
      </c>
      <c r="B127" s="34">
        <f t="shared" si="6"/>
        <v>66</v>
      </c>
      <c r="C127" s="34" t="str">
        <f t="shared" si="7"/>
        <v>3311402200785</v>
      </c>
      <c r="D127" s="34" t="str">
        <f t="shared" si="8"/>
        <v>331140220078505</v>
      </c>
      <c r="E127" s="34" t="str">
        <f t="shared" si="9"/>
        <v>33114022007850501</v>
      </c>
      <c r="F127" s="35" t="str">
        <f>IF(ISERROR(CONSOLIDADO!D131&amp;IF(LEN(CONSOLIDADO!G131)=1,"00"&amp;CONSOLIDADO!G131,IF(LEN(CONSOLIDADO!G131)=2,"0"&amp;CONSOLIDADO!G131,IF(LEN(CONSOLIDADO!G131)=3,CONSOLIDADO!G131,""))))=TRUE,"",CONSOLIDADO!D131&amp;IF(LEN(CONSOLIDADO!G131)=1,"00"&amp;CONSOLIDADO!G131,IF(LEN(CONSOLIDADO!G131)=2,"0"&amp;CONSOLIDADO!G131,IF(LEN(CONSOLIDADO!G131)=3,CONSOLIDADO!G131,""))))</f>
        <v>33114022007850501040</v>
      </c>
      <c r="G127" s="16" t="str">
        <f>CONSOLIDADO!B131</f>
        <v>Atender el 100 % de las personas afectadas por incidentes, emergencias y desastres con respuesta integral y coordinada del sdgr</v>
      </c>
      <c r="H127" s="16" t="str">
        <f>MID(CONSOLIDADO!E131,6,250)</f>
        <v xml:space="preserve">Atender de manera integral a las personas afectadas por las situaciones de emergencias o desastres </v>
      </c>
      <c r="I127" s="36" t="str">
        <f>CONSOLIDADO!H131</f>
        <v>Adición al contrato de prestación de servicios N°420 de 2014 cuyo objeto contractual es "Prestar sus servicios profesionales de asesoría y coordinación para la ejecución de acciones operativas de fortalecimiento de la capacidad de resiliencia y medidas de adaptación al cambio climático".</v>
      </c>
      <c r="J127" s="34" t="str">
        <f>+CONSOLIDADO!P131&amp;" - "&amp;CONSOLIDADO!Q131&amp;" - "&amp;CONSOLIDADO!R131&amp;" "&amp;CONSOLIDADO!S131</f>
        <v>03 - 04 - 0323 Personal contratado para el fortalecimiento de las Gestión del Riesgo</v>
      </c>
      <c r="K127" s="34" t="str">
        <f>+CONSOLIDADO!J131&amp;" "&amp;CONSOLIDADO!K131</f>
        <v>2.3.03.03.01.03 Servicios Personales Indirectos</v>
      </c>
      <c r="L127" s="16" t="str">
        <f>+CONSOLIDADO!L131&amp;" "&amp;CONSOLIDADO!M131</f>
        <v>083 Prevención Y Atención De Desastres - General</v>
      </c>
      <c r="M127" s="16" t="str">
        <f>+CONSOLIDADO!N131&amp;" "&amp;CONSOLIDADO!O131</f>
        <v>7018 Transferencias de carácter general entre diferentes niveles de gobierno</v>
      </c>
    </row>
    <row r="128" spans="1:13" x14ac:dyDescent="0.2">
      <c r="A128" s="34" t="str">
        <f t="shared" si="5"/>
        <v>3311402200785-67</v>
      </c>
      <c r="B128" s="34">
        <f t="shared" si="6"/>
        <v>67</v>
      </c>
      <c r="C128" s="34" t="str">
        <f t="shared" si="7"/>
        <v>3311402200785</v>
      </c>
      <c r="D128" s="34" t="str">
        <f t="shared" si="8"/>
        <v>331140220078505</v>
      </c>
      <c r="E128" s="34" t="str">
        <f t="shared" si="9"/>
        <v>33114022007850501</v>
      </c>
      <c r="F128" s="35" t="str">
        <f>IF(ISERROR(CONSOLIDADO!D132&amp;IF(LEN(CONSOLIDADO!G132)=1,"00"&amp;CONSOLIDADO!G132,IF(LEN(CONSOLIDADO!G132)=2,"0"&amp;CONSOLIDADO!G132,IF(LEN(CONSOLIDADO!G132)=3,CONSOLIDADO!G132,""))))=TRUE,"",CONSOLIDADO!D132&amp;IF(LEN(CONSOLIDADO!G132)=1,"00"&amp;CONSOLIDADO!G132,IF(LEN(CONSOLIDADO!G132)=2,"0"&amp;CONSOLIDADO!G132,IF(LEN(CONSOLIDADO!G132)=3,CONSOLIDADO!G132,""))))</f>
        <v>33114022007850501041</v>
      </c>
      <c r="G128" s="16" t="str">
        <f>CONSOLIDADO!B132</f>
        <v>Atender el 100 % de las personas afectadas por incidentes, emergencias y desastres con respuesta integral y coordinada del sdgr</v>
      </c>
      <c r="H128" s="16" t="str">
        <f>MID(CONSOLIDADO!E132,6,250)</f>
        <v xml:space="preserve">Atender de manera integral a las personas afectadas por las situaciones de emergencias o desastres </v>
      </c>
      <c r="I128" s="36" t="str">
        <f>CONSOLIDADO!H132</f>
        <v>Prestar los servicios profesionales a la entidad mediante el apoyo técnico en hidrología e hidráulica con el fin garantizar el funcionamiento de quebradas y canales para el drenaje de aguas lluvias y la reducción de riesgos por inundación.</v>
      </c>
      <c r="J128" s="34" t="str">
        <f>+CONSOLIDADO!P132&amp;" - "&amp;CONSOLIDADO!Q132&amp;" - "&amp;CONSOLIDADO!R132&amp;" "&amp;CONSOLIDADO!S132</f>
        <v>03 - 04 - 0323 Personal contratado para el fortalecimiento de las Gestión del Riesgo</v>
      </c>
      <c r="K128" s="34" t="str">
        <f>+CONSOLIDADO!J132&amp;" "&amp;CONSOLIDADO!K132</f>
        <v>2.3.03.03.01.03 Servicios Personales Indirectos</v>
      </c>
      <c r="L128" s="16" t="str">
        <f>+CONSOLIDADO!L132&amp;" "&amp;CONSOLIDADO!M132</f>
        <v>083 Prevención Y Atención De Desastres - General</v>
      </c>
      <c r="M128" s="16" t="str">
        <f>+CONSOLIDADO!N132&amp;" "&amp;CONSOLIDADO!O132</f>
        <v>7018 Transferencias de carácter general entre diferentes niveles de gobierno</v>
      </c>
    </row>
    <row r="129" spans="1:13" x14ac:dyDescent="0.2">
      <c r="A129" s="34" t="str">
        <f t="shared" si="5"/>
        <v>3311402200785-68</v>
      </c>
      <c r="B129" s="34">
        <f t="shared" si="6"/>
        <v>68</v>
      </c>
      <c r="C129" s="34" t="str">
        <f t="shared" si="7"/>
        <v>3311402200785</v>
      </c>
      <c r="D129" s="34" t="str">
        <f t="shared" si="8"/>
        <v>331140220078505</v>
      </c>
      <c r="E129" s="34" t="str">
        <f t="shared" si="9"/>
        <v>33114022007850501</v>
      </c>
      <c r="F129" s="35" t="str">
        <f>IF(ISERROR(CONSOLIDADO!D133&amp;IF(LEN(CONSOLIDADO!G133)=1,"00"&amp;CONSOLIDADO!G133,IF(LEN(CONSOLIDADO!G133)=2,"0"&amp;CONSOLIDADO!G133,IF(LEN(CONSOLIDADO!G133)=3,CONSOLIDADO!G133,""))))=TRUE,"",CONSOLIDADO!D133&amp;IF(LEN(CONSOLIDADO!G133)=1,"00"&amp;CONSOLIDADO!G133,IF(LEN(CONSOLIDADO!G133)=2,"0"&amp;CONSOLIDADO!G133,IF(LEN(CONSOLIDADO!G133)=3,CONSOLIDADO!G133,""))))</f>
        <v>33114022007850501042</v>
      </c>
      <c r="G129" s="16" t="str">
        <f>CONSOLIDADO!B133</f>
        <v>Atender el 100 % de las personas afectadas por incidentes, emergencias y desastres con respuesta integral y coordinada del sdgr</v>
      </c>
      <c r="H129" s="16" t="str">
        <f>MID(CONSOLIDADO!E133,6,250)</f>
        <v xml:space="preserve">Atender de manera integral a las personas afectadas por las situaciones de emergencias o desastres </v>
      </c>
      <c r="I129" s="36" t="str">
        <f>CONSOLIDADO!H133</f>
        <v>Adición al contrato de prestación de servicios N°333 de 2014 cuyo objeto contractual es “Prestar servicios profesionales a la entidad para el fortalecimiento de procesos organizativos e iniciativas de gestión de riesgos con comunidades, sectores sociales e institucionales.”</v>
      </c>
      <c r="J129" s="34" t="str">
        <f>+CONSOLIDADO!P133&amp;" - "&amp;CONSOLIDADO!Q133&amp;" - "&amp;CONSOLIDADO!R133&amp;" "&amp;CONSOLIDADO!S133</f>
        <v>03 - 04 - 0323 Personal contratado para el fortalecimiento de las Gestión del Riesgo</v>
      </c>
      <c r="K129" s="34" t="str">
        <f>+CONSOLIDADO!J133&amp;" "&amp;CONSOLIDADO!K133</f>
        <v>2.3.03.03.01.03 Servicios Personales Indirectos</v>
      </c>
      <c r="L129" s="16" t="str">
        <f>+CONSOLIDADO!L133&amp;" "&amp;CONSOLIDADO!M133</f>
        <v>083 Prevención Y Atención De Desastres - General</v>
      </c>
      <c r="M129" s="16" t="str">
        <f>+CONSOLIDADO!N133&amp;" "&amp;CONSOLIDADO!O133</f>
        <v>7018 Transferencias de carácter general entre diferentes niveles de gobierno</v>
      </c>
    </row>
    <row r="130" spans="1:13" x14ac:dyDescent="0.2">
      <c r="A130" s="34" t="str">
        <f t="shared" si="5"/>
        <v>3311402200785-69</v>
      </c>
      <c r="B130" s="34">
        <f t="shared" si="6"/>
        <v>69</v>
      </c>
      <c r="C130" s="34" t="str">
        <f t="shared" si="7"/>
        <v>3311402200785</v>
      </c>
      <c r="D130" s="34" t="str">
        <f t="shared" si="8"/>
        <v>331140220078505</v>
      </c>
      <c r="E130" s="34" t="str">
        <f t="shared" si="9"/>
        <v>33114022007850501</v>
      </c>
      <c r="F130" s="35" t="str">
        <f>IF(ISERROR(CONSOLIDADO!D134&amp;IF(LEN(CONSOLIDADO!G134)=1,"00"&amp;CONSOLIDADO!G134,IF(LEN(CONSOLIDADO!G134)=2,"0"&amp;CONSOLIDADO!G134,IF(LEN(CONSOLIDADO!G134)=3,CONSOLIDADO!G134,""))))=TRUE,"",CONSOLIDADO!D134&amp;IF(LEN(CONSOLIDADO!G134)=1,"00"&amp;CONSOLIDADO!G134,IF(LEN(CONSOLIDADO!G134)=2,"0"&amp;CONSOLIDADO!G134,IF(LEN(CONSOLIDADO!G134)=3,CONSOLIDADO!G134,""))))</f>
        <v>33114022007850501043</v>
      </c>
      <c r="G130" s="16" t="str">
        <f>CONSOLIDADO!B134</f>
        <v>Atender el 100 % de las personas afectadas por incidentes, emergencias y desastres con respuesta integral y coordinada del sdgr</v>
      </c>
      <c r="H130" s="16" t="str">
        <f>MID(CONSOLIDADO!E134,6,250)</f>
        <v xml:space="preserve">Atender de manera integral a las personas afectadas por las situaciones de emergencias o desastres </v>
      </c>
      <c r="I130" s="36" t="str">
        <f>CONSOLIDADO!H134</f>
        <v>Adición al contrato de prestación de servicios N°358 de 2014 cuyo objeto contractual es “Prestar los servicios profesionales a la entidad mediante el apoyo técnico ambiental para el manejo de drenaje de aguas lluvias y la reducción de riesgos por inundación"</v>
      </c>
      <c r="J130" s="34" t="str">
        <f>+CONSOLIDADO!P134&amp;" - "&amp;CONSOLIDADO!Q134&amp;" - "&amp;CONSOLIDADO!R134&amp;" "&amp;CONSOLIDADO!S134</f>
        <v>03 - 04 - 0323 Personal contratado para el fortalecimiento de las Gestión del Riesgo</v>
      </c>
      <c r="K130" s="34" t="str">
        <f>+CONSOLIDADO!J134&amp;" "&amp;CONSOLIDADO!K134</f>
        <v>2.3.03.03.01.03 Servicios Personales Indirectos</v>
      </c>
      <c r="L130" s="16" t="str">
        <f>+CONSOLIDADO!L134&amp;" "&amp;CONSOLIDADO!M134</f>
        <v>083 Prevención Y Atención De Desastres - General</v>
      </c>
      <c r="M130" s="16" t="str">
        <f>+CONSOLIDADO!N134&amp;" "&amp;CONSOLIDADO!O134</f>
        <v>7018 Transferencias de carácter general entre diferentes niveles de gobierno</v>
      </c>
    </row>
    <row r="131" spans="1:13" x14ac:dyDescent="0.2">
      <c r="A131" s="34" t="str">
        <f t="shared" si="5"/>
        <v>3311402200785-70</v>
      </c>
      <c r="B131" s="34">
        <f t="shared" si="6"/>
        <v>70</v>
      </c>
      <c r="C131" s="34" t="str">
        <f t="shared" si="7"/>
        <v>3311402200785</v>
      </c>
      <c r="D131" s="34" t="str">
        <f t="shared" si="8"/>
        <v>331140220078505</v>
      </c>
      <c r="E131" s="34" t="str">
        <f t="shared" si="9"/>
        <v>33114022007850501</v>
      </c>
      <c r="F131" s="35" t="str">
        <f>IF(ISERROR(CONSOLIDADO!D135&amp;IF(LEN(CONSOLIDADO!G135)=1,"00"&amp;CONSOLIDADO!G135,IF(LEN(CONSOLIDADO!G135)=2,"0"&amp;CONSOLIDADO!G135,IF(LEN(CONSOLIDADO!G135)=3,CONSOLIDADO!G135,""))))=TRUE,"",CONSOLIDADO!D135&amp;IF(LEN(CONSOLIDADO!G135)=1,"00"&amp;CONSOLIDADO!G135,IF(LEN(CONSOLIDADO!G135)=2,"0"&amp;CONSOLIDADO!G135,IF(LEN(CONSOLIDADO!G135)=3,CONSOLIDADO!G135,""))))</f>
        <v>33114022007850501044</v>
      </c>
      <c r="G131" s="16" t="str">
        <f>CONSOLIDADO!B135</f>
        <v>Atender el 100 % de las personas afectadas por incidentes, emergencias y desastres con respuesta integral y coordinada del sdgr</v>
      </c>
      <c r="H131" s="16" t="str">
        <f>MID(CONSOLIDADO!E135,6,250)</f>
        <v xml:space="preserve">Atender de manera integral a las personas afectadas por las situaciones de emergencias o desastres </v>
      </c>
      <c r="I131" s="36" t="str">
        <f>CONSOLIDADO!H135</f>
        <v>Adición al contrato de prestación de servicios N°440 de 2014 cuyo objeto contractual es "PRESTAR SERVICIOS DE APOYO ADMINISTRATIVO AL IDIGER PARA EL DESARROLLO DE LAS ACTIVIDADES RELACIONADAS CON LAS INTERVENCIONES DE QUEBRADAS Y CANALES PARA LA REDUCCION DEL RIESGO DE INUNDACIONES".</v>
      </c>
      <c r="J131" s="34" t="str">
        <f>+CONSOLIDADO!P135&amp;" - "&amp;CONSOLIDADO!Q135&amp;" - "&amp;CONSOLIDADO!R135&amp;" "&amp;CONSOLIDADO!S135</f>
        <v>03 - 04 - 0323 Personal contratado para el fortalecimiento de las Gestión del Riesgo</v>
      </c>
      <c r="K131" s="34" t="str">
        <f>+CONSOLIDADO!J135&amp;" "&amp;CONSOLIDADO!K135</f>
        <v>2.3.03.03.01.03 Servicios Personales Indirectos</v>
      </c>
      <c r="L131" s="16" t="str">
        <f>+CONSOLIDADO!L135&amp;" "&amp;CONSOLIDADO!M135</f>
        <v>083 Prevención Y Atención De Desastres - General</v>
      </c>
      <c r="M131" s="16" t="str">
        <f>+CONSOLIDADO!N135&amp;" "&amp;CONSOLIDADO!O135</f>
        <v>7018 Transferencias de carácter general entre diferentes niveles de gobierno</v>
      </c>
    </row>
    <row r="132" spans="1:13" x14ac:dyDescent="0.2">
      <c r="A132" s="34" t="str">
        <f t="shared" ref="A132:A195" si="10">+C132&amp;"-"&amp;B132</f>
        <v>3311402200785-71</v>
      </c>
      <c r="B132" s="34">
        <f t="shared" ref="B132:B195" si="11">IF(C132=C131,B131+1,1)</f>
        <v>71</v>
      </c>
      <c r="C132" s="34" t="str">
        <f t="shared" ref="C132:C195" si="12">MID($F132,1,13)</f>
        <v>3311402200785</v>
      </c>
      <c r="D132" s="34" t="str">
        <f t="shared" ref="D132:D195" si="13">MID($F132,1,15)</f>
        <v>331140220078505</v>
      </c>
      <c r="E132" s="34" t="str">
        <f t="shared" ref="E132:E195" si="14">MID($F132,1,17)</f>
        <v>33114022007850502</v>
      </c>
      <c r="F132" s="35" t="str">
        <f>IF(ISERROR(CONSOLIDADO!D136&amp;IF(LEN(CONSOLIDADO!G136)=1,"00"&amp;CONSOLIDADO!G136,IF(LEN(CONSOLIDADO!G136)=2,"0"&amp;CONSOLIDADO!G136,IF(LEN(CONSOLIDADO!G136)=3,CONSOLIDADO!G136,""))))=TRUE,"",CONSOLIDADO!D136&amp;IF(LEN(CONSOLIDADO!G136)=1,"00"&amp;CONSOLIDADO!G136,IF(LEN(CONSOLIDADO!G136)=2,"0"&amp;CONSOLIDADO!G136,IF(LEN(CONSOLIDADO!G136)=3,CONSOLIDADO!G136,""))))</f>
        <v>33114022007850502001</v>
      </c>
      <c r="G132" s="16" t="str">
        <f>CONSOLIDADO!B136</f>
        <v>Atender el 100 % de las personas afectadas por incidentes, emergencias y desastres con respuesta integral y coordinada del sdgr</v>
      </c>
      <c r="H132" s="16" t="str">
        <f>MID(CONSOLIDADO!E136,6,250)</f>
        <v>Brindar apoyo administrativo a los procesos de gestión de la Subdirección de emergencias</v>
      </c>
      <c r="I132" s="36" t="str">
        <f>CONSOLIDADO!H136</f>
        <v>Prestar servicios profesionales para apoyar la elaboración de estudios técnicos, administrativos y  financieros de la etapa precontractual de los proyectos de inversión de la entidad.</v>
      </c>
      <c r="J132" s="34" t="str">
        <f>+CONSOLIDADO!P136&amp;" - "&amp;CONSOLIDADO!Q136&amp;" - "&amp;CONSOLIDADO!R136&amp;" "&amp;CONSOLIDADO!S136</f>
        <v>03 - 04 - 0323 Personal contratado para el fortalecimiento de las Gestión del Riesgo</v>
      </c>
      <c r="K132" s="34" t="str">
        <f>+CONSOLIDADO!J136&amp;" "&amp;CONSOLIDADO!K136</f>
        <v>2.3.03.03.01.03 Servicios Personales Indirectos</v>
      </c>
      <c r="L132" s="16" t="str">
        <f>+CONSOLIDADO!L136&amp;" "&amp;CONSOLIDADO!M136</f>
        <v>083 Prevención Y Atención De Desastres - General</v>
      </c>
      <c r="M132" s="16" t="str">
        <f>+CONSOLIDADO!N136&amp;" "&amp;CONSOLIDADO!O136</f>
        <v>7018 Transferencias de carácter general entre diferentes niveles de gobierno</v>
      </c>
    </row>
    <row r="133" spans="1:13" x14ac:dyDescent="0.2">
      <c r="A133" s="34" t="str">
        <f t="shared" si="10"/>
        <v>3311402200785-72</v>
      </c>
      <c r="B133" s="34">
        <f t="shared" si="11"/>
        <v>72</v>
      </c>
      <c r="C133" s="34" t="str">
        <f t="shared" si="12"/>
        <v>3311402200785</v>
      </c>
      <c r="D133" s="34" t="str">
        <f t="shared" si="13"/>
        <v>331140220078506</v>
      </c>
      <c r="E133" s="34" t="str">
        <f t="shared" si="14"/>
        <v>33114022007850601</v>
      </c>
      <c r="F133" s="35" t="str">
        <f>IF(ISERROR(CONSOLIDADO!D137&amp;IF(LEN(CONSOLIDADO!G137)=1,"00"&amp;CONSOLIDADO!G137,IF(LEN(CONSOLIDADO!G137)=2,"0"&amp;CONSOLIDADO!G137,IF(LEN(CONSOLIDADO!G137)=3,CONSOLIDADO!G137,""))))=TRUE,"",CONSOLIDADO!D137&amp;IF(LEN(CONSOLIDADO!G137)=1,"00"&amp;CONSOLIDADO!G137,IF(LEN(CONSOLIDADO!G137)=2,"0"&amp;CONSOLIDADO!G137,IF(LEN(CONSOLIDADO!G137)=3,CONSOLIDADO!G137,""))))</f>
        <v>33114022007850601001</v>
      </c>
      <c r="G133" s="16" t="str">
        <f>CONSOLIDADO!B137</f>
        <v>Vincular a 1 grupos operativos de respuesta a  incidentes, emergencias y desastres presentadas</v>
      </c>
      <c r="H133" s="16" t="str">
        <f>MID(CONSOLIDADO!E137,6,250)</f>
        <v>Vincular a grupos de respuesta para situaciones de emergencia</v>
      </c>
      <c r="I133" s="36" t="str">
        <f>CONSOLIDADO!H137</f>
        <v>Aunar esfuerzos para fortalecer los  grupos especializados para el manejo de emergencias y desastres.</v>
      </c>
      <c r="J133" s="34" t="str">
        <f>+CONSOLIDADO!P137&amp;" - "&amp;CONSOLIDADO!Q137&amp;" - "&amp;CONSOLIDADO!R137&amp;" "&amp;CONSOLIDADO!S137</f>
        <v>03 - 04 - 0323 Personal contratado para el fortalecimiento de las Gestión del Riesgo</v>
      </c>
      <c r="K133" s="34" t="str">
        <f>+CONSOLIDADO!J137&amp;" "&amp;CONSOLIDADO!K137</f>
        <v>2.3.03.03.01.03 Servicios Personales Indirectos</v>
      </c>
      <c r="L133" s="16" t="str">
        <f>+CONSOLIDADO!L137&amp;" "&amp;CONSOLIDADO!M137</f>
        <v>083 Prevención Y Atención De Desastres - General</v>
      </c>
      <c r="M133" s="16" t="str">
        <f>+CONSOLIDADO!N137&amp;" "&amp;CONSOLIDADO!O137</f>
        <v>7018 Transferencias de carácter general entre diferentes niveles de gobierno</v>
      </c>
    </row>
    <row r="134" spans="1:13" x14ac:dyDescent="0.2">
      <c r="A134" s="34" t="str">
        <f t="shared" si="10"/>
        <v>3311402200785-73</v>
      </c>
      <c r="B134" s="34">
        <f t="shared" si="11"/>
        <v>73</v>
      </c>
      <c r="C134" s="34" t="str">
        <f t="shared" si="12"/>
        <v>3311402200785</v>
      </c>
      <c r="D134" s="34" t="str">
        <f t="shared" si="13"/>
        <v>331140220078506</v>
      </c>
      <c r="E134" s="34" t="str">
        <f t="shared" si="14"/>
        <v>33114022007850601</v>
      </c>
      <c r="F134" s="35" t="str">
        <f>IF(ISERROR(CONSOLIDADO!D138&amp;IF(LEN(CONSOLIDADO!G138)=1,"00"&amp;CONSOLIDADO!G138,IF(LEN(CONSOLIDADO!G138)=2,"0"&amp;CONSOLIDADO!G138,IF(LEN(CONSOLIDADO!G138)=3,CONSOLIDADO!G138,""))))=TRUE,"",CONSOLIDADO!D138&amp;IF(LEN(CONSOLIDADO!G138)=1,"00"&amp;CONSOLIDADO!G138,IF(LEN(CONSOLIDADO!G138)=2,"0"&amp;CONSOLIDADO!G138,IF(LEN(CONSOLIDADO!G138)=3,CONSOLIDADO!G138,""))))</f>
        <v>33114022007850601002</v>
      </c>
      <c r="G134" s="16" t="str">
        <f>CONSOLIDADO!B138</f>
        <v>Vincular a 1 grupos operativos de respuesta a  incidentes, emergencias y desastres presentadas</v>
      </c>
      <c r="H134" s="16" t="str">
        <f>MID(CONSOLIDADO!E138,6,250)</f>
        <v>Vincular a grupos de respuesta para situaciones de emergencia</v>
      </c>
      <c r="I134" s="36" t="str">
        <f>CONSOLIDADO!H138</f>
        <v>Prestar servicios de apoyo técnico para la gestión de la Subdirección de Emergencias de la entidad, en la respuesta integral a Emergencias y Desastres</v>
      </c>
      <c r="J134" s="34" t="str">
        <f>+CONSOLIDADO!P138&amp;" - "&amp;CONSOLIDADO!Q138&amp;" - "&amp;CONSOLIDADO!R138&amp;" "&amp;CONSOLIDADO!S138</f>
        <v>03 - 04 - 0323 Personal contratado para el fortalecimiento de las Gestión del Riesgo</v>
      </c>
      <c r="K134" s="34" t="str">
        <f>+CONSOLIDADO!J138&amp;" "&amp;CONSOLIDADO!K138</f>
        <v>2.3.03.03.01.03 Servicios Personales Indirectos</v>
      </c>
      <c r="L134" s="16" t="str">
        <f>+CONSOLIDADO!L138&amp;" "&amp;CONSOLIDADO!M138</f>
        <v>083 Prevención Y Atención De Desastres - General</v>
      </c>
      <c r="M134" s="16" t="str">
        <f>+CONSOLIDADO!N138&amp;" "&amp;CONSOLIDADO!O138</f>
        <v>7018 Transferencias de carácter general entre diferentes niveles de gobierno</v>
      </c>
    </row>
    <row r="135" spans="1:13" x14ac:dyDescent="0.2">
      <c r="A135" s="34" t="str">
        <f t="shared" si="10"/>
        <v>3311402200785-74</v>
      </c>
      <c r="B135" s="34">
        <f t="shared" si="11"/>
        <v>74</v>
      </c>
      <c r="C135" s="34" t="str">
        <f t="shared" si="12"/>
        <v>3311402200785</v>
      </c>
      <c r="D135" s="34" t="str">
        <f t="shared" si="13"/>
        <v>331140220078506</v>
      </c>
      <c r="E135" s="34" t="str">
        <f t="shared" si="14"/>
        <v>33114022007850601</v>
      </c>
      <c r="F135" s="35" t="str">
        <f>IF(ISERROR(CONSOLIDADO!D139&amp;IF(LEN(CONSOLIDADO!G139)=1,"00"&amp;CONSOLIDADO!G139,IF(LEN(CONSOLIDADO!G139)=2,"0"&amp;CONSOLIDADO!G139,IF(LEN(CONSOLIDADO!G139)=3,CONSOLIDADO!G139,""))))=TRUE,"",CONSOLIDADO!D139&amp;IF(LEN(CONSOLIDADO!G139)=1,"00"&amp;CONSOLIDADO!G139,IF(LEN(CONSOLIDADO!G139)=2,"0"&amp;CONSOLIDADO!G139,IF(LEN(CONSOLIDADO!G139)=3,CONSOLIDADO!G139,""))))</f>
        <v>33114022007850601003</v>
      </c>
      <c r="G135" s="16" t="str">
        <f>CONSOLIDADO!B139</f>
        <v>Vincular a 1 grupos operativos de respuesta a  incidentes, emergencias y desastres presentadas</v>
      </c>
      <c r="H135" s="16" t="str">
        <f>MID(CONSOLIDADO!E139,6,250)</f>
        <v>Vincular a grupos de respuesta para situaciones de emergencia</v>
      </c>
      <c r="I135" s="36" t="str">
        <f>CONSOLIDADO!H139</f>
        <v>Prestar servicios profesionales para la gestión de la Subdirección de  Emergencias de la entidad, en la respuesta integral a Emergencias y Desastres</v>
      </c>
      <c r="J135" s="34" t="str">
        <f>+CONSOLIDADO!P139&amp;" - "&amp;CONSOLIDADO!Q139&amp;" - "&amp;CONSOLIDADO!R139&amp;" "&amp;CONSOLIDADO!S139</f>
        <v>03 - 04 - 0323 Personal contratado para el fortalecimiento de las Gestión del Riesgo</v>
      </c>
      <c r="K135" s="34" t="str">
        <f>+CONSOLIDADO!J139&amp;" "&amp;CONSOLIDADO!K139</f>
        <v>2.3.03.03.01.03 Servicios Personales Indirectos</v>
      </c>
      <c r="L135" s="16" t="str">
        <f>+CONSOLIDADO!L139&amp;" "&amp;CONSOLIDADO!M139</f>
        <v>083 Prevención Y Atención De Desastres - General</v>
      </c>
      <c r="M135" s="16" t="str">
        <f>+CONSOLIDADO!N139&amp;" "&amp;CONSOLIDADO!O139</f>
        <v>7018 Transferencias de carácter general entre diferentes niveles de gobierno</v>
      </c>
    </row>
    <row r="136" spans="1:13" x14ac:dyDescent="0.2">
      <c r="A136" s="34" t="str">
        <f t="shared" si="10"/>
        <v>3311402200785-75</v>
      </c>
      <c r="B136" s="34">
        <f t="shared" si="11"/>
        <v>75</v>
      </c>
      <c r="C136" s="34" t="str">
        <f t="shared" si="12"/>
        <v>3311402200785</v>
      </c>
      <c r="D136" s="34" t="str">
        <f t="shared" si="13"/>
        <v>331140220078506</v>
      </c>
      <c r="E136" s="34" t="str">
        <f t="shared" si="14"/>
        <v>33114022007850601</v>
      </c>
      <c r="F136" s="35" t="str">
        <f>IF(ISERROR(CONSOLIDADO!D140&amp;IF(LEN(CONSOLIDADO!G140)=1,"00"&amp;CONSOLIDADO!G140,IF(LEN(CONSOLIDADO!G140)=2,"0"&amp;CONSOLIDADO!G140,IF(LEN(CONSOLIDADO!G140)=3,CONSOLIDADO!G140,""))))=TRUE,"",CONSOLIDADO!D140&amp;IF(LEN(CONSOLIDADO!G140)=1,"00"&amp;CONSOLIDADO!G140,IF(LEN(CONSOLIDADO!G140)=2,"0"&amp;CONSOLIDADO!G140,IF(LEN(CONSOLIDADO!G140)=3,CONSOLIDADO!G140,""))))</f>
        <v>33114022007850601004</v>
      </c>
      <c r="G136" s="16" t="str">
        <f>CONSOLIDADO!B140</f>
        <v>Vincular a 1 grupos operativos de respuesta a  incidentes, emergencias y desastres presentadas</v>
      </c>
      <c r="H136" s="16" t="str">
        <f>MID(CONSOLIDADO!E140,6,250)</f>
        <v>Vincular a grupos de respuesta para situaciones de emergencia</v>
      </c>
      <c r="I136" s="36" t="str">
        <f>CONSOLIDADO!H140</f>
        <v>Prestar servicios profesionales para la gestión de la Subdirección de Emergencias de la entidad,  en la respuesta integral a Emergencias y Desastres</v>
      </c>
      <c r="J136" s="34" t="str">
        <f>+CONSOLIDADO!P140&amp;" - "&amp;CONSOLIDADO!Q140&amp;" - "&amp;CONSOLIDADO!R140&amp;" "&amp;CONSOLIDADO!S140</f>
        <v>03 - 04 - 0323 Personal contratado para el fortalecimiento de las Gestión del Riesgo</v>
      </c>
      <c r="K136" s="34" t="str">
        <f>+CONSOLIDADO!J140&amp;" "&amp;CONSOLIDADO!K140</f>
        <v>2.3.03.03.01.03 Servicios Personales Indirectos</v>
      </c>
      <c r="L136" s="16" t="str">
        <f>+CONSOLIDADO!L140&amp;" "&amp;CONSOLIDADO!M140</f>
        <v>083 Prevención Y Atención De Desastres - General</v>
      </c>
      <c r="M136" s="16" t="str">
        <f>+CONSOLIDADO!N140&amp;" "&amp;CONSOLIDADO!O140</f>
        <v>7018 Transferencias de carácter general entre diferentes niveles de gobierno</v>
      </c>
    </row>
    <row r="137" spans="1:13" x14ac:dyDescent="0.2">
      <c r="A137" s="34" t="str">
        <f t="shared" si="10"/>
        <v>3311402200785-76</v>
      </c>
      <c r="B137" s="34">
        <f t="shared" si="11"/>
        <v>76</v>
      </c>
      <c r="C137" s="34" t="str">
        <f t="shared" si="12"/>
        <v>3311402200785</v>
      </c>
      <c r="D137" s="34" t="str">
        <f t="shared" si="13"/>
        <v>331140220078506</v>
      </c>
      <c r="E137" s="34" t="str">
        <f t="shared" si="14"/>
        <v>33114022007850601</v>
      </c>
      <c r="F137" s="35" t="str">
        <f>IF(ISERROR(CONSOLIDADO!D141&amp;IF(LEN(CONSOLIDADO!G141)=1,"00"&amp;CONSOLIDADO!G141,IF(LEN(CONSOLIDADO!G141)=2,"0"&amp;CONSOLIDADO!G141,IF(LEN(CONSOLIDADO!G141)=3,CONSOLIDADO!G141,""))))=TRUE,"",CONSOLIDADO!D141&amp;IF(LEN(CONSOLIDADO!G141)=1,"00"&amp;CONSOLIDADO!G141,IF(LEN(CONSOLIDADO!G141)=2,"0"&amp;CONSOLIDADO!G141,IF(LEN(CONSOLIDADO!G141)=3,CONSOLIDADO!G141,""))))</f>
        <v>33114022007850601005</v>
      </c>
      <c r="G137" s="16" t="str">
        <f>CONSOLIDADO!B141</f>
        <v>Vincular a 1 grupos operativos de respuesta a  incidentes, emergencias y desastres presentadas</v>
      </c>
      <c r="H137" s="16" t="str">
        <f>MID(CONSOLIDADO!E141,6,250)</f>
        <v>Vincular a grupos de respuesta para situaciones de emergencia</v>
      </c>
      <c r="I137" s="36" t="str">
        <f>CONSOLIDADO!H141</f>
        <v>Prestar servicios de apoyo Profesional  especializado a la gestión en el desarrollo de acciones de soporte, seguimiento y control sobre procedimientos en respuesta a emergencias</v>
      </c>
      <c r="J137" s="34" t="str">
        <f>+CONSOLIDADO!P141&amp;" - "&amp;CONSOLIDADO!Q141&amp;" - "&amp;CONSOLIDADO!R141&amp;" "&amp;CONSOLIDADO!S141</f>
        <v>03 - 04 - 0323 Personal contratado para el fortalecimiento de las Gestión del Riesgo</v>
      </c>
      <c r="K137" s="34" t="str">
        <f>+CONSOLIDADO!J141&amp;" "&amp;CONSOLIDADO!K141</f>
        <v>2.3.03.03.01.03 Servicios Personales Indirectos</v>
      </c>
      <c r="L137" s="16" t="str">
        <f>+CONSOLIDADO!L141&amp;" "&amp;CONSOLIDADO!M141</f>
        <v>083 Prevención Y Atención De Desastres - General</v>
      </c>
      <c r="M137" s="16" t="str">
        <f>+CONSOLIDADO!N141&amp;" "&amp;CONSOLIDADO!O141</f>
        <v>7018 Transferencias de carácter general entre diferentes niveles de gobierno</v>
      </c>
    </row>
    <row r="138" spans="1:13" x14ac:dyDescent="0.2">
      <c r="A138" s="34" t="str">
        <f t="shared" si="10"/>
        <v>3311402200785-77</v>
      </c>
      <c r="B138" s="34">
        <f t="shared" si="11"/>
        <v>77</v>
      </c>
      <c r="C138" s="34" t="str">
        <f t="shared" si="12"/>
        <v>3311402200785</v>
      </c>
      <c r="D138" s="34" t="str">
        <f t="shared" si="13"/>
        <v>331140220078507</v>
      </c>
      <c r="E138" s="34" t="str">
        <f t="shared" si="14"/>
        <v>33114022007850701</v>
      </c>
      <c r="F138" s="35" t="str">
        <f>IF(ISERROR(CONSOLIDADO!D142&amp;IF(LEN(CONSOLIDADO!G142)=1,"00"&amp;CONSOLIDADO!G142,IF(LEN(CONSOLIDADO!G142)=2,"0"&amp;CONSOLIDADO!G142,IF(LEN(CONSOLIDADO!G142)=3,CONSOLIDADO!G142,""))))=TRUE,"",CONSOLIDADO!D142&amp;IF(LEN(CONSOLIDADO!G142)=1,"00"&amp;CONSOLIDADO!G142,IF(LEN(CONSOLIDADO!G142)=2,"0"&amp;CONSOLIDADO!G142,IF(LEN(CONSOLIDADO!G142)=3,CONSOLIDADO!G142,""))))</f>
        <v>33114022007850701001</v>
      </c>
      <c r="G138" s="16" t="str">
        <f>CONSOLIDADO!B142</f>
        <v>Evaluar  951 planes de emergencia y contingencia para aglomeraciones de público en el distrito capital</v>
      </c>
      <c r="H138" s="16" t="str">
        <f>MID(CONSOLIDADO!E142,6,250)</f>
        <v>Evaluar los Planes de emergencia y contingencia para las aglomeraciones de público que se presenten en el Distrito capital</v>
      </c>
      <c r="I138" s="36" t="str">
        <f>CONSOLIDADO!H142</f>
        <v>Prestar los servicios profesionales  al  IDIGER para para la realizacion de  acciones misionales e institucionales en la gestión de riesgos por aglomeraciones de público y la revisión de protocolos de actuación</v>
      </c>
      <c r="J138" s="34" t="str">
        <f>+CONSOLIDADO!P142&amp;" - "&amp;CONSOLIDADO!Q142&amp;" - "&amp;CONSOLIDADO!R142&amp;" "&amp;CONSOLIDADO!S142</f>
        <v>03 - 04 - 0323 Personal contratado para el fortalecimiento de las Gestión del Riesgo</v>
      </c>
      <c r="K138" s="34" t="str">
        <f>+CONSOLIDADO!J142&amp;" "&amp;CONSOLIDADO!K142</f>
        <v>2.3.03.03.01.03 Servicios Personales Indirectos</v>
      </c>
      <c r="L138" s="16" t="str">
        <f>+CONSOLIDADO!L142&amp;" "&amp;CONSOLIDADO!M142</f>
        <v>083 Prevención Y Atención De Desastres - General</v>
      </c>
      <c r="M138" s="16" t="str">
        <f>+CONSOLIDADO!N142&amp;" "&amp;CONSOLIDADO!O142</f>
        <v>7018 Transferencias de carácter general entre diferentes niveles de gobierno</v>
      </c>
    </row>
    <row r="139" spans="1:13" x14ac:dyDescent="0.2">
      <c r="A139" s="34" t="str">
        <f t="shared" si="10"/>
        <v>3311402200785-78</v>
      </c>
      <c r="B139" s="34">
        <f t="shared" si="11"/>
        <v>78</v>
      </c>
      <c r="C139" s="34" t="str">
        <f t="shared" si="12"/>
        <v>3311402200785</v>
      </c>
      <c r="D139" s="34" t="str">
        <f t="shared" si="13"/>
        <v>331140220078507</v>
      </c>
      <c r="E139" s="34" t="str">
        <f t="shared" si="14"/>
        <v>33114022007850701</v>
      </c>
      <c r="F139" s="35" t="str">
        <f>IF(ISERROR(CONSOLIDADO!D143&amp;IF(LEN(CONSOLIDADO!G143)=1,"00"&amp;CONSOLIDADO!G143,IF(LEN(CONSOLIDADO!G143)=2,"0"&amp;CONSOLIDADO!G143,IF(LEN(CONSOLIDADO!G143)=3,CONSOLIDADO!G143,""))))=TRUE,"",CONSOLIDADO!D143&amp;IF(LEN(CONSOLIDADO!G143)=1,"00"&amp;CONSOLIDADO!G143,IF(LEN(CONSOLIDADO!G143)=2,"0"&amp;CONSOLIDADO!G143,IF(LEN(CONSOLIDADO!G143)=3,CONSOLIDADO!G143,""))))</f>
        <v>33114022007850701002</v>
      </c>
      <c r="G139" s="16" t="str">
        <f>CONSOLIDADO!B143</f>
        <v>Evaluar  951 planes de emergencia y contingencia para aglomeraciones de público en el distrito capital</v>
      </c>
      <c r="H139" s="16" t="str">
        <f>MID(CONSOLIDADO!E143,6,250)</f>
        <v>Evaluar los Planes de emergencia y contingencia para las aglomeraciones de público que se presenten en el Distrito capital</v>
      </c>
      <c r="I139" s="36" t="str">
        <f>CONSOLIDADO!H143</f>
        <v>Prestar los servicios profesionales  al  IDIGER para para la realizacion de  acciones misionales e institucionales en la gestión de riesgos por aglomeraciones de público y la revisión de protocolos de actuación</v>
      </c>
      <c r="J139" s="34" t="str">
        <f>+CONSOLIDADO!P143&amp;" - "&amp;CONSOLIDADO!Q143&amp;" - "&amp;CONSOLIDADO!R143&amp;" "&amp;CONSOLIDADO!S143</f>
        <v>03 - 04 - 0323 Personal contratado para el fortalecimiento de las Gestión del Riesgo</v>
      </c>
      <c r="K139" s="34" t="str">
        <f>+CONSOLIDADO!J143&amp;" "&amp;CONSOLIDADO!K143</f>
        <v>2.3.03.03.01.03 Servicios Personales Indirectos</v>
      </c>
      <c r="L139" s="16" t="str">
        <f>+CONSOLIDADO!L143&amp;" "&amp;CONSOLIDADO!M143</f>
        <v>083 Prevención Y Atención De Desastres - General</v>
      </c>
      <c r="M139" s="16" t="str">
        <f>+CONSOLIDADO!N143&amp;" "&amp;CONSOLIDADO!O143</f>
        <v>7018 Transferencias de carácter general entre diferentes niveles de gobierno</v>
      </c>
    </row>
    <row r="140" spans="1:13" x14ac:dyDescent="0.2">
      <c r="A140" s="34" t="str">
        <f t="shared" si="10"/>
        <v>3311402200785-79</v>
      </c>
      <c r="B140" s="34">
        <f t="shared" si="11"/>
        <v>79</v>
      </c>
      <c r="C140" s="34" t="str">
        <f t="shared" si="12"/>
        <v>3311402200785</v>
      </c>
      <c r="D140" s="34" t="str">
        <f t="shared" si="13"/>
        <v>331140220078507</v>
      </c>
      <c r="E140" s="34" t="str">
        <f t="shared" si="14"/>
        <v>33114022007850701</v>
      </c>
      <c r="F140" s="35" t="str">
        <f>IF(ISERROR(CONSOLIDADO!D144&amp;IF(LEN(CONSOLIDADO!G144)=1,"00"&amp;CONSOLIDADO!G144,IF(LEN(CONSOLIDADO!G144)=2,"0"&amp;CONSOLIDADO!G144,IF(LEN(CONSOLIDADO!G144)=3,CONSOLIDADO!G144,""))))=TRUE,"",CONSOLIDADO!D144&amp;IF(LEN(CONSOLIDADO!G144)=1,"00"&amp;CONSOLIDADO!G144,IF(LEN(CONSOLIDADO!G144)=2,"0"&amp;CONSOLIDADO!G144,IF(LEN(CONSOLIDADO!G144)=3,CONSOLIDADO!G144,""))))</f>
        <v>33114022007850701003</v>
      </c>
      <c r="G140" s="16" t="str">
        <f>CONSOLIDADO!B144</f>
        <v>Evaluar  951 planes de emergencia y contingencia para aglomeraciones de público en el distrito capital</v>
      </c>
      <c r="H140" s="16" t="str">
        <f>MID(CONSOLIDADO!E144,6,250)</f>
        <v>Evaluar los Planes de emergencia y contingencia para las aglomeraciones de público que se presenten en el Distrito capital</v>
      </c>
      <c r="I140" s="36" t="str">
        <f>CONSOLIDADO!H144</f>
        <v>Prestar los servicios profesionales  al  IDIGER para la realizacion de  acciones misionales e institucionales en la gestión de riesgos por aglomeraciones de público y la revisión de protocolos de actuación</v>
      </c>
      <c r="J140" s="34" t="str">
        <f>+CONSOLIDADO!P144&amp;" - "&amp;CONSOLIDADO!Q144&amp;" - "&amp;CONSOLIDADO!R144&amp;" "&amp;CONSOLIDADO!S144</f>
        <v>03 - 04 - 0323 Personal contratado para el fortalecimiento de las Gestión del Riesgo</v>
      </c>
      <c r="K140" s="34" t="str">
        <f>+CONSOLIDADO!J144&amp;" "&amp;CONSOLIDADO!K144</f>
        <v>2.3.03.03.01.03 Servicios Personales Indirectos</v>
      </c>
      <c r="L140" s="16" t="str">
        <f>+CONSOLIDADO!L144&amp;" "&amp;CONSOLIDADO!M144</f>
        <v>083 Prevención Y Atención De Desastres - General</v>
      </c>
      <c r="M140" s="16" t="str">
        <f>+CONSOLIDADO!N144&amp;" "&amp;CONSOLIDADO!O144</f>
        <v>7018 Transferencias de carácter general entre diferentes niveles de gobierno</v>
      </c>
    </row>
    <row r="141" spans="1:13" x14ac:dyDescent="0.2">
      <c r="A141" s="34" t="str">
        <f t="shared" si="10"/>
        <v>3311402200785-80</v>
      </c>
      <c r="B141" s="34">
        <f t="shared" si="11"/>
        <v>80</v>
      </c>
      <c r="C141" s="34" t="str">
        <f t="shared" si="12"/>
        <v>3311402200785</v>
      </c>
      <c r="D141" s="34" t="str">
        <f t="shared" si="13"/>
        <v>331140220078507</v>
      </c>
      <c r="E141" s="34" t="str">
        <f t="shared" si="14"/>
        <v>33114022007850701</v>
      </c>
      <c r="F141" s="35" t="str">
        <f>IF(ISERROR(CONSOLIDADO!D145&amp;IF(LEN(CONSOLIDADO!G145)=1,"00"&amp;CONSOLIDADO!G145,IF(LEN(CONSOLIDADO!G145)=2,"0"&amp;CONSOLIDADO!G145,IF(LEN(CONSOLIDADO!G145)=3,CONSOLIDADO!G145,""))))=TRUE,"",CONSOLIDADO!D145&amp;IF(LEN(CONSOLIDADO!G145)=1,"00"&amp;CONSOLIDADO!G145,IF(LEN(CONSOLIDADO!G145)=2,"0"&amp;CONSOLIDADO!G145,IF(LEN(CONSOLIDADO!G145)=3,CONSOLIDADO!G145,""))))</f>
        <v>33114022007850701004</v>
      </c>
      <c r="G141" s="16" t="str">
        <f>CONSOLIDADO!B145</f>
        <v>Evaluar  951 planes de emergencia y contingencia para aglomeraciones de público en el distrito capital</v>
      </c>
      <c r="H141" s="16" t="str">
        <f>MID(CONSOLIDADO!E145,6,250)</f>
        <v>Evaluar los Planes de emergencia y contingencia para las aglomeraciones de público que se presenten en el Distrito capital</v>
      </c>
      <c r="I141" s="36" t="str">
        <f>CONSOLIDADO!H145</f>
        <v>Prestar los servicios profesionales  al  IDIGER para la realizacion de  acciones misionales e institucionales en la gestión de riesgos por aglomeraciones de público y la revisión de protocolos de actuación</v>
      </c>
      <c r="J141" s="34" t="str">
        <f>+CONSOLIDADO!P145&amp;" - "&amp;CONSOLIDADO!Q145&amp;" - "&amp;CONSOLIDADO!R145&amp;" "&amp;CONSOLIDADO!S145</f>
        <v>03 - 04 - 0323 Personal contratado para el fortalecimiento de las Gestión del Riesgo</v>
      </c>
      <c r="K141" s="34" t="str">
        <f>+CONSOLIDADO!J145&amp;" "&amp;CONSOLIDADO!K145</f>
        <v>2.3.03.03.01.03 Servicios Personales Indirectos</v>
      </c>
      <c r="L141" s="16" t="str">
        <f>+CONSOLIDADO!L145&amp;" "&amp;CONSOLIDADO!M145</f>
        <v>083 Prevención Y Atención De Desastres - General</v>
      </c>
      <c r="M141" s="16" t="str">
        <f>+CONSOLIDADO!N145&amp;" "&amp;CONSOLIDADO!O145</f>
        <v>7018 Transferencias de carácter general entre diferentes niveles de gobierno</v>
      </c>
    </row>
    <row r="142" spans="1:13" x14ac:dyDescent="0.2">
      <c r="A142" s="34" t="str">
        <f t="shared" si="10"/>
        <v>3311402200785-81</v>
      </c>
      <c r="B142" s="34">
        <f t="shared" si="11"/>
        <v>81</v>
      </c>
      <c r="C142" s="34" t="str">
        <f t="shared" si="12"/>
        <v>3311402200785</v>
      </c>
      <c r="D142" s="34" t="str">
        <f t="shared" si="13"/>
        <v>331140220078507</v>
      </c>
      <c r="E142" s="34" t="str">
        <f t="shared" si="14"/>
        <v>33114022007850701</v>
      </c>
      <c r="F142" s="35" t="str">
        <f>IF(ISERROR(CONSOLIDADO!D146&amp;IF(LEN(CONSOLIDADO!G146)=1,"00"&amp;CONSOLIDADO!G146,IF(LEN(CONSOLIDADO!G146)=2,"0"&amp;CONSOLIDADO!G146,IF(LEN(CONSOLIDADO!G146)=3,CONSOLIDADO!G146,""))))=TRUE,"",CONSOLIDADO!D146&amp;IF(LEN(CONSOLIDADO!G146)=1,"00"&amp;CONSOLIDADO!G146,IF(LEN(CONSOLIDADO!G146)=2,"0"&amp;CONSOLIDADO!G146,IF(LEN(CONSOLIDADO!G146)=3,CONSOLIDADO!G146,""))))</f>
        <v>33114022007850701005</v>
      </c>
      <c r="G142" s="16" t="str">
        <f>CONSOLIDADO!B146</f>
        <v>Evaluar  951 planes de emergencia y contingencia para aglomeraciones de público en el distrito capital</v>
      </c>
      <c r="H142" s="16" t="str">
        <f>MID(CONSOLIDADO!E146,6,250)</f>
        <v>Evaluar los Planes de emergencia y contingencia para las aglomeraciones de público que se presenten en el Distrito capital</v>
      </c>
      <c r="I142" s="36" t="str">
        <f>CONSOLIDADO!H146</f>
        <v>Prestar los servicios profesionales  al  IDIGER para la realizacion de  acciones misionales e institucionales en la gestión de riesgos por aglomeraciones de público y la revisión de protocolos de actuación</v>
      </c>
      <c r="J142" s="34" t="str">
        <f>+CONSOLIDADO!P146&amp;" - "&amp;CONSOLIDADO!Q146&amp;" - "&amp;CONSOLIDADO!R146&amp;" "&amp;CONSOLIDADO!S146</f>
        <v>03 - 04 - 0323 Personal contratado para el fortalecimiento de las Gestión del Riesgo</v>
      </c>
      <c r="K142" s="34" t="str">
        <f>+CONSOLIDADO!J146&amp;" "&amp;CONSOLIDADO!K146</f>
        <v>2.3.03.03.01.03 Servicios Personales Indirectos</v>
      </c>
      <c r="L142" s="16" t="str">
        <f>+CONSOLIDADO!L146&amp;" "&amp;CONSOLIDADO!M146</f>
        <v>083 Prevención Y Atención De Desastres - General</v>
      </c>
      <c r="M142" s="16" t="str">
        <f>+CONSOLIDADO!N146&amp;" "&amp;CONSOLIDADO!O146</f>
        <v>7018 Transferencias de carácter general entre diferentes niveles de gobierno</v>
      </c>
    </row>
    <row r="143" spans="1:13" x14ac:dyDescent="0.2">
      <c r="A143" s="34" t="str">
        <f t="shared" si="10"/>
        <v>3311402200785-82</v>
      </c>
      <c r="B143" s="34">
        <f t="shared" si="11"/>
        <v>82</v>
      </c>
      <c r="C143" s="34" t="str">
        <f t="shared" si="12"/>
        <v>3311402200785</v>
      </c>
      <c r="D143" s="34" t="str">
        <f t="shared" si="13"/>
        <v>331140220078507</v>
      </c>
      <c r="E143" s="34" t="str">
        <f t="shared" si="14"/>
        <v>33114022007850701</v>
      </c>
      <c r="F143" s="35" t="str">
        <f>IF(ISERROR(CONSOLIDADO!D147&amp;IF(LEN(CONSOLIDADO!G147)=1,"00"&amp;CONSOLIDADO!G147,IF(LEN(CONSOLIDADO!G147)=2,"0"&amp;CONSOLIDADO!G147,IF(LEN(CONSOLIDADO!G147)=3,CONSOLIDADO!G147,""))))=TRUE,"",CONSOLIDADO!D147&amp;IF(LEN(CONSOLIDADO!G147)=1,"00"&amp;CONSOLIDADO!G147,IF(LEN(CONSOLIDADO!G147)=2,"0"&amp;CONSOLIDADO!G147,IF(LEN(CONSOLIDADO!G147)=3,CONSOLIDADO!G147,""))))</f>
        <v>33114022007850701006</v>
      </c>
      <c r="G143" s="16" t="str">
        <f>CONSOLIDADO!B147</f>
        <v>Evaluar  951 planes de emergencia y contingencia para aglomeraciones de público en el distrito capital</v>
      </c>
      <c r="H143" s="16" t="str">
        <f>MID(CONSOLIDADO!E147,6,250)</f>
        <v>Evaluar los Planes de emergencia y contingencia para las aglomeraciones de público que se presenten en el Distrito capital</v>
      </c>
      <c r="I143" s="36" t="str">
        <f>CONSOLIDADO!H147</f>
        <v>Prestar los servicios profesionales  al  IDIGER para para la realizacion de  acciones misionales e institucionales en la gestión de riesgos por aglomeraciones de público y la revisión de protocolos de actuación</v>
      </c>
      <c r="J143" s="34" t="str">
        <f>+CONSOLIDADO!P147&amp;" - "&amp;CONSOLIDADO!Q147&amp;" - "&amp;CONSOLIDADO!R147&amp;" "&amp;CONSOLIDADO!S147</f>
        <v>03 - 04 - 0323 Personal contratado para el fortalecimiento de las Gestión del Riesgo</v>
      </c>
      <c r="K143" s="34" t="str">
        <f>+CONSOLIDADO!J147&amp;" "&amp;CONSOLIDADO!K147</f>
        <v>2.3.03.03.01.03 Servicios Personales Indirectos</v>
      </c>
      <c r="L143" s="16" t="str">
        <f>+CONSOLIDADO!L147&amp;" "&amp;CONSOLIDADO!M147</f>
        <v>083 Prevención Y Atención De Desastres - General</v>
      </c>
      <c r="M143" s="16" t="str">
        <f>+CONSOLIDADO!N147&amp;" "&amp;CONSOLIDADO!O147</f>
        <v>7018 Transferencias de carácter general entre diferentes niveles de gobierno</v>
      </c>
    </row>
    <row r="144" spans="1:13" x14ac:dyDescent="0.2">
      <c r="A144" s="34" t="str">
        <f t="shared" si="10"/>
        <v>3311402200785-83</v>
      </c>
      <c r="B144" s="34">
        <f t="shared" si="11"/>
        <v>83</v>
      </c>
      <c r="C144" s="34" t="str">
        <f t="shared" si="12"/>
        <v>3311402200785</v>
      </c>
      <c r="D144" s="34" t="str">
        <f t="shared" si="13"/>
        <v>331140220078507</v>
      </c>
      <c r="E144" s="34" t="str">
        <f t="shared" si="14"/>
        <v>33114022007850701</v>
      </c>
      <c r="F144" s="35" t="str">
        <f>IF(ISERROR(CONSOLIDADO!D148&amp;IF(LEN(CONSOLIDADO!G148)=1,"00"&amp;CONSOLIDADO!G148,IF(LEN(CONSOLIDADO!G148)=2,"0"&amp;CONSOLIDADO!G148,IF(LEN(CONSOLIDADO!G148)=3,CONSOLIDADO!G148,""))))=TRUE,"",CONSOLIDADO!D148&amp;IF(LEN(CONSOLIDADO!G148)=1,"00"&amp;CONSOLIDADO!G148,IF(LEN(CONSOLIDADO!G148)=2,"0"&amp;CONSOLIDADO!G148,IF(LEN(CONSOLIDADO!G148)=3,CONSOLIDADO!G148,""))))</f>
        <v>33114022007850701007</v>
      </c>
      <c r="G144" s="16" t="str">
        <f>CONSOLIDADO!B148</f>
        <v>Evaluar  951 planes de emergencia y contingencia para aglomeraciones de público en el distrito capital</v>
      </c>
      <c r="H144" s="16" t="str">
        <f>MID(CONSOLIDADO!E148,6,250)</f>
        <v>Evaluar los Planes de emergencia y contingencia para las aglomeraciones de público que se presenten en el Distrito capital</v>
      </c>
      <c r="I144" s="36" t="str">
        <f>CONSOLIDADO!H148</f>
        <v>Prestar los servicios profesionales  al  IDIGER para la realizacion de  acciones misionales e institucionales en la gestión de riesgos por aglomeraciones de público y la revisión de protocolos de actuación</v>
      </c>
      <c r="J144" s="34" t="str">
        <f>+CONSOLIDADO!P148&amp;" - "&amp;CONSOLIDADO!Q148&amp;" - "&amp;CONSOLIDADO!R148&amp;" "&amp;CONSOLIDADO!S148</f>
        <v>03 - 04 - 0323 Personal contratado para el fortalecimiento de las Gestión del Riesgo</v>
      </c>
      <c r="K144" s="34" t="str">
        <f>+CONSOLIDADO!J148&amp;" "&amp;CONSOLIDADO!K148</f>
        <v>2.3.03.03.01.03 Servicios Personales Indirectos</v>
      </c>
      <c r="L144" s="16" t="str">
        <f>+CONSOLIDADO!L148&amp;" "&amp;CONSOLIDADO!M148</f>
        <v>083 Prevención Y Atención De Desastres - General</v>
      </c>
      <c r="M144" s="16" t="str">
        <f>+CONSOLIDADO!N148&amp;" "&amp;CONSOLIDADO!O148</f>
        <v>7018 Transferencias de carácter general entre diferentes niveles de gobierno</v>
      </c>
    </row>
    <row r="145" spans="1:13" x14ac:dyDescent="0.2">
      <c r="A145" s="34" t="str">
        <f t="shared" si="10"/>
        <v>3311402200785-84</v>
      </c>
      <c r="B145" s="34">
        <f t="shared" si="11"/>
        <v>84</v>
      </c>
      <c r="C145" s="34" t="str">
        <f t="shared" si="12"/>
        <v>3311402200785</v>
      </c>
      <c r="D145" s="34" t="str">
        <f t="shared" si="13"/>
        <v>331140220078507</v>
      </c>
      <c r="E145" s="34" t="str">
        <f t="shared" si="14"/>
        <v>33114022007850701</v>
      </c>
      <c r="F145" s="35" t="str">
        <f>IF(ISERROR(CONSOLIDADO!D149&amp;IF(LEN(CONSOLIDADO!G149)=1,"00"&amp;CONSOLIDADO!G149,IF(LEN(CONSOLIDADO!G149)=2,"0"&amp;CONSOLIDADO!G149,IF(LEN(CONSOLIDADO!G149)=3,CONSOLIDADO!G149,""))))=TRUE,"",CONSOLIDADO!D149&amp;IF(LEN(CONSOLIDADO!G149)=1,"00"&amp;CONSOLIDADO!G149,IF(LEN(CONSOLIDADO!G149)=2,"0"&amp;CONSOLIDADO!G149,IF(LEN(CONSOLIDADO!G149)=3,CONSOLIDADO!G149,""))))</f>
        <v>33114022007850701008</v>
      </c>
      <c r="G145" s="16" t="str">
        <f>CONSOLIDADO!B149</f>
        <v>Evaluar  951 planes de emergencia y contingencia para aglomeraciones de público en el distrito capital</v>
      </c>
      <c r="H145" s="16" t="str">
        <f>MID(CONSOLIDADO!E149,6,250)</f>
        <v>Evaluar los Planes de emergencia y contingencia para las aglomeraciones de público que se presenten en el Distrito capital</v>
      </c>
      <c r="I145" s="36" t="str">
        <f>CONSOLIDADO!H149</f>
        <v>Adición al contrato de prestación de servicios N°322  de 2014 cuyo objeto contractual Es "Prestar los servicios profesionales a la entidad para revisar y evaluar los planes de contingencia de aglomeraciones de público de tipo permanente y en la habilitación de escenarios para aglomeraciones de público".</v>
      </c>
      <c r="J145" s="34" t="str">
        <f>+CONSOLIDADO!P149&amp;" - "&amp;CONSOLIDADO!Q149&amp;" - "&amp;CONSOLIDADO!R149&amp;" "&amp;CONSOLIDADO!S149</f>
        <v>03 - 04 - 0323 Personal contratado para el fortalecimiento de las Gestión del Riesgo</v>
      </c>
      <c r="K145" s="34" t="str">
        <f>+CONSOLIDADO!J149&amp;" "&amp;CONSOLIDADO!K149</f>
        <v>2.3.03.03.01.03 Servicios Personales Indirectos</v>
      </c>
      <c r="L145" s="16" t="str">
        <f>+CONSOLIDADO!L149&amp;" "&amp;CONSOLIDADO!M149</f>
        <v>083 Prevención Y Atención De Desastres - General</v>
      </c>
      <c r="M145" s="16" t="str">
        <f>+CONSOLIDADO!N149&amp;" "&amp;CONSOLIDADO!O149</f>
        <v>7018 Transferencias de carácter general entre diferentes niveles de gobierno</v>
      </c>
    </row>
    <row r="146" spans="1:13" x14ac:dyDescent="0.2">
      <c r="A146" s="34" t="str">
        <f t="shared" si="10"/>
        <v>3311402200785-85</v>
      </c>
      <c r="B146" s="34">
        <f t="shared" si="11"/>
        <v>85</v>
      </c>
      <c r="C146" s="34" t="str">
        <f t="shared" si="12"/>
        <v>3311402200785</v>
      </c>
      <c r="D146" s="34" t="str">
        <f t="shared" si="13"/>
        <v>331140220078507</v>
      </c>
      <c r="E146" s="34" t="str">
        <f t="shared" si="14"/>
        <v>33114022007850701</v>
      </c>
      <c r="F146" s="35" t="str">
        <f>IF(ISERROR(CONSOLIDADO!D150&amp;IF(LEN(CONSOLIDADO!G150)=1,"00"&amp;CONSOLIDADO!G150,IF(LEN(CONSOLIDADO!G150)=2,"0"&amp;CONSOLIDADO!G150,IF(LEN(CONSOLIDADO!G150)=3,CONSOLIDADO!G150,""))))=TRUE,"",CONSOLIDADO!D150&amp;IF(LEN(CONSOLIDADO!G150)=1,"00"&amp;CONSOLIDADO!G150,IF(LEN(CONSOLIDADO!G150)=2,"0"&amp;CONSOLIDADO!G150,IF(LEN(CONSOLIDADO!G150)=3,CONSOLIDADO!G150,""))))</f>
        <v>33114022007850701009</v>
      </c>
      <c r="G146" s="16" t="str">
        <f>CONSOLIDADO!B150</f>
        <v>Evaluar  951 planes de emergencia y contingencia para aglomeraciones de público en el distrito capital</v>
      </c>
      <c r="H146" s="16" t="str">
        <f>MID(CONSOLIDADO!E150,6,250)</f>
        <v>Evaluar los Planes de emergencia y contingencia para las aglomeraciones de público que se presenten en el Distrito capital</v>
      </c>
      <c r="I146" s="36" t="str">
        <f>CONSOLIDADO!H150</f>
        <v>Adición al contrato de prestación de servicios N°359 de 2014  cuyo objeto contractual Es "Prestar los servicios profesionales al FOPAE en transición a IDIGER para coordinar las acciones misionales e institucionales en la gestión de riesgos por aglomeraciones de público, la revisión de protocolos de actuación y la planeación de la estrategia a implementar".</v>
      </c>
      <c r="J146" s="34" t="str">
        <f>+CONSOLIDADO!P150&amp;" - "&amp;CONSOLIDADO!Q150&amp;" - "&amp;CONSOLIDADO!R150&amp;" "&amp;CONSOLIDADO!S150</f>
        <v>03 - 04 - 0323 Personal contratado para el fortalecimiento de las Gestión del Riesgo</v>
      </c>
      <c r="K146" s="34" t="str">
        <f>+CONSOLIDADO!J150&amp;" "&amp;CONSOLIDADO!K150</f>
        <v>2.3.03.03.01.03 Servicios Personales Indirectos</v>
      </c>
      <c r="L146" s="16" t="str">
        <f>+CONSOLIDADO!L150&amp;" "&amp;CONSOLIDADO!M150</f>
        <v>083 Prevención Y Atención De Desastres - General</v>
      </c>
      <c r="M146" s="16" t="str">
        <f>+CONSOLIDADO!N150&amp;" "&amp;CONSOLIDADO!O150</f>
        <v>7018 Transferencias de carácter general entre diferentes niveles de gobierno</v>
      </c>
    </row>
    <row r="147" spans="1:13" x14ac:dyDescent="0.2">
      <c r="A147" s="34" t="str">
        <f t="shared" si="10"/>
        <v>3311402200785-86</v>
      </c>
      <c r="B147" s="34">
        <f t="shared" si="11"/>
        <v>86</v>
      </c>
      <c r="C147" s="34" t="str">
        <f t="shared" si="12"/>
        <v>3311402200785</v>
      </c>
      <c r="D147" s="34" t="str">
        <f t="shared" si="13"/>
        <v>331140220078507</v>
      </c>
      <c r="E147" s="34" t="str">
        <f t="shared" si="14"/>
        <v>33114022007850701</v>
      </c>
      <c r="F147" s="35" t="str">
        <f>IF(ISERROR(CONSOLIDADO!D151&amp;IF(LEN(CONSOLIDADO!G151)=1,"00"&amp;CONSOLIDADO!G151,IF(LEN(CONSOLIDADO!G151)=2,"0"&amp;CONSOLIDADO!G151,IF(LEN(CONSOLIDADO!G151)=3,CONSOLIDADO!G151,""))))=TRUE,"",CONSOLIDADO!D151&amp;IF(LEN(CONSOLIDADO!G151)=1,"00"&amp;CONSOLIDADO!G151,IF(LEN(CONSOLIDADO!G151)=2,"0"&amp;CONSOLIDADO!G151,IF(LEN(CONSOLIDADO!G151)=3,CONSOLIDADO!G151,""))))</f>
        <v>33114022007850701010</v>
      </c>
      <c r="G147" s="16" t="str">
        <f>CONSOLIDADO!B151</f>
        <v>Evaluar  951 planes de emergencia y contingencia para aglomeraciones de público en el distrito capital</v>
      </c>
      <c r="H147" s="16" t="str">
        <f>MID(CONSOLIDADO!E151,6,250)</f>
        <v>Evaluar los Planes de emergencia y contingencia para las aglomeraciones de público que se presenten en el Distrito capital</v>
      </c>
      <c r="I147" s="36" t="str">
        <f>CONSOLIDADO!H151</f>
        <v>Adición al contrato de prestación de servicios N°306 de 2014 cuyo objeto contractual es "Prestar los servicios profesionales a la entidad para revisar y evaluar los planes de contingencia de aglomeraciones de público de tipo permanente y en la habilitación de escenarios para aglomeraciones de público".</v>
      </c>
      <c r="J147" s="34" t="str">
        <f>+CONSOLIDADO!P151&amp;" - "&amp;CONSOLIDADO!Q151&amp;" - "&amp;CONSOLIDADO!R151&amp;" "&amp;CONSOLIDADO!S151</f>
        <v>03 - 04 - 0323 Personal contratado para el fortalecimiento de las Gestión del Riesgo</v>
      </c>
      <c r="K147" s="34" t="str">
        <f>+CONSOLIDADO!J151&amp;" "&amp;CONSOLIDADO!K151</f>
        <v>2.3.03.03.01.03 Servicios Personales Indirectos</v>
      </c>
      <c r="L147" s="16" t="str">
        <f>+CONSOLIDADO!L151&amp;" "&amp;CONSOLIDADO!M151</f>
        <v>083 Prevención Y Atención De Desastres - General</v>
      </c>
      <c r="M147" s="16" t="str">
        <f>+CONSOLIDADO!N151&amp;" "&amp;CONSOLIDADO!O151</f>
        <v>7018 Transferencias de carácter general entre diferentes niveles de gobierno</v>
      </c>
    </row>
    <row r="148" spans="1:13" x14ac:dyDescent="0.2">
      <c r="A148" s="34" t="str">
        <f t="shared" si="10"/>
        <v>3311402200785-87</v>
      </c>
      <c r="B148" s="34">
        <f t="shared" si="11"/>
        <v>87</v>
      </c>
      <c r="C148" s="34" t="str">
        <f t="shared" si="12"/>
        <v>3311402200785</v>
      </c>
      <c r="D148" s="34" t="str">
        <f t="shared" si="13"/>
        <v>331140220078507</v>
      </c>
      <c r="E148" s="34" t="str">
        <f t="shared" si="14"/>
        <v>33114022007850701</v>
      </c>
      <c r="F148" s="35" t="str">
        <f>IF(ISERROR(CONSOLIDADO!D152&amp;IF(LEN(CONSOLIDADO!G152)=1,"00"&amp;CONSOLIDADO!G152,IF(LEN(CONSOLIDADO!G152)=2,"0"&amp;CONSOLIDADO!G152,IF(LEN(CONSOLIDADO!G152)=3,CONSOLIDADO!G152,""))))=TRUE,"",CONSOLIDADO!D152&amp;IF(LEN(CONSOLIDADO!G152)=1,"00"&amp;CONSOLIDADO!G152,IF(LEN(CONSOLIDADO!G152)=2,"0"&amp;CONSOLIDADO!G152,IF(LEN(CONSOLIDADO!G152)=3,CONSOLIDADO!G152,""))))</f>
        <v>33114022007850701011</v>
      </c>
      <c r="G148" s="16" t="str">
        <f>CONSOLIDADO!B152</f>
        <v>Evaluar  951 planes de emergencia y contingencia para aglomeraciones de público en el distrito capital</v>
      </c>
      <c r="H148" s="16" t="str">
        <f>MID(CONSOLIDADO!E152,6,250)</f>
        <v>Evaluar los Planes de emergencia y contingencia para las aglomeraciones de público que se presenten en el Distrito capital</v>
      </c>
      <c r="I148" s="36" t="str">
        <f>CONSOLIDADO!H152</f>
        <v>Adición al contrato de prestación de servicios N°82 de 2014 cuyo objeto contractual es "Prestar los servicios profesionales a la entidad para revisar y evaluar los planes de contingencia de aglomeraciones de público de tipo permanente y en la habilitación de escenarios para aglomeraciones de público".</v>
      </c>
      <c r="J148" s="34" t="str">
        <f>+CONSOLIDADO!P152&amp;" - "&amp;CONSOLIDADO!Q152&amp;" - "&amp;CONSOLIDADO!R152&amp;" "&amp;CONSOLIDADO!S152</f>
        <v>03 - 04 - 0323 Personal contratado para el fortalecimiento de las Gestión del Riesgo</v>
      </c>
      <c r="K148" s="34" t="str">
        <f>+CONSOLIDADO!J152&amp;" "&amp;CONSOLIDADO!K152</f>
        <v>2.3.03.03.01.03 Servicios Personales Indirectos</v>
      </c>
      <c r="L148" s="16" t="str">
        <f>+CONSOLIDADO!L152&amp;" "&amp;CONSOLIDADO!M152</f>
        <v>083 Prevención Y Atención De Desastres - General</v>
      </c>
      <c r="M148" s="16" t="str">
        <f>+CONSOLIDADO!N152&amp;" "&amp;CONSOLIDADO!O152</f>
        <v>7018 Transferencias de carácter general entre diferentes niveles de gobierno</v>
      </c>
    </row>
    <row r="149" spans="1:13" x14ac:dyDescent="0.2">
      <c r="A149" s="34" t="str">
        <f t="shared" si="10"/>
        <v>3311402200785-88</v>
      </c>
      <c r="B149" s="34">
        <f t="shared" si="11"/>
        <v>88</v>
      </c>
      <c r="C149" s="34" t="str">
        <f t="shared" si="12"/>
        <v>3311402200785</v>
      </c>
      <c r="D149" s="34" t="str">
        <f t="shared" si="13"/>
        <v>331140220078507</v>
      </c>
      <c r="E149" s="34" t="str">
        <f t="shared" si="14"/>
        <v>33114022007850701</v>
      </c>
      <c r="F149" s="35" t="str">
        <f>IF(ISERROR(CONSOLIDADO!D153&amp;IF(LEN(CONSOLIDADO!G153)=1,"00"&amp;CONSOLIDADO!G153,IF(LEN(CONSOLIDADO!G153)=2,"0"&amp;CONSOLIDADO!G153,IF(LEN(CONSOLIDADO!G153)=3,CONSOLIDADO!G153,""))))=TRUE,"",CONSOLIDADO!D153&amp;IF(LEN(CONSOLIDADO!G153)=1,"00"&amp;CONSOLIDADO!G153,IF(LEN(CONSOLIDADO!G153)=2,"0"&amp;CONSOLIDADO!G153,IF(LEN(CONSOLIDADO!G153)=3,CONSOLIDADO!G153,""))))</f>
        <v>33114022007850701012</v>
      </c>
      <c r="G149" s="16" t="str">
        <f>CONSOLIDADO!B153</f>
        <v>Evaluar  951 planes de emergencia y contingencia para aglomeraciones de público en el distrito capital</v>
      </c>
      <c r="H149" s="16" t="str">
        <f>MID(CONSOLIDADO!E153,6,250)</f>
        <v>Evaluar los Planes de emergencia y contingencia para las aglomeraciones de público que se presenten en el Distrito capital</v>
      </c>
      <c r="I149" s="36" t="str">
        <f>CONSOLIDADO!H153</f>
        <v>Prestar los servicios profesionales a la entidad  para revisar y evaluar los planes de contingencia de aglomeraciones de público de tipo permanente y en la habilitación de escenarios para aglomeraciones de público</v>
      </c>
      <c r="J149" s="34" t="str">
        <f>+CONSOLIDADO!P153&amp;" - "&amp;CONSOLIDADO!Q153&amp;" - "&amp;CONSOLIDADO!R153&amp;" "&amp;CONSOLIDADO!S153</f>
        <v>03 - 04 - 0323 Personal contratado para el fortalecimiento de las Gestión del Riesgo</v>
      </c>
      <c r="K149" s="34" t="str">
        <f>+CONSOLIDADO!J153&amp;" "&amp;CONSOLIDADO!K153</f>
        <v>2.3.03.03.01.03 Servicios Personales Indirectos</v>
      </c>
      <c r="L149" s="16" t="str">
        <f>+CONSOLIDADO!L153&amp;" "&amp;CONSOLIDADO!M153</f>
        <v>083 Prevención Y Atención De Desastres - General</v>
      </c>
      <c r="M149" s="16" t="str">
        <f>+CONSOLIDADO!N153&amp;" "&amp;CONSOLIDADO!O153</f>
        <v>7018 Transferencias de carácter general entre diferentes niveles de gobierno</v>
      </c>
    </row>
    <row r="150" spans="1:13" x14ac:dyDescent="0.2">
      <c r="A150" s="34" t="str">
        <f t="shared" si="10"/>
        <v>3311402200785-89</v>
      </c>
      <c r="B150" s="34">
        <f t="shared" si="11"/>
        <v>89</v>
      </c>
      <c r="C150" s="34" t="str">
        <f t="shared" si="12"/>
        <v>3311402200785</v>
      </c>
      <c r="D150" s="34" t="str">
        <f t="shared" si="13"/>
        <v>331140220078507</v>
      </c>
      <c r="E150" s="34" t="str">
        <f t="shared" si="14"/>
        <v>33114022007850701</v>
      </c>
      <c r="F150" s="35" t="str">
        <f>IF(ISERROR(CONSOLIDADO!D154&amp;IF(LEN(CONSOLIDADO!G154)=1,"00"&amp;CONSOLIDADO!G154,IF(LEN(CONSOLIDADO!G154)=2,"0"&amp;CONSOLIDADO!G154,IF(LEN(CONSOLIDADO!G154)=3,CONSOLIDADO!G154,""))))=TRUE,"",CONSOLIDADO!D154&amp;IF(LEN(CONSOLIDADO!G154)=1,"00"&amp;CONSOLIDADO!G154,IF(LEN(CONSOLIDADO!G154)=2,"0"&amp;CONSOLIDADO!G154,IF(LEN(CONSOLIDADO!G154)=3,CONSOLIDADO!G154,""))))</f>
        <v>33114022007850701013</v>
      </c>
      <c r="G150" s="16" t="str">
        <f>CONSOLIDADO!B154</f>
        <v>Evaluar  951 planes de emergencia y contingencia para aglomeraciones de público en el distrito capital</v>
      </c>
      <c r="H150" s="16" t="str">
        <f>MID(CONSOLIDADO!E154,6,250)</f>
        <v>Evaluar los Planes de emergencia y contingencia para las aglomeraciones de público que se presenten en el Distrito capital</v>
      </c>
      <c r="I150" s="36" t="str">
        <f>CONSOLIDADO!H154</f>
        <v>Adición al contrato de prestación de servicios N°318 de 2014 cuyo objeto contractual es "Prestar los servicios profesionales a la entidad para revisar y evaluar los planes de contingencia de aglomeraciones de público de tipo permanente y en la habilitación de escenarios para aglomeraciones de público".</v>
      </c>
      <c r="J150" s="34" t="str">
        <f>+CONSOLIDADO!P154&amp;" - "&amp;CONSOLIDADO!Q154&amp;" - "&amp;CONSOLIDADO!R154&amp;" "&amp;CONSOLIDADO!S154</f>
        <v>03 - 04 - 0323 Personal contratado para el fortalecimiento de las Gestión del Riesgo</v>
      </c>
      <c r="K150" s="34" t="str">
        <f>+CONSOLIDADO!J154&amp;" "&amp;CONSOLIDADO!K154</f>
        <v>2.3.03.03.01.03 Servicios Personales Indirectos</v>
      </c>
      <c r="L150" s="16" t="str">
        <f>+CONSOLIDADO!L154&amp;" "&amp;CONSOLIDADO!M154</f>
        <v>083 Prevención Y Atención De Desastres - General</v>
      </c>
      <c r="M150" s="16" t="str">
        <f>+CONSOLIDADO!N154&amp;" "&amp;CONSOLIDADO!O154</f>
        <v>7018 Transferencias de carácter general entre diferentes niveles de gobierno</v>
      </c>
    </row>
    <row r="151" spans="1:13" x14ac:dyDescent="0.2">
      <c r="A151" s="34" t="str">
        <f t="shared" si="10"/>
        <v>3311402200785-90</v>
      </c>
      <c r="B151" s="34">
        <f t="shared" si="11"/>
        <v>90</v>
      </c>
      <c r="C151" s="34" t="str">
        <f t="shared" si="12"/>
        <v>3311402200785</v>
      </c>
      <c r="D151" s="34" t="str">
        <f t="shared" si="13"/>
        <v>331140220078507</v>
      </c>
      <c r="E151" s="34" t="str">
        <f t="shared" si="14"/>
        <v>33114022007850701</v>
      </c>
      <c r="F151" s="35" t="str">
        <f>IF(ISERROR(CONSOLIDADO!D155&amp;IF(LEN(CONSOLIDADO!G155)=1,"00"&amp;CONSOLIDADO!G155,IF(LEN(CONSOLIDADO!G155)=2,"0"&amp;CONSOLIDADO!G155,IF(LEN(CONSOLIDADO!G155)=3,CONSOLIDADO!G155,""))))=TRUE,"",CONSOLIDADO!D155&amp;IF(LEN(CONSOLIDADO!G155)=1,"00"&amp;CONSOLIDADO!G155,IF(LEN(CONSOLIDADO!G155)=2,"0"&amp;CONSOLIDADO!G155,IF(LEN(CONSOLIDADO!G155)=3,CONSOLIDADO!G155,""))))</f>
        <v>33114022007850701014</v>
      </c>
      <c r="G151" s="16" t="str">
        <f>CONSOLIDADO!B155</f>
        <v>Evaluar  951 planes de emergencia y contingencia para aglomeraciones de público en el distrito capital</v>
      </c>
      <c r="H151" s="16" t="str">
        <f>MID(CONSOLIDADO!E155,6,250)</f>
        <v>Evaluar los Planes de emergencia y contingencia para las aglomeraciones de público que se presenten en el Distrito capital</v>
      </c>
      <c r="I151" s="36" t="str">
        <f>CONSOLIDADO!H155</f>
        <v>Adición al contrato de prestación de servicios N°301 de 2014 cuyo objeto contractual es "Prestación de servicios de apoyo a la gestión en actividades operativas  para el número único de Seguridad y Emergencias - NUSE 123 y la red de comunicaciones Distrital".</v>
      </c>
      <c r="J151" s="34" t="str">
        <f>+CONSOLIDADO!P155&amp;" - "&amp;CONSOLIDADO!Q155&amp;" - "&amp;CONSOLIDADO!R155&amp;" "&amp;CONSOLIDADO!S155</f>
        <v>03 - 04 - 0323 Personal contratado para el fortalecimiento de las Gestión del Riesgo</v>
      </c>
      <c r="K151" s="34" t="str">
        <f>+CONSOLIDADO!J155&amp;" "&amp;CONSOLIDADO!K155</f>
        <v>2.3.03.03.01.03 Servicios Personales Indirectos</v>
      </c>
      <c r="L151" s="16" t="str">
        <f>+CONSOLIDADO!L155&amp;" "&amp;CONSOLIDADO!M155</f>
        <v>083 Prevención Y Atención De Desastres - General</v>
      </c>
      <c r="M151" s="16" t="str">
        <f>+CONSOLIDADO!N155&amp;" "&amp;CONSOLIDADO!O155</f>
        <v>7018 Transferencias de carácter general entre diferentes niveles de gobierno</v>
      </c>
    </row>
    <row r="152" spans="1:13" x14ac:dyDescent="0.2">
      <c r="A152" s="34" t="str">
        <f t="shared" si="10"/>
        <v>3311402200785-91</v>
      </c>
      <c r="B152" s="34">
        <f t="shared" si="11"/>
        <v>91</v>
      </c>
      <c r="C152" s="34" t="str">
        <f t="shared" si="12"/>
        <v>3311402200785</v>
      </c>
      <c r="D152" s="34" t="str">
        <f t="shared" si="13"/>
        <v>331140220078507</v>
      </c>
      <c r="E152" s="34" t="str">
        <f t="shared" si="14"/>
        <v>33114022007850701</v>
      </c>
      <c r="F152" s="35" t="str">
        <f>IF(ISERROR(CONSOLIDADO!D156&amp;IF(LEN(CONSOLIDADO!G156)=1,"00"&amp;CONSOLIDADO!G156,IF(LEN(CONSOLIDADO!G156)=2,"0"&amp;CONSOLIDADO!G156,IF(LEN(CONSOLIDADO!G156)=3,CONSOLIDADO!G156,""))))=TRUE,"",CONSOLIDADO!D156&amp;IF(LEN(CONSOLIDADO!G156)=1,"00"&amp;CONSOLIDADO!G156,IF(LEN(CONSOLIDADO!G156)=2,"0"&amp;CONSOLIDADO!G156,IF(LEN(CONSOLIDADO!G156)=3,CONSOLIDADO!G156,""))))</f>
        <v>33114022007850701015</v>
      </c>
      <c r="G152" s="16" t="str">
        <f>CONSOLIDADO!B156</f>
        <v>Evaluar  951 planes de emergencia y contingencia para aglomeraciones de público en el distrito capital</v>
      </c>
      <c r="H152" s="16" t="str">
        <f>MID(CONSOLIDADO!E156,6,250)</f>
        <v>Evaluar los Planes de emergencia y contingencia para las aglomeraciones de público que se presenten en el Distrito capital</v>
      </c>
      <c r="I152" s="36" t="str">
        <f>CONSOLIDADO!H156</f>
        <v>Prestar los servicios profesionales a la entidad para revisar y evaluar los planes de contingencia de aglomeraciones de público de tipo ocasional.</v>
      </c>
      <c r="J152" s="34" t="str">
        <f>+CONSOLIDADO!P156&amp;" - "&amp;CONSOLIDADO!Q156&amp;" - "&amp;CONSOLIDADO!R156&amp;" "&amp;CONSOLIDADO!S156</f>
        <v>03 - 04 - 0323 Personal contratado para el fortalecimiento de las Gestión del Riesgo</v>
      </c>
      <c r="K152" s="34" t="str">
        <f>+CONSOLIDADO!J156&amp;" "&amp;CONSOLIDADO!K156</f>
        <v>2.3.03.03.01.03 Servicios Personales Indirectos</v>
      </c>
      <c r="L152" s="16" t="str">
        <f>+CONSOLIDADO!L156&amp;" "&amp;CONSOLIDADO!M156</f>
        <v>083 Prevención Y Atención De Desastres - General</v>
      </c>
      <c r="M152" s="16" t="str">
        <f>+CONSOLIDADO!N156&amp;" "&amp;CONSOLIDADO!O156</f>
        <v>7018 Transferencias de carácter general entre diferentes niveles de gobierno</v>
      </c>
    </row>
    <row r="153" spans="1:13" x14ac:dyDescent="0.2">
      <c r="A153" s="34" t="str">
        <f t="shared" si="10"/>
        <v>3311402200785-92</v>
      </c>
      <c r="B153" s="34">
        <f t="shared" si="11"/>
        <v>92</v>
      </c>
      <c r="C153" s="34" t="str">
        <f t="shared" si="12"/>
        <v>3311402200785</v>
      </c>
      <c r="D153" s="34" t="str">
        <f t="shared" si="13"/>
        <v>331140220078507</v>
      </c>
      <c r="E153" s="34" t="str">
        <f t="shared" si="14"/>
        <v>33114022007850701</v>
      </c>
      <c r="F153" s="35" t="str">
        <f>IF(ISERROR(CONSOLIDADO!D157&amp;IF(LEN(CONSOLIDADO!G157)=1,"00"&amp;CONSOLIDADO!G157,IF(LEN(CONSOLIDADO!G157)=2,"0"&amp;CONSOLIDADO!G157,IF(LEN(CONSOLIDADO!G157)=3,CONSOLIDADO!G157,""))))=TRUE,"",CONSOLIDADO!D157&amp;IF(LEN(CONSOLIDADO!G157)=1,"00"&amp;CONSOLIDADO!G157,IF(LEN(CONSOLIDADO!G157)=2,"0"&amp;CONSOLIDADO!G157,IF(LEN(CONSOLIDADO!G157)=3,CONSOLIDADO!G157,""))))</f>
        <v>33114022007850701016</v>
      </c>
      <c r="G153" s="16" t="str">
        <f>CONSOLIDADO!B157</f>
        <v>Evaluar  951 planes de emergencia y contingencia para aglomeraciones de público en el distrito capital</v>
      </c>
      <c r="H153" s="16" t="str">
        <f>MID(CONSOLIDADO!E157,6,250)</f>
        <v>Evaluar los Planes de emergencia y contingencia para las aglomeraciones de público que se presenten en el Distrito capital</v>
      </c>
      <c r="I153" s="36" t="str">
        <f>CONSOLIDADO!H157</f>
        <v>Prestar los servicios profesionales a la entidad para revisar y evaluar los planes de contingencia de aglomeraciones de público de tipo ocasional.</v>
      </c>
      <c r="J153" s="34" t="str">
        <f>+CONSOLIDADO!P157&amp;" - "&amp;CONSOLIDADO!Q157&amp;" - "&amp;CONSOLIDADO!R157&amp;" "&amp;CONSOLIDADO!S157</f>
        <v>03 - 04 - 0323 Personal contratado para el fortalecimiento de las Gestión del Riesgo</v>
      </c>
      <c r="K153" s="34" t="str">
        <f>+CONSOLIDADO!J157&amp;" "&amp;CONSOLIDADO!K157</f>
        <v>2.3.03.03.01.03 Servicios Personales Indirectos</v>
      </c>
      <c r="L153" s="16" t="str">
        <f>+CONSOLIDADO!L157&amp;" "&amp;CONSOLIDADO!M157</f>
        <v>083 Prevención Y Atención De Desastres - General</v>
      </c>
      <c r="M153" s="16" t="str">
        <f>+CONSOLIDADO!N157&amp;" "&amp;CONSOLIDADO!O157</f>
        <v>7018 Transferencias de carácter general entre diferentes niveles de gobierno</v>
      </c>
    </row>
    <row r="154" spans="1:13" x14ac:dyDescent="0.2">
      <c r="A154" s="34" t="str">
        <f t="shared" si="10"/>
        <v>3311402200785-93</v>
      </c>
      <c r="B154" s="34">
        <f t="shared" si="11"/>
        <v>93</v>
      </c>
      <c r="C154" s="34" t="str">
        <f t="shared" si="12"/>
        <v>3311402200785</v>
      </c>
      <c r="D154" s="34" t="str">
        <f t="shared" si="13"/>
        <v>331140220078507</v>
      </c>
      <c r="E154" s="34" t="str">
        <f t="shared" si="14"/>
        <v>33114022007850701</v>
      </c>
      <c r="F154" s="35" t="str">
        <f>IF(ISERROR(CONSOLIDADO!D158&amp;IF(LEN(CONSOLIDADO!G158)=1,"00"&amp;CONSOLIDADO!G158,IF(LEN(CONSOLIDADO!G158)=2,"0"&amp;CONSOLIDADO!G158,IF(LEN(CONSOLIDADO!G158)=3,CONSOLIDADO!G158,""))))=TRUE,"",CONSOLIDADO!D158&amp;IF(LEN(CONSOLIDADO!G158)=1,"00"&amp;CONSOLIDADO!G158,IF(LEN(CONSOLIDADO!G158)=2,"0"&amp;CONSOLIDADO!G158,IF(LEN(CONSOLIDADO!G158)=3,CONSOLIDADO!G158,""))))</f>
        <v>33114022007850701017</v>
      </c>
      <c r="G154" s="16" t="str">
        <f>CONSOLIDADO!B158</f>
        <v>Evaluar  951 planes de emergencia y contingencia para aglomeraciones de público en el distrito capital</v>
      </c>
      <c r="H154" s="16" t="str">
        <f>MID(CONSOLIDADO!E158,6,250)</f>
        <v>Evaluar los Planes de emergencia y contingencia para las aglomeraciones de público que se presenten en el Distrito capital</v>
      </c>
      <c r="I154" s="36" t="str">
        <f>CONSOLIDADO!H158</f>
        <v>Prestar los servicios profesionales a la entidad para revisar y evaluar los planes de contingencia de aglomeraciones de público de tipo ocasional y permanente y en la habilitación de escenarios para aglomeraciones de público</v>
      </c>
      <c r="J154" s="34" t="str">
        <f>+CONSOLIDADO!P158&amp;" - "&amp;CONSOLIDADO!Q158&amp;" - "&amp;CONSOLIDADO!R158&amp;" "&amp;CONSOLIDADO!S158</f>
        <v>03 - 04 - 0323 Personal contratado para el fortalecimiento de las Gestión del Riesgo</v>
      </c>
      <c r="K154" s="34" t="str">
        <f>+CONSOLIDADO!J158&amp;" "&amp;CONSOLIDADO!K158</f>
        <v>2.3.03.03.01.03 Servicios Personales Indirectos</v>
      </c>
      <c r="L154" s="16" t="str">
        <f>+CONSOLIDADO!L158&amp;" "&amp;CONSOLIDADO!M158</f>
        <v>083 Prevención Y Atención De Desastres - General</v>
      </c>
      <c r="M154" s="16" t="str">
        <f>+CONSOLIDADO!N158&amp;" "&amp;CONSOLIDADO!O158</f>
        <v>7018 Transferencias de carácter general entre diferentes niveles de gobierno</v>
      </c>
    </row>
    <row r="155" spans="1:13" x14ac:dyDescent="0.2">
      <c r="A155" s="34" t="str">
        <f t="shared" si="10"/>
        <v>3311402200785-94</v>
      </c>
      <c r="B155" s="34">
        <f t="shared" si="11"/>
        <v>94</v>
      </c>
      <c r="C155" s="34" t="str">
        <f t="shared" si="12"/>
        <v>3311402200785</v>
      </c>
      <c r="D155" s="34" t="str">
        <f t="shared" si="13"/>
        <v>331140220078508</v>
      </c>
      <c r="E155" s="34" t="str">
        <f t="shared" si="14"/>
        <v>33114022007850801</v>
      </c>
      <c r="F155" s="35" t="str">
        <f>IF(ISERROR(CONSOLIDADO!D159&amp;IF(LEN(CONSOLIDADO!G159)=1,"00"&amp;CONSOLIDADO!G159,IF(LEN(CONSOLIDADO!G159)=2,"0"&amp;CONSOLIDADO!G159,IF(LEN(CONSOLIDADO!G159)=3,CONSOLIDADO!G159,""))))=TRUE,"",CONSOLIDADO!D159&amp;IF(LEN(CONSOLIDADO!G159)=1,"00"&amp;CONSOLIDADO!G159,IF(LEN(CONSOLIDADO!G159)=2,"0"&amp;CONSOLIDADO!G159,IF(LEN(CONSOLIDADO!G159)=3,CONSOLIDADO!G159,""))))</f>
        <v>33114022007850801001</v>
      </c>
      <c r="G155" s="16" t="str">
        <f>CONSOLIDADO!B159</f>
        <v>Generar  4 guías y planes tipo para la elaboración e implementación de planes de emergencia y contingencia de agremiaciones, entidades y comunidad en el distrito capital.</v>
      </c>
      <c r="H155" s="16" t="str">
        <f>MID(CONSOLIDADO!E159,6,250)</f>
        <v xml:space="preserve">Generar planes y guias para la elaboración e implementación de PEC de Aglomeraciones de publico </v>
      </c>
      <c r="I155" s="36" t="str">
        <f>CONSOLIDADO!H159</f>
        <v>Prestar servicios a la entidad, como apoyo a la gestión en actividades operativas y logísticas en el centro de reserva de la Entidad.</v>
      </c>
      <c r="J155" s="34" t="str">
        <f>+CONSOLIDADO!P159&amp;" - "&amp;CONSOLIDADO!Q159&amp;" - "&amp;CONSOLIDADO!R159&amp;" "&amp;CONSOLIDADO!S159</f>
        <v>03 - 04 - 0323 Personal contratado para el fortalecimiento de las Gestión del Riesgo</v>
      </c>
      <c r="K155" s="34" t="str">
        <f>+CONSOLIDADO!J159&amp;" "&amp;CONSOLIDADO!K159</f>
        <v>2.3.03.03.01.03 Servicios Personales Indirectos</v>
      </c>
      <c r="L155" s="16" t="str">
        <f>+CONSOLIDADO!L159&amp;" "&amp;CONSOLIDADO!M159</f>
        <v>083 Prevención Y Atención De Desastres - General</v>
      </c>
      <c r="M155" s="16" t="str">
        <f>+CONSOLIDADO!N159&amp;" "&amp;CONSOLIDADO!O159</f>
        <v>7018 Transferencias de carácter general entre diferentes niveles de gobierno</v>
      </c>
    </row>
    <row r="156" spans="1:13" x14ac:dyDescent="0.2">
      <c r="A156" s="34" t="str">
        <f t="shared" si="10"/>
        <v>3311402200785-95</v>
      </c>
      <c r="B156" s="34">
        <f t="shared" si="11"/>
        <v>95</v>
      </c>
      <c r="C156" s="34" t="str">
        <f t="shared" si="12"/>
        <v>3311402200785</v>
      </c>
      <c r="D156" s="34" t="str">
        <f t="shared" si="13"/>
        <v>331140220078508</v>
      </c>
      <c r="E156" s="34" t="str">
        <f t="shared" si="14"/>
        <v>33114022007850801</v>
      </c>
      <c r="F156" s="35" t="str">
        <f>IF(ISERROR(CONSOLIDADO!D160&amp;IF(LEN(CONSOLIDADO!G160)=1,"00"&amp;CONSOLIDADO!G160,IF(LEN(CONSOLIDADO!G160)=2,"0"&amp;CONSOLIDADO!G160,IF(LEN(CONSOLIDADO!G160)=3,CONSOLIDADO!G160,""))))=TRUE,"",CONSOLIDADO!D160&amp;IF(LEN(CONSOLIDADO!G160)=1,"00"&amp;CONSOLIDADO!G160,IF(LEN(CONSOLIDADO!G160)=2,"0"&amp;CONSOLIDADO!G160,IF(LEN(CONSOLIDADO!G160)=3,CONSOLIDADO!G160,""))))</f>
        <v>33114022007850801002</v>
      </c>
      <c r="G156" s="16" t="str">
        <f>CONSOLIDADO!B160</f>
        <v>Generar  4 guías y planes tipo para la elaboración e implementación de planes de emergencia y contingencia de agremiaciones, entidades y comunidad en el distrito capital.</v>
      </c>
      <c r="H156" s="16" t="str">
        <f>MID(CONSOLIDADO!E160,6,250)</f>
        <v xml:space="preserve">Generar planes y guias para la elaboración e implementación de PEC de Aglomeraciones de publico </v>
      </c>
      <c r="I156" s="36" t="str">
        <f>CONSOLIDADO!H160</f>
        <v>Prestar servicios a la entidad, como apoyo a la gestión en actividades operativas y logísticas en el centro de reserva de la Entidad.</v>
      </c>
      <c r="J156" s="34" t="str">
        <f>+CONSOLIDADO!P160&amp;" - "&amp;CONSOLIDADO!Q160&amp;" - "&amp;CONSOLIDADO!R160&amp;" "&amp;CONSOLIDADO!S160</f>
        <v>03 - 04 - 0323 Personal contratado para el fortalecimiento de las Gestión del Riesgo</v>
      </c>
      <c r="K156" s="34" t="str">
        <f>+CONSOLIDADO!J160&amp;" "&amp;CONSOLIDADO!K160</f>
        <v>2.3.03.03.01.03 Servicios Personales Indirectos</v>
      </c>
      <c r="L156" s="16" t="str">
        <f>+CONSOLIDADO!L160&amp;" "&amp;CONSOLIDADO!M160</f>
        <v>083 Prevención Y Atención De Desastres - General</v>
      </c>
      <c r="M156" s="16" t="str">
        <f>+CONSOLIDADO!N160&amp;" "&amp;CONSOLIDADO!O160</f>
        <v>7018 Transferencias de carácter general entre diferentes niveles de gobierno</v>
      </c>
    </row>
    <row r="157" spans="1:13" x14ac:dyDescent="0.2">
      <c r="A157" s="34" t="str">
        <f t="shared" si="10"/>
        <v>3311402200785-96</v>
      </c>
      <c r="B157" s="34">
        <f t="shared" si="11"/>
        <v>96</v>
      </c>
      <c r="C157" s="34" t="str">
        <f t="shared" si="12"/>
        <v>3311402200785</v>
      </c>
      <c r="D157" s="34" t="str">
        <f t="shared" si="13"/>
        <v>331140220078508</v>
      </c>
      <c r="E157" s="34" t="str">
        <f t="shared" si="14"/>
        <v>33114022007850801</v>
      </c>
      <c r="F157" s="35" t="str">
        <f>IF(ISERROR(CONSOLIDADO!D161&amp;IF(LEN(CONSOLIDADO!G161)=1,"00"&amp;CONSOLIDADO!G161,IF(LEN(CONSOLIDADO!G161)=2,"0"&amp;CONSOLIDADO!G161,IF(LEN(CONSOLIDADO!G161)=3,CONSOLIDADO!G161,""))))=TRUE,"",CONSOLIDADO!D161&amp;IF(LEN(CONSOLIDADO!G161)=1,"00"&amp;CONSOLIDADO!G161,IF(LEN(CONSOLIDADO!G161)=2,"0"&amp;CONSOLIDADO!G161,IF(LEN(CONSOLIDADO!G161)=3,CONSOLIDADO!G161,""))))</f>
        <v>33114022007850801003</v>
      </c>
      <c r="G157" s="16" t="str">
        <f>CONSOLIDADO!B161</f>
        <v>Generar  4 guías y planes tipo para la elaboración e implementación de planes de emergencia y contingencia de agremiaciones, entidades y comunidad en el distrito capital.</v>
      </c>
      <c r="H157" s="16" t="str">
        <f>MID(CONSOLIDADO!E161,6,250)</f>
        <v xml:space="preserve">Generar planes y guias para la elaboración e implementación de PEC de Aglomeraciones de publico </v>
      </c>
      <c r="I157" s="36" t="str">
        <f>CONSOLIDADO!H161</f>
        <v>Prestar servicios a la entidad, como apoyo a la gestión en actividades operativas y logísticas en el centro de reserva de la Entidad.</v>
      </c>
      <c r="J157" s="34" t="str">
        <f>+CONSOLIDADO!P161&amp;" - "&amp;CONSOLIDADO!Q161&amp;" - "&amp;CONSOLIDADO!R161&amp;" "&amp;CONSOLIDADO!S161</f>
        <v>03 - 04 - 0323 Personal contratado para el fortalecimiento de las Gestión del Riesgo</v>
      </c>
      <c r="K157" s="34" t="str">
        <f>+CONSOLIDADO!J161&amp;" "&amp;CONSOLIDADO!K161</f>
        <v>2.3.03.03.01.03 Servicios Personales Indirectos</v>
      </c>
      <c r="L157" s="16" t="str">
        <f>+CONSOLIDADO!L161&amp;" "&amp;CONSOLIDADO!M161</f>
        <v>083 Prevención Y Atención De Desastres - General</v>
      </c>
      <c r="M157" s="16" t="str">
        <f>+CONSOLIDADO!N161&amp;" "&amp;CONSOLIDADO!O161</f>
        <v>7018 Transferencias de carácter general entre diferentes niveles de gobierno</v>
      </c>
    </row>
    <row r="158" spans="1:13" x14ac:dyDescent="0.2">
      <c r="A158" s="34" t="str">
        <f t="shared" si="10"/>
        <v>3311402200785-97</v>
      </c>
      <c r="B158" s="34">
        <f t="shared" si="11"/>
        <v>97</v>
      </c>
      <c r="C158" s="34" t="str">
        <f t="shared" si="12"/>
        <v>3311402200785</v>
      </c>
      <c r="D158" s="34" t="str">
        <f t="shared" si="13"/>
        <v>331140220078508</v>
      </c>
      <c r="E158" s="34" t="str">
        <f t="shared" si="14"/>
        <v>33114022007850801</v>
      </c>
      <c r="F158" s="35" t="str">
        <f>IF(ISERROR(CONSOLIDADO!D162&amp;IF(LEN(CONSOLIDADO!G162)=1,"00"&amp;CONSOLIDADO!G162,IF(LEN(CONSOLIDADO!G162)=2,"0"&amp;CONSOLIDADO!G162,IF(LEN(CONSOLIDADO!G162)=3,CONSOLIDADO!G162,""))))=TRUE,"",CONSOLIDADO!D162&amp;IF(LEN(CONSOLIDADO!G162)=1,"00"&amp;CONSOLIDADO!G162,IF(LEN(CONSOLIDADO!G162)=2,"0"&amp;CONSOLIDADO!G162,IF(LEN(CONSOLIDADO!G162)=3,CONSOLIDADO!G162,""))))</f>
        <v>33114022007850801004</v>
      </c>
      <c r="G158" s="16" t="str">
        <f>CONSOLIDADO!B162</f>
        <v>Generar  4 guías y planes tipo para la elaboración e implementación de planes de emergencia y contingencia de agremiaciones, entidades y comunidad en el distrito capital.</v>
      </c>
      <c r="H158" s="16" t="str">
        <f>MID(CONSOLIDADO!E162,6,250)</f>
        <v xml:space="preserve">Generar planes y guias para la elaboración e implementación de PEC de Aglomeraciones de publico </v>
      </c>
      <c r="I158" s="36" t="str">
        <f>CONSOLIDADO!H162</f>
        <v>Prestar servicios a la entidad, como apoyo a la gestión en actividades operativas y logísticas en el centro de reserva de la Entidad.</v>
      </c>
      <c r="J158" s="34" t="str">
        <f>+CONSOLIDADO!P162&amp;" - "&amp;CONSOLIDADO!Q162&amp;" - "&amp;CONSOLIDADO!R162&amp;" "&amp;CONSOLIDADO!S162</f>
        <v>03 - 04 - 0323 Personal contratado para el fortalecimiento de las Gestión del Riesgo</v>
      </c>
      <c r="K158" s="34" t="str">
        <f>+CONSOLIDADO!J162&amp;" "&amp;CONSOLIDADO!K162</f>
        <v>2.3.03.03.01.03 Servicios Personales Indirectos</v>
      </c>
      <c r="L158" s="16" t="str">
        <f>+CONSOLIDADO!L162&amp;" "&amp;CONSOLIDADO!M162</f>
        <v>083 Prevención Y Atención De Desastres - General</v>
      </c>
      <c r="M158" s="16" t="str">
        <f>+CONSOLIDADO!N162&amp;" "&amp;CONSOLIDADO!O162</f>
        <v>7018 Transferencias de carácter general entre diferentes niveles de gobierno</v>
      </c>
    </row>
    <row r="159" spans="1:13" x14ac:dyDescent="0.2">
      <c r="A159" s="34" t="str">
        <f t="shared" si="10"/>
        <v>3311402200785-98</v>
      </c>
      <c r="B159" s="34">
        <f t="shared" si="11"/>
        <v>98</v>
      </c>
      <c r="C159" s="34" t="str">
        <f t="shared" si="12"/>
        <v>3311402200785</v>
      </c>
      <c r="D159" s="34" t="str">
        <f t="shared" si="13"/>
        <v>331140220078508</v>
      </c>
      <c r="E159" s="34" t="str">
        <f t="shared" si="14"/>
        <v>33114022007850801</v>
      </c>
      <c r="F159" s="35" t="str">
        <f>IF(ISERROR(CONSOLIDADO!D163&amp;IF(LEN(CONSOLIDADO!G163)=1,"00"&amp;CONSOLIDADO!G163,IF(LEN(CONSOLIDADO!G163)=2,"0"&amp;CONSOLIDADO!G163,IF(LEN(CONSOLIDADO!G163)=3,CONSOLIDADO!G163,""))))=TRUE,"",CONSOLIDADO!D163&amp;IF(LEN(CONSOLIDADO!G163)=1,"00"&amp;CONSOLIDADO!G163,IF(LEN(CONSOLIDADO!G163)=2,"0"&amp;CONSOLIDADO!G163,IF(LEN(CONSOLIDADO!G163)=3,CONSOLIDADO!G163,""))))</f>
        <v>33114022007850801005</v>
      </c>
      <c r="G159" s="16" t="str">
        <f>CONSOLIDADO!B163</f>
        <v>Generar  4 guías y planes tipo para la elaboración e implementación de planes de emergencia y contingencia de agremiaciones, entidades y comunidad en el distrito capital.</v>
      </c>
      <c r="H159" s="16" t="str">
        <f>MID(CONSOLIDADO!E163,6,250)</f>
        <v xml:space="preserve">Generar planes y guias para la elaboración e implementación de PEC de Aglomeraciones de publico </v>
      </c>
      <c r="I159" s="36" t="str">
        <f>CONSOLIDADO!H163</f>
        <v>Prestar servicios a la entidad, como apoyo a la gestión en actividades operativas y logísticas en el centro de reserva de la Entidad.</v>
      </c>
      <c r="J159" s="34" t="str">
        <f>+CONSOLIDADO!P163&amp;" - "&amp;CONSOLIDADO!Q163&amp;" - "&amp;CONSOLIDADO!R163&amp;" "&amp;CONSOLIDADO!S163</f>
        <v>03 - 04 - 0323 Personal contratado para el fortalecimiento de las Gestión del Riesgo</v>
      </c>
      <c r="K159" s="34" t="str">
        <f>+CONSOLIDADO!J163&amp;" "&amp;CONSOLIDADO!K163</f>
        <v>2.3.03.03.01.03 Servicios Personales Indirectos</v>
      </c>
      <c r="L159" s="16" t="str">
        <f>+CONSOLIDADO!L163&amp;" "&amp;CONSOLIDADO!M163</f>
        <v>083 Prevención Y Atención De Desastres - General</v>
      </c>
      <c r="M159" s="16" t="str">
        <f>+CONSOLIDADO!N163&amp;" "&amp;CONSOLIDADO!O163</f>
        <v>7018 Transferencias de carácter general entre diferentes niveles de gobierno</v>
      </c>
    </row>
    <row r="160" spans="1:13" x14ac:dyDescent="0.2">
      <c r="A160" s="34" t="str">
        <f t="shared" si="10"/>
        <v>3311402200785-99</v>
      </c>
      <c r="B160" s="34">
        <f t="shared" si="11"/>
        <v>99</v>
      </c>
      <c r="C160" s="34" t="str">
        <f t="shared" si="12"/>
        <v>3311402200785</v>
      </c>
      <c r="D160" s="34" t="str">
        <f t="shared" si="13"/>
        <v>331140220078508</v>
      </c>
      <c r="E160" s="34" t="str">
        <f t="shared" si="14"/>
        <v>33114022007850801</v>
      </c>
      <c r="F160" s="35" t="str">
        <f>IF(ISERROR(CONSOLIDADO!D164&amp;IF(LEN(CONSOLIDADO!G164)=1,"00"&amp;CONSOLIDADO!G164,IF(LEN(CONSOLIDADO!G164)=2,"0"&amp;CONSOLIDADO!G164,IF(LEN(CONSOLIDADO!G164)=3,CONSOLIDADO!G164,""))))=TRUE,"",CONSOLIDADO!D164&amp;IF(LEN(CONSOLIDADO!G164)=1,"00"&amp;CONSOLIDADO!G164,IF(LEN(CONSOLIDADO!G164)=2,"0"&amp;CONSOLIDADO!G164,IF(LEN(CONSOLIDADO!G164)=3,CONSOLIDADO!G164,""))))</f>
        <v>33114022007850801006</v>
      </c>
      <c r="G160" s="16" t="str">
        <f>CONSOLIDADO!B164</f>
        <v>Generar  4 guías y planes tipo para la elaboración e implementación de planes de emergencia y contingencia de agremiaciones, entidades y comunidad en el distrito capital.</v>
      </c>
      <c r="H160" s="16" t="str">
        <f>MID(CONSOLIDADO!E164,6,250)</f>
        <v xml:space="preserve">Generar planes y guias para la elaboración e implementación de PEC de Aglomeraciones de publico </v>
      </c>
      <c r="I160" s="36" t="str">
        <f>CONSOLIDADO!H164</f>
        <v>Prestar servicios a la entidad, como apoyo a la gestión en actividades operativas y logísticas en el centro de reserva de la Entidad.</v>
      </c>
      <c r="J160" s="34" t="str">
        <f>+CONSOLIDADO!P164&amp;" - "&amp;CONSOLIDADO!Q164&amp;" - "&amp;CONSOLIDADO!R164&amp;" "&amp;CONSOLIDADO!S164</f>
        <v>03 - 04 - 0323 Personal contratado para el fortalecimiento de las Gestión del Riesgo</v>
      </c>
      <c r="K160" s="34" t="str">
        <f>+CONSOLIDADO!J164&amp;" "&amp;CONSOLIDADO!K164</f>
        <v>2.3.03.03.01.03 Servicios Personales Indirectos</v>
      </c>
      <c r="L160" s="16" t="str">
        <f>+CONSOLIDADO!L164&amp;" "&amp;CONSOLIDADO!M164</f>
        <v>083 Prevención Y Atención De Desastres - General</v>
      </c>
      <c r="M160" s="16" t="str">
        <f>+CONSOLIDADO!N164&amp;" "&amp;CONSOLIDADO!O164</f>
        <v>7018 Transferencias de carácter general entre diferentes niveles de gobierno</v>
      </c>
    </row>
    <row r="161" spans="1:13" x14ac:dyDescent="0.2">
      <c r="A161" s="34" t="str">
        <f t="shared" si="10"/>
        <v>3311402200785-100</v>
      </c>
      <c r="B161" s="34">
        <f t="shared" si="11"/>
        <v>100</v>
      </c>
      <c r="C161" s="34" t="str">
        <f t="shared" si="12"/>
        <v>3311402200785</v>
      </c>
      <c r="D161" s="34" t="str">
        <f t="shared" si="13"/>
        <v>331140220078508</v>
      </c>
      <c r="E161" s="34" t="str">
        <f t="shared" si="14"/>
        <v>33114022007850801</v>
      </c>
      <c r="F161" s="35" t="str">
        <f>IF(ISERROR(CONSOLIDADO!D165&amp;IF(LEN(CONSOLIDADO!G165)=1,"00"&amp;CONSOLIDADO!G165,IF(LEN(CONSOLIDADO!G165)=2,"0"&amp;CONSOLIDADO!G165,IF(LEN(CONSOLIDADO!G165)=3,CONSOLIDADO!G165,""))))=TRUE,"",CONSOLIDADO!D165&amp;IF(LEN(CONSOLIDADO!G165)=1,"00"&amp;CONSOLIDADO!G165,IF(LEN(CONSOLIDADO!G165)=2,"0"&amp;CONSOLIDADO!G165,IF(LEN(CONSOLIDADO!G165)=3,CONSOLIDADO!G165,""))))</f>
        <v>33114022007850801007</v>
      </c>
      <c r="G161" s="16" t="str">
        <f>CONSOLIDADO!B165</f>
        <v>Generar  4 guías y planes tipo para la elaboración e implementación de planes de emergencia y contingencia de agremiaciones, entidades y comunidad en el distrito capital.</v>
      </c>
      <c r="H161" s="16" t="str">
        <f>MID(CONSOLIDADO!E165,6,250)</f>
        <v xml:space="preserve">Generar planes y guias para la elaboración e implementación de PEC de Aglomeraciones de publico </v>
      </c>
      <c r="I161" s="36" t="str">
        <f>CONSOLIDADO!H165</f>
        <v>Prestar servicios a la entidad, como apoyo a la gestión en actividades operativas y logísticas en el centro de reserva de la Entidad.</v>
      </c>
      <c r="J161" s="34" t="str">
        <f>+CONSOLIDADO!P165&amp;" - "&amp;CONSOLIDADO!Q165&amp;" - "&amp;CONSOLIDADO!R165&amp;" "&amp;CONSOLIDADO!S165</f>
        <v>03 - 04 - 0323 Personal contratado para el fortalecimiento de las Gestión del Riesgo</v>
      </c>
      <c r="K161" s="34" t="str">
        <f>+CONSOLIDADO!J165&amp;" "&amp;CONSOLIDADO!K165</f>
        <v>2.3.03.03.01.03 Servicios Personales Indirectos</v>
      </c>
      <c r="L161" s="16" t="str">
        <f>+CONSOLIDADO!L165&amp;" "&amp;CONSOLIDADO!M165</f>
        <v>083 Prevención Y Atención De Desastres - General</v>
      </c>
      <c r="M161" s="16" t="str">
        <f>+CONSOLIDADO!N165&amp;" "&amp;CONSOLIDADO!O165</f>
        <v>7018 Transferencias de carácter general entre diferentes niveles de gobierno</v>
      </c>
    </row>
    <row r="162" spans="1:13" x14ac:dyDescent="0.2">
      <c r="A162" s="34" t="str">
        <f t="shared" si="10"/>
        <v>3311402200785-101</v>
      </c>
      <c r="B162" s="34">
        <f t="shared" si="11"/>
        <v>101</v>
      </c>
      <c r="C162" s="34" t="str">
        <f t="shared" si="12"/>
        <v>3311402200785</v>
      </c>
      <c r="D162" s="34" t="str">
        <f t="shared" si="13"/>
        <v>331140220078508</v>
      </c>
      <c r="E162" s="34" t="str">
        <f t="shared" si="14"/>
        <v>33114022007850801</v>
      </c>
      <c r="F162" s="35" t="str">
        <f>IF(ISERROR(CONSOLIDADO!D166&amp;IF(LEN(CONSOLIDADO!G166)=1,"00"&amp;CONSOLIDADO!G166,IF(LEN(CONSOLIDADO!G166)=2,"0"&amp;CONSOLIDADO!G166,IF(LEN(CONSOLIDADO!G166)=3,CONSOLIDADO!G166,""))))=TRUE,"",CONSOLIDADO!D166&amp;IF(LEN(CONSOLIDADO!G166)=1,"00"&amp;CONSOLIDADO!G166,IF(LEN(CONSOLIDADO!G166)=2,"0"&amp;CONSOLIDADO!G166,IF(LEN(CONSOLIDADO!G166)=3,CONSOLIDADO!G166,""))))</f>
        <v>33114022007850801008</v>
      </c>
      <c r="G162" s="16" t="str">
        <f>CONSOLIDADO!B166</f>
        <v>Generar  4 guías y planes tipo para la elaboración e implementación de planes de emergencia y contingencia de agremiaciones, entidades y comunidad en el distrito capital.</v>
      </c>
      <c r="H162" s="16" t="str">
        <f>MID(CONSOLIDADO!E166,6,250)</f>
        <v xml:space="preserve">Generar planes y guias para la elaboración e implementación de PEC de Aglomeraciones de publico </v>
      </c>
      <c r="I162" s="36" t="str">
        <f>CONSOLIDADO!H166</f>
        <v>Prestar servicios a la entidad, como apoyo a la gestión en actividades operativas y logísticas en el centro de reserva de la Entidad.</v>
      </c>
      <c r="J162" s="34" t="str">
        <f>+CONSOLIDADO!P166&amp;" - "&amp;CONSOLIDADO!Q166&amp;" - "&amp;CONSOLIDADO!R166&amp;" "&amp;CONSOLIDADO!S166</f>
        <v>03 - 04 - 0323 Personal contratado para el fortalecimiento de las Gestión del Riesgo</v>
      </c>
      <c r="K162" s="34" t="str">
        <f>+CONSOLIDADO!J166&amp;" "&amp;CONSOLIDADO!K166</f>
        <v>2.3.03.03.01.03 Servicios Personales Indirectos</v>
      </c>
      <c r="L162" s="16" t="str">
        <f>+CONSOLIDADO!L166&amp;" "&amp;CONSOLIDADO!M166</f>
        <v>083 Prevención Y Atención De Desastres - General</v>
      </c>
      <c r="M162" s="16" t="str">
        <f>+CONSOLIDADO!N166&amp;" "&amp;CONSOLIDADO!O166</f>
        <v>7018 Transferencias de carácter general entre diferentes niveles de gobierno</v>
      </c>
    </row>
    <row r="163" spans="1:13" x14ac:dyDescent="0.2">
      <c r="A163" s="34" t="str">
        <f t="shared" si="10"/>
        <v>3311402200785-102</v>
      </c>
      <c r="B163" s="34">
        <f t="shared" si="11"/>
        <v>102</v>
      </c>
      <c r="C163" s="34" t="str">
        <f t="shared" si="12"/>
        <v>3311402200785</v>
      </c>
      <c r="D163" s="34" t="str">
        <f t="shared" si="13"/>
        <v>331140220078508</v>
      </c>
      <c r="E163" s="34" t="str">
        <f t="shared" si="14"/>
        <v>33114022007850801</v>
      </c>
      <c r="F163" s="35" t="str">
        <f>IF(ISERROR(CONSOLIDADO!D167&amp;IF(LEN(CONSOLIDADO!G167)=1,"00"&amp;CONSOLIDADO!G167,IF(LEN(CONSOLIDADO!G167)=2,"0"&amp;CONSOLIDADO!G167,IF(LEN(CONSOLIDADO!G167)=3,CONSOLIDADO!G167,""))))=TRUE,"",CONSOLIDADO!D167&amp;IF(LEN(CONSOLIDADO!G167)=1,"00"&amp;CONSOLIDADO!G167,IF(LEN(CONSOLIDADO!G167)=2,"0"&amp;CONSOLIDADO!G167,IF(LEN(CONSOLIDADO!G167)=3,CONSOLIDADO!G167,""))))</f>
        <v>33114022007850801009</v>
      </c>
      <c r="G163" s="16" t="str">
        <f>CONSOLIDADO!B167</f>
        <v>Generar  4 guías y planes tipo para la elaboración e implementación de planes de emergencia y contingencia de agremiaciones, entidades y comunidad en el distrito capital.</v>
      </c>
      <c r="H163" s="16" t="str">
        <f>MID(CONSOLIDADO!E167,6,250)</f>
        <v xml:space="preserve">Generar planes y guias para la elaboración e implementación de PEC de Aglomeraciones de publico </v>
      </c>
      <c r="I163" s="36" t="str">
        <f>CONSOLIDADO!H167</f>
        <v>Prestar servicios a la entidad, como apoyo a la gestión en actividades operativas y logísticas en el centro de reserva de la Entidad.</v>
      </c>
      <c r="J163" s="34" t="str">
        <f>+CONSOLIDADO!P167&amp;" - "&amp;CONSOLIDADO!Q167&amp;" - "&amp;CONSOLIDADO!R167&amp;" "&amp;CONSOLIDADO!S167</f>
        <v>03 - 04 - 0323 Personal contratado para el fortalecimiento de las Gestión del Riesgo</v>
      </c>
      <c r="K163" s="34" t="str">
        <f>+CONSOLIDADO!J167&amp;" "&amp;CONSOLIDADO!K167</f>
        <v>2.3.03.03.01.03 Servicios Personales Indirectos</v>
      </c>
      <c r="L163" s="16" t="str">
        <f>+CONSOLIDADO!L167&amp;" "&amp;CONSOLIDADO!M167</f>
        <v>083 Prevención Y Atención De Desastres - General</v>
      </c>
      <c r="M163" s="16" t="str">
        <f>+CONSOLIDADO!N167&amp;" "&amp;CONSOLIDADO!O167</f>
        <v>7018 Transferencias de carácter general entre diferentes niveles de gobierno</v>
      </c>
    </row>
    <row r="164" spans="1:13" x14ac:dyDescent="0.2">
      <c r="A164" s="34" t="str">
        <f t="shared" si="10"/>
        <v>3311402200785-103</v>
      </c>
      <c r="B164" s="34">
        <f t="shared" si="11"/>
        <v>103</v>
      </c>
      <c r="C164" s="34" t="str">
        <f t="shared" si="12"/>
        <v>3311402200785</v>
      </c>
      <c r="D164" s="34" t="str">
        <f t="shared" si="13"/>
        <v>331140220078508</v>
      </c>
      <c r="E164" s="34" t="str">
        <f t="shared" si="14"/>
        <v>33114022007850801</v>
      </c>
      <c r="F164" s="35" t="str">
        <f>IF(ISERROR(CONSOLIDADO!D168&amp;IF(LEN(CONSOLIDADO!G168)=1,"00"&amp;CONSOLIDADO!G168,IF(LEN(CONSOLIDADO!G168)=2,"0"&amp;CONSOLIDADO!G168,IF(LEN(CONSOLIDADO!G168)=3,CONSOLIDADO!G168,""))))=TRUE,"",CONSOLIDADO!D168&amp;IF(LEN(CONSOLIDADO!G168)=1,"00"&amp;CONSOLIDADO!G168,IF(LEN(CONSOLIDADO!G168)=2,"0"&amp;CONSOLIDADO!G168,IF(LEN(CONSOLIDADO!G168)=3,CONSOLIDADO!G168,""))))</f>
        <v>33114022007850801010</v>
      </c>
      <c r="G164" s="16" t="str">
        <f>CONSOLIDADO!B168</f>
        <v>Generar  4 guías y planes tipo para la elaboración e implementación de planes de emergencia y contingencia de agremiaciones, entidades y comunidad en el distrito capital.</v>
      </c>
      <c r="H164" s="16" t="str">
        <f>MID(CONSOLIDADO!E168,6,250)</f>
        <v xml:space="preserve">Generar planes y guias para la elaboración e implementación de PEC de Aglomeraciones de publico </v>
      </c>
      <c r="I164" s="36" t="str">
        <f>CONSOLIDADO!H168</f>
        <v>Prestar servicios a la entidad, como apoyo a la gestión en actividades operativas y logísticas en el centro de reserva de la Entidad.</v>
      </c>
      <c r="J164" s="34" t="str">
        <f>+CONSOLIDADO!P168&amp;" - "&amp;CONSOLIDADO!Q168&amp;" - "&amp;CONSOLIDADO!R168&amp;" "&amp;CONSOLIDADO!S168</f>
        <v>03 - 04 - 0323 Personal contratado para el fortalecimiento de las Gestión del Riesgo</v>
      </c>
      <c r="K164" s="34" t="str">
        <f>+CONSOLIDADO!J168&amp;" "&amp;CONSOLIDADO!K168</f>
        <v>2.3.03.03.01.03 Servicios Personales Indirectos</v>
      </c>
      <c r="L164" s="16" t="str">
        <f>+CONSOLIDADO!L168&amp;" "&amp;CONSOLIDADO!M168</f>
        <v>083 Prevención Y Atención De Desastres - General</v>
      </c>
      <c r="M164" s="16" t="str">
        <f>+CONSOLIDADO!N168&amp;" "&amp;CONSOLIDADO!O168</f>
        <v>7018 Transferencias de carácter general entre diferentes niveles de gobierno</v>
      </c>
    </row>
    <row r="165" spans="1:13" x14ac:dyDescent="0.2">
      <c r="A165" s="34" t="str">
        <f t="shared" si="10"/>
        <v>3311402200785-104</v>
      </c>
      <c r="B165" s="34">
        <f t="shared" si="11"/>
        <v>104</v>
      </c>
      <c r="C165" s="34" t="str">
        <f t="shared" si="12"/>
        <v>3311402200785</v>
      </c>
      <c r="D165" s="34" t="str">
        <f t="shared" si="13"/>
        <v>331140220078508</v>
      </c>
      <c r="E165" s="34" t="str">
        <f t="shared" si="14"/>
        <v>33114022007850801</v>
      </c>
      <c r="F165" s="35" t="str">
        <f>IF(ISERROR(CONSOLIDADO!D169&amp;IF(LEN(CONSOLIDADO!G169)=1,"00"&amp;CONSOLIDADO!G169,IF(LEN(CONSOLIDADO!G169)=2,"0"&amp;CONSOLIDADO!G169,IF(LEN(CONSOLIDADO!G169)=3,CONSOLIDADO!G169,""))))=TRUE,"",CONSOLIDADO!D169&amp;IF(LEN(CONSOLIDADO!G169)=1,"00"&amp;CONSOLIDADO!G169,IF(LEN(CONSOLIDADO!G169)=2,"0"&amp;CONSOLIDADO!G169,IF(LEN(CONSOLIDADO!G169)=3,CONSOLIDADO!G169,""))))</f>
        <v>33114022007850801011</v>
      </c>
      <c r="G165" s="16" t="str">
        <f>CONSOLIDADO!B169</f>
        <v>Generar  4 guías y planes tipo para la elaboración e implementación de planes de emergencia y contingencia de agremiaciones, entidades y comunidad en el distrito capital.</v>
      </c>
      <c r="H165" s="16" t="str">
        <f>MID(CONSOLIDADO!E169,6,250)</f>
        <v xml:space="preserve">Generar planes y guias para la elaboración e implementación de PEC de Aglomeraciones de publico </v>
      </c>
      <c r="I165" s="36" t="str">
        <f>CONSOLIDADO!H169</f>
        <v>Prestar servicios a la entidad, como apoyo a la gestión en actividades operativas y logísticas en el centro de reserva de la Entidad.</v>
      </c>
      <c r="J165" s="34" t="str">
        <f>+CONSOLIDADO!P169&amp;" - "&amp;CONSOLIDADO!Q169&amp;" - "&amp;CONSOLIDADO!R169&amp;" "&amp;CONSOLIDADO!S169</f>
        <v>03 - 04 - 0323 Personal contratado para el fortalecimiento de las Gestión del Riesgo</v>
      </c>
      <c r="K165" s="34" t="str">
        <f>+CONSOLIDADO!J169&amp;" "&amp;CONSOLIDADO!K169</f>
        <v>2.3.03.03.01.03 Servicios Personales Indirectos</v>
      </c>
      <c r="L165" s="16" t="str">
        <f>+CONSOLIDADO!L169&amp;" "&amp;CONSOLIDADO!M169</f>
        <v>083 Prevención Y Atención De Desastres - General</v>
      </c>
      <c r="M165" s="16" t="str">
        <f>+CONSOLIDADO!N169&amp;" "&amp;CONSOLIDADO!O169</f>
        <v>7018 Transferencias de carácter general entre diferentes niveles de gobierno</v>
      </c>
    </row>
    <row r="166" spans="1:13" x14ac:dyDescent="0.2">
      <c r="A166" s="34" t="str">
        <f t="shared" si="10"/>
        <v>3311402200785-105</v>
      </c>
      <c r="B166" s="34">
        <f t="shared" si="11"/>
        <v>105</v>
      </c>
      <c r="C166" s="34" t="str">
        <f t="shared" si="12"/>
        <v>3311402200785</v>
      </c>
      <c r="D166" s="34" t="str">
        <f t="shared" si="13"/>
        <v>331140220078508</v>
      </c>
      <c r="E166" s="34" t="str">
        <f t="shared" si="14"/>
        <v>33114022007850801</v>
      </c>
      <c r="F166" s="35" t="str">
        <f>IF(ISERROR(CONSOLIDADO!D170&amp;IF(LEN(CONSOLIDADO!G170)=1,"00"&amp;CONSOLIDADO!G170,IF(LEN(CONSOLIDADO!G170)=2,"0"&amp;CONSOLIDADO!G170,IF(LEN(CONSOLIDADO!G170)=3,CONSOLIDADO!G170,""))))=TRUE,"",CONSOLIDADO!D170&amp;IF(LEN(CONSOLIDADO!G170)=1,"00"&amp;CONSOLIDADO!G170,IF(LEN(CONSOLIDADO!G170)=2,"0"&amp;CONSOLIDADO!G170,IF(LEN(CONSOLIDADO!G170)=3,CONSOLIDADO!G170,""))))</f>
        <v>33114022007850801012</v>
      </c>
      <c r="G166" s="16" t="str">
        <f>CONSOLIDADO!B170</f>
        <v>Generar  4 guías y planes tipo para la elaboración e implementación de planes de emergencia y contingencia de agremiaciones, entidades y comunidad en el distrito capital.</v>
      </c>
      <c r="H166" s="16" t="str">
        <f>MID(CONSOLIDADO!E170,6,250)</f>
        <v xml:space="preserve">Generar planes y guias para la elaboración e implementación de PEC de Aglomeraciones de publico </v>
      </c>
      <c r="I166" s="36" t="str">
        <f>CONSOLIDADO!H170</f>
        <v>Prestar los servicios profesionales a la entidad para revisar y evaluar los planes de contingencia de aglomeraciones de público de tipo permanente y en la habilitación de escenarios para aglomeraciones de público</v>
      </c>
      <c r="J166" s="34" t="str">
        <f>+CONSOLIDADO!P170&amp;" - "&amp;CONSOLIDADO!Q170&amp;" - "&amp;CONSOLIDADO!R170&amp;" "&amp;CONSOLIDADO!S170</f>
        <v>03 - 04 - 0323 Personal contratado para el fortalecimiento de las Gestión del Riesgo</v>
      </c>
      <c r="K166" s="34" t="str">
        <f>+CONSOLIDADO!J170&amp;" "&amp;CONSOLIDADO!K170</f>
        <v>2.3.03.03.01.03 Servicios Personales Indirectos</v>
      </c>
      <c r="L166" s="16" t="str">
        <f>+CONSOLIDADO!L170&amp;" "&amp;CONSOLIDADO!M170</f>
        <v>083 Prevención Y Atención De Desastres - General</v>
      </c>
      <c r="M166" s="16" t="str">
        <f>+CONSOLIDADO!N170&amp;" "&amp;CONSOLIDADO!O170</f>
        <v>7018 Transferencias de carácter general entre diferentes niveles de gobierno</v>
      </c>
    </row>
    <row r="167" spans="1:13" x14ac:dyDescent="0.2">
      <c r="A167" s="34" t="str">
        <f t="shared" si="10"/>
        <v>3311402200785-106</v>
      </c>
      <c r="B167" s="34">
        <f t="shared" si="11"/>
        <v>106</v>
      </c>
      <c r="C167" s="34" t="str">
        <f t="shared" si="12"/>
        <v>3311402200785</v>
      </c>
      <c r="D167" s="34" t="str">
        <f t="shared" si="13"/>
        <v>331140220078508</v>
      </c>
      <c r="E167" s="34" t="str">
        <f t="shared" si="14"/>
        <v>33114022007850801</v>
      </c>
      <c r="F167" s="35" t="str">
        <f>IF(ISERROR(CONSOLIDADO!D171&amp;IF(LEN(CONSOLIDADO!G171)=1,"00"&amp;CONSOLIDADO!G171,IF(LEN(CONSOLIDADO!G171)=2,"0"&amp;CONSOLIDADO!G171,IF(LEN(CONSOLIDADO!G171)=3,CONSOLIDADO!G171,""))))=TRUE,"",CONSOLIDADO!D171&amp;IF(LEN(CONSOLIDADO!G171)=1,"00"&amp;CONSOLIDADO!G171,IF(LEN(CONSOLIDADO!G171)=2,"0"&amp;CONSOLIDADO!G171,IF(LEN(CONSOLIDADO!G171)=3,CONSOLIDADO!G171,""))))</f>
        <v>33114022007850801013</v>
      </c>
      <c r="G167" s="16" t="str">
        <f>CONSOLIDADO!B171</f>
        <v>Generar  4 guías y planes tipo para la elaboración e implementación de planes de emergencia y contingencia de agremiaciones, entidades y comunidad en el distrito capital.</v>
      </c>
      <c r="H167" s="16" t="str">
        <f>MID(CONSOLIDADO!E171,6,250)</f>
        <v xml:space="preserve">Generar planes y guias para la elaboración e implementación de PEC de Aglomeraciones de publico </v>
      </c>
      <c r="I167" s="36" t="str">
        <f>CONSOLIDADO!H171</f>
        <v>Prestar los servicios profesionales a la entidad  para revisar y evaluar los planes de contingencia de aglomeraciones de público de tipo permanente y en la habilitación de escenarios para aglomeraciones de público</v>
      </c>
      <c r="J167" s="34" t="str">
        <f>+CONSOLIDADO!P171&amp;" - "&amp;CONSOLIDADO!Q171&amp;" - "&amp;CONSOLIDADO!R171&amp;" "&amp;CONSOLIDADO!S171</f>
        <v>03 - 04 - 0323 Personal contratado para el fortalecimiento de las Gestión del Riesgo</v>
      </c>
      <c r="K167" s="34" t="str">
        <f>+CONSOLIDADO!J171&amp;" "&amp;CONSOLIDADO!K171</f>
        <v>2.3.03.03.01.03 Servicios Personales Indirectos</v>
      </c>
      <c r="L167" s="16" t="str">
        <f>+CONSOLIDADO!L171&amp;" "&amp;CONSOLIDADO!M171</f>
        <v>083 Prevención Y Atención De Desastres - General</v>
      </c>
      <c r="M167" s="16" t="str">
        <f>+CONSOLIDADO!N171&amp;" "&amp;CONSOLIDADO!O171</f>
        <v>7018 Transferencias de carácter general entre diferentes niveles de gobierno</v>
      </c>
    </row>
    <row r="168" spans="1:13" x14ac:dyDescent="0.2">
      <c r="A168" s="34" t="str">
        <f t="shared" si="10"/>
        <v>3311402200785-107</v>
      </c>
      <c r="B168" s="34">
        <f t="shared" si="11"/>
        <v>107</v>
      </c>
      <c r="C168" s="34" t="str">
        <f t="shared" si="12"/>
        <v>3311402200785</v>
      </c>
      <c r="D168" s="34" t="str">
        <f t="shared" si="13"/>
        <v>331140220078508</v>
      </c>
      <c r="E168" s="34" t="str">
        <f t="shared" si="14"/>
        <v>33114022007850801</v>
      </c>
      <c r="F168" s="35" t="str">
        <f>IF(ISERROR(CONSOLIDADO!D172&amp;IF(LEN(CONSOLIDADO!G172)=1,"00"&amp;CONSOLIDADO!G172,IF(LEN(CONSOLIDADO!G172)=2,"0"&amp;CONSOLIDADO!G172,IF(LEN(CONSOLIDADO!G172)=3,CONSOLIDADO!G172,""))))=TRUE,"",CONSOLIDADO!D172&amp;IF(LEN(CONSOLIDADO!G172)=1,"00"&amp;CONSOLIDADO!G172,IF(LEN(CONSOLIDADO!G172)=2,"0"&amp;CONSOLIDADO!G172,IF(LEN(CONSOLIDADO!G172)=3,CONSOLIDADO!G172,""))))</f>
        <v>33114022007850801014</v>
      </c>
      <c r="G168" s="16" t="str">
        <f>CONSOLIDADO!B172</f>
        <v>Generar  4 guías y planes tipo para la elaboración e implementación de planes de emergencia y contingencia de agremiaciones, entidades y comunidad en el distrito capital.</v>
      </c>
      <c r="H168" s="16" t="str">
        <f>MID(CONSOLIDADO!E172,6,250)</f>
        <v xml:space="preserve">Generar planes y guias para la elaboración e implementación de PEC de Aglomeraciones de publico </v>
      </c>
      <c r="I168" s="36" t="str">
        <f>CONSOLIDADO!H172</f>
        <v>Prestar los servicios profesionales a la entidad para revisar y evaluar los planes de contingencia de aglomeraciones de público de tipo permanente y en la habilitación de escenarios para aglomeraciones de público</v>
      </c>
      <c r="J168" s="34" t="str">
        <f>+CONSOLIDADO!P172&amp;" - "&amp;CONSOLIDADO!Q172&amp;" - "&amp;CONSOLIDADO!R172&amp;" "&amp;CONSOLIDADO!S172</f>
        <v>03 - 04 - 0323 Personal contratado para el fortalecimiento de las Gestión del Riesgo</v>
      </c>
      <c r="K168" s="34" t="str">
        <f>+CONSOLIDADO!J172&amp;" "&amp;CONSOLIDADO!K172</f>
        <v>2.3.03.03.01.03 Servicios Personales Indirectos</v>
      </c>
      <c r="L168" s="16" t="str">
        <f>+CONSOLIDADO!L172&amp;" "&amp;CONSOLIDADO!M172</f>
        <v>083 Prevención Y Atención De Desastres - General</v>
      </c>
      <c r="M168" s="16" t="str">
        <f>+CONSOLIDADO!N172&amp;" "&amp;CONSOLIDADO!O172</f>
        <v>7018 Transferencias de carácter general entre diferentes niveles de gobierno</v>
      </c>
    </row>
    <row r="169" spans="1:13" x14ac:dyDescent="0.2">
      <c r="A169" s="34" t="str">
        <f t="shared" si="10"/>
        <v>3311402200785-108</v>
      </c>
      <c r="B169" s="34">
        <f t="shared" si="11"/>
        <v>108</v>
      </c>
      <c r="C169" s="34" t="str">
        <f t="shared" si="12"/>
        <v>3311402200785</v>
      </c>
      <c r="D169" s="34" t="str">
        <f t="shared" si="13"/>
        <v>331140220078509</v>
      </c>
      <c r="E169" s="34" t="str">
        <f t="shared" si="14"/>
        <v>33114022007850901</v>
      </c>
      <c r="F169" s="35" t="str">
        <f>IF(ISERROR(CONSOLIDADO!D173&amp;IF(LEN(CONSOLIDADO!G173)=1,"00"&amp;CONSOLIDADO!G173,IF(LEN(CONSOLIDADO!G173)=2,"0"&amp;CONSOLIDADO!G173,IF(LEN(CONSOLIDADO!G173)=3,CONSOLIDADO!G173,""))))=TRUE,"",CONSOLIDADO!D173&amp;IF(LEN(CONSOLIDADO!G173)=1,"00"&amp;CONSOLIDADO!G173,IF(LEN(CONSOLIDADO!G173)=2,"0"&amp;CONSOLIDADO!G173,IF(LEN(CONSOLIDADO!G173)=3,CONSOLIDADO!G173,""))))</f>
        <v>33114022007850901001</v>
      </c>
      <c r="G169" s="16" t="str">
        <f>CONSOLIDADO!B173</f>
        <v>Diseñar e Implementar  1 sistema distrital de centros de reserva para garantizar el soporte logístico para el manejo de emergencias y desastres</v>
      </c>
      <c r="H169" s="16" t="str">
        <f>MID(CONSOLIDADO!E173,6,250)</f>
        <v>Diseñar e implementar el sistema distrital de centros de reserva</v>
      </c>
      <c r="I169" s="36" t="str">
        <f>CONSOLIDADO!H173</f>
        <v>Prestar los servicios profesionales para desarrollar las acciones requeridas en la elaboración de un sistema logístico para Bogotá, de acuerdo a lo establecido en la estrategia distrital de respuesta</v>
      </c>
      <c r="J169" s="34" t="str">
        <f>+CONSOLIDADO!P173&amp;" - "&amp;CONSOLIDADO!Q173&amp;" - "&amp;CONSOLIDADO!R173&amp;" "&amp;CONSOLIDADO!S173</f>
        <v>03 - 04 - 0323 Personal contratado para el fortalecimiento de las Gestión del Riesgo</v>
      </c>
      <c r="K169" s="34" t="str">
        <f>+CONSOLIDADO!J173&amp;" "&amp;CONSOLIDADO!K173</f>
        <v>2.3.03.03.01.03 Servicios Personales Indirectos</v>
      </c>
      <c r="L169" s="16" t="str">
        <f>+CONSOLIDADO!L173&amp;" "&amp;CONSOLIDADO!M173</f>
        <v>083 Prevención Y Atención De Desastres - General</v>
      </c>
      <c r="M169" s="16" t="str">
        <f>+CONSOLIDADO!N173&amp;" "&amp;CONSOLIDADO!O173</f>
        <v>7018 Transferencias de carácter general entre diferentes niveles de gobierno</v>
      </c>
    </row>
    <row r="170" spans="1:13" x14ac:dyDescent="0.2">
      <c r="A170" s="34" t="str">
        <f t="shared" si="10"/>
        <v>3311402200788-1</v>
      </c>
      <c r="B170" s="34">
        <f t="shared" si="11"/>
        <v>1</v>
      </c>
      <c r="C170" s="34" t="str">
        <f t="shared" si="12"/>
        <v>3311402200788</v>
      </c>
      <c r="D170" s="34" t="str">
        <f t="shared" si="13"/>
        <v>331140220078801</v>
      </c>
      <c r="E170" s="34" t="str">
        <f t="shared" si="14"/>
        <v>33114022007880101</v>
      </c>
      <c r="F170" s="35" t="str">
        <f>IF(ISERROR(CONSOLIDADO!D174&amp;IF(LEN(CONSOLIDADO!G174)=1,"00"&amp;CONSOLIDADO!G174,IF(LEN(CONSOLIDADO!G174)=2,"0"&amp;CONSOLIDADO!G174,IF(LEN(CONSOLIDADO!G174)=3,CONSOLIDADO!G174,""))))=TRUE,"",CONSOLIDADO!D174&amp;IF(LEN(CONSOLIDADO!G174)=1,"00"&amp;CONSOLIDADO!G174,IF(LEN(CONSOLIDADO!G174)=2,"0"&amp;CONSOLIDADO!G174,IF(LEN(CONSOLIDADO!G174)=3,CONSOLIDADO!G174,""))))</f>
        <v>33114022007880101001</v>
      </c>
      <c r="G170" s="16" t="str">
        <f>CONSOLIDADO!B174</f>
        <v>Generar  1 instrumentos para garantizar el reasentamiento efectivo y oportuno de familias en alto riesgo.</v>
      </c>
      <c r="H170" s="16" t="str">
        <f>MID(CONSOLIDADO!E174,6,250)</f>
        <v>Gestionar un proyecto de modificación de la normatividad y mejoramiento de los procesos distritales aplicables para el reasentamiento de familias en zonas de riesgo no mitigable.</v>
      </c>
      <c r="I170" s="36" t="str">
        <f>CONSOLIDADO!H174</f>
        <v>Prestar servicios de apoyo logístico, de digitación y de gestión documental en el proceso de inventario de familias localizadas en zonas de riesgo de la ciudad.</v>
      </c>
      <c r="J170" s="34" t="str">
        <f>+CONSOLIDADO!P174&amp;" - "&amp;CONSOLIDADO!Q174&amp;" - "&amp;CONSOLIDADO!R174&amp;" "&amp;CONSOLIDADO!S174</f>
        <v>03 - 04 - 0323 Personal contratado para el fortalecimiento de las Gestión del Riesgo</v>
      </c>
      <c r="K170" s="34" t="str">
        <f>+CONSOLIDADO!J174&amp;" "&amp;CONSOLIDADO!K174</f>
        <v>2.3.03.03.01.03 Servicios Personales Indirectos</v>
      </c>
      <c r="L170" s="16" t="str">
        <f>+CONSOLIDADO!L174&amp;" "&amp;CONSOLIDADO!M174</f>
        <v>083 Prevención Y Atención De Desastres - General</v>
      </c>
      <c r="M170" s="16" t="str">
        <f>+CONSOLIDADO!N174&amp;" "&amp;CONSOLIDADO!O174</f>
        <v>7018 Transferencias de carácter general entre diferentes niveles de gobierno</v>
      </c>
    </row>
    <row r="171" spans="1:13" x14ac:dyDescent="0.2">
      <c r="A171" s="34" t="str">
        <f t="shared" si="10"/>
        <v>3311402200788-2</v>
      </c>
      <c r="B171" s="34">
        <f t="shared" si="11"/>
        <v>2</v>
      </c>
      <c r="C171" s="34" t="str">
        <f t="shared" si="12"/>
        <v>3311402200788</v>
      </c>
      <c r="D171" s="34" t="str">
        <f t="shared" si="13"/>
        <v>331140220078802</v>
      </c>
      <c r="E171" s="34" t="str">
        <f t="shared" si="14"/>
        <v>33114022007880201</v>
      </c>
      <c r="F171" s="35" t="str">
        <f>IF(ISERROR(CONSOLIDADO!D175&amp;IF(LEN(CONSOLIDADO!G175)=1,"00"&amp;CONSOLIDADO!G175,IF(LEN(CONSOLIDADO!G175)=2,"0"&amp;CONSOLIDADO!G175,IF(LEN(CONSOLIDADO!G175)=3,CONSOLIDADO!G175,""))))=TRUE,"",CONSOLIDADO!D175&amp;IF(LEN(CONSOLIDADO!G175)=1,"00"&amp;CONSOLIDADO!G175,IF(LEN(CONSOLIDADO!G175)=2,"0"&amp;CONSOLIDADO!G175,IF(LEN(CONSOLIDADO!G175)=3,CONSOLIDADO!G175,""))))</f>
        <v>33114022007880201001</v>
      </c>
      <c r="G171" s="16" t="str">
        <f>CONSOLIDADO!B175</f>
        <v>Promover que 1000 familias ubicadas en zonas de riesgo sean reasentadas en forma definitiva</v>
      </c>
      <c r="H171" s="16" t="str">
        <f>MID(CONSOLIDADO!E175,6,250)</f>
        <v>Gestionar la inclusión de las familias al programa de reasentamiento.</v>
      </c>
      <c r="I171" s="36" t="str">
        <f>CONSOLIDADO!H175</f>
        <v>Prestar servicios profesionales a la entidad para la ejecución de actividades de Gestión Humanitaria y las acciones relacionadas con el Programa de Reasentamiento.</v>
      </c>
      <c r="J171" s="34" t="str">
        <f>+CONSOLIDADO!P175&amp;" - "&amp;CONSOLIDADO!Q175&amp;" - "&amp;CONSOLIDADO!R175&amp;" "&amp;CONSOLIDADO!S175</f>
        <v>03 - 04 - 0323 Personal contratado para el fortalecimiento de las Gestión del Riesgo</v>
      </c>
      <c r="K171" s="34" t="str">
        <f>+CONSOLIDADO!J175&amp;" "&amp;CONSOLIDADO!K175</f>
        <v>2.3.03.03.01.03 Servicios Personales Indirectos</v>
      </c>
      <c r="L171" s="16" t="str">
        <f>+CONSOLIDADO!L175&amp;" "&amp;CONSOLIDADO!M175</f>
        <v>083 Prevención Y Atención De Desastres - General</v>
      </c>
      <c r="M171" s="16" t="str">
        <f>+CONSOLIDADO!N175&amp;" "&amp;CONSOLIDADO!O175</f>
        <v>7018 Transferencias de carácter general entre diferentes niveles de gobierno</v>
      </c>
    </row>
    <row r="172" spans="1:13" x14ac:dyDescent="0.2">
      <c r="A172" s="34" t="str">
        <f t="shared" si="10"/>
        <v>3311402200788-3</v>
      </c>
      <c r="B172" s="34">
        <f t="shared" si="11"/>
        <v>3</v>
      </c>
      <c r="C172" s="34" t="str">
        <f t="shared" si="12"/>
        <v>3311402200788</v>
      </c>
      <c r="D172" s="34" t="str">
        <f t="shared" si="13"/>
        <v>331140220078802</v>
      </c>
      <c r="E172" s="34" t="str">
        <f t="shared" si="14"/>
        <v>33114022007880201</v>
      </c>
      <c r="F172" s="35" t="str">
        <f>IF(ISERROR(CONSOLIDADO!D176&amp;IF(LEN(CONSOLIDADO!G176)=1,"00"&amp;CONSOLIDADO!G176,IF(LEN(CONSOLIDADO!G176)=2,"0"&amp;CONSOLIDADO!G176,IF(LEN(CONSOLIDADO!G176)=3,CONSOLIDADO!G176,""))))=TRUE,"",CONSOLIDADO!D176&amp;IF(LEN(CONSOLIDADO!G176)=1,"00"&amp;CONSOLIDADO!G176,IF(LEN(CONSOLIDADO!G176)=2,"0"&amp;CONSOLIDADO!G176,IF(LEN(CONSOLIDADO!G176)=3,CONSOLIDADO!G176,""))))</f>
        <v>33114022007880201002</v>
      </c>
      <c r="G172" s="16" t="str">
        <f>CONSOLIDADO!B176</f>
        <v>Promover que 1000 familias ubicadas en zonas de riesgo sean reasentadas en forma definitiva</v>
      </c>
      <c r="H172" s="16" t="str">
        <f>MID(CONSOLIDADO!E176,6,250)</f>
        <v>Gestionar la inclusión de las familias al programa de reasentamiento.</v>
      </c>
      <c r="I172" s="36" t="str">
        <f>CONSOLIDADO!H176</f>
        <v>Prestar servicios profesionales para la articulacion de actividades de gestion humanitaria y las acciones relacionadas con la gestion social a cargo de la entidad de conformidad a la misionalidad.</v>
      </c>
      <c r="J172" s="34" t="str">
        <f>+CONSOLIDADO!P176&amp;" - "&amp;CONSOLIDADO!Q176&amp;" - "&amp;CONSOLIDADO!R176&amp;" "&amp;CONSOLIDADO!S176</f>
        <v>03 - 04 - 0323 Personal contratado para el fortalecimiento de las Gestión del Riesgo</v>
      </c>
      <c r="K172" s="34" t="str">
        <f>+CONSOLIDADO!J176&amp;" "&amp;CONSOLIDADO!K176</f>
        <v>2.3.03.03.01.03 Servicios Personales Indirectos</v>
      </c>
      <c r="L172" s="16" t="str">
        <f>+CONSOLIDADO!L176&amp;" "&amp;CONSOLIDADO!M176</f>
        <v>083 Prevención Y Atención De Desastres - General</v>
      </c>
      <c r="M172" s="16" t="str">
        <f>+CONSOLIDADO!N176&amp;" "&amp;CONSOLIDADO!O176</f>
        <v>7018 Transferencias de carácter general entre diferentes niveles de gobierno</v>
      </c>
    </row>
    <row r="173" spans="1:13" x14ac:dyDescent="0.2">
      <c r="A173" s="34" t="str">
        <f t="shared" si="10"/>
        <v>3311402200788-4</v>
      </c>
      <c r="B173" s="34">
        <f t="shared" si="11"/>
        <v>4</v>
      </c>
      <c r="C173" s="34" t="str">
        <f t="shared" si="12"/>
        <v>3311402200788</v>
      </c>
      <c r="D173" s="34" t="str">
        <f t="shared" si="13"/>
        <v>331140220078802</v>
      </c>
      <c r="E173" s="34" t="str">
        <f t="shared" si="14"/>
        <v>33114022007880201</v>
      </c>
      <c r="F173" s="35" t="str">
        <f>IF(ISERROR(CONSOLIDADO!D177&amp;IF(LEN(CONSOLIDADO!G177)=1,"00"&amp;CONSOLIDADO!G177,IF(LEN(CONSOLIDADO!G177)=2,"0"&amp;CONSOLIDADO!G177,IF(LEN(CONSOLIDADO!G177)=3,CONSOLIDADO!G177,""))))=TRUE,"",CONSOLIDADO!D177&amp;IF(LEN(CONSOLIDADO!G177)=1,"00"&amp;CONSOLIDADO!G177,IF(LEN(CONSOLIDADO!G177)=2,"0"&amp;CONSOLIDADO!G177,IF(LEN(CONSOLIDADO!G177)=3,CONSOLIDADO!G177,""))))</f>
        <v>33114022007880201003</v>
      </c>
      <c r="G173" s="16" t="str">
        <f>CONSOLIDADO!B177</f>
        <v>Promover que 1000 familias ubicadas en zonas de riesgo sean reasentadas en forma definitiva</v>
      </c>
      <c r="H173" s="16" t="str">
        <f>MID(CONSOLIDADO!E177,6,250)</f>
        <v>Gestionar la inclusión de las familias al programa de reasentamiento.</v>
      </c>
      <c r="I173" s="36" t="str">
        <f>CONSOLIDADO!H177</f>
        <v>Adicion al contrato 222 de 2014 cuyo objeto es "Prestar servicios profesionales para la ejecución de actividades de Gestión Humanitaria y las acciones relacionadas con la gestión social para la adquisición de predios por parte de la entidad de conformidad a la misionalidad de la entidad"</v>
      </c>
      <c r="J173" s="34" t="str">
        <f>+CONSOLIDADO!P177&amp;" - "&amp;CONSOLIDADO!Q177&amp;" - "&amp;CONSOLIDADO!R177&amp;" "&amp;CONSOLIDADO!S177</f>
        <v>03 - 04 - 0323 Personal contratado para el fortalecimiento de las Gestión del Riesgo</v>
      </c>
      <c r="K173" s="34" t="str">
        <f>+CONSOLIDADO!J177&amp;" "&amp;CONSOLIDADO!K177</f>
        <v>2.3.03.03.01.03 Servicios Personales Indirectos</v>
      </c>
      <c r="L173" s="16" t="str">
        <f>+CONSOLIDADO!L177&amp;" "&amp;CONSOLIDADO!M177</f>
        <v>083 Prevención Y Atención De Desastres - General</v>
      </c>
      <c r="M173" s="16" t="str">
        <f>+CONSOLIDADO!N177&amp;" "&amp;CONSOLIDADO!O177</f>
        <v>7018 Transferencias de carácter general entre diferentes niveles de gobierno</v>
      </c>
    </row>
    <row r="174" spans="1:13" x14ac:dyDescent="0.2">
      <c r="A174" s="34" t="str">
        <f t="shared" si="10"/>
        <v>3311402200788-5</v>
      </c>
      <c r="B174" s="34">
        <f t="shared" si="11"/>
        <v>5</v>
      </c>
      <c r="C174" s="34" t="str">
        <f t="shared" si="12"/>
        <v>3311402200788</v>
      </c>
      <c r="D174" s="34" t="str">
        <f t="shared" si="13"/>
        <v>331140220078802</v>
      </c>
      <c r="E174" s="34" t="str">
        <f t="shared" si="14"/>
        <v>33114022007880201</v>
      </c>
      <c r="F174" s="35" t="str">
        <f>IF(ISERROR(CONSOLIDADO!D178&amp;IF(LEN(CONSOLIDADO!G178)=1,"00"&amp;CONSOLIDADO!G178,IF(LEN(CONSOLIDADO!G178)=2,"0"&amp;CONSOLIDADO!G178,IF(LEN(CONSOLIDADO!G178)=3,CONSOLIDADO!G178,""))))=TRUE,"",CONSOLIDADO!D178&amp;IF(LEN(CONSOLIDADO!G178)=1,"00"&amp;CONSOLIDADO!G178,IF(LEN(CONSOLIDADO!G178)=2,"0"&amp;CONSOLIDADO!G178,IF(LEN(CONSOLIDADO!G178)=3,CONSOLIDADO!G178,""))))</f>
        <v>33114022007880201004</v>
      </c>
      <c r="G174" s="16" t="str">
        <f>CONSOLIDADO!B178</f>
        <v>Promover que 1000 familias ubicadas en zonas de riesgo sean reasentadas en forma definitiva</v>
      </c>
      <c r="H174" s="16" t="str">
        <f>MID(CONSOLIDADO!E178,6,250)</f>
        <v>Gestionar la inclusión de las familias al programa de reasentamiento.</v>
      </c>
      <c r="I174" s="36" t="str">
        <f>CONSOLIDADO!H178</f>
        <v>Adicion al contrato 518 de 2014 cuyo objeto es "Prestar servicios profesionales para la ejecución de actividades de Gestión Humanitaria y las acciones relacionadas con la gestión social para la adquisición de predios por parte de la entidad de conformidad a la misionalidad de la entidad."</v>
      </c>
      <c r="J174" s="34" t="str">
        <f>+CONSOLIDADO!P178&amp;" - "&amp;CONSOLIDADO!Q178&amp;" - "&amp;CONSOLIDADO!R178&amp;" "&amp;CONSOLIDADO!S178</f>
        <v>03 - 04 - 0323 Personal contratado para el fortalecimiento de las Gestión del Riesgo</v>
      </c>
      <c r="K174" s="34" t="str">
        <f>+CONSOLIDADO!J178&amp;" "&amp;CONSOLIDADO!K178</f>
        <v>2.3.03.03.01.03 Servicios Personales Indirectos</v>
      </c>
      <c r="L174" s="16" t="str">
        <f>+CONSOLIDADO!L178&amp;" "&amp;CONSOLIDADO!M178</f>
        <v>083 Prevención Y Atención De Desastres - General</v>
      </c>
      <c r="M174" s="16" t="str">
        <f>+CONSOLIDADO!N178&amp;" "&amp;CONSOLIDADO!O178</f>
        <v>7018 Transferencias de carácter general entre diferentes niveles de gobierno</v>
      </c>
    </row>
    <row r="175" spans="1:13" x14ac:dyDescent="0.2">
      <c r="A175" s="34" t="str">
        <f t="shared" si="10"/>
        <v>3311402200788-6</v>
      </c>
      <c r="B175" s="34">
        <f t="shared" si="11"/>
        <v>6</v>
      </c>
      <c r="C175" s="34" t="str">
        <f t="shared" si="12"/>
        <v>3311402200788</v>
      </c>
      <c r="D175" s="34" t="str">
        <f t="shared" si="13"/>
        <v>331140220078802</v>
      </c>
      <c r="E175" s="34" t="str">
        <f t="shared" si="14"/>
        <v>33114022007880201</v>
      </c>
      <c r="F175" s="35" t="str">
        <f>IF(ISERROR(CONSOLIDADO!D179&amp;IF(LEN(CONSOLIDADO!G179)=1,"00"&amp;CONSOLIDADO!G179,IF(LEN(CONSOLIDADO!G179)=2,"0"&amp;CONSOLIDADO!G179,IF(LEN(CONSOLIDADO!G179)=3,CONSOLIDADO!G179,""))))=TRUE,"",CONSOLIDADO!D179&amp;IF(LEN(CONSOLIDADO!G179)=1,"00"&amp;CONSOLIDADO!G179,IF(LEN(CONSOLIDADO!G179)=2,"0"&amp;CONSOLIDADO!G179,IF(LEN(CONSOLIDADO!G179)=3,CONSOLIDADO!G179,""))))</f>
        <v>33114022007880201005</v>
      </c>
      <c r="G175" s="16" t="str">
        <f>CONSOLIDADO!B179</f>
        <v>Promover que 1000 familias ubicadas en zonas de riesgo sean reasentadas en forma definitiva</v>
      </c>
      <c r="H175" s="16" t="str">
        <f>MID(CONSOLIDADO!E179,6,250)</f>
        <v>Gestionar la inclusión de las familias al programa de reasentamiento.</v>
      </c>
      <c r="I175" s="36" t="str">
        <f>CONSOLIDADO!H179</f>
        <v>Adicion al contrato 350 de 2014 cuyo objeto es "Prestar servicios profesionales a la entidad para la ejecución de actividades de Gestión Humanitaria y las acciones relacionadas con el Programa de Reasentamiento"</v>
      </c>
      <c r="J175" s="34" t="str">
        <f>+CONSOLIDADO!P179&amp;" - "&amp;CONSOLIDADO!Q179&amp;" - "&amp;CONSOLIDADO!R179&amp;" "&amp;CONSOLIDADO!S179</f>
        <v>03 - 04 - 0323 Personal contratado para el fortalecimiento de las Gestión del Riesgo</v>
      </c>
      <c r="K175" s="34" t="str">
        <f>+CONSOLIDADO!J179&amp;" "&amp;CONSOLIDADO!K179</f>
        <v>2.3.03.03.01.03 Servicios Personales Indirectos</v>
      </c>
      <c r="L175" s="16" t="str">
        <f>+CONSOLIDADO!L179&amp;" "&amp;CONSOLIDADO!M179</f>
        <v>083 Prevención Y Atención De Desastres - General</v>
      </c>
      <c r="M175" s="16" t="str">
        <f>+CONSOLIDADO!N179&amp;" "&amp;CONSOLIDADO!O179</f>
        <v>7018 Transferencias de carácter general entre diferentes niveles de gobierno</v>
      </c>
    </row>
    <row r="176" spans="1:13" x14ac:dyDescent="0.2">
      <c r="A176" s="34" t="str">
        <f t="shared" si="10"/>
        <v>3311402200788-7</v>
      </c>
      <c r="B176" s="34">
        <f t="shared" si="11"/>
        <v>7</v>
      </c>
      <c r="C176" s="34" t="str">
        <f t="shared" si="12"/>
        <v>3311402200788</v>
      </c>
      <c r="D176" s="34" t="str">
        <f t="shared" si="13"/>
        <v>331140220078802</v>
      </c>
      <c r="E176" s="34" t="str">
        <f t="shared" si="14"/>
        <v>33114022007880201</v>
      </c>
      <c r="F176" s="35" t="str">
        <f>IF(ISERROR(CONSOLIDADO!D180&amp;IF(LEN(CONSOLIDADO!G180)=1,"00"&amp;CONSOLIDADO!G180,IF(LEN(CONSOLIDADO!G180)=2,"0"&amp;CONSOLIDADO!G180,IF(LEN(CONSOLIDADO!G180)=3,CONSOLIDADO!G180,""))))=TRUE,"",CONSOLIDADO!D180&amp;IF(LEN(CONSOLIDADO!G180)=1,"00"&amp;CONSOLIDADO!G180,IF(LEN(CONSOLIDADO!G180)=2,"0"&amp;CONSOLIDADO!G180,IF(LEN(CONSOLIDADO!G180)=3,CONSOLIDADO!G180,""))))</f>
        <v>33114022007880201006</v>
      </c>
      <c r="G176" s="16" t="str">
        <f>CONSOLIDADO!B180</f>
        <v>Promover que 1000 familias ubicadas en zonas de riesgo sean reasentadas en forma definitiva</v>
      </c>
      <c r="H176" s="16" t="str">
        <f>MID(CONSOLIDADO!E180,6,250)</f>
        <v>Gestionar la inclusión de las familias al programa de reasentamiento.</v>
      </c>
      <c r="I176" s="36" t="str">
        <f>CONSOLIDADO!H180</f>
        <v>Adicion al contrato 348 de 2014 cuyo objeto es "Prestar servicios profesionales para la ejecución de actividades de Gestión Humanitaria y las acciones relacionadas con la gestión social para la adquisición de predios por parte de la entidad de conformidad a la misionalidad de la entidad."</v>
      </c>
      <c r="J176" s="34" t="str">
        <f>+CONSOLIDADO!P180&amp;" - "&amp;CONSOLIDADO!Q180&amp;" - "&amp;CONSOLIDADO!R180&amp;" "&amp;CONSOLIDADO!S180</f>
        <v>03 - 04 - 0323 Personal contratado para el fortalecimiento de las Gestión del Riesgo</v>
      </c>
      <c r="K176" s="34" t="str">
        <f>+CONSOLIDADO!J180&amp;" "&amp;CONSOLIDADO!K180</f>
        <v>2.3.03.03.01.03 Servicios Personales Indirectos</v>
      </c>
      <c r="L176" s="16" t="str">
        <f>+CONSOLIDADO!L180&amp;" "&amp;CONSOLIDADO!M180</f>
        <v>083 Prevención Y Atención De Desastres - General</v>
      </c>
      <c r="M176" s="16" t="str">
        <f>+CONSOLIDADO!N180&amp;" "&amp;CONSOLIDADO!O180</f>
        <v>7018 Transferencias de carácter general entre diferentes niveles de gobierno</v>
      </c>
    </row>
    <row r="177" spans="1:13" x14ac:dyDescent="0.2">
      <c r="A177" s="34" t="str">
        <f t="shared" si="10"/>
        <v>3311402200788-8</v>
      </c>
      <c r="B177" s="34">
        <f t="shared" si="11"/>
        <v>8</v>
      </c>
      <c r="C177" s="34" t="str">
        <f t="shared" si="12"/>
        <v>3311402200788</v>
      </c>
      <c r="D177" s="34" t="str">
        <f t="shared" si="13"/>
        <v>331140220078802</v>
      </c>
      <c r="E177" s="34" t="str">
        <f t="shared" si="14"/>
        <v>33114022007880201</v>
      </c>
      <c r="F177" s="35" t="str">
        <f>IF(ISERROR(CONSOLIDADO!D181&amp;IF(LEN(CONSOLIDADO!G181)=1,"00"&amp;CONSOLIDADO!G181,IF(LEN(CONSOLIDADO!G181)=2,"0"&amp;CONSOLIDADO!G181,IF(LEN(CONSOLIDADO!G181)=3,CONSOLIDADO!G181,""))))=TRUE,"",CONSOLIDADO!D181&amp;IF(LEN(CONSOLIDADO!G181)=1,"00"&amp;CONSOLIDADO!G181,IF(LEN(CONSOLIDADO!G181)=2,"0"&amp;CONSOLIDADO!G181,IF(LEN(CONSOLIDADO!G181)=3,CONSOLIDADO!G181,""))))</f>
        <v>33114022007880201007</v>
      </c>
      <c r="G177" s="16" t="str">
        <f>CONSOLIDADO!B181</f>
        <v>Promover que 1000 familias ubicadas en zonas de riesgo sean reasentadas en forma definitiva</v>
      </c>
      <c r="H177" s="16" t="str">
        <f>MID(CONSOLIDADO!E181,6,250)</f>
        <v>Gestionar la inclusión de las familias al programa de reasentamiento.</v>
      </c>
      <c r="I177" s="36" t="str">
        <f>CONSOLIDADO!H181</f>
        <v>Adicion al contrato del contrato 342 de 2014 cuyo objeto es "Prestar servicios profesionales para la ejecución de actividades de Gestión Humanitaria y las acciones relacionadas con la gestión social para la adquisición de predios por parte de la entidad de conformidad a la misionalidad de la entidad"</v>
      </c>
      <c r="J177" s="34" t="str">
        <f>+CONSOLIDADO!P181&amp;" - "&amp;CONSOLIDADO!Q181&amp;" - "&amp;CONSOLIDADO!R181&amp;" "&amp;CONSOLIDADO!S181</f>
        <v>03 - 04 - 0323 Personal contratado para el fortalecimiento de las Gestión del Riesgo</v>
      </c>
      <c r="K177" s="34" t="str">
        <f>+CONSOLIDADO!J181&amp;" "&amp;CONSOLIDADO!K181</f>
        <v>2.3.03.03.01.03 Servicios Personales Indirectos</v>
      </c>
      <c r="L177" s="16" t="str">
        <f>+CONSOLIDADO!L181&amp;" "&amp;CONSOLIDADO!M181</f>
        <v>083 Prevención Y Atención De Desastres - General</v>
      </c>
      <c r="M177" s="16" t="str">
        <f>+CONSOLIDADO!N181&amp;" "&amp;CONSOLIDADO!O181</f>
        <v>7018 Transferencias de carácter general entre diferentes niveles de gobierno</v>
      </c>
    </row>
    <row r="178" spans="1:13" x14ac:dyDescent="0.2">
      <c r="A178" s="34" t="str">
        <f t="shared" si="10"/>
        <v>3311402200788-9</v>
      </c>
      <c r="B178" s="34">
        <f t="shared" si="11"/>
        <v>9</v>
      </c>
      <c r="C178" s="34" t="str">
        <f t="shared" si="12"/>
        <v>3311402200788</v>
      </c>
      <c r="D178" s="34" t="str">
        <f t="shared" si="13"/>
        <v>331140220078802</v>
      </c>
      <c r="E178" s="34" t="str">
        <f t="shared" si="14"/>
        <v>33114022007880201</v>
      </c>
      <c r="F178" s="35" t="str">
        <f>IF(ISERROR(CONSOLIDADO!D182&amp;IF(LEN(CONSOLIDADO!G182)=1,"00"&amp;CONSOLIDADO!G182,IF(LEN(CONSOLIDADO!G182)=2,"0"&amp;CONSOLIDADO!G182,IF(LEN(CONSOLIDADO!G182)=3,CONSOLIDADO!G182,""))))=TRUE,"",CONSOLIDADO!D182&amp;IF(LEN(CONSOLIDADO!G182)=1,"00"&amp;CONSOLIDADO!G182,IF(LEN(CONSOLIDADO!G182)=2,"0"&amp;CONSOLIDADO!G182,IF(LEN(CONSOLIDADO!G182)=3,CONSOLIDADO!G182,""))))</f>
        <v>33114022007880201008</v>
      </c>
      <c r="G178" s="16" t="str">
        <f>CONSOLIDADO!B182</f>
        <v>Promover que 1000 familias ubicadas en zonas de riesgo sean reasentadas en forma definitiva</v>
      </c>
      <c r="H178" s="16" t="str">
        <f>MID(CONSOLIDADO!E182,6,250)</f>
        <v>Gestionar la inclusión de las familias al programa de reasentamiento.</v>
      </c>
      <c r="I178" s="36" t="str">
        <f>CONSOLIDADO!H182</f>
        <v>Prestar los servicios de apoyo técnico para adelantar la ejecución de actividades del proceso de gestión catastral de los predios objeto de adquisición por parte de la entidad acorde con su misionalidad.</v>
      </c>
      <c r="J178" s="34" t="str">
        <f>+CONSOLIDADO!P182&amp;" - "&amp;CONSOLIDADO!Q182&amp;" - "&amp;CONSOLIDADO!R182&amp;" "&amp;CONSOLIDADO!S182</f>
        <v>03 - 04 - 0323 Personal contratado para el fortalecimiento de las Gestión del Riesgo</v>
      </c>
      <c r="K178" s="34" t="str">
        <f>+CONSOLIDADO!J182&amp;" "&amp;CONSOLIDADO!K182</f>
        <v>2.3.03.03.01.03 Servicios Personales Indirectos</v>
      </c>
      <c r="L178" s="16" t="str">
        <f>+CONSOLIDADO!L182&amp;" "&amp;CONSOLIDADO!M182</f>
        <v>083 Prevención Y Atención De Desastres - General</v>
      </c>
      <c r="M178" s="16" t="str">
        <f>+CONSOLIDADO!N182&amp;" "&amp;CONSOLIDADO!O182</f>
        <v>7018 Transferencias de carácter general entre diferentes niveles de gobierno</v>
      </c>
    </row>
    <row r="179" spans="1:13" x14ac:dyDescent="0.2">
      <c r="A179" s="34" t="str">
        <f t="shared" si="10"/>
        <v>3311402200788-10</v>
      </c>
      <c r="B179" s="34">
        <f t="shared" si="11"/>
        <v>10</v>
      </c>
      <c r="C179" s="34" t="str">
        <f t="shared" si="12"/>
        <v>3311402200788</v>
      </c>
      <c r="D179" s="34" t="str">
        <f t="shared" si="13"/>
        <v>331140220078802</v>
      </c>
      <c r="E179" s="34" t="str">
        <f t="shared" si="14"/>
        <v>33114022007880201</v>
      </c>
      <c r="F179" s="35" t="str">
        <f>IF(ISERROR(CONSOLIDADO!D183&amp;IF(LEN(CONSOLIDADO!G183)=1,"00"&amp;CONSOLIDADO!G183,IF(LEN(CONSOLIDADO!G183)=2,"0"&amp;CONSOLIDADO!G183,IF(LEN(CONSOLIDADO!G183)=3,CONSOLIDADO!G183,""))))=TRUE,"",CONSOLIDADO!D183&amp;IF(LEN(CONSOLIDADO!G183)=1,"00"&amp;CONSOLIDADO!G183,IF(LEN(CONSOLIDADO!G183)=2,"0"&amp;CONSOLIDADO!G183,IF(LEN(CONSOLIDADO!G183)=3,CONSOLIDADO!G183,""))))</f>
        <v>33114022007880201009</v>
      </c>
      <c r="G179" s="16" t="str">
        <f>CONSOLIDADO!B183</f>
        <v>Promover que 1000 familias ubicadas en zonas de riesgo sean reasentadas en forma definitiva</v>
      </c>
      <c r="H179" s="16" t="str">
        <f>MID(CONSOLIDADO!E183,6,250)</f>
        <v>Gestionar la inclusión de las familias al programa de reasentamiento.</v>
      </c>
      <c r="I179" s="36" t="str">
        <f>CONSOLIDADO!H183</f>
        <v>Prestar servicios profesionales para apoyar la ejecución de actividades del proceso de gestión catastral de los predios objeto de adquisición por parte de la entidad acorde con su misionalidad.</v>
      </c>
      <c r="J179" s="34" t="str">
        <f>+CONSOLIDADO!P183&amp;" - "&amp;CONSOLIDADO!Q183&amp;" - "&amp;CONSOLIDADO!R183&amp;" "&amp;CONSOLIDADO!S183</f>
        <v>03 - 04 - 0323 Personal contratado para el fortalecimiento de las Gestión del Riesgo</v>
      </c>
      <c r="K179" s="34" t="str">
        <f>+CONSOLIDADO!J183&amp;" "&amp;CONSOLIDADO!K183</f>
        <v>2.3.03.03.01.03 Servicios Personales Indirectos</v>
      </c>
      <c r="L179" s="16" t="str">
        <f>+CONSOLIDADO!L183&amp;" "&amp;CONSOLIDADO!M183</f>
        <v>083 Prevención Y Atención De Desastres - General</v>
      </c>
      <c r="M179" s="16" t="str">
        <f>+CONSOLIDADO!N183&amp;" "&amp;CONSOLIDADO!O183</f>
        <v>7018 Transferencias de carácter general entre diferentes niveles de gobierno</v>
      </c>
    </row>
    <row r="180" spans="1:13" x14ac:dyDescent="0.2">
      <c r="A180" s="34" t="str">
        <f t="shared" si="10"/>
        <v>3311402200788-11</v>
      </c>
      <c r="B180" s="34">
        <f t="shared" si="11"/>
        <v>11</v>
      </c>
      <c r="C180" s="34" t="str">
        <f t="shared" si="12"/>
        <v>3311402200788</v>
      </c>
      <c r="D180" s="34" t="str">
        <f t="shared" si="13"/>
        <v>331140220078802</v>
      </c>
      <c r="E180" s="34" t="str">
        <f t="shared" si="14"/>
        <v>33114022007880201</v>
      </c>
      <c r="F180" s="35" t="str">
        <f>IF(ISERROR(CONSOLIDADO!D184&amp;IF(LEN(CONSOLIDADO!G184)=1,"00"&amp;CONSOLIDADO!G184,IF(LEN(CONSOLIDADO!G184)=2,"0"&amp;CONSOLIDADO!G184,IF(LEN(CONSOLIDADO!G184)=3,CONSOLIDADO!G184,""))))=TRUE,"",CONSOLIDADO!D184&amp;IF(LEN(CONSOLIDADO!G184)=1,"00"&amp;CONSOLIDADO!G184,IF(LEN(CONSOLIDADO!G184)=2,"0"&amp;CONSOLIDADO!G184,IF(LEN(CONSOLIDADO!G184)=3,CONSOLIDADO!G184,""))))</f>
        <v>33114022007880201010</v>
      </c>
      <c r="G180" s="16" t="str">
        <f>CONSOLIDADO!B184</f>
        <v>Promover que 1000 familias ubicadas en zonas de riesgo sean reasentadas en forma definitiva</v>
      </c>
      <c r="H180" s="16" t="str">
        <f>MID(CONSOLIDADO!E184,6,250)</f>
        <v>Gestionar la inclusión de las familias al programa de reasentamiento.</v>
      </c>
      <c r="I180" s="36" t="str">
        <f>CONSOLIDADO!H184</f>
        <v>Prestar los servicios profesionales para apoyar las acciones y actividades jurídicas de adquisición predial por parte de la entidad en el Distrito Capital.</v>
      </c>
      <c r="J180" s="34" t="str">
        <f>+CONSOLIDADO!P184&amp;" - "&amp;CONSOLIDADO!Q184&amp;" - "&amp;CONSOLIDADO!R184&amp;" "&amp;CONSOLIDADO!S184</f>
        <v>03 - 04 - 0323 Personal contratado para el fortalecimiento de las Gestión del Riesgo</v>
      </c>
      <c r="K180" s="34" t="str">
        <f>+CONSOLIDADO!J184&amp;" "&amp;CONSOLIDADO!K184</f>
        <v>2.3.03.03.01.03 Servicios Personales Indirectos</v>
      </c>
      <c r="L180" s="16" t="str">
        <f>+CONSOLIDADO!L184&amp;" "&amp;CONSOLIDADO!M184</f>
        <v>083 Prevención Y Atención De Desastres - General</v>
      </c>
      <c r="M180" s="16" t="str">
        <f>+CONSOLIDADO!N184&amp;" "&amp;CONSOLIDADO!O184</f>
        <v>7018 Transferencias de carácter general entre diferentes niveles de gobierno</v>
      </c>
    </row>
    <row r="181" spans="1:13" x14ac:dyDescent="0.2">
      <c r="A181" s="34" t="str">
        <f t="shared" si="10"/>
        <v>3311402200788-12</v>
      </c>
      <c r="B181" s="34">
        <f t="shared" si="11"/>
        <v>12</v>
      </c>
      <c r="C181" s="34" t="str">
        <f t="shared" si="12"/>
        <v>3311402200788</v>
      </c>
      <c r="D181" s="34" t="str">
        <f t="shared" si="13"/>
        <v>331140220078802</v>
      </c>
      <c r="E181" s="34" t="str">
        <f t="shared" si="14"/>
        <v>33114022007880201</v>
      </c>
      <c r="F181" s="35" t="str">
        <f>IF(ISERROR(CONSOLIDADO!D185&amp;IF(LEN(CONSOLIDADO!G185)=1,"00"&amp;CONSOLIDADO!G185,IF(LEN(CONSOLIDADO!G185)=2,"0"&amp;CONSOLIDADO!G185,IF(LEN(CONSOLIDADO!G185)=3,CONSOLIDADO!G185,""))))=TRUE,"",CONSOLIDADO!D185&amp;IF(LEN(CONSOLIDADO!G185)=1,"00"&amp;CONSOLIDADO!G185,IF(LEN(CONSOLIDADO!G185)=2,"0"&amp;CONSOLIDADO!G185,IF(LEN(CONSOLIDADO!G185)=3,CONSOLIDADO!G185,""))))</f>
        <v>33114022007880201011</v>
      </c>
      <c r="G181" s="16" t="str">
        <f>CONSOLIDADO!B185</f>
        <v>Promover que 1000 familias ubicadas en zonas de riesgo sean reasentadas en forma definitiva</v>
      </c>
      <c r="H181" s="16" t="str">
        <f>MID(CONSOLIDADO!E185,6,250)</f>
        <v>Gestionar la inclusión de las familias al programa de reasentamiento.</v>
      </c>
      <c r="I181" s="36" t="str">
        <f>CONSOLIDADO!H185</f>
        <v xml:space="preserve">Adicion al contrato 363 de 2014 cuyo objeto es "Prestar los servicios de apoyo técnico para adelantar las actividades jurídicas relacionadas con los procesos de adquisión predial."
</v>
      </c>
      <c r="J181" s="34" t="str">
        <f>+CONSOLIDADO!P185&amp;" - "&amp;CONSOLIDADO!Q185&amp;" - "&amp;CONSOLIDADO!R185&amp;" "&amp;CONSOLIDADO!S185</f>
        <v>03 - 04 - 0323 Personal contratado para el fortalecimiento de las Gestión del Riesgo</v>
      </c>
      <c r="K181" s="34" t="str">
        <f>+CONSOLIDADO!J185&amp;" "&amp;CONSOLIDADO!K185</f>
        <v>2.3.03.03.01.03 Servicios Personales Indirectos</v>
      </c>
      <c r="L181" s="16" t="str">
        <f>+CONSOLIDADO!L185&amp;" "&amp;CONSOLIDADO!M185</f>
        <v>083 Prevención Y Atención De Desastres - General</v>
      </c>
      <c r="M181" s="16" t="str">
        <f>+CONSOLIDADO!N185&amp;" "&amp;CONSOLIDADO!O185</f>
        <v>7018 Transferencias de carácter general entre diferentes niveles de gobierno</v>
      </c>
    </row>
    <row r="182" spans="1:13" x14ac:dyDescent="0.2">
      <c r="A182" s="34" t="str">
        <f t="shared" si="10"/>
        <v>3311402200788-13</v>
      </c>
      <c r="B182" s="34">
        <f t="shared" si="11"/>
        <v>13</v>
      </c>
      <c r="C182" s="34" t="str">
        <f t="shared" si="12"/>
        <v>3311402200788</v>
      </c>
      <c r="D182" s="34" t="str">
        <f t="shared" si="13"/>
        <v>331140220078802</v>
      </c>
      <c r="E182" s="34" t="str">
        <f t="shared" si="14"/>
        <v>33114022007880201</v>
      </c>
      <c r="F182" s="35" t="str">
        <f>IF(ISERROR(CONSOLIDADO!D186&amp;IF(LEN(CONSOLIDADO!G186)=1,"00"&amp;CONSOLIDADO!G186,IF(LEN(CONSOLIDADO!G186)=2,"0"&amp;CONSOLIDADO!G186,IF(LEN(CONSOLIDADO!G186)=3,CONSOLIDADO!G186,""))))=TRUE,"",CONSOLIDADO!D186&amp;IF(LEN(CONSOLIDADO!G186)=1,"00"&amp;CONSOLIDADO!G186,IF(LEN(CONSOLIDADO!G186)=2,"0"&amp;CONSOLIDADO!G186,IF(LEN(CONSOLIDADO!G186)=3,CONSOLIDADO!G186,""))))</f>
        <v>33114022007880201012</v>
      </c>
      <c r="G182" s="16" t="str">
        <f>CONSOLIDADO!B186</f>
        <v>Promover que 1000 familias ubicadas en zonas de riesgo sean reasentadas en forma definitiva</v>
      </c>
      <c r="H182" s="16" t="str">
        <f>MID(CONSOLIDADO!E186,6,250)</f>
        <v>Gestionar la inclusión de las familias al programa de reasentamiento.</v>
      </c>
      <c r="I182" s="36" t="str">
        <f>CONSOLIDADO!H186</f>
        <v>Adicion al contrato 374 de 2014 cuyo objeto es "Prestar los servicios profesionales para apoyar las acciones y actividades jurídicas de adquisición predial por parte de la entidad en el Distrito Capital"</v>
      </c>
      <c r="J182" s="34" t="str">
        <f>+CONSOLIDADO!P186&amp;" - "&amp;CONSOLIDADO!Q186&amp;" - "&amp;CONSOLIDADO!R186&amp;" "&amp;CONSOLIDADO!S186</f>
        <v>03 - 04 - 0323 Personal contratado para el fortalecimiento de las Gestión del Riesgo</v>
      </c>
      <c r="K182" s="34" t="str">
        <f>+CONSOLIDADO!J186&amp;" "&amp;CONSOLIDADO!K186</f>
        <v>2.3.03.03.01.03 Servicios Personales Indirectos</v>
      </c>
      <c r="L182" s="16" t="str">
        <f>+CONSOLIDADO!L186&amp;" "&amp;CONSOLIDADO!M186</f>
        <v>083 Prevención Y Atención De Desastres - General</v>
      </c>
      <c r="M182" s="16" t="str">
        <f>+CONSOLIDADO!N186&amp;" "&amp;CONSOLIDADO!O186</f>
        <v>7018 Transferencias de carácter general entre diferentes niveles de gobierno</v>
      </c>
    </row>
    <row r="183" spans="1:13" x14ac:dyDescent="0.2">
      <c r="A183" s="34" t="str">
        <f t="shared" si="10"/>
        <v>3311402200788-14</v>
      </c>
      <c r="B183" s="34">
        <f t="shared" si="11"/>
        <v>14</v>
      </c>
      <c r="C183" s="34" t="str">
        <f t="shared" si="12"/>
        <v>3311402200788</v>
      </c>
      <c r="D183" s="34" t="str">
        <f t="shared" si="13"/>
        <v>331140220078802</v>
      </c>
      <c r="E183" s="34" t="str">
        <f t="shared" si="14"/>
        <v>33114022007880201</v>
      </c>
      <c r="F183" s="35" t="str">
        <f>IF(ISERROR(CONSOLIDADO!D187&amp;IF(LEN(CONSOLIDADO!G187)=1,"00"&amp;CONSOLIDADO!G187,IF(LEN(CONSOLIDADO!G187)=2,"0"&amp;CONSOLIDADO!G187,IF(LEN(CONSOLIDADO!G187)=3,CONSOLIDADO!G187,""))))=TRUE,"",CONSOLIDADO!D187&amp;IF(LEN(CONSOLIDADO!G187)=1,"00"&amp;CONSOLIDADO!G187,IF(LEN(CONSOLIDADO!G187)=2,"0"&amp;CONSOLIDADO!G187,IF(LEN(CONSOLIDADO!G187)=3,CONSOLIDADO!G187,""))))</f>
        <v>33114022007880201013</v>
      </c>
      <c r="G183" s="16" t="str">
        <f>CONSOLIDADO!B187</f>
        <v>Promover que 1000 familias ubicadas en zonas de riesgo sean reasentadas en forma definitiva</v>
      </c>
      <c r="H183" s="16" t="str">
        <f>MID(CONSOLIDADO!E187,6,250)</f>
        <v>Gestionar la inclusión de las familias al programa de reasentamiento.</v>
      </c>
      <c r="I183" s="36" t="str">
        <f>CONSOLIDADO!H187</f>
        <v>Prestar los servicios profesionales para realizar el estudio de títulos y otras actividades relacionadas con la adquisión predial por parte de la entidad en el Distrito Capital.</v>
      </c>
      <c r="J183" s="34" t="str">
        <f>+CONSOLIDADO!P187&amp;" - "&amp;CONSOLIDADO!Q187&amp;" - "&amp;CONSOLIDADO!R187&amp;" "&amp;CONSOLIDADO!S187</f>
        <v>03 - 04 - 0323 Personal contratado para el fortalecimiento de las Gestión del Riesgo</v>
      </c>
      <c r="K183" s="34" t="str">
        <f>+CONSOLIDADO!J187&amp;" "&amp;CONSOLIDADO!K187</f>
        <v>2.3.03.03.01.03 Servicios Personales Indirectos</v>
      </c>
      <c r="L183" s="16" t="str">
        <f>+CONSOLIDADO!L187&amp;" "&amp;CONSOLIDADO!M187</f>
        <v>083 Prevención Y Atención De Desastres - General</v>
      </c>
      <c r="M183" s="16" t="str">
        <f>+CONSOLIDADO!N187&amp;" "&amp;CONSOLIDADO!O187</f>
        <v>7018 Transferencias de carácter general entre diferentes niveles de gobierno</v>
      </c>
    </row>
    <row r="184" spans="1:13" x14ac:dyDescent="0.2">
      <c r="A184" s="34" t="str">
        <f t="shared" si="10"/>
        <v>3311402200788-15</v>
      </c>
      <c r="B184" s="34">
        <f t="shared" si="11"/>
        <v>15</v>
      </c>
      <c r="C184" s="34" t="str">
        <f t="shared" si="12"/>
        <v>3311402200788</v>
      </c>
      <c r="D184" s="34" t="str">
        <f t="shared" si="13"/>
        <v>331140220078802</v>
      </c>
      <c r="E184" s="34" t="str">
        <f t="shared" si="14"/>
        <v>33114022007880201</v>
      </c>
      <c r="F184" s="35" t="str">
        <f>IF(ISERROR(CONSOLIDADO!D188&amp;IF(LEN(CONSOLIDADO!G188)=1,"00"&amp;CONSOLIDADO!G188,IF(LEN(CONSOLIDADO!G188)=2,"0"&amp;CONSOLIDADO!G188,IF(LEN(CONSOLIDADO!G188)=3,CONSOLIDADO!G188,""))))=TRUE,"",CONSOLIDADO!D188&amp;IF(LEN(CONSOLIDADO!G188)=1,"00"&amp;CONSOLIDADO!G188,IF(LEN(CONSOLIDADO!G188)=2,"0"&amp;CONSOLIDADO!G188,IF(LEN(CONSOLIDADO!G188)=3,CONSOLIDADO!G188,""))))</f>
        <v>33114022007880201014</v>
      </c>
      <c r="G184" s="16" t="str">
        <f>CONSOLIDADO!B188</f>
        <v>Promover que 1000 familias ubicadas en zonas de riesgo sean reasentadas en forma definitiva</v>
      </c>
      <c r="H184" s="16" t="str">
        <f>MID(CONSOLIDADO!E188,6,250)</f>
        <v>Gestionar la inclusión de las familias al programa de reasentamiento.</v>
      </c>
      <c r="I184" s="36" t="str">
        <f>CONSOLIDADO!H188</f>
        <v>Adicion al contrato 341 de 2014 cuyo objeto es "Prestar servicios profesionales a la entidad para liderar el desarrollo de actividades de Gestión Humanitaria y los procesos que se requieran para la relocalización transitoria y reubicación de familias localizadas en zonas de riesgo"</v>
      </c>
      <c r="J184" s="34" t="str">
        <f>+CONSOLIDADO!P188&amp;" - "&amp;CONSOLIDADO!Q188&amp;" - "&amp;CONSOLIDADO!R188&amp;" "&amp;CONSOLIDADO!S188</f>
        <v>03 - 04 - 0323 Personal contratado para el fortalecimiento de las Gestión del Riesgo</v>
      </c>
      <c r="K184" s="34" t="str">
        <f>+CONSOLIDADO!J188&amp;" "&amp;CONSOLIDADO!K188</f>
        <v>2.3.03.03.01.03 Servicios Personales Indirectos</v>
      </c>
      <c r="L184" s="16" t="str">
        <f>+CONSOLIDADO!L188&amp;" "&amp;CONSOLIDADO!M188</f>
        <v>083 Prevención Y Atención De Desastres - General</v>
      </c>
      <c r="M184" s="16" t="str">
        <f>+CONSOLIDADO!N188&amp;" "&amp;CONSOLIDADO!O188</f>
        <v>7018 Transferencias de carácter general entre diferentes niveles de gobierno</v>
      </c>
    </row>
    <row r="185" spans="1:13" x14ac:dyDescent="0.2">
      <c r="A185" s="34" t="str">
        <f t="shared" si="10"/>
        <v>3311402200788-16</v>
      </c>
      <c r="B185" s="34">
        <f t="shared" si="11"/>
        <v>16</v>
      </c>
      <c r="C185" s="34" t="str">
        <f t="shared" si="12"/>
        <v>3311402200788</v>
      </c>
      <c r="D185" s="34" t="str">
        <f t="shared" si="13"/>
        <v>331140220078802</v>
      </c>
      <c r="E185" s="34" t="str">
        <f t="shared" si="14"/>
        <v>33114022007880201</v>
      </c>
      <c r="F185" s="35" t="str">
        <f>IF(ISERROR(CONSOLIDADO!D189&amp;IF(LEN(CONSOLIDADO!G189)=1,"00"&amp;CONSOLIDADO!G189,IF(LEN(CONSOLIDADO!G189)=2,"0"&amp;CONSOLIDADO!G189,IF(LEN(CONSOLIDADO!G189)=3,CONSOLIDADO!G189,""))))=TRUE,"",CONSOLIDADO!D189&amp;IF(LEN(CONSOLIDADO!G189)=1,"00"&amp;CONSOLIDADO!G189,IF(LEN(CONSOLIDADO!G189)=2,"0"&amp;CONSOLIDADO!G189,IF(LEN(CONSOLIDADO!G189)=3,CONSOLIDADO!G189,""))))</f>
        <v>33114022007880201015</v>
      </c>
      <c r="G185" s="16" t="str">
        <f>CONSOLIDADO!B189</f>
        <v>Promover que 1000 familias ubicadas en zonas de riesgo sean reasentadas en forma definitiva</v>
      </c>
      <c r="H185" s="16" t="str">
        <f>MID(CONSOLIDADO!E189,6,250)</f>
        <v>Gestionar la inclusión de las familias al programa de reasentamiento.</v>
      </c>
      <c r="I185" s="36" t="str">
        <f>CONSOLIDADO!H189</f>
        <v>Adicion al contrato 393 de 2014, cuyo objeto es "Prestar servicios profesionales para la ejecución de actividades de Gestión Humanitaria y las acciones relacionadas con la gestión social a cargo de la entidad de conformidad a la misionalidad"</v>
      </c>
      <c r="J185" s="34" t="str">
        <f>+CONSOLIDADO!P189&amp;" - "&amp;CONSOLIDADO!Q189&amp;" - "&amp;CONSOLIDADO!R189&amp;" "&amp;CONSOLIDADO!S189</f>
        <v>03 - 04 - 0323 Personal contratado para el fortalecimiento de las Gestión del Riesgo</v>
      </c>
      <c r="K185" s="34" t="str">
        <f>+CONSOLIDADO!J189&amp;" "&amp;CONSOLIDADO!K189</f>
        <v>2.3.03.03.01.03 Servicios Personales Indirectos</v>
      </c>
      <c r="L185" s="16" t="str">
        <f>+CONSOLIDADO!L189&amp;" "&amp;CONSOLIDADO!M189</f>
        <v>083 Prevención Y Atención De Desastres - General</v>
      </c>
      <c r="M185" s="16" t="str">
        <f>+CONSOLIDADO!N189&amp;" "&amp;CONSOLIDADO!O189</f>
        <v>7018 Transferencias de carácter general entre diferentes niveles de gobierno</v>
      </c>
    </row>
    <row r="186" spans="1:13" x14ac:dyDescent="0.2">
      <c r="A186" s="34" t="str">
        <f t="shared" si="10"/>
        <v>3311402200788-17</v>
      </c>
      <c r="B186" s="34">
        <f t="shared" si="11"/>
        <v>17</v>
      </c>
      <c r="C186" s="34" t="str">
        <f t="shared" si="12"/>
        <v>3311402200788</v>
      </c>
      <c r="D186" s="34" t="str">
        <f t="shared" si="13"/>
        <v>331140220078802</v>
      </c>
      <c r="E186" s="34" t="str">
        <f t="shared" si="14"/>
        <v>33114022007880201</v>
      </c>
      <c r="F186" s="35" t="str">
        <f>IF(ISERROR(CONSOLIDADO!D190&amp;IF(LEN(CONSOLIDADO!G190)=1,"00"&amp;CONSOLIDADO!G190,IF(LEN(CONSOLIDADO!G190)=2,"0"&amp;CONSOLIDADO!G190,IF(LEN(CONSOLIDADO!G190)=3,CONSOLIDADO!G190,""))))=TRUE,"",CONSOLIDADO!D190&amp;IF(LEN(CONSOLIDADO!G190)=1,"00"&amp;CONSOLIDADO!G190,IF(LEN(CONSOLIDADO!G190)=2,"0"&amp;CONSOLIDADO!G190,IF(LEN(CONSOLIDADO!G190)=3,CONSOLIDADO!G190,""))))</f>
        <v>33114022007880201016</v>
      </c>
      <c r="G186" s="16" t="str">
        <f>CONSOLIDADO!B190</f>
        <v>Promover que 1000 familias ubicadas en zonas de riesgo sean reasentadas en forma definitiva</v>
      </c>
      <c r="H186" s="16" t="str">
        <f>MID(CONSOLIDADO!E190,6,250)</f>
        <v>Gestionar la inclusión de las familias al programa de reasentamiento.</v>
      </c>
      <c r="I186" s="36" t="str">
        <f>CONSOLIDADO!H190</f>
        <v>Adicion al contrato 402 de 2014, cuyo objeto "Prestar servicios profesionales a la entidad para la ejecución de actividades de Gestión Humanitaria y las acciones relacionadas con el Programa de Reasentamiento"</v>
      </c>
      <c r="J186" s="34" t="str">
        <f>+CONSOLIDADO!P190&amp;" - "&amp;CONSOLIDADO!Q190&amp;" - "&amp;CONSOLIDADO!R190&amp;" "&amp;CONSOLIDADO!S190</f>
        <v>03 - 04 - 0323 Personal contratado para el fortalecimiento de las Gestión del Riesgo</v>
      </c>
      <c r="K186" s="34" t="str">
        <f>+CONSOLIDADO!J190&amp;" "&amp;CONSOLIDADO!K190</f>
        <v>2.3.03.03.01.03 Servicios Personales Indirectos</v>
      </c>
      <c r="L186" s="16" t="str">
        <f>+CONSOLIDADO!L190&amp;" "&amp;CONSOLIDADO!M190</f>
        <v>083 Prevención Y Atención De Desastres - General</v>
      </c>
      <c r="M186" s="16" t="str">
        <f>+CONSOLIDADO!N190&amp;" "&amp;CONSOLIDADO!O190</f>
        <v>7018 Transferencias de carácter general entre diferentes niveles de gobierno</v>
      </c>
    </row>
    <row r="187" spans="1:13" x14ac:dyDescent="0.2">
      <c r="A187" s="34" t="str">
        <f t="shared" si="10"/>
        <v>3311402200788-18</v>
      </c>
      <c r="B187" s="34">
        <f t="shared" si="11"/>
        <v>18</v>
      </c>
      <c r="C187" s="34" t="str">
        <f t="shared" si="12"/>
        <v>3311402200788</v>
      </c>
      <c r="D187" s="34" t="str">
        <f t="shared" si="13"/>
        <v>331140220078802</v>
      </c>
      <c r="E187" s="34" t="str">
        <f t="shared" si="14"/>
        <v>33114022007880201</v>
      </c>
      <c r="F187" s="35" t="str">
        <f>IF(ISERROR(CONSOLIDADO!D191&amp;IF(LEN(CONSOLIDADO!G191)=1,"00"&amp;CONSOLIDADO!G191,IF(LEN(CONSOLIDADO!G191)=2,"0"&amp;CONSOLIDADO!G191,IF(LEN(CONSOLIDADO!G191)=3,CONSOLIDADO!G191,""))))=TRUE,"",CONSOLIDADO!D191&amp;IF(LEN(CONSOLIDADO!G191)=1,"00"&amp;CONSOLIDADO!G191,IF(LEN(CONSOLIDADO!G191)=2,"0"&amp;CONSOLIDADO!G191,IF(LEN(CONSOLIDADO!G191)=3,CONSOLIDADO!G191,""))))</f>
        <v>33114022007880201017</v>
      </c>
      <c r="G187" s="16" t="str">
        <f>CONSOLIDADO!B191</f>
        <v>Promover que 1000 familias ubicadas en zonas de riesgo sean reasentadas en forma definitiva</v>
      </c>
      <c r="H187" s="16" t="str">
        <f>MID(CONSOLIDADO!E191,6,250)</f>
        <v>Gestionar la inclusión de las familias al programa de reasentamiento.</v>
      </c>
      <c r="I187" s="36" t="str">
        <f>CONSOLIDADO!H191</f>
        <v>Adicion al contrato 370 de 2014, cuyo objeto es "Prestar servicios operativos y asistenciales para atender a los ciudadanos en las Oficinas de Atención al Usuario de la entidad, en los temas relacionados con el Programa de Reasentamiento y en gestión de riesgos"</v>
      </c>
      <c r="J187" s="34" t="str">
        <f>+CONSOLIDADO!P191&amp;" - "&amp;CONSOLIDADO!Q191&amp;" - "&amp;CONSOLIDADO!R191&amp;" "&amp;CONSOLIDADO!S191</f>
        <v>03 - 04 - 0323 Personal contratado para el fortalecimiento de las Gestión del Riesgo</v>
      </c>
      <c r="K187" s="34" t="str">
        <f>+CONSOLIDADO!J191&amp;" "&amp;CONSOLIDADO!K191</f>
        <v>2.3.03.03.01.03 Servicios Personales Indirectos</v>
      </c>
      <c r="L187" s="16" t="str">
        <f>+CONSOLIDADO!L191&amp;" "&amp;CONSOLIDADO!M191</f>
        <v>083 Prevención Y Atención De Desastres - General</v>
      </c>
      <c r="M187" s="16" t="str">
        <f>+CONSOLIDADO!N191&amp;" "&amp;CONSOLIDADO!O191</f>
        <v>7018 Transferencias de carácter general entre diferentes niveles de gobierno</v>
      </c>
    </row>
    <row r="188" spans="1:13" x14ac:dyDescent="0.2">
      <c r="A188" s="34" t="str">
        <f t="shared" si="10"/>
        <v>3311402200788-19</v>
      </c>
      <c r="B188" s="34">
        <f t="shared" si="11"/>
        <v>19</v>
      </c>
      <c r="C188" s="34" t="str">
        <f t="shared" si="12"/>
        <v>3311402200788</v>
      </c>
      <c r="D188" s="34" t="str">
        <f t="shared" si="13"/>
        <v>331140220078802</v>
      </c>
      <c r="E188" s="34" t="str">
        <f t="shared" si="14"/>
        <v>33114022007880201</v>
      </c>
      <c r="F188" s="35" t="str">
        <f>IF(ISERROR(CONSOLIDADO!D192&amp;IF(LEN(CONSOLIDADO!G192)=1,"00"&amp;CONSOLIDADO!G192,IF(LEN(CONSOLIDADO!G192)=2,"0"&amp;CONSOLIDADO!G192,IF(LEN(CONSOLIDADO!G192)=3,CONSOLIDADO!G192,""))))=TRUE,"",CONSOLIDADO!D192&amp;IF(LEN(CONSOLIDADO!G192)=1,"00"&amp;CONSOLIDADO!G192,IF(LEN(CONSOLIDADO!G192)=2,"0"&amp;CONSOLIDADO!G192,IF(LEN(CONSOLIDADO!G192)=3,CONSOLIDADO!G192,""))))</f>
        <v>33114022007880201018</v>
      </c>
      <c r="G188" s="16" t="str">
        <f>CONSOLIDADO!B192</f>
        <v>Promover que 1000 familias ubicadas en zonas de riesgo sean reasentadas en forma definitiva</v>
      </c>
      <c r="H188" s="16" t="str">
        <f>MID(CONSOLIDADO!E192,6,250)</f>
        <v>Gestionar la inclusión de las familias al programa de reasentamiento.</v>
      </c>
      <c r="I188" s="36" t="str">
        <f>CONSOLIDADO!H192</f>
        <v>Adicion al contrato 284 de 2014 cuyo objeto es"Prestar servicios de apoyo para brindar información y orientación a familias del programa de reasentamiento."</v>
      </c>
      <c r="J188" s="34" t="str">
        <f>+CONSOLIDADO!P192&amp;" - "&amp;CONSOLIDADO!Q192&amp;" - "&amp;CONSOLIDADO!R192&amp;" "&amp;CONSOLIDADO!S192</f>
        <v>03 - 04 - 0323 Personal contratado para el fortalecimiento de las Gestión del Riesgo</v>
      </c>
      <c r="K188" s="34" t="str">
        <f>+CONSOLIDADO!J192&amp;" "&amp;CONSOLIDADO!K192</f>
        <v>2.3.03.03.01.03 Servicios Personales Indirectos</v>
      </c>
      <c r="L188" s="16" t="str">
        <f>+CONSOLIDADO!L192&amp;" "&amp;CONSOLIDADO!M192</f>
        <v>083 Prevención Y Atención De Desastres - General</v>
      </c>
      <c r="M188" s="16" t="str">
        <f>+CONSOLIDADO!N192&amp;" "&amp;CONSOLIDADO!O192</f>
        <v>7018 Transferencias de carácter general entre diferentes niveles de gobierno</v>
      </c>
    </row>
    <row r="189" spans="1:13" x14ac:dyDescent="0.2">
      <c r="A189" s="34" t="str">
        <f t="shared" si="10"/>
        <v>3311402200788-20</v>
      </c>
      <c r="B189" s="34">
        <f t="shared" si="11"/>
        <v>20</v>
      </c>
      <c r="C189" s="34" t="str">
        <f t="shared" si="12"/>
        <v>3311402200788</v>
      </c>
      <c r="D189" s="34" t="str">
        <f t="shared" si="13"/>
        <v>331140220078802</v>
      </c>
      <c r="E189" s="34" t="str">
        <f t="shared" si="14"/>
        <v>33114022007880201</v>
      </c>
      <c r="F189" s="35" t="str">
        <f>IF(ISERROR(CONSOLIDADO!D193&amp;IF(LEN(CONSOLIDADO!G193)=1,"00"&amp;CONSOLIDADO!G193,IF(LEN(CONSOLIDADO!G193)=2,"0"&amp;CONSOLIDADO!G193,IF(LEN(CONSOLIDADO!G193)=3,CONSOLIDADO!G193,""))))=TRUE,"",CONSOLIDADO!D193&amp;IF(LEN(CONSOLIDADO!G193)=1,"00"&amp;CONSOLIDADO!G193,IF(LEN(CONSOLIDADO!G193)=2,"0"&amp;CONSOLIDADO!G193,IF(LEN(CONSOLIDADO!G193)=3,CONSOLIDADO!G193,""))))</f>
        <v>33114022007880201019</v>
      </c>
      <c r="G189" s="16" t="str">
        <f>CONSOLIDADO!B193</f>
        <v>Promover que 1000 familias ubicadas en zonas de riesgo sean reasentadas en forma definitiva</v>
      </c>
      <c r="H189" s="16" t="str">
        <f>MID(CONSOLIDADO!E193,6,250)</f>
        <v>Gestionar la inclusión de las familias al programa de reasentamiento.</v>
      </c>
      <c r="I189" s="36" t="str">
        <f>CONSOLIDADO!H193</f>
        <v>Segunda Adición al contrato de prestación de servicios N°223 cuyo objeto contractual esPrestar servicios profesionales a la entidad para promover la ejecución de la modalidad        de reparación o reconstrucción de viviendas en el marco del decreto  255 de 2013.</v>
      </c>
      <c r="J189" s="34" t="str">
        <f>+CONSOLIDADO!P193&amp;" - "&amp;CONSOLIDADO!Q193&amp;" - "&amp;CONSOLIDADO!R193&amp;" "&amp;CONSOLIDADO!S193</f>
        <v>03 - 04 - 0323 Personal contratado para el fortalecimiento de las Gestión del Riesgo</v>
      </c>
      <c r="K189" s="34" t="str">
        <f>+CONSOLIDADO!J193&amp;" "&amp;CONSOLIDADO!K193</f>
        <v>2.3.03.03.01.03 Servicios Personales Indirectos</v>
      </c>
      <c r="L189" s="16" t="str">
        <f>+CONSOLIDADO!L193&amp;" "&amp;CONSOLIDADO!M193</f>
        <v>083 Prevención Y Atención De Desastres - General</v>
      </c>
      <c r="M189" s="16" t="str">
        <f>+CONSOLIDADO!N193&amp;" "&amp;CONSOLIDADO!O193</f>
        <v>7018 Transferencias de carácter general entre diferentes niveles de gobierno</v>
      </c>
    </row>
    <row r="190" spans="1:13" x14ac:dyDescent="0.2">
      <c r="A190" s="34" t="str">
        <f t="shared" si="10"/>
        <v>3311402200788-21</v>
      </c>
      <c r="B190" s="34">
        <f t="shared" si="11"/>
        <v>21</v>
      </c>
      <c r="C190" s="34" t="str">
        <f t="shared" si="12"/>
        <v>3311402200788</v>
      </c>
      <c r="D190" s="34" t="str">
        <f t="shared" si="13"/>
        <v>331140220078802</v>
      </c>
      <c r="E190" s="34" t="str">
        <f t="shared" si="14"/>
        <v>33114022007880201</v>
      </c>
      <c r="F190" s="35" t="str">
        <f>IF(ISERROR(CONSOLIDADO!D194&amp;IF(LEN(CONSOLIDADO!G194)=1,"00"&amp;CONSOLIDADO!G194,IF(LEN(CONSOLIDADO!G194)=2,"0"&amp;CONSOLIDADO!G194,IF(LEN(CONSOLIDADO!G194)=3,CONSOLIDADO!G194,""))))=TRUE,"",CONSOLIDADO!D194&amp;IF(LEN(CONSOLIDADO!G194)=1,"00"&amp;CONSOLIDADO!G194,IF(LEN(CONSOLIDADO!G194)=2,"0"&amp;CONSOLIDADO!G194,IF(LEN(CONSOLIDADO!G194)=3,CONSOLIDADO!G194,""))))</f>
        <v>33114022007880201020</v>
      </c>
      <c r="G190" s="16" t="str">
        <f>CONSOLIDADO!B194</f>
        <v>Promover que 1000 familias ubicadas en zonas de riesgo sean reasentadas en forma definitiva</v>
      </c>
      <c r="H190" s="16" t="str">
        <f>MID(CONSOLIDADO!E194,6,250)</f>
        <v>Gestionar la inclusión de las familias al programa de reasentamiento.</v>
      </c>
      <c r="I190" s="36" t="str">
        <f>CONSOLIDADO!H194</f>
        <v>Segunda Adición al contrato de prestación de servicios N°73 cuyo objeto contractual es "Prestar servicios operativos y asistenciales para atender a los ciudadanos en las oficinas de atención al ciudadano de la entidad, en los temas relacionados con el programa de reasentamiento y en la gestión de riesgos".</v>
      </c>
      <c r="J190" s="34" t="str">
        <f>+CONSOLIDADO!P194&amp;" - "&amp;CONSOLIDADO!Q194&amp;" - "&amp;CONSOLIDADO!R194&amp;" "&amp;CONSOLIDADO!S194</f>
        <v>03 - 04 - 0323 Personal contratado para el fortalecimiento de las Gestión del Riesgo</v>
      </c>
      <c r="K190" s="34" t="str">
        <f>+CONSOLIDADO!J194&amp;" "&amp;CONSOLIDADO!K194</f>
        <v>2.3.03.03.01.03 Servicios Personales Indirectos</v>
      </c>
      <c r="L190" s="16" t="str">
        <f>+CONSOLIDADO!L194&amp;" "&amp;CONSOLIDADO!M194</f>
        <v>083 Prevención Y Atención De Desastres - General</v>
      </c>
      <c r="M190" s="16" t="str">
        <f>+CONSOLIDADO!N194&amp;" "&amp;CONSOLIDADO!O194</f>
        <v>7018 Transferencias de carácter general entre diferentes niveles de gobierno</v>
      </c>
    </row>
    <row r="191" spans="1:13" x14ac:dyDescent="0.2">
      <c r="A191" s="34" t="str">
        <f t="shared" si="10"/>
        <v>3311402200788-22</v>
      </c>
      <c r="B191" s="34">
        <f t="shared" si="11"/>
        <v>22</v>
      </c>
      <c r="C191" s="34" t="str">
        <f t="shared" si="12"/>
        <v>3311402200788</v>
      </c>
      <c r="D191" s="34" t="str">
        <f t="shared" si="13"/>
        <v>331140220078802</v>
      </c>
      <c r="E191" s="34" t="str">
        <f t="shared" si="14"/>
        <v>33114022007880201</v>
      </c>
      <c r="F191" s="35" t="str">
        <f>IF(ISERROR(CONSOLIDADO!D195&amp;IF(LEN(CONSOLIDADO!G195)=1,"00"&amp;CONSOLIDADO!G195,IF(LEN(CONSOLIDADO!G195)=2,"0"&amp;CONSOLIDADO!G195,IF(LEN(CONSOLIDADO!G195)=3,CONSOLIDADO!G195,""))))=TRUE,"",CONSOLIDADO!D195&amp;IF(LEN(CONSOLIDADO!G195)=1,"00"&amp;CONSOLIDADO!G195,IF(LEN(CONSOLIDADO!G195)=2,"0"&amp;CONSOLIDADO!G195,IF(LEN(CONSOLIDADO!G195)=3,CONSOLIDADO!G195,""))))</f>
        <v>33114022007880201021</v>
      </c>
      <c r="G191" s="16" t="str">
        <f>CONSOLIDADO!B195</f>
        <v>Promover que 1000 familias ubicadas en zonas de riesgo sean reasentadas en forma definitiva</v>
      </c>
      <c r="H191" s="16" t="str">
        <f>MID(CONSOLIDADO!E195,6,250)</f>
        <v>Gestionar la inclusión de las familias al programa de reasentamiento.</v>
      </c>
      <c r="I191" s="36" t="str">
        <f>CONSOLIDADO!H195</f>
        <v>Segunda adición al contrato de prestación de servicios N°154 cuyo objeto contractual es "Prestar servicios operativos y asistenciales, para atender  a los ciudadanos de las oficinas de Atención al Usuario de la entidad, en los temas relacionados  con el programa de reasentamiento y en Gestión de Riesgos".</v>
      </c>
      <c r="J191" s="34" t="str">
        <f>+CONSOLIDADO!P195&amp;" - "&amp;CONSOLIDADO!Q195&amp;" - "&amp;CONSOLIDADO!R195&amp;" "&amp;CONSOLIDADO!S195</f>
        <v>03 - 04 - 0323 Personal contratado para el fortalecimiento de las Gestión del Riesgo</v>
      </c>
      <c r="K191" s="34" t="str">
        <f>+CONSOLIDADO!J195&amp;" "&amp;CONSOLIDADO!K195</f>
        <v>2.3.03.03.01.03 Servicios Personales Indirectos</v>
      </c>
      <c r="L191" s="16" t="str">
        <f>+CONSOLIDADO!L195&amp;" "&amp;CONSOLIDADO!M195</f>
        <v>083 Prevención Y Atención De Desastres - General</v>
      </c>
      <c r="M191" s="16" t="str">
        <f>+CONSOLIDADO!N195&amp;" "&amp;CONSOLIDADO!O195</f>
        <v>7018 Transferencias de carácter general entre diferentes niveles de gobierno</v>
      </c>
    </row>
    <row r="192" spans="1:13" x14ac:dyDescent="0.2">
      <c r="A192" s="34" t="str">
        <f t="shared" si="10"/>
        <v>3311402200788-23</v>
      </c>
      <c r="B192" s="34">
        <f t="shared" si="11"/>
        <v>23</v>
      </c>
      <c r="C192" s="34" t="str">
        <f t="shared" si="12"/>
        <v>3311402200788</v>
      </c>
      <c r="D192" s="34" t="str">
        <f t="shared" si="13"/>
        <v>331140220078802</v>
      </c>
      <c r="E192" s="34" t="str">
        <f t="shared" si="14"/>
        <v>33114022007880201</v>
      </c>
      <c r="F192" s="35" t="str">
        <f>IF(ISERROR(CONSOLIDADO!D196&amp;IF(LEN(CONSOLIDADO!G196)=1,"00"&amp;CONSOLIDADO!G196,IF(LEN(CONSOLIDADO!G196)=2,"0"&amp;CONSOLIDADO!G196,IF(LEN(CONSOLIDADO!G196)=3,CONSOLIDADO!G196,""))))=TRUE,"",CONSOLIDADO!D196&amp;IF(LEN(CONSOLIDADO!G196)=1,"00"&amp;CONSOLIDADO!G196,IF(LEN(CONSOLIDADO!G196)=2,"0"&amp;CONSOLIDADO!G196,IF(LEN(CONSOLIDADO!G196)=3,CONSOLIDADO!G196,""))))</f>
        <v>33114022007880201022</v>
      </c>
      <c r="G192" s="16" t="str">
        <f>CONSOLIDADO!B196</f>
        <v>Promover que 1000 familias ubicadas en zonas de riesgo sean reasentadas en forma definitiva</v>
      </c>
      <c r="H192" s="16" t="str">
        <f>MID(CONSOLIDADO!E196,6,250)</f>
        <v>Gestionar la inclusión de las familias al programa de reasentamiento.</v>
      </c>
      <c r="I192" s="36" t="str">
        <f>CONSOLIDADO!H196</f>
        <v>Segunda adición al contrato de prestación de servicios N°157 cuyo objeto contractual es "Prestar servicios operativos y asistenciales, para atender  a los ciudadanos de las oficinas de Atención al Usuario de la entidad, en los temas relacionados  con el programa de reasentamiento y en Gestión de Riesgos".</v>
      </c>
      <c r="J192" s="34" t="str">
        <f>+CONSOLIDADO!P196&amp;" - "&amp;CONSOLIDADO!Q196&amp;" - "&amp;CONSOLIDADO!R196&amp;" "&amp;CONSOLIDADO!S196</f>
        <v>03 - 04 - 0323 Personal contratado para el fortalecimiento de las Gestión del Riesgo</v>
      </c>
      <c r="K192" s="34" t="str">
        <f>+CONSOLIDADO!J196&amp;" "&amp;CONSOLIDADO!K196</f>
        <v>2.3.03.03.01.03 Servicios Personales Indirectos</v>
      </c>
      <c r="L192" s="16" t="str">
        <f>+CONSOLIDADO!L196&amp;" "&amp;CONSOLIDADO!M196</f>
        <v>083 Prevención Y Atención De Desastres - General</v>
      </c>
      <c r="M192" s="16" t="str">
        <f>+CONSOLIDADO!N196&amp;" "&amp;CONSOLIDADO!O196</f>
        <v>7018 Transferencias de carácter general entre diferentes niveles de gobierno</v>
      </c>
    </row>
    <row r="193" spans="1:13" x14ac:dyDescent="0.2">
      <c r="A193" s="34" t="str">
        <f t="shared" si="10"/>
        <v>3311402200788-24</v>
      </c>
      <c r="B193" s="34">
        <f t="shared" si="11"/>
        <v>24</v>
      </c>
      <c r="C193" s="34" t="str">
        <f t="shared" si="12"/>
        <v>3311402200788</v>
      </c>
      <c r="D193" s="34" t="str">
        <f t="shared" si="13"/>
        <v>331140220078802</v>
      </c>
      <c r="E193" s="34" t="str">
        <f t="shared" si="14"/>
        <v>33114022007880201</v>
      </c>
      <c r="F193" s="35" t="str">
        <f>IF(ISERROR(CONSOLIDADO!D197&amp;IF(LEN(CONSOLIDADO!G197)=1,"00"&amp;CONSOLIDADO!G197,IF(LEN(CONSOLIDADO!G197)=2,"0"&amp;CONSOLIDADO!G197,IF(LEN(CONSOLIDADO!G197)=3,CONSOLIDADO!G197,""))))=TRUE,"",CONSOLIDADO!D197&amp;IF(LEN(CONSOLIDADO!G197)=1,"00"&amp;CONSOLIDADO!G197,IF(LEN(CONSOLIDADO!G197)=2,"0"&amp;CONSOLIDADO!G197,IF(LEN(CONSOLIDADO!G197)=3,CONSOLIDADO!G197,""))))</f>
        <v>33114022007880201023</v>
      </c>
      <c r="G193" s="16" t="str">
        <f>CONSOLIDADO!B197</f>
        <v>Promover que 1000 familias ubicadas en zonas de riesgo sean reasentadas en forma definitiva</v>
      </c>
      <c r="H193" s="16" t="str">
        <f>MID(CONSOLIDADO!E197,6,250)</f>
        <v>Gestionar la inclusión de las familias al programa de reasentamiento.</v>
      </c>
      <c r="I193" s="36" t="str">
        <f>CONSOLIDADO!H197</f>
        <v>Segunda adición al contrato de prestación de servicios N°181 cuyo objeto contractual es "Prestar servicios operativos y asistenciales, para atender  a los ciudadanos de las oficinas de Atención al Usuario de la entidad, en los temas relacionados  con el programa de reasentamiento y en Gestión de Riesgos".</v>
      </c>
      <c r="J193" s="34" t="str">
        <f>+CONSOLIDADO!P197&amp;" - "&amp;CONSOLIDADO!Q197&amp;" - "&amp;CONSOLIDADO!R197&amp;" "&amp;CONSOLIDADO!S197</f>
        <v>03 - 04 - 0323 Personal contratado para el fortalecimiento de las Gestión del Riesgo</v>
      </c>
      <c r="K193" s="34" t="str">
        <f>+CONSOLIDADO!J197&amp;" "&amp;CONSOLIDADO!K197</f>
        <v>2.3.03.03.01.03 Servicios Personales Indirectos</v>
      </c>
      <c r="L193" s="16" t="str">
        <f>+CONSOLIDADO!L197&amp;" "&amp;CONSOLIDADO!M197</f>
        <v>083 Prevención Y Atención De Desastres - General</v>
      </c>
      <c r="M193" s="16" t="str">
        <f>+CONSOLIDADO!N197&amp;" "&amp;CONSOLIDADO!O197</f>
        <v>7018 Transferencias de carácter general entre diferentes niveles de gobierno</v>
      </c>
    </row>
    <row r="194" spans="1:13" x14ac:dyDescent="0.2">
      <c r="A194" s="34" t="str">
        <f t="shared" si="10"/>
        <v>3311402200788-25</v>
      </c>
      <c r="B194" s="34">
        <f t="shared" si="11"/>
        <v>25</v>
      </c>
      <c r="C194" s="34" t="str">
        <f t="shared" si="12"/>
        <v>3311402200788</v>
      </c>
      <c r="D194" s="34" t="str">
        <f t="shared" si="13"/>
        <v>331140220078802</v>
      </c>
      <c r="E194" s="34" t="str">
        <f t="shared" si="14"/>
        <v>33114022007880201</v>
      </c>
      <c r="F194" s="35" t="str">
        <f>IF(ISERROR(CONSOLIDADO!D198&amp;IF(LEN(CONSOLIDADO!G198)=1,"00"&amp;CONSOLIDADO!G198,IF(LEN(CONSOLIDADO!G198)=2,"0"&amp;CONSOLIDADO!G198,IF(LEN(CONSOLIDADO!G198)=3,CONSOLIDADO!G198,""))))=TRUE,"",CONSOLIDADO!D198&amp;IF(LEN(CONSOLIDADO!G198)=1,"00"&amp;CONSOLIDADO!G198,IF(LEN(CONSOLIDADO!G198)=2,"0"&amp;CONSOLIDADO!G198,IF(LEN(CONSOLIDADO!G198)=3,CONSOLIDADO!G198,""))))</f>
        <v>33114022007880201024</v>
      </c>
      <c r="G194" s="16" t="str">
        <f>CONSOLIDADO!B198</f>
        <v>Promover que 1000 familias ubicadas en zonas de riesgo sean reasentadas en forma definitiva</v>
      </c>
      <c r="H194" s="16" t="str">
        <f>MID(CONSOLIDADO!E198,6,250)</f>
        <v>Gestionar la inclusión de las familias al programa de reasentamiento.</v>
      </c>
      <c r="I194" s="36" t="str">
        <f>CONSOLIDADO!H198</f>
        <v>Segunda adición al contrato de prestación de servicios N°74 cuyo objeto contractual es "Prestar servicios operativos y asistenciales para atender a los ciudadanos en las oficinas de atención al ciudadano de la entidad, en los temas relacionados con el programa de reasentamiento y en la gestión de riesgos".</v>
      </c>
      <c r="J194" s="34" t="str">
        <f>+CONSOLIDADO!P198&amp;" - "&amp;CONSOLIDADO!Q198&amp;" - "&amp;CONSOLIDADO!R198&amp;" "&amp;CONSOLIDADO!S198</f>
        <v>03 - 04 - 0323 Personal contratado para el fortalecimiento de las Gestión del Riesgo</v>
      </c>
      <c r="K194" s="34" t="str">
        <f>+CONSOLIDADO!J198&amp;" "&amp;CONSOLIDADO!K198</f>
        <v>2.3.03.03.01.03 Servicios Personales Indirectos</v>
      </c>
      <c r="L194" s="16" t="str">
        <f>+CONSOLIDADO!L198&amp;" "&amp;CONSOLIDADO!M198</f>
        <v>083 Prevención Y Atención De Desastres - General</v>
      </c>
      <c r="M194" s="16" t="str">
        <f>+CONSOLIDADO!N198&amp;" "&amp;CONSOLIDADO!O198</f>
        <v>7018 Transferencias de carácter general entre diferentes niveles de gobierno</v>
      </c>
    </row>
    <row r="195" spans="1:13" x14ac:dyDescent="0.2">
      <c r="A195" s="34" t="str">
        <f t="shared" si="10"/>
        <v>3311402200788-26</v>
      </c>
      <c r="B195" s="34">
        <f t="shared" si="11"/>
        <v>26</v>
      </c>
      <c r="C195" s="34" t="str">
        <f t="shared" si="12"/>
        <v>3311402200788</v>
      </c>
      <c r="D195" s="34" t="str">
        <f t="shared" si="13"/>
        <v>331140220078802</v>
      </c>
      <c r="E195" s="34" t="str">
        <f t="shared" si="14"/>
        <v>33114022007880201</v>
      </c>
      <c r="F195" s="35" t="str">
        <f>IF(ISERROR(CONSOLIDADO!D199&amp;IF(LEN(CONSOLIDADO!G199)=1,"00"&amp;CONSOLIDADO!G199,IF(LEN(CONSOLIDADO!G199)=2,"0"&amp;CONSOLIDADO!G199,IF(LEN(CONSOLIDADO!G199)=3,CONSOLIDADO!G199,""))))=TRUE,"",CONSOLIDADO!D199&amp;IF(LEN(CONSOLIDADO!G199)=1,"00"&amp;CONSOLIDADO!G199,IF(LEN(CONSOLIDADO!G199)=2,"0"&amp;CONSOLIDADO!G199,IF(LEN(CONSOLIDADO!G199)=3,CONSOLIDADO!G199,""))))</f>
        <v>33114022007880201025</v>
      </c>
      <c r="G195" s="16" t="str">
        <f>CONSOLIDADO!B199</f>
        <v>Promover que 1000 familias ubicadas en zonas de riesgo sean reasentadas en forma definitiva</v>
      </c>
      <c r="H195" s="16" t="str">
        <f>MID(CONSOLIDADO!E199,6,250)</f>
        <v>Gestionar la inclusión de las familias al programa de reasentamiento.</v>
      </c>
      <c r="I195" s="36" t="str">
        <f>CONSOLIDADO!H199</f>
        <v>Adicion al contrato 347 de 2014, cuyo objeto es "Prestar servicios operativos y asistenciales para atender a los ciudadanos en las Oficinas de Atención al Usuario de la entidad, en los temas relacionados con el Programa de Reasentamiento y en gestión de riesgos."</v>
      </c>
      <c r="J195" s="34" t="str">
        <f>+CONSOLIDADO!P199&amp;" - "&amp;CONSOLIDADO!Q199&amp;" - "&amp;CONSOLIDADO!R199&amp;" "&amp;CONSOLIDADO!S199</f>
        <v>03 - 04 - 0323 Personal contratado para el fortalecimiento de las Gestión del Riesgo</v>
      </c>
      <c r="K195" s="34" t="str">
        <f>+CONSOLIDADO!J199&amp;" "&amp;CONSOLIDADO!K199</f>
        <v>2.3.03.03.01.03 Servicios Personales Indirectos</v>
      </c>
      <c r="L195" s="16" t="str">
        <f>+CONSOLIDADO!L199&amp;" "&amp;CONSOLIDADO!M199</f>
        <v>083 Prevención Y Atención De Desastres - General</v>
      </c>
      <c r="M195" s="16" t="str">
        <f>+CONSOLIDADO!N199&amp;" "&amp;CONSOLIDADO!O199</f>
        <v>7018 Transferencias de carácter general entre diferentes niveles de gobierno</v>
      </c>
    </row>
    <row r="196" spans="1:13" x14ac:dyDescent="0.2">
      <c r="A196" s="34" t="str">
        <f t="shared" ref="A196:A259" si="15">+C196&amp;"-"&amp;B196</f>
        <v>3311402200788-27</v>
      </c>
      <c r="B196" s="34">
        <f t="shared" ref="B196:B259" si="16">IF(C196=C195,B195+1,1)</f>
        <v>27</v>
      </c>
      <c r="C196" s="34" t="str">
        <f t="shared" ref="C196:C259" si="17">MID($F196,1,13)</f>
        <v>3311402200788</v>
      </c>
      <c r="D196" s="34" t="str">
        <f t="shared" ref="D196:D259" si="18">MID($F196,1,15)</f>
        <v>331140220078802</v>
      </c>
      <c r="E196" s="34" t="str">
        <f t="shared" ref="E196:E259" si="19">MID($F196,1,17)</f>
        <v>33114022007880201</v>
      </c>
      <c r="F196" s="35" t="str">
        <f>IF(ISERROR(CONSOLIDADO!D200&amp;IF(LEN(CONSOLIDADO!G200)=1,"00"&amp;CONSOLIDADO!G200,IF(LEN(CONSOLIDADO!G200)=2,"0"&amp;CONSOLIDADO!G200,IF(LEN(CONSOLIDADO!G200)=3,CONSOLIDADO!G200,""))))=TRUE,"",CONSOLIDADO!D200&amp;IF(LEN(CONSOLIDADO!G200)=1,"00"&amp;CONSOLIDADO!G200,IF(LEN(CONSOLIDADO!G200)=2,"0"&amp;CONSOLIDADO!G200,IF(LEN(CONSOLIDADO!G200)=3,CONSOLIDADO!G200,""))))</f>
        <v>33114022007880201026</v>
      </c>
      <c r="G196" s="16" t="str">
        <f>CONSOLIDADO!B200</f>
        <v>Promover que 1000 familias ubicadas en zonas de riesgo sean reasentadas en forma definitiva</v>
      </c>
      <c r="H196" s="16" t="str">
        <f>MID(CONSOLIDADO!E200,6,250)</f>
        <v>Gestionar la inclusión de las familias al programa de reasentamiento.</v>
      </c>
      <c r="I196" s="36" t="str">
        <f>CONSOLIDADO!H200</f>
        <v>Prestar servicios operativos y asistenciales para atender a los ciudadanos en las Oficinas de Atención al Usuario de la entidad, en los temas relacionados con el Programa de Reasentamiento y en gestión de riesgos.</v>
      </c>
      <c r="J196" s="34" t="str">
        <f>+CONSOLIDADO!P200&amp;" - "&amp;CONSOLIDADO!Q200&amp;" - "&amp;CONSOLIDADO!R200&amp;" "&amp;CONSOLIDADO!S200</f>
        <v>03 - 04 - 0323 Personal contratado para el fortalecimiento de las Gestión del Riesgo</v>
      </c>
      <c r="K196" s="34" t="str">
        <f>+CONSOLIDADO!J200&amp;" "&amp;CONSOLIDADO!K200</f>
        <v>2.3.03.03.01.03 Servicios Personales Indirectos</v>
      </c>
      <c r="L196" s="16" t="str">
        <f>+CONSOLIDADO!L200&amp;" "&amp;CONSOLIDADO!M200</f>
        <v>083 Prevención Y Atención De Desastres - General</v>
      </c>
      <c r="M196" s="16" t="str">
        <f>+CONSOLIDADO!N200&amp;" "&amp;CONSOLIDADO!O200</f>
        <v>7018 Transferencias de carácter general entre diferentes niveles de gobierno</v>
      </c>
    </row>
    <row r="197" spans="1:13" x14ac:dyDescent="0.2">
      <c r="A197" s="34" t="str">
        <f t="shared" si="15"/>
        <v>3311402200788-28</v>
      </c>
      <c r="B197" s="34">
        <f t="shared" si="16"/>
        <v>28</v>
      </c>
      <c r="C197" s="34" t="str">
        <f t="shared" si="17"/>
        <v>3311402200788</v>
      </c>
      <c r="D197" s="34" t="str">
        <f t="shared" si="18"/>
        <v>331140220078802</v>
      </c>
      <c r="E197" s="34" t="str">
        <f t="shared" si="19"/>
        <v>33114022007880201</v>
      </c>
      <c r="F197" s="35" t="str">
        <f>IF(ISERROR(CONSOLIDADO!D201&amp;IF(LEN(CONSOLIDADO!G201)=1,"00"&amp;CONSOLIDADO!G201,IF(LEN(CONSOLIDADO!G201)=2,"0"&amp;CONSOLIDADO!G201,IF(LEN(CONSOLIDADO!G201)=3,CONSOLIDADO!G201,""))))=TRUE,"",CONSOLIDADO!D201&amp;IF(LEN(CONSOLIDADO!G201)=1,"00"&amp;CONSOLIDADO!G201,IF(LEN(CONSOLIDADO!G201)=2,"0"&amp;CONSOLIDADO!G201,IF(LEN(CONSOLIDADO!G201)=3,CONSOLIDADO!G201,""))))</f>
        <v>33114022007880201027</v>
      </c>
      <c r="G197" s="16" t="str">
        <f>CONSOLIDADO!B201</f>
        <v>Promover que 1000 familias ubicadas en zonas de riesgo sean reasentadas en forma definitiva</v>
      </c>
      <c r="H197" s="16" t="str">
        <f>MID(CONSOLIDADO!E201,6,250)</f>
        <v>Gestionar la inclusión de las familias al programa de reasentamiento.</v>
      </c>
      <c r="I197" s="36" t="str">
        <f>CONSOLIDADO!H201</f>
        <v>Pago de arriendo de oficinas en las localidades para atender las familias del Programa de Reasentamiento.</v>
      </c>
      <c r="J197" s="34" t="str">
        <f>+CONSOLIDADO!P201&amp;" - "&amp;CONSOLIDADO!Q201&amp;" - "&amp;CONSOLIDADO!R201&amp;" "&amp;CONSOLIDADO!S201</f>
        <v>02 - 06 - 0004 Otros Gastos Operativos</v>
      </c>
      <c r="K197" s="34" t="str">
        <f>+CONSOLIDADO!J201&amp;" "&amp;CONSOLIDADO!K201</f>
        <v>2.3.02.01.01.98 Otros Gastos Adquisición y/o producción equipos, materiales, suministros y servicios propios Sector</v>
      </c>
      <c r="L197" s="16" t="str">
        <f>+CONSOLIDADO!L201&amp;" "&amp;CONSOLIDADO!M201</f>
        <v>083 Prevención Y Atención De Desastres - General</v>
      </c>
      <c r="M197" s="16" t="str">
        <f>+CONSOLIDADO!N201&amp;" "&amp;CONSOLIDADO!O201</f>
        <v>7018 Transferencias de carácter general entre diferentes niveles de gobierno</v>
      </c>
    </row>
    <row r="198" spans="1:13" x14ac:dyDescent="0.2">
      <c r="A198" s="34" t="str">
        <f t="shared" si="15"/>
        <v>3311402200788-29</v>
      </c>
      <c r="B198" s="34">
        <f t="shared" si="16"/>
        <v>29</v>
      </c>
      <c r="C198" s="34" t="str">
        <f t="shared" si="17"/>
        <v>3311402200788</v>
      </c>
      <c r="D198" s="34" t="str">
        <f t="shared" si="18"/>
        <v>331140220078803</v>
      </c>
      <c r="E198" s="34" t="str">
        <f t="shared" si="19"/>
        <v>33114022007880301</v>
      </c>
      <c r="F198" s="35" t="str">
        <f>IF(ISERROR(CONSOLIDADO!D202&amp;IF(LEN(CONSOLIDADO!G202)=1,"00"&amp;CONSOLIDADO!G202,IF(LEN(CONSOLIDADO!G202)=2,"0"&amp;CONSOLIDADO!G202,IF(LEN(CONSOLIDADO!G202)=3,CONSOLIDADO!G202,""))))=TRUE,"",CONSOLIDADO!D202&amp;IF(LEN(CONSOLIDADO!G202)=1,"00"&amp;CONSOLIDADO!G202,IF(LEN(CONSOLIDADO!G202)=2,"0"&amp;CONSOLIDADO!G202,IF(LEN(CONSOLIDADO!G202)=3,CONSOLIDADO!G202,""))))</f>
        <v>33114022007880301001</v>
      </c>
      <c r="G198" s="16" t="str">
        <f>CONSOLIDADO!B202</f>
        <v>Garantizar a 1000 familias evacuadas el pago inmediato de las ayudas humanitarias de carácter pecuniario</v>
      </c>
      <c r="H198" s="16" t="str">
        <f>MID(CONSOLIDADO!E202,6,250)</f>
        <v xml:space="preserve">Garantizar el derecho de la población en condición de riesgo para el acceso a las ayudas humanitarias disponibles por FOPAE en casos de eventos naturales y/o antrópicos no intencionales, a través de la orientación y sensibilización a los afectados y </v>
      </c>
      <c r="I198" s="36" t="str">
        <f>CONSOLIDADO!H202</f>
        <v>Prestar servicios profesionales a la entidad para la ejecución de actividades de Gestión Humanitaria y las acciones relacionadas con el Programa de Reasentamiento.</v>
      </c>
      <c r="J198" s="34" t="str">
        <f>+CONSOLIDADO!P202&amp;" - "&amp;CONSOLIDADO!Q202&amp;" - "&amp;CONSOLIDADO!R202&amp;" "&amp;CONSOLIDADO!S202</f>
        <v>03 - 04 - 0323 Personal contratado para el fortalecimiento de las Gestión del Riesgo</v>
      </c>
      <c r="K198" s="34" t="str">
        <f>+CONSOLIDADO!J202&amp;" "&amp;CONSOLIDADO!K202</f>
        <v>2.3.03.03.01.03 Servicios Personales Indirectos</v>
      </c>
      <c r="L198" s="16" t="str">
        <f>+CONSOLIDADO!L202&amp;" "&amp;CONSOLIDADO!M202</f>
        <v>083 Prevención Y Atención De Desastres - General</v>
      </c>
      <c r="M198" s="16" t="str">
        <f>+CONSOLIDADO!N202&amp;" "&amp;CONSOLIDADO!O202</f>
        <v>7018 Transferencias de carácter general entre diferentes niveles de gobierno</v>
      </c>
    </row>
    <row r="199" spans="1:13" x14ac:dyDescent="0.2">
      <c r="A199" s="34" t="str">
        <f t="shared" si="15"/>
        <v>3311402200788-30</v>
      </c>
      <c r="B199" s="34">
        <f t="shared" si="16"/>
        <v>30</v>
      </c>
      <c r="C199" s="34" t="str">
        <f t="shared" si="17"/>
        <v>3311402200788</v>
      </c>
      <c r="D199" s="34" t="str">
        <f t="shared" si="18"/>
        <v>331140220078803</v>
      </c>
      <c r="E199" s="34" t="str">
        <f t="shared" si="19"/>
        <v>33114022007880301</v>
      </c>
      <c r="F199" s="35" t="str">
        <f>IF(ISERROR(CONSOLIDADO!D203&amp;IF(LEN(CONSOLIDADO!G203)=1,"00"&amp;CONSOLIDADO!G203,IF(LEN(CONSOLIDADO!G203)=2,"0"&amp;CONSOLIDADO!G203,IF(LEN(CONSOLIDADO!G203)=3,CONSOLIDADO!G203,""))))=TRUE,"",CONSOLIDADO!D203&amp;IF(LEN(CONSOLIDADO!G203)=1,"00"&amp;CONSOLIDADO!G203,IF(LEN(CONSOLIDADO!G203)=2,"0"&amp;CONSOLIDADO!G203,IF(LEN(CONSOLIDADO!G203)=3,CONSOLIDADO!G203,""))))</f>
        <v>33114022007880301002</v>
      </c>
      <c r="G199" s="16" t="str">
        <f>CONSOLIDADO!B203</f>
        <v>Garantizar a 1000 familias evacuadas el pago inmediato de las ayudas humanitarias de carácter pecuniario</v>
      </c>
      <c r="H199" s="16" t="str">
        <f>MID(CONSOLIDADO!E203,6,250)</f>
        <v xml:space="preserve">Garantizar el derecho de la población en condición de riesgo para el acceso a las ayudas humanitarias disponibles por FOPAE en casos de eventos naturales y/o antrópicos no intencionales, a través de la orientación y sensibilización a los afectados y </v>
      </c>
      <c r="I199" s="36" t="str">
        <f>CONSOLIDADO!H203</f>
        <v>Prestar servicios profesionales para la ejecución de actividaes de gestión humanitaria en desarrollo de las funciones  de la entidad en el marco de la atención de emergencias y de población en alto riesgo</v>
      </c>
      <c r="J199" s="34" t="str">
        <f>+CONSOLIDADO!P203&amp;" - "&amp;CONSOLIDADO!Q203&amp;" - "&amp;CONSOLIDADO!R203&amp;" "&amp;CONSOLIDADO!S203</f>
        <v>03 - 04 - 0323 Personal contratado para el fortalecimiento de las Gestión del Riesgo</v>
      </c>
      <c r="K199" s="34" t="str">
        <f>+CONSOLIDADO!J203&amp;" "&amp;CONSOLIDADO!K203</f>
        <v>2.3.03.03.01.03 Servicios Personales Indirectos</v>
      </c>
      <c r="L199" s="16" t="str">
        <f>+CONSOLIDADO!L203&amp;" "&amp;CONSOLIDADO!M203</f>
        <v>083 Prevención Y Atención De Desastres - General</v>
      </c>
      <c r="M199" s="16" t="str">
        <f>+CONSOLIDADO!N203&amp;" "&amp;CONSOLIDADO!O203</f>
        <v>7018 Transferencias de carácter general entre diferentes niveles de gobierno</v>
      </c>
    </row>
    <row r="200" spans="1:13" x14ac:dyDescent="0.2">
      <c r="A200" s="34" t="str">
        <f t="shared" si="15"/>
        <v>3311402200788-31</v>
      </c>
      <c r="B200" s="34">
        <f t="shared" si="16"/>
        <v>31</v>
      </c>
      <c r="C200" s="34" t="str">
        <f t="shared" si="17"/>
        <v>3311402200788</v>
      </c>
      <c r="D200" s="34" t="str">
        <f t="shared" si="18"/>
        <v>331140220078803</v>
      </c>
      <c r="E200" s="34" t="str">
        <f t="shared" si="19"/>
        <v>33114022007880301</v>
      </c>
      <c r="F200" s="35" t="str">
        <f>IF(ISERROR(CONSOLIDADO!D204&amp;IF(LEN(CONSOLIDADO!G204)=1,"00"&amp;CONSOLIDADO!G204,IF(LEN(CONSOLIDADO!G204)=2,"0"&amp;CONSOLIDADO!G204,IF(LEN(CONSOLIDADO!G204)=3,CONSOLIDADO!G204,""))))=TRUE,"",CONSOLIDADO!D204&amp;IF(LEN(CONSOLIDADO!G204)=1,"00"&amp;CONSOLIDADO!G204,IF(LEN(CONSOLIDADO!G204)=2,"0"&amp;CONSOLIDADO!G204,IF(LEN(CONSOLIDADO!G204)=3,CONSOLIDADO!G204,""))))</f>
        <v>33114022007880301003</v>
      </c>
      <c r="G200" s="16" t="str">
        <f>CONSOLIDADO!B204</f>
        <v>Garantizar a 1000 familias evacuadas el pago inmediato de las ayudas humanitarias de carácter pecuniario</v>
      </c>
      <c r="H200" s="16" t="str">
        <f>MID(CONSOLIDADO!E204,6,250)</f>
        <v xml:space="preserve">Garantizar el derecho de la población en condición de riesgo para el acceso a las ayudas humanitarias disponibles por FOPAE en casos de eventos naturales y/o antrópicos no intencionales, a través de la orientación y sensibilización a los afectados y </v>
      </c>
      <c r="I200" s="36" t="str">
        <f>CONSOLIDADO!H204</f>
        <v>Prestar servicios profesionales para la ejecución de actividaes de gestión humanitaria en desarrollo de las funciones  de la entidad en el marco de la atención de emergencias y de población en alto riesgo</v>
      </c>
      <c r="J200" s="34" t="str">
        <f>+CONSOLIDADO!P204&amp;" - "&amp;CONSOLIDADO!Q204&amp;" - "&amp;CONSOLIDADO!R204&amp;" "&amp;CONSOLIDADO!S204</f>
        <v>03 - 04 - 0323 Personal contratado para el fortalecimiento de las Gestión del Riesgo</v>
      </c>
      <c r="K200" s="34" t="str">
        <f>+CONSOLIDADO!J204&amp;" "&amp;CONSOLIDADO!K204</f>
        <v>2.3.03.03.01.03 Servicios Personales Indirectos</v>
      </c>
      <c r="L200" s="16" t="str">
        <f>+CONSOLIDADO!L204&amp;" "&amp;CONSOLIDADO!M204</f>
        <v>083 Prevención Y Atención De Desastres - General</v>
      </c>
      <c r="M200" s="16" t="str">
        <f>+CONSOLIDADO!N204&amp;" "&amp;CONSOLIDADO!O204</f>
        <v>7018 Transferencias de carácter general entre diferentes niveles de gobierno</v>
      </c>
    </row>
    <row r="201" spans="1:13" x14ac:dyDescent="0.2">
      <c r="A201" s="34" t="str">
        <f t="shared" si="15"/>
        <v>3311402200788-32</v>
      </c>
      <c r="B201" s="34">
        <f t="shared" si="16"/>
        <v>32</v>
      </c>
      <c r="C201" s="34" t="str">
        <f t="shared" si="17"/>
        <v>3311402200788</v>
      </c>
      <c r="D201" s="34" t="str">
        <f t="shared" si="18"/>
        <v>331140220078803</v>
      </c>
      <c r="E201" s="34" t="str">
        <f t="shared" si="19"/>
        <v>33114022007880301</v>
      </c>
      <c r="F201" s="35" t="str">
        <f>IF(ISERROR(CONSOLIDADO!D205&amp;IF(LEN(CONSOLIDADO!G205)=1,"00"&amp;CONSOLIDADO!G205,IF(LEN(CONSOLIDADO!G205)=2,"0"&amp;CONSOLIDADO!G205,IF(LEN(CONSOLIDADO!G205)=3,CONSOLIDADO!G205,""))))=TRUE,"",CONSOLIDADO!D205&amp;IF(LEN(CONSOLIDADO!G205)=1,"00"&amp;CONSOLIDADO!G205,IF(LEN(CONSOLIDADO!G205)=2,"0"&amp;CONSOLIDADO!G205,IF(LEN(CONSOLIDADO!G205)=3,CONSOLIDADO!G205,""))))</f>
        <v>33114022007880301004</v>
      </c>
      <c r="G201" s="16" t="str">
        <f>CONSOLIDADO!B205</f>
        <v>Garantizar a 1000 familias evacuadas el pago inmediato de las ayudas humanitarias de carácter pecuniario</v>
      </c>
      <c r="H201" s="16" t="str">
        <f>MID(CONSOLIDADO!E205,6,250)</f>
        <v xml:space="preserve">Garantizar el derecho de la población en condición de riesgo para el acceso a las ayudas humanitarias disponibles por FOPAE en casos de eventos naturales y/o antrópicos no intencionales, a través de la orientación y sensibilización a los afectados y </v>
      </c>
      <c r="I201" s="36" t="str">
        <f>CONSOLIDADO!H205</f>
        <v>Prestar servicios profesionales para la ejecución de actividaes de gestión humanitaria en desarrollo de las funciones  de la entidad en el marco de la atención de emergencias y de población en alto riesgo</v>
      </c>
      <c r="J201" s="34" t="str">
        <f>+CONSOLIDADO!P205&amp;" - "&amp;CONSOLIDADO!Q205&amp;" - "&amp;CONSOLIDADO!R205&amp;" "&amp;CONSOLIDADO!S205</f>
        <v>03 - 04 - 0323 Personal contratado para el fortalecimiento de las Gestión del Riesgo</v>
      </c>
      <c r="K201" s="34" t="str">
        <f>+CONSOLIDADO!J205&amp;" "&amp;CONSOLIDADO!K205</f>
        <v>2.3.03.03.01.03 Servicios Personales Indirectos</v>
      </c>
      <c r="L201" s="16" t="str">
        <f>+CONSOLIDADO!L205&amp;" "&amp;CONSOLIDADO!M205</f>
        <v>083 Prevención Y Atención De Desastres - General</v>
      </c>
      <c r="M201" s="16" t="str">
        <f>+CONSOLIDADO!N205&amp;" "&amp;CONSOLIDADO!O205</f>
        <v>7018 Transferencias de carácter general entre diferentes niveles de gobierno</v>
      </c>
    </row>
    <row r="202" spans="1:13" x14ac:dyDescent="0.2">
      <c r="A202" s="34" t="str">
        <f t="shared" si="15"/>
        <v>3311402200788-33</v>
      </c>
      <c r="B202" s="34">
        <f t="shared" si="16"/>
        <v>33</v>
      </c>
      <c r="C202" s="34" t="str">
        <f t="shared" si="17"/>
        <v>3311402200788</v>
      </c>
      <c r="D202" s="34" t="str">
        <f t="shared" si="18"/>
        <v>331140220078803</v>
      </c>
      <c r="E202" s="34" t="str">
        <f t="shared" si="19"/>
        <v>33114022007880301</v>
      </c>
      <c r="F202" s="35" t="str">
        <f>IF(ISERROR(CONSOLIDADO!D206&amp;IF(LEN(CONSOLIDADO!G206)=1,"00"&amp;CONSOLIDADO!G206,IF(LEN(CONSOLIDADO!G206)=2,"0"&amp;CONSOLIDADO!G206,IF(LEN(CONSOLIDADO!G206)=3,CONSOLIDADO!G206,""))))=TRUE,"",CONSOLIDADO!D206&amp;IF(LEN(CONSOLIDADO!G206)=1,"00"&amp;CONSOLIDADO!G206,IF(LEN(CONSOLIDADO!G206)=2,"0"&amp;CONSOLIDADO!G206,IF(LEN(CONSOLIDADO!G206)=3,CONSOLIDADO!G206,""))))</f>
        <v>33114022007880301005</v>
      </c>
      <c r="G202" s="16" t="str">
        <f>CONSOLIDADO!B206</f>
        <v>Garantizar a 1000 familias evacuadas el pago inmediato de las ayudas humanitarias de carácter pecuniario</v>
      </c>
      <c r="H202" s="16" t="str">
        <f>MID(CONSOLIDADO!E206,6,250)</f>
        <v xml:space="preserve">Garantizar el derecho de la población en condición de riesgo para el acceso a las ayudas humanitarias disponibles por FOPAE en casos de eventos naturales y/o antrópicos no intencionales, a través de la orientación y sensibilización a los afectados y </v>
      </c>
      <c r="I202" s="36" t="str">
        <f>CONSOLIDADO!H206</f>
        <v>Pago de Ayudas Humanitarias de Carácter Pecuniario a familias evacuadas por  riesgo inminente, emergencia, calamidad o desastre;  y familias  incluidas al Programa de Reasentamiento en la modalidad de Reubicación en el Distrito Capital.</v>
      </c>
      <c r="J202" s="34" t="str">
        <f>+CONSOLIDADO!P206&amp;" - "&amp;CONSOLIDADO!Q206&amp;" - "&amp;CONSOLIDADO!R206&amp;" "&amp;CONSOLIDADO!S206</f>
        <v>02 - 01 - 0718 Apoyo para la relocalización transitoria de familias en Alto Riesgo</v>
      </c>
      <c r="K202" s="34" t="str">
        <f>+CONSOLIDADO!J206&amp;" "&amp;CONSOLIDADO!K206</f>
        <v>2.3.02.01.01.98 Otros Gastos Adquisición y/o producción equipos, materiales, suministros y servicios propios Sector</v>
      </c>
      <c r="L202" s="16" t="str">
        <f>+CONSOLIDADO!L206&amp;" "&amp;CONSOLIDADO!M206</f>
        <v>083 Prevención y Atención de Desastres - General</v>
      </c>
      <c r="M202" s="16" t="str">
        <f>+CONSOLIDADO!N206&amp;" "&amp;CONSOLIDADO!O206</f>
        <v>7018 Transferencias de carácter general entre diferentes niveles de gobierno</v>
      </c>
    </row>
    <row r="203" spans="1:13" x14ac:dyDescent="0.2">
      <c r="A203" s="34" t="str">
        <f t="shared" si="15"/>
        <v>3311402200788-34</v>
      </c>
      <c r="B203" s="34">
        <f t="shared" si="16"/>
        <v>34</v>
      </c>
      <c r="C203" s="34" t="str">
        <f t="shared" si="17"/>
        <v>3311402200788</v>
      </c>
      <c r="D203" s="34" t="str">
        <f t="shared" si="18"/>
        <v>331140220078804</v>
      </c>
      <c r="E203" s="34" t="str">
        <f t="shared" si="19"/>
        <v>33114022007880401</v>
      </c>
      <c r="F203" s="35" t="str">
        <f>IF(ISERROR(CONSOLIDADO!D207&amp;IF(LEN(CONSOLIDADO!G207)=1,"00"&amp;CONSOLIDADO!G207,IF(LEN(CONSOLIDADO!G207)=2,"0"&amp;CONSOLIDADO!G207,IF(LEN(CONSOLIDADO!G207)=3,CONSOLIDADO!G207,""))))=TRUE,"",CONSOLIDADO!D207&amp;IF(LEN(CONSOLIDADO!G207)=1,"00"&amp;CONSOLIDADO!G207,IF(LEN(CONSOLIDADO!G207)=2,"0"&amp;CONSOLIDADO!G207,IF(LEN(CONSOLIDADO!G207)=3,CONSOLIDADO!G207,""))))</f>
        <v>33114022007880401001</v>
      </c>
      <c r="G203" s="16" t="str">
        <f>CONSOLIDADO!B207</f>
        <v>Realizar y actualizar  1 inventario de familias ubicadas en zonas de riesgo de acuerdo con lineamientos establecidos por fopae y hacer entrega de  la documentación e instrumentos de registro  derivados del levantamiento de dicha información.</v>
      </c>
      <c r="H203" s="16" t="str">
        <f>MID(CONSOLIDADO!E207,6,250)</f>
        <v>Priorizar los poligonos a inventariar estableciendo los niveles de intervención, de acuerdo a las condiciones técnicas de las viviendas y físicas del territorio</v>
      </c>
      <c r="I203" s="36" t="str">
        <f>CONSOLIDADO!H207</f>
        <v>Segunda adición al contrato de prestación de servicios N°193 cuyo objeto contractual es "Prestar servicios profesionales a la entidad  para ejecución de actividades del proceso que determina las condiciones de amenaza, vulnerabilidad y riesgo para población afectada por fenómenos de remoción en masa en inundación con posibilidad de inclusión al programa de reasentamiento".</v>
      </c>
      <c r="J203" s="34" t="str">
        <f>+CONSOLIDADO!P207&amp;" - "&amp;CONSOLIDADO!Q207&amp;" - "&amp;CONSOLIDADO!R207&amp;" "&amp;CONSOLIDADO!S207</f>
        <v>03 - 04 - 0323 Personal contratado para el fortalecimiento de las Gestión del Riesgo</v>
      </c>
      <c r="K203" s="34" t="str">
        <f>+CONSOLIDADO!J207&amp;" "&amp;CONSOLIDADO!K207</f>
        <v>2.3.03.03.01.03 Servicios Personales Indirectos</v>
      </c>
      <c r="L203" s="16" t="str">
        <f>+CONSOLIDADO!L207&amp;" "&amp;CONSOLIDADO!M207</f>
        <v>083 Prevención Y Atención De Desastres - General</v>
      </c>
      <c r="M203" s="16" t="str">
        <f>+CONSOLIDADO!N207&amp;" "&amp;CONSOLIDADO!O207</f>
        <v>7018 Transferencias de carácter general entre diferentes niveles de gobierno</v>
      </c>
    </row>
    <row r="204" spans="1:13" x14ac:dyDescent="0.2">
      <c r="A204" s="34" t="str">
        <f t="shared" si="15"/>
        <v>3311402200788-35</v>
      </c>
      <c r="B204" s="34">
        <f t="shared" si="16"/>
        <v>35</v>
      </c>
      <c r="C204" s="34" t="str">
        <f t="shared" si="17"/>
        <v>3311402200788</v>
      </c>
      <c r="D204" s="34" t="str">
        <f t="shared" si="18"/>
        <v>331140220078804</v>
      </c>
      <c r="E204" s="34" t="str">
        <f t="shared" si="19"/>
        <v>33114022007880401</v>
      </c>
      <c r="F204" s="35" t="str">
        <f>IF(ISERROR(CONSOLIDADO!D208&amp;IF(LEN(CONSOLIDADO!G208)=1,"00"&amp;CONSOLIDADO!G208,IF(LEN(CONSOLIDADO!G208)=2,"0"&amp;CONSOLIDADO!G208,IF(LEN(CONSOLIDADO!G208)=3,CONSOLIDADO!G208,""))))=TRUE,"",CONSOLIDADO!D208&amp;IF(LEN(CONSOLIDADO!G208)=1,"00"&amp;CONSOLIDADO!G208,IF(LEN(CONSOLIDADO!G208)=2,"0"&amp;CONSOLIDADO!G208,IF(LEN(CONSOLIDADO!G208)=3,CONSOLIDADO!G208,""))))</f>
        <v>33114022007880401002</v>
      </c>
      <c r="G204" s="16" t="str">
        <f>CONSOLIDADO!B208</f>
        <v>Realizar y actualizar  1 inventario de familias ubicadas en zonas de riesgo de acuerdo con lineamientos establecidos por fopae y hacer entrega de  la documentación e instrumentos de registro  derivados del levantamiento de dicha información.</v>
      </c>
      <c r="H204" s="16" t="str">
        <f>MID(CONSOLIDADO!E208,6,250)</f>
        <v>Priorizar los poligonos a inventariar estableciendo los niveles de intervención, de acuerdo a las condiciones técnicas de las viviendas y físicas del territorio</v>
      </c>
      <c r="I204" s="36" t="str">
        <f>CONSOLIDADO!H208</f>
        <v xml:space="preserve">Prestar servicios profesionales para realizar el seguimiento al inventario de familias recomendados al programa de reasentamiento  y mantener actualizado la base de datos correspondiente </v>
      </c>
      <c r="J204" s="34" t="str">
        <f>+CONSOLIDADO!P208&amp;" - "&amp;CONSOLIDADO!Q208&amp;" - "&amp;CONSOLIDADO!R208&amp;" "&amp;CONSOLIDADO!S208</f>
        <v>03 - 04 - 0323 Personal contratado para el fortalecimiento de las Gestión del Riesgo</v>
      </c>
      <c r="K204" s="34" t="str">
        <f>+CONSOLIDADO!J208&amp;" "&amp;CONSOLIDADO!K208</f>
        <v>2.3.03.03.01.03 Servicios Personales Indirectos</v>
      </c>
      <c r="L204" s="16" t="str">
        <f>+CONSOLIDADO!L208&amp;" "&amp;CONSOLIDADO!M208</f>
        <v>083 Prevención Y Atención De Desastres - General</v>
      </c>
      <c r="M204" s="16" t="str">
        <f>+CONSOLIDADO!N208&amp;" "&amp;CONSOLIDADO!O208</f>
        <v>7018 Transferencias de carácter general entre diferentes niveles de gobierno</v>
      </c>
    </row>
    <row r="205" spans="1:13" x14ac:dyDescent="0.2">
      <c r="A205" s="34" t="str">
        <f t="shared" si="15"/>
        <v>3311402200788-36</v>
      </c>
      <c r="B205" s="34">
        <f t="shared" si="16"/>
        <v>36</v>
      </c>
      <c r="C205" s="34" t="str">
        <f t="shared" si="17"/>
        <v>3311402200788</v>
      </c>
      <c r="D205" s="34" t="str">
        <f t="shared" si="18"/>
        <v>331140220078804</v>
      </c>
      <c r="E205" s="34" t="str">
        <f t="shared" si="19"/>
        <v>33114022007880401</v>
      </c>
      <c r="F205" s="35" t="str">
        <f>IF(ISERROR(CONSOLIDADO!D209&amp;IF(LEN(CONSOLIDADO!G209)=1,"00"&amp;CONSOLIDADO!G209,IF(LEN(CONSOLIDADO!G209)=2,"0"&amp;CONSOLIDADO!G209,IF(LEN(CONSOLIDADO!G209)=3,CONSOLIDADO!G209,""))))=TRUE,"",CONSOLIDADO!D209&amp;IF(LEN(CONSOLIDADO!G209)=1,"00"&amp;CONSOLIDADO!G209,IF(LEN(CONSOLIDADO!G209)=2,"0"&amp;CONSOLIDADO!G209,IF(LEN(CONSOLIDADO!G209)=3,CONSOLIDADO!G209,""))))</f>
        <v>33114022007880401003</v>
      </c>
      <c r="G205" s="16" t="str">
        <f>CONSOLIDADO!B209</f>
        <v>Realizar y actualizar  1 inventario de familias ubicadas en zonas de riesgo de acuerdo con lineamientos establecidos por fopae y hacer entrega de  la documentación e instrumentos de registro  derivados del levantamiento de dicha información.</v>
      </c>
      <c r="H205" s="16" t="str">
        <f>MID(CONSOLIDADO!E209,6,250)</f>
        <v>Priorizar los poligonos a inventariar estableciendo los niveles de intervención, de acuerdo a las condiciones técnicas de las viviendas y físicas del territorio</v>
      </c>
      <c r="I205" s="36" t="str">
        <f>CONSOLIDADO!H209</f>
        <v>Prestar servicios profesionales para realizar visitas a predios y familias recomendadas para actualizar la base de datos.</v>
      </c>
      <c r="J205" s="34" t="str">
        <f>+CONSOLIDADO!P209&amp;" - "&amp;CONSOLIDADO!Q209&amp;" - "&amp;CONSOLIDADO!R209&amp;" "&amp;CONSOLIDADO!S209</f>
        <v>03 - 04 - 0323 Personal contratado para el fortalecimiento de las Gestión del Riesgo</v>
      </c>
      <c r="K205" s="34" t="str">
        <f>+CONSOLIDADO!J209&amp;" "&amp;CONSOLIDADO!K209</f>
        <v>2.3.03.03.01.03 Servicios Personales Indirectos</v>
      </c>
      <c r="L205" s="16" t="str">
        <f>+CONSOLIDADO!L209&amp;" "&amp;CONSOLIDADO!M209</f>
        <v>083 Prevención Y Atención De Desastres - General</v>
      </c>
      <c r="M205" s="16" t="str">
        <f>+CONSOLIDADO!N209&amp;" "&amp;CONSOLIDADO!O209</f>
        <v>7018 Transferencias de carácter general entre diferentes niveles de gobierno</v>
      </c>
    </row>
    <row r="206" spans="1:13" x14ac:dyDescent="0.2">
      <c r="A206" s="34" t="str">
        <f t="shared" si="15"/>
        <v>3311402200788-37</v>
      </c>
      <c r="B206" s="34">
        <f t="shared" si="16"/>
        <v>37</v>
      </c>
      <c r="C206" s="34" t="str">
        <f t="shared" si="17"/>
        <v>3311402200788</v>
      </c>
      <c r="D206" s="34" t="str">
        <f t="shared" si="18"/>
        <v>331140220078804</v>
      </c>
      <c r="E206" s="34" t="str">
        <f t="shared" si="19"/>
        <v>33114022007880401</v>
      </c>
      <c r="F206" s="35" t="str">
        <f>IF(ISERROR(CONSOLIDADO!D210&amp;IF(LEN(CONSOLIDADO!G210)=1,"00"&amp;CONSOLIDADO!G210,IF(LEN(CONSOLIDADO!G210)=2,"0"&amp;CONSOLIDADO!G210,IF(LEN(CONSOLIDADO!G210)=3,CONSOLIDADO!G210,""))))=TRUE,"",CONSOLIDADO!D210&amp;IF(LEN(CONSOLIDADO!G210)=1,"00"&amp;CONSOLIDADO!G210,IF(LEN(CONSOLIDADO!G210)=2,"0"&amp;CONSOLIDADO!G210,IF(LEN(CONSOLIDADO!G210)=3,CONSOLIDADO!G210,""))))</f>
        <v>33114022007880401004</v>
      </c>
      <c r="G206" s="16" t="str">
        <f>CONSOLIDADO!B210</f>
        <v>Realizar y actualizar  1 inventario de familias ubicadas en zonas de riesgo de acuerdo con lineamientos establecidos por fopae y hacer entrega de  la documentación e instrumentos de registro  derivados del levantamiento de dicha información.</v>
      </c>
      <c r="H206" s="16" t="str">
        <f>MID(CONSOLIDADO!E210,6,250)</f>
        <v>Priorizar los poligonos a inventariar estableciendo los niveles de intervención, de acuerdo a las condiciones técnicas de las viviendas y físicas del territorio</v>
      </c>
      <c r="I206" s="36" t="str">
        <f>CONSOLIDADO!H210</f>
        <v xml:space="preserve">Prestar servicios profesionales para realizar el seguimiento al inventario de familias recomendados al programa de reasentamiento  y mantener actualizado la base de datos correspondiente </v>
      </c>
      <c r="J206" s="34" t="str">
        <f>+CONSOLIDADO!P210&amp;" - "&amp;CONSOLIDADO!Q210&amp;" - "&amp;CONSOLIDADO!R210&amp;" "&amp;CONSOLIDADO!S210</f>
        <v>03 - 04 - 0323 Personal contratado para el fortalecimiento de las Gestión del Riesgo</v>
      </c>
      <c r="K206" s="34" t="str">
        <f>+CONSOLIDADO!J210&amp;" "&amp;CONSOLIDADO!K210</f>
        <v>2.3.03.03.01.03 Servicios Personales Indirectos</v>
      </c>
      <c r="L206" s="16" t="str">
        <f>+CONSOLIDADO!L210&amp;" "&amp;CONSOLIDADO!M210</f>
        <v>083 Prevención Y Atención De Desastres - General</v>
      </c>
      <c r="M206" s="16" t="str">
        <f>+CONSOLIDADO!N210&amp;" "&amp;CONSOLIDADO!O210</f>
        <v>7018 Transferencias de carácter general entre diferentes niveles de gobierno</v>
      </c>
    </row>
    <row r="207" spans="1:13" x14ac:dyDescent="0.2">
      <c r="A207" s="34" t="str">
        <f t="shared" si="15"/>
        <v>3311402200788-38</v>
      </c>
      <c r="B207" s="34">
        <f t="shared" si="16"/>
        <v>38</v>
      </c>
      <c r="C207" s="34" t="str">
        <f t="shared" si="17"/>
        <v>3311402200788</v>
      </c>
      <c r="D207" s="34" t="str">
        <f t="shared" si="18"/>
        <v>331140220078804</v>
      </c>
      <c r="E207" s="34" t="str">
        <f t="shared" si="19"/>
        <v>33114022007880401</v>
      </c>
      <c r="F207" s="35" t="str">
        <f>IF(ISERROR(CONSOLIDADO!D211&amp;IF(LEN(CONSOLIDADO!G211)=1,"00"&amp;CONSOLIDADO!G211,IF(LEN(CONSOLIDADO!G211)=2,"0"&amp;CONSOLIDADO!G211,IF(LEN(CONSOLIDADO!G211)=3,CONSOLIDADO!G211,""))))=TRUE,"",CONSOLIDADO!D211&amp;IF(LEN(CONSOLIDADO!G211)=1,"00"&amp;CONSOLIDADO!G211,IF(LEN(CONSOLIDADO!G211)=2,"0"&amp;CONSOLIDADO!G211,IF(LEN(CONSOLIDADO!G211)=3,CONSOLIDADO!G211,""))))</f>
        <v>33114022007880401005</v>
      </c>
      <c r="G207" s="16" t="str">
        <f>CONSOLIDADO!B211</f>
        <v>Realizar y actualizar  1 inventario de familias ubicadas en zonas de riesgo de acuerdo con lineamientos establecidos por fopae y hacer entrega de  la documentación e instrumentos de registro  derivados del levantamiento de dicha información.</v>
      </c>
      <c r="H207" s="16" t="str">
        <f>MID(CONSOLIDADO!E211,6,250)</f>
        <v>Priorizar los poligonos a inventariar estableciendo los niveles de intervención, de acuerdo a las condiciones técnicas de las viviendas y físicas del territorio</v>
      </c>
      <c r="I207" s="36" t="str">
        <f>CONSOLIDADO!H211</f>
        <v xml:space="preserve">Prestar servicios profesionales para realizar el seguimiento al inventario de familias recomendados al programa de reasentamiento  y mantener actualizado la base de datos correspondiente </v>
      </c>
      <c r="J207" s="34" t="str">
        <f>+CONSOLIDADO!P211&amp;" - "&amp;CONSOLIDADO!Q211&amp;" - "&amp;CONSOLIDADO!R211&amp;" "&amp;CONSOLIDADO!S211</f>
        <v>03 - 04 - 0323 Personal contratado para el fortalecimiento de las Gestión del Riesgo</v>
      </c>
      <c r="K207" s="34" t="str">
        <f>+CONSOLIDADO!J211&amp;" "&amp;CONSOLIDADO!K211</f>
        <v>2.3.03.03.01.03 Servicios Personales Indirectos</v>
      </c>
      <c r="L207" s="16" t="str">
        <f>+CONSOLIDADO!L211&amp;" "&amp;CONSOLIDADO!M211</f>
        <v>083 Prevención Y Atención De Desastres - General</v>
      </c>
      <c r="M207" s="16" t="str">
        <f>+CONSOLIDADO!N211&amp;" "&amp;CONSOLIDADO!O211</f>
        <v>7018 Transferencias de carácter general entre diferentes niveles de gobierno</v>
      </c>
    </row>
    <row r="208" spans="1:13" x14ac:dyDescent="0.2">
      <c r="A208" s="34" t="str">
        <f t="shared" si="15"/>
        <v>3311402200788-39</v>
      </c>
      <c r="B208" s="34">
        <f t="shared" si="16"/>
        <v>39</v>
      </c>
      <c r="C208" s="34" t="str">
        <f t="shared" si="17"/>
        <v>3311402200788</v>
      </c>
      <c r="D208" s="34" t="str">
        <f t="shared" si="18"/>
        <v>331140220078806</v>
      </c>
      <c r="E208" s="34" t="str">
        <f t="shared" si="19"/>
        <v>33114022007880601</v>
      </c>
      <c r="F208" s="35" t="str">
        <f>IF(ISERROR(CONSOLIDADO!D212&amp;IF(LEN(CONSOLIDADO!G212)=1,"00"&amp;CONSOLIDADO!G212,IF(LEN(CONSOLIDADO!G212)=2,"0"&amp;CONSOLIDADO!G212,IF(LEN(CONSOLIDADO!G212)=3,CONSOLIDADO!G212,""))))=TRUE,"",CONSOLIDADO!D212&amp;IF(LEN(CONSOLIDADO!G212)=1,"00"&amp;CONSOLIDADO!G212,IF(LEN(CONSOLIDADO!G212)=2,"0"&amp;CONSOLIDADO!G212,IF(LEN(CONSOLIDADO!G212)=3,CONSOLIDADO!G212,""))))</f>
        <v>33114022007880601001</v>
      </c>
      <c r="G208" s="16" t="str">
        <f>CONSOLIDADO!B212</f>
        <v>Reubicar  300 familias a través de la adquisición predial</v>
      </c>
      <c r="H208" s="16" t="str">
        <f>MID(CONSOLIDADO!E212,6,250)</f>
        <v xml:space="preserve">Gestión socio - predial </v>
      </c>
      <c r="I208" s="36" t="str">
        <f>CONSOLIDADO!H212</f>
        <v>Prestar servicios profesionales para la ejecución de actividades de Gestión Humanitaria y las acciones relacionadas con la gestión social para la adquisición de predios por parte de la entidad de conformidad a la misionalidad de la entidad.</v>
      </c>
      <c r="J208" s="34" t="str">
        <f>+CONSOLIDADO!P212&amp;" - "&amp;CONSOLIDADO!Q212&amp;" - "&amp;CONSOLIDADO!R212&amp;" "&amp;CONSOLIDADO!S212</f>
        <v>03 - 04 - 0323 Personal contratado para el fortalecimiento de las Gestión del Riesgo</v>
      </c>
      <c r="K208" s="34" t="str">
        <f>+CONSOLIDADO!J212&amp;" "&amp;CONSOLIDADO!K212</f>
        <v>2.3.03.03.01.03 Servicios Personales Indirectos</v>
      </c>
      <c r="L208" s="16" t="str">
        <f>+CONSOLIDADO!L212&amp;" "&amp;CONSOLIDADO!M212</f>
        <v>083 Prevención Y Atención De Desastres - General</v>
      </c>
      <c r="M208" s="16" t="str">
        <f>+CONSOLIDADO!N212&amp;" "&amp;CONSOLIDADO!O212</f>
        <v>7018 Transferencias de carácter general entre diferentes niveles de gobierno</v>
      </c>
    </row>
    <row r="209" spans="1:13" x14ac:dyDescent="0.2">
      <c r="A209" s="34" t="str">
        <f t="shared" si="15"/>
        <v>3311402200788-40</v>
      </c>
      <c r="B209" s="34">
        <f t="shared" si="16"/>
        <v>40</v>
      </c>
      <c r="C209" s="34" t="str">
        <f t="shared" si="17"/>
        <v>3311402200788</v>
      </c>
      <c r="D209" s="34" t="str">
        <f t="shared" si="18"/>
        <v>331140220078807</v>
      </c>
      <c r="E209" s="34" t="str">
        <f t="shared" si="19"/>
        <v>33114022007880703</v>
      </c>
      <c r="F209" s="35" t="str">
        <f>IF(ISERROR(CONSOLIDADO!D213&amp;IF(LEN(CONSOLIDADO!G213)=1,"00"&amp;CONSOLIDADO!G213,IF(LEN(CONSOLIDADO!G213)=2,"0"&amp;CONSOLIDADO!G213,IF(LEN(CONSOLIDADO!G213)=3,CONSOLIDADO!G213,""))))=TRUE,"",CONSOLIDADO!D213&amp;IF(LEN(CONSOLIDADO!G213)=1,"00"&amp;CONSOLIDADO!G213,IF(LEN(CONSOLIDADO!G213)=2,"0"&amp;CONSOLIDADO!G213,IF(LEN(CONSOLIDADO!G213)=3,CONSOLIDADO!G213,""))))</f>
        <v>33114022007880703001</v>
      </c>
      <c r="G209" s="16" t="str">
        <f>CONSOLIDADO!B213</f>
        <v>Beneficiar a 25 familias con el reasentamiento en la modalidad de reparación o reconstrucción</v>
      </c>
      <c r="H209" s="16" t="str">
        <f>MID(CONSOLIDADO!E213,6,250)</f>
        <v>Apoyar la formulacion de proyectos de reconstruccion y reparación de viviendas</v>
      </c>
      <c r="I209" s="36" t="str">
        <f>CONSOLIDADO!H213</f>
        <v>Prestar servicios de apoyo para brindar información y orientación a familias del programa de reasentamiento.</v>
      </c>
      <c r="J209" s="34" t="str">
        <f>+CONSOLIDADO!P213&amp;" - "&amp;CONSOLIDADO!Q213&amp;" - "&amp;CONSOLIDADO!R213&amp;" "&amp;CONSOLIDADO!S213</f>
        <v>03 - 04 - 0323 Personal contratado para el fortalecimiento de las Gestión del Riesgo</v>
      </c>
      <c r="K209" s="34" t="str">
        <f>+CONSOLIDADO!J213&amp;" "&amp;CONSOLIDADO!K213</f>
        <v>2.3.03.03.01.03 Servicios Personales Indirectos</v>
      </c>
      <c r="L209" s="16" t="str">
        <f>+CONSOLIDADO!L213&amp;" "&amp;CONSOLIDADO!M213</f>
        <v>083 Prevención Y Atención De Desastres - General</v>
      </c>
      <c r="M209" s="16" t="str">
        <f>+CONSOLIDADO!N213&amp;" "&amp;CONSOLIDADO!O213</f>
        <v>7018 Transferencias de carácter general entre diferentes niveles de gobierno</v>
      </c>
    </row>
    <row r="210" spans="1:13" x14ac:dyDescent="0.2">
      <c r="A210" s="34" t="str">
        <f t="shared" si="15"/>
        <v>3311402200789-1</v>
      </c>
      <c r="B210" s="34">
        <f t="shared" si="16"/>
        <v>1</v>
      </c>
      <c r="C210" s="34" t="str">
        <f t="shared" si="17"/>
        <v>3311402200789</v>
      </c>
      <c r="D210" s="34" t="str">
        <f t="shared" si="18"/>
        <v>331140220078901</v>
      </c>
      <c r="E210" s="34" t="str">
        <f t="shared" si="19"/>
        <v>33114022007890101</v>
      </c>
      <c r="F210" s="35" t="str">
        <f>IF(ISERROR(CONSOLIDADO!D214&amp;IF(LEN(CONSOLIDADO!G214)=1,"00"&amp;CONSOLIDADO!G214,IF(LEN(CONSOLIDADO!G214)=2,"0"&amp;CONSOLIDADO!G214,IF(LEN(CONSOLIDADO!G214)=3,CONSOLIDADO!G214,""))))=TRUE,"",CONSOLIDADO!D214&amp;IF(LEN(CONSOLIDADO!G214)=1,"00"&amp;CONSOLIDADO!G214,IF(LEN(CONSOLIDADO!G214)=2,"0"&amp;CONSOLIDADO!G214,IF(LEN(CONSOLIDADO!G214)=3,CONSOLIDADO!G214,""))))</f>
        <v>33114022007890101001</v>
      </c>
      <c r="G210" s="16" t="str">
        <f>CONSOLIDADO!B214</f>
        <v>Desarrollar e implementar los 1 módulos del sire para garantizar el fortalecimiento del sistema de información de riesgos y emergencias sire como fuente única y oficial para la toma de decisiones del sdgr.</v>
      </c>
      <c r="H210" s="16" t="str">
        <f>MID(CONSOLIDADO!E214,6,250)</f>
        <v>Garantizar el  funcionamiento del sistema de información de IDIGER</v>
      </c>
      <c r="I210" s="36" t="str">
        <f>CONSOLIDADO!H214</f>
        <v>Adicion al contrato No.189 de 2014 cuyo objeto es: Prestar servicios profesionales para coordinar el desarrollo de los nuevos módulos del SIRE y reingeniería de los módulos existentes garantizando la interoperabilidad del SIRE, con las instituciones que conforman el sistema Distrital de Gestión del Riesgo</v>
      </c>
      <c r="J210" s="34" t="str">
        <f>+CONSOLIDADO!P214&amp;" - "&amp;CONSOLIDADO!Q214&amp;" - "&amp;CONSOLIDADO!R214&amp;" "&amp;CONSOLIDADO!S214</f>
        <v>03 - 04 - 0323 Personal contratado para el fortalecimiento de las Gestión del Riesgo</v>
      </c>
      <c r="K210" s="34" t="str">
        <f>+CONSOLIDADO!J214&amp;" "&amp;CONSOLIDADO!K214</f>
        <v>2.3.03.03.01.03 Servicios Personales Indirectos</v>
      </c>
      <c r="L210" s="16" t="str">
        <f>+CONSOLIDADO!L214&amp;" "&amp;CONSOLIDADO!M214</f>
        <v>066 Fortalecimiento Institucional - General</v>
      </c>
      <c r="M210" s="16" t="str">
        <f>+CONSOLIDADO!N214&amp;" "&amp;CONSOLIDADO!O214</f>
        <v>7018 Transferencias de carácter general entre diferentes niveles de gobierno</v>
      </c>
    </row>
    <row r="211" spans="1:13" x14ac:dyDescent="0.2">
      <c r="A211" s="34" t="str">
        <f t="shared" si="15"/>
        <v>3311402200789-2</v>
      </c>
      <c r="B211" s="34">
        <f t="shared" si="16"/>
        <v>2</v>
      </c>
      <c r="C211" s="34" t="str">
        <f t="shared" si="17"/>
        <v>3311402200789</v>
      </c>
      <c r="D211" s="34" t="str">
        <f t="shared" si="18"/>
        <v>331140220078901</v>
      </c>
      <c r="E211" s="34" t="str">
        <f t="shared" si="19"/>
        <v>33114022007890101</v>
      </c>
      <c r="F211" s="35" t="str">
        <f>IF(ISERROR(CONSOLIDADO!D215&amp;IF(LEN(CONSOLIDADO!G215)=1,"00"&amp;CONSOLIDADO!G215,IF(LEN(CONSOLIDADO!G215)=2,"0"&amp;CONSOLIDADO!G215,IF(LEN(CONSOLIDADO!G215)=3,CONSOLIDADO!G215,""))))=TRUE,"",CONSOLIDADO!D215&amp;IF(LEN(CONSOLIDADO!G215)=1,"00"&amp;CONSOLIDADO!G215,IF(LEN(CONSOLIDADO!G215)=2,"0"&amp;CONSOLIDADO!G215,IF(LEN(CONSOLIDADO!G215)=3,CONSOLIDADO!G215,""))))</f>
        <v>33114022007890101002</v>
      </c>
      <c r="G211" s="16" t="str">
        <f>CONSOLIDADO!B215</f>
        <v>Desarrollar e implementar los 1 módulos del sire para garantizar el fortalecimiento del sistema de información de riesgos y emergencias sire como fuente única y oficial para la toma de decisiones del sdgr.</v>
      </c>
      <c r="H211" s="16" t="str">
        <f>MID(CONSOLIDADO!E215,6,250)</f>
        <v>Garantizar el  funcionamiento del sistema de información de IDIGER</v>
      </c>
      <c r="I211" s="36" t="str">
        <f>CONSOLIDADO!H215</f>
        <v>Adicion al contrato No 183 de 2014 cuyo objeto es: Prestar servicios para administrar el SIRE que garantice su funcionalidad y operabilidad brindando soporte y capacitación a los usuarios en el manejo del sistema</v>
      </c>
      <c r="J211" s="34" t="str">
        <f>+CONSOLIDADO!P215&amp;" - "&amp;CONSOLIDADO!Q215&amp;" - "&amp;CONSOLIDADO!R215&amp;" "&amp;CONSOLIDADO!S215</f>
        <v>03 - 04 - 0323 Personal contratado para el fortalecimiento de las Gestión del Riesgo</v>
      </c>
      <c r="K211" s="34" t="str">
        <f>+CONSOLIDADO!J215&amp;" "&amp;CONSOLIDADO!K215</f>
        <v>2.3.03.03.01.03 Servicios Personales Indirectos</v>
      </c>
      <c r="L211" s="16" t="str">
        <f>+CONSOLIDADO!L215&amp;" "&amp;CONSOLIDADO!M215</f>
        <v>066 Fortalecimiento Institucional - General</v>
      </c>
      <c r="M211" s="16" t="str">
        <f>+CONSOLIDADO!N215&amp;" "&amp;CONSOLIDADO!O215</f>
        <v>7018 Transferencias de carácter general entre diferentes niveles de gobierno</v>
      </c>
    </row>
    <row r="212" spans="1:13" x14ac:dyDescent="0.2">
      <c r="A212" s="34" t="str">
        <f t="shared" si="15"/>
        <v>3311402200789-3</v>
      </c>
      <c r="B212" s="34">
        <f t="shared" si="16"/>
        <v>3</v>
      </c>
      <c r="C212" s="34" t="str">
        <f t="shared" si="17"/>
        <v>3311402200789</v>
      </c>
      <c r="D212" s="34" t="str">
        <f t="shared" si="18"/>
        <v>331140220078901</v>
      </c>
      <c r="E212" s="34" t="str">
        <f t="shared" si="19"/>
        <v>33114022007890101</v>
      </c>
      <c r="F212" s="35" t="str">
        <f>IF(ISERROR(CONSOLIDADO!D216&amp;IF(LEN(CONSOLIDADO!G216)=1,"00"&amp;CONSOLIDADO!G216,IF(LEN(CONSOLIDADO!G216)=2,"0"&amp;CONSOLIDADO!G216,IF(LEN(CONSOLIDADO!G216)=3,CONSOLIDADO!G216,""))))=TRUE,"",CONSOLIDADO!D216&amp;IF(LEN(CONSOLIDADO!G216)=1,"00"&amp;CONSOLIDADO!G216,IF(LEN(CONSOLIDADO!G216)=2,"0"&amp;CONSOLIDADO!G216,IF(LEN(CONSOLIDADO!G216)=3,CONSOLIDADO!G216,""))))</f>
        <v>33114022007890101003</v>
      </c>
      <c r="G212" s="16" t="str">
        <f>CONSOLIDADO!B216</f>
        <v>Desarrollar e implementar los 1 módulos del sire para garantizar el fortalecimiento del sistema de información de riesgos y emergencias sire como fuente única y oficial para la toma de decisiones del sdgr.</v>
      </c>
      <c r="H212" s="16" t="str">
        <f>MID(CONSOLIDADO!E216,6,250)</f>
        <v>Garantizar el  funcionamiento del sistema de información de IDIGER</v>
      </c>
      <c r="I212" s="36" t="str">
        <f>CONSOLIDADO!H216</f>
        <v>Adicion al contrato No.140 de 2014 cuyo objeto es: Prestar servicios como responsable de los procesos de los sistemas de información (alfanuméricos y geográficos), y de la infraestructura tecnológica de la entidad”</v>
      </c>
      <c r="J212" s="34" t="str">
        <f>+CONSOLIDADO!P216&amp;" - "&amp;CONSOLIDADO!Q216&amp;" - "&amp;CONSOLIDADO!R216&amp;" "&amp;CONSOLIDADO!S216</f>
        <v>03 - 04 - 0323 Personal contratado para el fortalecimiento de las Gestión del Riesgo</v>
      </c>
      <c r="K212" s="34" t="str">
        <f>+CONSOLIDADO!J216&amp;" "&amp;CONSOLIDADO!K216</f>
        <v>2.3.03.03.01.03 Servicios Personales Indirectos</v>
      </c>
      <c r="L212" s="16" t="str">
        <f>+CONSOLIDADO!L216&amp;" "&amp;CONSOLIDADO!M216</f>
        <v>066 Fortalecimiento Institucional - General</v>
      </c>
      <c r="M212" s="16" t="str">
        <f>+CONSOLIDADO!N216&amp;" "&amp;CONSOLIDADO!O216</f>
        <v>7018 Transferencias de carácter general entre diferentes niveles de gobierno</v>
      </c>
    </row>
    <row r="213" spans="1:13" x14ac:dyDescent="0.2">
      <c r="A213" s="34" t="str">
        <f t="shared" si="15"/>
        <v>3311402200789-4</v>
      </c>
      <c r="B213" s="34">
        <f t="shared" si="16"/>
        <v>4</v>
      </c>
      <c r="C213" s="34" t="str">
        <f t="shared" si="17"/>
        <v>3311402200789</v>
      </c>
      <c r="D213" s="34" t="str">
        <f t="shared" si="18"/>
        <v>331140220078901</v>
      </c>
      <c r="E213" s="34" t="str">
        <f t="shared" si="19"/>
        <v>33114022007890101</v>
      </c>
      <c r="F213" s="35" t="str">
        <f>IF(ISERROR(CONSOLIDADO!D217&amp;IF(LEN(CONSOLIDADO!G217)=1,"00"&amp;CONSOLIDADO!G217,IF(LEN(CONSOLIDADO!G217)=2,"0"&amp;CONSOLIDADO!G217,IF(LEN(CONSOLIDADO!G217)=3,CONSOLIDADO!G217,""))))=TRUE,"",CONSOLIDADO!D217&amp;IF(LEN(CONSOLIDADO!G217)=1,"00"&amp;CONSOLIDADO!G217,IF(LEN(CONSOLIDADO!G217)=2,"0"&amp;CONSOLIDADO!G217,IF(LEN(CONSOLIDADO!G217)=3,CONSOLIDADO!G217,""))))</f>
        <v>33114022007890101004</v>
      </c>
      <c r="G213" s="16" t="str">
        <f>CONSOLIDADO!B217</f>
        <v>Desarrollar e implementar los 1 módulos del sire para garantizar el fortalecimiento del sistema de información de riesgos y emergencias sire como fuente única y oficial para la toma de decisiones del sdgr.</v>
      </c>
      <c r="H213" s="16" t="str">
        <f>MID(CONSOLIDADO!E217,6,250)</f>
        <v>Garantizar el  funcionamiento del sistema de información de IDIGER</v>
      </c>
      <c r="I213" s="36" t="str">
        <f>CONSOLIDADO!H217</f>
        <v>Adicion al contrato No. 70 de 2014 cuyo objeto es: Prestar servicios de apoyo a la gestión de la entidad, para garantizar y apoyar el sistema de información para la gestión  de riesgos y atención de emergencias - SIRE en aspectos relacionados con su funcionalidad, nuevos desarrollos e interoperatibilidad con las entidades del Sistema Distrital para la Gestión del Riesgo.</v>
      </c>
      <c r="J213" s="34" t="str">
        <f>+CONSOLIDADO!P217&amp;" - "&amp;CONSOLIDADO!Q217&amp;" - "&amp;CONSOLIDADO!R217&amp;" "&amp;CONSOLIDADO!S217</f>
        <v>03 - 04 - 0323 Personal contratado para el fortalecimiento de las Gestión del Riesgo</v>
      </c>
      <c r="K213" s="34" t="str">
        <f>+CONSOLIDADO!J217&amp;" "&amp;CONSOLIDADO!K217</f>
        <v>2.3.03.03.01.03 Servicios Personales Indirectos</v>
      </c>
      <c r="L213" s="16" t="str">
        <f>+CONSOLIDADO!L217&amp;" "&amp;CONSOLIDADO!M217</f>
        <v>066 Fortalecimiento Institucional - General</v>
      </c>
      <c r="M213" s="16" t="str">
        <f>+CONSOLIDADO!N217&amp;" "&amp;CONSOLIDADO!O217</f>
        <v>7018 Transferencias de carácter general entre diferentes niveles de gobierno</v>
      </c>
    </row>
    <row r="214" spans="1:13" x14ac:dyDescent="0.2">
      <c r="A214" s="34" t="str">
        <f t="shared" si="15"/>
        <v>3311402200789-5</v>
      </c>
      <c r="B214" s="34">
        <f t="shared" si="16"/>
        <v>5</v>
      </c>
      <c r="C214" s="34" t="str">
        <f t="shared" si="17"/>
        <v>3311402200789</v>
      </c>
      <c r="D214" s="34" t="str">
        <f t="shared" si="18"/>
        <v>331140220078901</v>
      </c>
      <c r="E214" s="34" t="str">
        <f t="shared" si="19"/>
        <v>33114022007890102</v>
      </c>
      <c r="F214" s="35" t="str">
        <f>IF(ISERROR(CONSOLIDADO!D218&amp;IF(LEN(CONSOLIDADO!G218)=1,"00"&amp;CONSOLIDADO!G218,IF(LEN(CONSOLIDADO!G218)=2,"0"&amp;CONSOLIDADO!G218,IF(LEN(CONSOLIDADO!G218)=3,CONSOLIDADO!G218,""))))=TRUE,"",CONSOLIDADO!D218&amp;IF(LEN(CONSOLIDADO!G218)=1,"00"&amp;CONSOLIDADO!G218,IF(LEN(CONSOLIDADO!G218)=2,"0"&amp;CONSOLIDADO!G218,IF(LEN(CONSOLIDADO!G218)=3,CONSOLIDADO!G218,""))))</f>
        <v>33114022007890102001</v>
      </c>
      <c r="G214" s="16" t="str">
        <f>CONSOLIDADO!B218</f>
        <v>Desarrollar e implementar los 1 módulos del sire para garantizar el fortalecimiento del sistema de información de riesgos y emergencias sire como fuente única y oficial para la toma de decisiones del sdgr.</v>
      </c>
      <c r="H214" s="16" t="str">
        <f>MID(CONSOLIDADO!E218,6,250)</f>
        <v>Estructurar y catalogar la información geografica y consolidar una geodatabase para el sistema distrital de gestión de riesgos</v>
      </c>
      <c r="I214" s="36" t="str">
        <f>CONSOLIDADO!H218</f>
        <v>Adicion al contrato No. 176 de 2014 cuyo objeto es: Prestar servicios profesionales para el manejo de sistemas de información geográfica SIG en las actividades de sistematización, organización, clasificación y edición de la información cartográfica de la entida</v>
      </c>
      <c r="J214" s="34" t="str">
        <f>+CONSOLIDADO!P218&amp;" - "&amp;CONSOLIDADO!Q218&amp;" - "&amp;CONSOLIDADO!R218&amp;" "&amp;CONSOLIDADO!S218</f>
        <v>03 - 04 - 0323 Personal contratado para el fortalecimiento de las Gestión del Riesgo</v>
      </c>
      <c r="K214" s="34" t="str">
        <f>+CONSOLIDADO!J218&amp;" "&amp;CONSOLIDADO!K218</f>
        <v>2.3.03.03.01.03 Servicios Personales Indirectos</v>
      </c>
      <c r="L214" s="16" t="str">
        <f>+CONSOLIDADO!L218&amp;" "&amp;CONSOLIDADO!M218</f>
        <v>066 Fortalecimiento Institucional - General</v>
      </c>
      <c r="M214" s="16" t="str">
        <f>+CONSOLIDADO!N218&amp;" "&amp;CONSOLIDADO!O218</f>
        <v>7018 Transferencias de carácter general entre diferentes niveles de gobierno</v>
      </c>
    </row>
    <row r="215" spans="1:13" x14ac:dyDescent="0.2">
      <c r="A215" s="34" t="str">
        <f t="shared" si="15"/>
        <v>3311402200789-6</v>
      </c>
      <c r="B215" s="34">
        <f t="shared" si="16"/>
        <v>6</v>
      </c>
      <c r="C215" s="34" t="str">
        <f t="shared" si="17"/>
        <v>3311402200789</v>
      </c>
      <c r="D215" s="34" t="str">
        <f t="shared" si="18"/>
        <v>331140220078901</v>
      </c>
      <c r="E215" s="34" t="str">
        <f t="shared" si="19"/>
        <v>33114022007890102</v>
      </c>
      <c r="F215" s="35" t="str">
        <f>IF(ISERROR(CONSOLIDADO!D219&amp;IF(LEN(CONSOLIDADO!G219)=1,"00"&amp;CONSOLIDADO!G219,IF(LEN(CONSOLIDADO!G219)=2,"0"&amp;CONSOLIDADO!G219,IF(LEN(CONSOLIDADO!G219)=3,CONSOLIDADO!G219,""))))=TRUE,"",CONSOLIDADO!D219&amp;IF(LEN(CONSOLIDADO!G219)=1,"00"&amp;CONSOLIDADO!G219,IF(LEN(CONSOLIDADO!G219)=2,"0"&amp;CONSOLIDADO!G219,IF(LEN(CONSOLIDADO!G219)=3,CONSOLIDADO!G219,""))))</f>
        <v>33114022007890102002</v>
      </c>
      <c r="G215" s="16" t="str">
        <f>CONSOLIDADO!B219</f>
        <v>Desarrollar e implementar los 1 módulos del sire para garantizar el fortalecimiento del sistema de información de riesgos y emergencias sire como fuente única y oficial para la toma de decisiones del sdgr.</v>
      </c>
      <c r="H215" s="16" t="str">
        <f>MID(CONSOLIDADO!E219,6,250)</f>
        <v>Estructurar y catalogar la información geografica y consolidar una geodatabase para el sistema distrital de gestión de riesgos</v>
      </c>
      <c r="I215" s="36" t="str">
        <f>CONSOLIDADO!H219</f>
        <v>Prestar servicios profesionales para el manejo de sistemas de información geográfica SIG en las actividades de sistematización, organización, clasificación y edición de la información cartográfica de la entidad.</v>
      </c>
      <c r="J215" s="34" t="str">
        <f>+CONSOLIDADO!P219&amp;" - "&amp;CONSOLIDADO!Q219&amp;" - "&amp;CONSOLIDADO!R219&amp;" "&amp;CONSOLIDADO!S219</f>
        <v>03 - 04 - 0323 Personal contratado para el fortalecimiento de las Gestión del Riesgo</v>
      </c>
      <c r="K215" s="34" t="str">
        <f>+CONSOLIDADO!J219&amp;" "&amp;CONSOLIDADO!K219</f>
        <v>2.3.03.03.01.03 Servicios Personales Indirectos</v>
      </c>
      <c r="L215" s="16" t="str">
        <f>+CONSOLIDADO!L219&amp;" "&amp;CONSOLIDADO!M219</f>
        <v>066 Fortalecimiento Institucional - General</v>
      </c>
      <c r="M215" s="16" t="str">
        <f>+CONSOLIDADO!N219&amp;" "&amp;CONSOLIDADO!O219</f>
        <v>7018 Transferencias de carácter general entre diferentes niveles de gobierno</v>
      </c>
    </row>
    <row r="216" spans="1:13" x14ac:dyDescent="0.2">
      <c r="A216" s="34" t="str">
        <f t="shared" si="15"/>
        <v>3311402200789-7</v>
      </c>
      <c r="B216" s="34">
        <f t="shared" si="16"/>
        <v>7</v>
      </c>
      <c r="C216" s="34" t="str">
        <f t="shared" si="17"/>
        <v>3311402200789</v>
      </c>
      <c r="D216" s="34" t="str">
        <f t="shared" si="18"/>
        <v>331140220078901</v>
      </c>
      <c r="E216" s="34" t="str">
        <f t="shared" si="19"/>
        <v>33114022007890102</v>
      </c>
      <c r="F216" s="35" t="str">
        <f>IF(ISERROR(CONSOLIDADO!D220&amp;IF(LEN(CONSOLIDADO!G220)=1,"00"&amp;CONSOLIDADO!G220,IF(LEN(CONSOLIDADO!G220)=2,"0"&amp;CONSOLIDADO!G220,IF(LEN(CONSOLIDADO!G220)=3,CONSOLIDADO!G220,""))))=TRUE,"",CONSOLIDADO!D220&amp;IF(LEN(CONSOLIDADO!G220)=1,"00"&amp;CONSOLIDADO!G220,IF(LEN(CONSOLIDADO!G220)=2,"0"&amp;CONSOLIDADO!G220,IF(LEN(CONSOLIDADO!G220)=3,CONSOLIDADO!G220,""))))</f>
        <v>33114022007890102003</v>
      </c>
      <c r="G216" s="16" t="str">
        <f>CONSOLIDADO!B220</f>
        <v>Desarrollar e implementar los 1 módulos del sire para garantizar el fortalecimiento del sistema de información de riesgos y emergencias sire como fuente única y oficial para la toma de decisiones del sdgr.</v>
      </c>
      <c r="H216" s="16" t="str">
        <f>MID(CONSOLIDADO!E220,6,250)</f>
        <v>Estructurar y catalogar la información geografica y consolidar una geodatabase para el sistema distrital de gestión de riesgos</v>
      </c>
      <c r="I216" s="36" t="str">
        <f>CONSOLIDADO!H220</f>
        <v>Adicion al contrato No 325 de 2014 cuyo objeto es: Prestar Servicios profesionales para el manejo de Sistemas de Información geográfica SIG en las actividades de Sistematización, organización, clasificación y edición de la información cartográfica de la entidad.</v>
      </c>
      <c r="J216" s="34" t="str">
        <f>+CONSOLIDADO!P220&amp;" - "&amp;CONSOLIDADO!Q220&amp;" - "&amp;CONSOLIDADO!R220&amp;" "&amp;CONSOLIDADO!S220</f>
        <v>03 - 04 - 0323 Personal contratado para el fortalecimiento de las Gestión del Riesgo</v>
      </c>
      <c r="K216" s="34" t="str">
        <f>+CONSOLIDADO!J220&amp;" "&amp;CONSOLIDADO!K220</f>
        <v>2.3.03.03.01.03 Servicios Personales Indirectos</v>
      </c>
      <c r="L216" s="16" t="str">
        <f>+CONSOLIDADO!L220&amp;" "&amp;CONSOLIDADO!M220</f>
        <v>066 Fortalecimiento Institucional - General</v>
      </c>
      <c r="M216" s="16" t="str">
        <f>+CONSOLIDADO!N220&amp;" "&amp;CONSOLIDADO!O220</f>
        <v>7018 Transferencias de carácter general entre diferentes niveles de gobierno</v>
      </c>
    </row>
    <row r="217" spans="1:13" x14ac:dyDescent="0.2">
      <c r="A217" s="34" t="str">
        <f t="shared" si="15"/>
        <v>3311402200789-8</v>
      </c>
      <c r="B217" s="34">
        <f t="shared" si="16"/>
        <v>8</v>
      </c>
      <c r="C217" s="34" t="str">
        <f t="shared" si="17"/>
        <v>3311402200789</v>
      </c>
      <c r="D217" s="34" t="str">
        <f t="shared" si="18"/>
        <v>331140220078901</v>
      </c>
      <c r="E217" s="34" t="str">
        <f t="shared" si="19"/>
        <v>33114022007890102</v>
      </c>
      <c r="F217" s="35" t="str">
        <f>IF(ISERROR(CONSOLIDADO!D221&amp;IF(LEN(CONSOLIDADO!G221)=1,"00"&amp;CONSOLIDADO!G221,IF(LEN(CONSOLIDADO!G221)=2,"0"&amp;CONSOLIDADO!G221,IF(LEN(CONSOLIDADO!G221)=3,CONSOLIDADO!G221,""))))=TRUE,"",CONSOLIDADO!D221&amp;IF(LEN(CONSOLIDADO!G221)=1,"00"&amp;CONSOLIDADO!G221,IF(LEN(CONSOLIDADO!G221)=2,"0"&amp;CONSOLIDADO!G221,IF(LEN(CONSOLIDADO!G221)=3,CONSOLIDADO!G221,""))))</f>
        <v>33114022007890102004</v>
      </c>
      <c r="G217" s="16" t="str">
        <f>CONSOLIDADO!B221</f>
        <v>Desarrollar e implementar los 1 módulos del sire para garantizar el fortalecimiento del sistema de información de riesgos y emergencias sire como fuente única y oficial para la toma de decisiones del sdgr.</v>
      </c>
      <c r="H217" s="16" t="str">
        <f>MID(CONSOLIDADO!E221,6,250)</f>
        <v>Estructurar y catalogar la información geografica y consolidar una geodatabase para el sistema distrital de gestión de riesgos</v>
      </c>
      <c r="I217" s="36" t="str">
        <f>CONSOLIDADO!H221</f>
        <v>Adicion al contrato No. 299 de 2014 cuyo objeto es: Prestar servicios profesionales para el manejo de sistemas de información geográfica SIG en las actividades de sistematización, organización, clasificación y edición de la información cartográfica de la entidad</v>
      </c>
      <c r="J217" s="34" t="str">
        <f>+CONSOLIDADO!P221&amp;" - "&amp;CONSOLIDADO!Q221&amp;" - "&amp;CONSOLIDADO!R221&amp;" "&amp;CONSOLIDADO!S221</f>
        <v>03 - 04 - 0323 Personal contratado para el fortalecimiento de las Gestión del Riesgo</v>
      </c>
      <c r="K217" s="34" t="str">
        <f>+CONSOLIDADO!J221&amp;" "&amp;CONSOLIDADO!K221</f>
        <v>2.3.03.03.01.03 Servicios Personales Indirectos</v>
      </c>
      <c r="L217" s="16" t="str">
        <f>+CONSOLIDADO!L221&amp;" "&amp;CONSOLIDADO!M221</f>
        <v>066 Fortalecimiento Institucional - General</v>
      </c>
      <c r="M217" s="16" t="str">
        <f>+CONSOLIDADO!N221&amp;" "&amp;CONSOLIDADO!O221</f>
        <v>7018 Transferencias de carácter general entre diferentes niveles de gobierno</v>
      </c>
    </row>
    <row r="218" spans="1:13" x14ac:dyDescent="0.2">
      <c r="A218" s="34" t="str">
        <f t="shared" si="15"/>
        <v>3311402200789-9</v>
      </c>
      <c r="B218" s="34">
        <f t="shared" si="16"/>
        <v>9</v>
      </c>
      <c r="C218" s="34" t="str">
        <f t="shared" si="17"/>
        <v>3311402200789</v>
      </c>
      <c r="D218" s="34" t="str">
        <f t="shared" si="18"/>
        <v>331140220078901</v>
      </c>
      <c r="E218" s="34" t="str">
        <f t="shared" si="19"/>
        <v>33114022007890102</v>
      </c>
      <c r="F218" s="35" t="str">
        <f>IF(ISERROR(CONSOLIDADO!D222&amp;IF(LEN(CONSOLIDADO!G222)=1,"00"&amp;CONSOLIDADO!G222,IF(LEN(CONSOLIDADO!G222)=2,"0"&amp;CONSOLIDADO!G222,IF(LEN(CONSOLIDADO!G222)=3,CONSOLIDADO!G222,""))))=TRUE,"",CONSOLIDADO!D222&amp;IF(LEN(CONSOLIDADO!G222)=1,"00"&amp;CONSOLIDADO!G222,IF(LEN(CONSOLIDADO!G222)=2,"0"&amp;CONSOLIDADO!G222,IF(LEN(CONSOLIDADO!G222)=3,CONSOLIDADO!G222,""))))</f>
        <v>33114022007890102005</v>
      </c>
      <c r="G218" s="16" t="str">
        <f>CONSOLIDADO!B222</f>
        <v>Desarrollar e implementar los 1 módulos del sire para garantizar el fortalecimiento del sistema de información de riesgos y emergencias sire como fuente única y oficial para la toma de decisiones del sdgr.</v>
      </c>
      <c r="H218" s="16" t="str">
        <f>MID(CONSOLIDADO!E222,6,250)</f>
        <v>Estructurar y catalogar la información geografica y consolidar una geodatabase para el sistema distrital de gestión de riesgos</v>
      </c>
      <c r="I218" s="36" t="str">
        <f>CONSOLIDADO!H222</f>
        <v>Prestar servicios profesionales para liderar las actividades del grupo de sistemas de información geográfica de la entidad y sus procedimientos, que incluyen el manejo de sistemas de información geográfica en las actividades de sistematización, organización, clasificación, edición y estructuración de la información cartográfica de la entidad.</v>
      </c>
      <c r="J218" s="34" t="str">
        <f>+CONSOLIDADO!P222&amp;" - "&amp;CONSOLIDADO!Q222&amp;" - "&amp;CONSOLIDADO!R222&amp;" "&amp;CONSOLIDADO!S222</f>
        <v>03 - 04 - 0323 Personal contratado para el fortalecimiento de las Gestión del Riesgo</v>
      </c>
      <c r="K218" s="34" t="str">
        <f>+CONSOLIDADO!J222&amp;" "&amp;CONSOLIDADO!K222</f>
        <v>2.3.03.03.01.03 Servicios Personales Indirectos</v>
      </c>
      <c r="L218" s="16" t="str">
        <f>+CONSOLIDADO!L222&amp;" "&amp;CONSOLIDADO!M222</f>
        <v>066 Fortalecimiento Institucional - General</v>
      </c>
      <c r="M218" s="16" t="str">
        <f>+CONSOLIDADO!N222&amp;" "&amp;CONSOLIDADO!O222</f>
        <v>7018 Transferencias de carácter general entre diferentes niveles de gobierno</v>
      </c>
    </row>
    <row r="219" spans="1:13" x14ac:dyDescent="0.2">
      <c r="A219" s="34" t="str">
        <f t="shared" si="15"/>
        <v>3311402200789-10</v>
      </c>
      <c r="B219" s="34">
        <f t="shared" si="16"/>
        <v>10</v>
      </c>
      <c r="C219" s="34" t="str">
        <f t="shared" si="17"/>
        <v>3311402200789</v>
      </c>
      <c r="D219" s="34" t="str">
        <f t="shared" si="18"/>
        <v>331140220078901</v>
      </c>
      <c r="E219" s="34" t="str">
        <f t="shared" si="19"/>
        <v>33114022007890102</v>
      </c>
      <c r="F219" s="35" t="str">
        <f>IF(ISERROR(CONSOLIDADO!D223&amp;IF(LEN(CONSOLIDADO!G223)=1,"00"&amp;CONSOLIDADO!G223,IF(LEN(CONSOLIDADO!G223)=2,"0"&amp;CONSOLIDADO!G223,IF(LEN(CONSOLIDADO!G223)=3,CONSOLIDADO!G223,""))))=TRUE,"",CONSOLIDADO!D223&amp;IF(LEN(CONSOLIDADO!G223)=1,"00"&amp;CONSOLIDADO!G223,IF(LEN(CONSOLIDADO!G223)=2,"0"&amp;CONSOLIDADO!G223,IF(LEN(CONSOLIDADO!G223)=3,CONSOLIDADO!G223,""))))</f>
        <v>33114022007890102006</v>
      </c>
      <c r="G219" s="16" t="str">
        <f>CONSOLIDADO!B223</f>
        <v>Desarrollar e implementar los 1 módulos del sire para garantizar el fortalecimiento del sistema de información de riesgos y emergencias sire como fuente única y oficial para la toma de decisiones del sdgr.</v>
      </c>
      <c r="H219" s="16" t="str">
        <f>MID(CONSOLIDADO!E223,6,250)</f>
        <v>Estructurar y catalogar la información geografica y consolidar una geodatabase para el sistema distrital de gestión de riesgos</v>
      </c>
      <c r="I219" s="36" t="str">
        <f>CONSOLIDADO!H223</f>
        <v>Adicion al contrato No 94 de 2014 cuyo objeto es:Prestar servicios a la entidad para garantizar y apoyar el sistema de información para la gestión de riesgos y atención de emergencias SIRE en aspectos relacionados con su funcionalidad, análisis de  requerimientos y la articulación con el NUSE.</v>
      </c>
      <c r="J219" s="34" t="str">
        <f>+CONSOLIDADO!P223&amp;" - "&amp;CONSOLIDADO!Q223&amp;" - "&amp;CONSOLIDADO!R223&amp;" "&amp;CONSOLIDADO!S223</f>
        <v>03 - 04 - 0323 Personal contratado para el fortalecimiento de las Gestión del Riesgo</v>
      </c>
      <c r="K219" s="34" t="str">
        <f>+CONSOLIDADO!J223&amp;" "&amp;CONSOLIDADO!K223</f>
        <v>2.3.03.03.01.03 Servicios Personales Indirectos</v>
      </c>
      <c r="L219" s="16" t="str">
        <f>+CONSOLIDADO!L223&amp;" "&amp;CONSOLIDADO!M223</f>
        <v>066 Fortalecimiento Institucional - General</v>
      </c>
      <c r="M219" s="16" t="str">
        <f>+CONSOLIDADO!N223&amp;" "&amp;CONSOLIDADO!O223</f>
        <v>7018 Transferencias de carácter general entre diferentes niveles de gobierno</v>
      </c>
    </row>
    <row r="220" spans="1:13" x14ac:dyDescent="0.2">
      <c r="A220" s="34" t="str">
        <f t="shared" si="15"/>
        <v>3311402200789-11</v>
      </c>
      <c r="B220" s="34">
        <f t="shared" si="16"/>
        <v>11</v>
      </c>
      <c r="C220" s="34" t="str">
        <f t="shared" si="17"/>
        <v>3311402200789</v>
      </c>
      <c r="D220" s="34" t="str">
        <f t="shared" si="18"/>
        <v>331140220078901</v>
      </c>
      <c r="E220" s="34" t="str">
        <f t="shared" si="19"/>
        <v>33114022007890102</v>
      </c>
      <c r="F220" s="35" t="str">
        <f>IF(ISERROR(CONSOLIDADO!D224&amp;IF(LEN(CONSOLIDADO!G224)=1,"00"&amp;CONSOLIDADO!G224,IF(LEN(CONSOLIDADO!G224)=2,"0"&amp;CONSOLIDADO!G224,IF(LEN(CONSOLIDADO!G224)=3,CONSOLIDADO!G224,""))))=TRUE,"",CONSOLIDADO!D224&amp;IF(LEN(CONSOLIDADO!G224)=1,"00"&amp;CONSOLIDADO!G224,IF(LEN(CONSOLIDADO!G224)=2,"0"&amp;CONSOLIDADO!G224,IF(LEN(CONSOLIDADO!G224)=3,CONSOLIDADO!G224,""))))</f>
        <v>33114022007890102007</v>
      </c>
      <c r="G220" s="16" t="str">
        <f>CONSOLIDADO!B224</f>
        <v>Desarrollar e implementar los 1 módulos del sire para garantizar el fortalecimiento del sistema de información de riesgos y emergencias sire como fuente única y oficial para la toma de decisiones del sdgr.</v>
      </c>
      <c r="H220" s="16" t="str">
        <f>MID(CONSOLIDADO!E224,6,250)</f>
        <v>Estructurar y catalogar la información geografica y consolidar una geodatabase para el sistema distrital de gestión de riesgos</v>
      </c>
      <c r="I220" s="36" t="str">
        <f>CONSOLIDADO!H224</f>
        <v>Adicion al contrato No 328 de 2014  cuyo objeto es: Prestar servicios profesionales al FOPAE, para garantizar y apoyar el sistema de información para la gestión de riesgos y atención de emergencias –SIRE- en aspectos relacionados con su funcionalidad y nuevos desarrollos</v>
      </c>
      <c r="J220" s="34" t="str">
        <f>+CONSOLIDADO!P224&amp;" - "&amp;CONSOLIDADO!Q224&amp;" - "&amp;CONSOLIDADO!R224&amp;" "&amp;CONSOLIDADO!S224</f>
        <v>03 - g - 0323 Personal contratado para el fortalecimiento de las Gestión del Riesgo</v>
      </c>
      <c r="K220" s="34" t="str">
        <f>+CONSOLIDADO!J224&amp;" "&amp;CONSOLIDADO!K224</f>
        <v>2.3.03.03.01.03 Servicios Personales Indirectos</v>
      </c>
      <c r="L220" s="16" t="str">
        <f>+CONSOLIDADO!L224&amp;" "&amp;CONSOLIDADO!M224</f>
        <v>066 Fortalecimiento Institucional - General</v>
      </c>
      <c r="M220" s="16" t="str">
        <f>+CONSOLIDADO!N224&amp;" "&amp;CONSOLIDADO!O224</f>
        <v>7018 Transferencias de carácter general entre diferentes niveles de gobierno</v>
      </c>
    </row>
    <row r="221" spans="1:13" x14ac:dyDescent="0.2">
      <c r="A221" s="34" t="str">
        <f t="shared" si="15"/>
        <v>3311402200789-12</v>
      </c>
      <c r="B221" s="34">
        <f t="shared" si="16"/>
        <v>12</v>
      </c>
      <c r="C221" s="34" t="str">
        <f t="shared" si="17"/>
        <v>3311402200789</v>
      </c>
      <c r="D221" s="34" t="str">
        <f t="shared" si="18"/>
        <v>331140220078901</v>
      </c>
      <c r="E221" s="34" t="str">
        <f t="shared" si="19"/>
        <v>33114022007890103</v>
      </c>
      <c r="F221" s="35" t="str">
        <f>IF(ISERROR(CONSOLIDADO!D225&amp;IF(LEN(CONSOLIDADO!G225)=1,"00"&amp;CONSOLIDADO!G225,IF(LEN(CONSOLIDADO!G225)=2,"0"&amp;CONSOLIDADO!G225,IF(LEN(CONSOLIDADO!G225)=3,CONSOLIDADO!G225,""))))=TRUE,"",CONSOLIDADO!D225&amp;IF(LEN(CONSOLIDADO!G225)=1,"00"&amp;CONSOLIDADO!G225,IF(LEN(CONSOLIDADO!G225)=2,"0"&amp;CONSOLIDADO!G225,IF(LEN(CONSOLIDADO!G225)=3,CONSOLIDADO!G225,""))))</f>
        <v>33114022007890103001</v>
      </c>
      <c r="G221" s="16" t="str">
        <f>CONSOLIDADO!B225</f>
        <v>Desarrollar e implementar los 1 módulos del sire para garantizar el fortalecimiento del sistema de información de riesgos y emergencias sire como fuente única y oficial para la toma de decisiones del sdgr.</v>
      </c>
      <c r="H221" s="16" t="str">
        <f>MID(CONSOLIDADO!E225,6,250)</f>
        <v>Desarrollo de nuevas funcionalidades del SIRE</v>
      </c>
      <c r="I221" s="36" t="str">
        <f>CONSOLIDADO!H225</f>
        <v>Prestar servicios profesionales a la entidad, para garantizar y apoyar el Sistema de Información para la Gestión de Riesgos y Atención de Emergencias – SIRE- en aspectos relacionados con su funcionalidad, arquitectura del sistema y nuevos desarrollos</v>
      </c>
      <c r="J221" s="34" t="str">
        <f>+CONSOLIDADO!P225&amp;" - "&amp;CONSOLIDADO!Q225&amp;" - "&amp;CONSOLIDADO!R225&amp;" "&amp;CONSOLIDADO!S225</f>
        <v>03 - 04 - 0323 Personal contratado para el fortalecimiento de las Gestión del Riesgo</v>
      </c>
      <c r="K221" s="34" t="str">
        <f>+CONSOLIDADO!J225&amp;" "&amp;CONSOLIDADO!K225</f>
        <v>2.3.03.03.01.03 Servicios Personales Indirectos</v>
      </c>
      <c r="L221" s="16" t="str">
        <f>+CONSOLIDADO!L225&amp;" "&amp;CONSOLIDADO!M225</f>
        <v>066 Fortalecimiento Institucional - General</v>
      </c>
      <c r="M221" s="16" t="str">
        <f>+CONSOLIDADO!N225&amp;" "&amp;CONSOLIDADO!O225</f>
        <v>7018 Transferencias de carácter general entre diferentes niveles de gobierno</v>
      </c>
    </row>
    <row r="222" spans="1:13" x14ac:dyDescent="0.2">
      <c r="A222" s="34" t="str">
        <f t="shared" si="15"/>
        <v>3311402200789-13</v>
      </c>
      <c r="B222" s="34">
        <f t="shared" si="16"/>
        <v>13</v>
      </c>
      <c r="C222" s="34" t="str">
        <f t="shared" si="17"/>
        <v>3311402200789</v>
      </c>
      <c r="D222" s="34" t="str">
        <f t="shared" si="18"/>
        <v>331140220078901</v>
      </c>
      <c r="E222" s="34" t="str">
        <f t="shared" si="19"/>
        <v>33114022007890103</v>
      </c>
      <c r="F222" s="35" t="str">
        <f>IF(ISERROR(CONSOLIDADO!D226&amp;IF(LEN(CONSOLIDADO!G226)=1,"00"&amp;CONSOLIDADO!G226,IF(LEN(CONSOLIDADO!G226)=2,"0"&amp;CONSOLIDADO!G226,IF(LEN(CONSOLIDADO!G226)=3,CONSOLIDADO!G226,""))))=TRUE,"",CONSOLIDADO!D226&amp;IF(LEN(CONSOLIDADO!G226)=1,"00"&amp;CONSOLIDADO!G226,IF(LEN(CONSOLIDADO!G226)=2,"0"&amp;CONSOLIDADO!G226,IF(LEN(CONSOLIDADO!G226)=3,CONSOLIDADO!G226,""))))</f>
        <v>33114022007890103002</v>
      </c>
      <c r="G222" s="16" t="str">
        <f>CONSOLIDADO!B226</f>
        <v>Desarrollar e implementar los 1 módulos del sire para garantizar el fortalecimiento del sistema de información de riesgos y emergencias sire como fuente única y oficial para la toma de decisiones del sdgr.</v>
      </c>
      <c r="H222" s="16" t="str">
        <f>MID(CONSOLIDADO!E226,6,250)</f>
        <v>Desarrollo de nuevas funcionalidades del SIRE</v>
      </c>
      <c r="I222" s="36" t="str">
        <f>CONSOLIDADO!H226</f>
        <v>Adicion al contrato No. 167 de 2014 cuyo objeto es: Prestar servicios profesionales al FOPAE para garantizar y apoyar el sistema de información para la gestión del riesgos y atención de emergencias SIRE- en aspectos relacionados con su funcionalidad y desarrollos de software</v>
      </c>
      <c r="J222" s="34" t="str">
        <f>+CONSOLIDADO!P226&amp;" - "&amp;CONSOLIDADO!Q226&amp;" - "&amp;CONSOLIDADO!R226&amp;" "&amp;CONSOLIDADO!S226</f>
        <v>03 - 04 - 0323 Personal contratado para el fortalecimiento de las Gestión del Riesgo</v>
      </c>
      <c r="K222" s="34" t="str">
        <f>+CONSOLIDADO!J226&amp;" "&amp;CONSOLIDADO!K226</f>
        <v>2.3.03.03.01.03 Servicios Personales Indirectos</v>
      </c>
      <c r="L222" s="16" t="str">
        <f>+CONSOLIDADO!L226&amp;" "&amp;CONSOLIDADO!M226</f>
        <v>066 Fortalecimiento Institucional - General</v>
      </c>
      <c r="M222" s="16" t="str">
        <f>+CONSOLIDADO!N226&amp;" "&amp;CONSOLIDADO!O226</f>
        <v>7018 Transferencias de carácter general entre diferentes niveles de gobierno</v>
      </c>
    </row>
    <row r="223" spans="1:13" x14ac:dyDescent="0.2">
      <c r="A223" s="34" t="str">
        <f t="shared" si="15"/>
        <v>3311402200789-14</v>
      </c>
      <c r="B223" s="34">
        <f t="shared" si="16"/>
        <v>14</v>
      </c>
      <c r="C223" s="34" t="str">
        <f t="shared" si="17"/>
        <v>3311402200789</v>
      </c>
      <c r="D223" s="34" t="str">
        <f t="shared" si="18"/>
        <v>331140220078901</v>
      </c>
      <c r="E223" s="34" t="str">
        <f t="shared" si="19"/>
        <v>33114022007890104</v>
      </c>
      <c r="F223" s="35" t="str">
        <f>IF(ISERROR(CONSOLIDADO!D227&amp;IF(LEN(CONSOLIDADO!G227)=1,"00"&amp;CONSOLIDADO!G227,IF(LEN(CONSOLIDADO!G227)=2,"0"&amp;CONSOLIDADO!G227,IF(LEN(CONSOLIDADO!G227)=3,CONSOLIDADO!G227,""))))=TRUE,"",CONSOLIDADO!D227&amp;IF(LEN(CONSOLIDADO!G227)=1,"00"&amp;CONSOLIDADO!G227,IF(LEN(CONSOLIDADO!G227)=2,"0"&amp;CONSOLIDADO!G227,IF(LEN(CONSOLIDADO!G227)=3,CONSOLIDADO!G227,""))))</f>
        <v>33114022007890104001</v>
      </c>
      <c r="G223" s="16" t="str">
        <f>CONSOLIDADO!B227</f>
        <v>Desarrollar e implementar los 1 módulos del sire para garantizar el fortalecimiento del sistema de información de riesgos y emergencias sire como fuente única y oficial para la toma de decisiones del sdgr.</v>
      </c>
      <c r="H223" s="16" t="str">
        <f>MID(CONSOLIDADO!E227,6,250)</f>
        <v>Consolidacion del Sistema de control y monitoreo</v>
      </c>
      <c r="I223" s="36" t="str">
        <f>CONSOLIDADO!H227</f>
        <v>Adicion al contrato No. 110 de 2014 cuyo objeto es: Prestar servicios profesionales para el soporte, mantenimiento y ampliación  de las redes de monitoreo  y comunicaciones.</v>
      </c>
      <c r="J223" s="34" t="str">
        <f>+CONSOLIDADO!P227&amp;" - "&amp;CONSOLIDADO!Q227&amp;" - "&amp;CONSOLIDADO!R227&amp;" "&amp;CONSOLIDADO!S227</f>
        <v>03 - 04 - 0323 Personal contratado para el fortalecimiento de las Gestión del Riesgo</v>
      </c>
      <c r="K223" s="34" t="str">
        <f>+CONSOLIDADO!J227&amp;" "&amp;CONSOLIDADO!K227</f>
        <v>2.3.03.03.01.03 Servicios Personales Indirectos</v>
      </c>
      <c r="L223" s="16" t="str">
        <f>+CONSOLIDADO!L227&amp;" "&amp;CONSOLIDADO!M227</f>
        <v>066 Fortalecimiento Institucional - General</v>
      </c>
      <c r="M223" s="16" t="str">
        <f>+CONSOLIDADO!N227&amp;" "&amp;CONSOLIDADO!O227</f>
        <v>7018 Transferencias de carácter general entre diferentes niveles de gobierno</v>
      </c>
    </row>
    <row r="224" spans="1:13" x14ac:dyDescent="0.2">
      <c r="A224" s="34" t="str">
        <f t="shared" si="15"/>
        <v>3311402200789-15</v>
      </c>
      <c r="B224" s="34">
        <f t="shared" si="16"/>
        <v>15</v>
      </c>
      <c r="C224" s="34" t="str">
        <f t="shared" si="17"/>
        <v>3311402200789</v>
      </c>
      <c r="D224" s="34" t="str">
        <f t="shared" si="18"/>
        <v>331140220078901</v>
      </c>
      <c r="E224" s="34" t="str">
        <f t="shared" si="19"/>
        <v>33114022007890104</v>
      </c>
      <c r="F224" s="35" t="str">
        <f>IF(ISERROR(CONSOLIDADO!D228&amp;IF(LEN(CONSOLIDADO!G228)=1,"00"&amp;CONSOLIDADO!G228,IF(LEN(CONSOLIDADO!G228)=2,"0"&amp;CONSOLIDADO!G228,IF(LEN(CONSOLIDADO!G228)=3,CONSOLIDADO!G228,""))))=TRUE,"",CONSOLIDADO!D228&amp;IF(LEN(CONSOLIDADO!G228)=1,"00"&amp;CONSOLIDADO!G228,IF(LEN(CONSOLIDADO!G228)=2,"0"&amp;CONSOLIDADO!G228,IF(LEN(CONSOLIDADO!G228)=3,CONSOLIDADO!G228,""))))</f>
        <v>33114022007890104002</v>
      </c>
      <c r="G224" s="16" t="str">
        <f>CONSOLIDADO!B228</f>
        <v>Desarrollar e implementar los 1 módulos del sire para garantizar el fortalecimiento del sistema de información de riesgos y emergencias sire como fuente única y oficial para la toma de decisiones del sdgr.</v>
      </c>
      <c r="H224" s="16" t="str">
        <f>MID(CONSOLIDADO!E228,6,250)</f>
        <v>Consolidacion del Sistema de control y monitoreo</v>
      </c>
      <c r="I224" s="36" t="str">
        <f>CONSOLIDADO!H228</f>
        <v>Adicion al contrato No. 111 de 2014 cuyo objeto es: Prestar servicios profesionales para el soporte, mantenimiento y ampliación  de las redes de monitoreo  y comunicaciones.</v>
      </c>
      <c r="J224" s="34" t="str">
        <f>+CONSOLIDADO!P228&amp;" - "&amp;CONSOLIDADO!Q228&amp;" - "&amp;CONSOLIDADO!R228&amp;" "&amp;CONSOLIDADO!S228</f>
        <v>03 - 04 - 0323 Personal contratado para el fortalecimiento de las Gestión del Riesgo</v>
      </c>
      <c r="K224" s="34" t="str">
        <f>+CONSOLIDADO!J228&amp;" "&amp;CONSOLIDADO!K228</f>
        <v>2.3.03.03.01.03 Servicios Personales Indirectos</v>
      </c>
      <c r="L224" s="16" t="str">
        <f>+CONSOLIDADO!L228&amp;" "&amp;CONSOLIDADO!M228</f>
        <v>066 Fortalecimiento Institucional - General</v>
      </c>
      <c r="M224" s="16" t="str">
        <f>+CONSOLIDADO!N228&amp;" "&amp;CONSOLIDADO!O228</f>
        <v>7018 Transferencias de carácter general entre diferentes niveles de gobierno</v>
      </c>
    </row>
    <row r="225" spans="1:13" x14ac:dyDescent="0.2">
      <c r="A225" s="34" t="str">
        <f t="shared" si="15"/>
        <v>3311402200789-16</v>
      </c>
      <c r="B225" s="34">
        <f t="shared" si="16"/>
        <v>16</v>
      </c>
      <c r="C225" s="34" t="str">
        <f t="shared" si="17"/>
        <v>3311402200789</v>
      </c>
      <c r="D225" s="34" t="str">
        <f t="shared" si="18"/>
        <v>331140220078902</v>
      </c>
      <c r="E225" s="34" t="str">
        <f t="shared" si="19"/>
        <v>33114022007890201</v>
      </c>
      <c r="F225" s="35" t="str">
        <f>IF(ISERROR(CONSOLIDADO!D229&amp;IF(LEN(CONSOLIDADO!G229)=1,"00"&amp;CONSOLIDADO!G229,IF(LEN(CONSOLIDADO!G229)=2,"0"&amp;CONSOLIDADO!G229,IF(LEN(CONSOLIDADO!G229)=3,CONSOLIDADO!G229,""))))=TRUE,"",CONSOLIDADO!D229&amp;IF(LEN(CONSOLIDADO!G229)=1,"00"&amp;CONSOLIDADO!G229,IF(LEN(CONSOLIDADO!G229)=2,"0"&amp;CONSOLIDADO!G229,IF(LEN(CONSOLIDADO!G229)=3,CONSOLIDADO!G229,""))))</f>
        <v>33114022007890201001</v>
      </c>
      <c r="G225" s="16" t="str">
        <f>CONSOLIDADO!B229</f>
        <v>Mejorar  al 25 % la plataforma tecnológica que permita soportar la operación de la entidad, logrando una alta disponibilidad de la información con planes de continuidad de la operación e interoperabilidad con las entidades del sistema distrital de gestión del riesgo</v>
      </c>
      <c r="H225" s="16" t="str">
        <f>MID(CONSOLIDADO!E229,6,250)</f>
        <v>Garantizar el soporte y actualizaciones de licenciamiento de software y servicios para el funcionamineto del sire.</v>
      </c>
      <c r="I225" s="36" t="str">
        <f>CONSOLIDADO!H229</f>
        <v>Prestar el servicio de envío de mensajes de texto para las actividades de la gestión de riesgos</v>
      </c>
      <c r="J225" s="34" t="str">
        <f>+CONSOLIDADO!P229&amp;" - "&amp;CONSOLIDADO!Q229&amp;" - "&amp;CONSOLIDADO!R229&amp;" "&amp;CONSOLIDADO!S229</f>
        <v>02 - 01 - 0764 Materiales, suministros y servicios del FOPAE</v>
      </c>
      <c r="K225" s="34" t="str">
        <f>+CONSOLIDADO!J229&amp;" "&amp;CONSOLIDADO!K229</f>
        <v>2.3.02.02.01.98 Otros Gastos Adquisición y/o producción equipos, materiales, suministros y servicios Administrativos</v>
      </c>
      <c r="L225" s="16" t="str">
        <f>+CONSOLIDADO!L229&amp;" "&amp;CONSOLIDADO!M229</f>
        <v>066 Prevención Y Atención De Desastres - General</v>
      </c>
      <c r="M225" s="16" t="str">
        <f>+CONSOLIDADO!N229&amp;" "&amp;CONSOLIDADO!O229</f>
        <v>7018 Transferencias de carácter general entre diferentes niveles de gobierno</v>
      </c>
    </row>
    <row r="226" spans="1:13" x14ac:dyDescent="0.2">
      <c r="A226" s="34" t="str">
        <f t="shared" si="15"/>
        <v>3311402200789-17</v>
      </c>
      <c r="B226" s="34">
        <f t="shared" si="16"/>
        <v>17</v>
      </c>
      <c r="C226" s="34" t="str">
        <f t="shared" si="17"/>
        <v>3311402200789</v>
      </c>
      <c r="D226" s="34" t="str">
        <f t="shared" si="18"/>
        <v>331140220078903</v>
      </c>
      <c r="E226" s="34" t="str">
        <f t="shared" si="19"/>
        <v>33114022007890301</v>
      </c>
      <c r="F226" s="35" t="str">
        <f>IF(ISERROR(CONSOLIDADO!D230&amp;IF(LEN(CONSOLIDADO!G230)=1,"00"&amp;CONSOLIDADO!G230,IF(LEN(CONSOLIDADO!G230)=2,"0"&amp;CONSOLIDADO!G230,IF(LEN(CONSOLIDADO!G230)=3,CONSOLIDADO!G230,""))))=TRUE,"",CONSOLIDADO!D230&amp;IF(LEN(CONSOLIDADO!G230)=1,"00"&amp;CONSOLIDADO!G230,IF(LEN(CONSOLIDADO!G230)=2,"0"&amp;CONSOLIDADO!G230,IF(LEN(CONSOLIDADO!G230)=3,CONSOLIDADO!G230,""))))</f>
        <v>33114022007890301001</v>
      </c>
      <c r="G226" s="16" t="str">
        <f>CONSOLIDADO!B230</f>
        <v>Fortalecer y posicionar   1 sire como fuente única y oficial del sistema distrital de gestión de riesgo</v>
      </c>
      <c r="H226" s="16" t="str">
        <f>MID(CONSOLIDADO!E230,6,250)</f>
        <v xml:space="preserve">Construcción y validación de indicadores de evaluación y gestion del riesgo. </v>
      </c>
      <c r="I226" s="36" t="str">
        <f>CONSOLIDADO!H230</f>
        <v>Actualización de licencias del Software para la operación de los sistemas de información de la entidad</v>
      </c>
      <c r="J226" s="34" t="str">
        <f>+CONSOLIDADO!P230&amp;" - "&amp;CONSOLIDADO!Q230&amp;" - "&amp;CONSOLIDADO!R230&amp;" "&amp;CONSOLIDADO!S230</f>
        <v>02 - 02 - 0041 Mantenimiento de Equipos de Cómputo y Tecnológicos del FOPAE</v>
      </c>
      <c r="K226" s="34" t="str">
        <f>+CONSOLIDADO!J230&amp;" "&amp;CONSOLIDADO!K230</f>
        <v>2.3.02.01.02.98 Otros Gastos en Mantenimiento de equipos, materiales, suministros y servicios propios del Sector</v>
      </c>
      <c r="L226" s="16" t="str">
        <f>+CONSOLIDADO!L230&amp;" "&amp;CONSOLIDADO!M230</f>
        <v>066 Fortalecimiento Institucional - General</v>
      </c>
      <c r="M226" s="16" t="str">
        <f>+CONSOLIDADO!N230&amp;" "&amp;CONSOLIDADO!O230</f>
        <v>7018 Transferencias de carácter general entre diferentes niveles de gobierno</v>
      </c>
    </row>
    <row r="227" spans="1:13" x14ac:dyDescent="0.2">
      <c r="A227" s="34" t="str">
        <f t="shared" si="15"/>
        <v>3311402200789-18</v>
      </c>
      <c r="B227" s="34">
        <f t="shared" si="16"/>
        <v>18</v>
      </c>
      <c r="C227" s="34" t="str">
        <f t="shared" si="17"/>
        <v>3311402200789</v>
      </c>
      <c r="D227" s="34" t="str">
        <f t="shared" si="18"/>
        <v>331140220078903</v>
      </c>
      <c r="E227" s="34" t="str">
        <f t="shared" si="19"/>
        <v>33114022007890301</v>
      </c>
      <c r="F227" s="35" t="str">
        <f>IF(ISERROR(CONSOLIDADO!D231&amp;IF(LEN(CONSOLIDADO!G231)=1,"00"&amp;CONSOLIDADO!G231,IF(LEN(CONSOLIDADO!G231)=2,"0"&amp;CONSOLIDADO!G231,IF(LEN(CONSOLIDADO!G231)=3,CONSOLIDADO!G231,""))))=TRUE,"",CONSOLIDADO!D231&amp;IF(LEN(CONSOLIDADO!G231)=1,"00"&amp;CONSOLIDADO!G231,IF(LEN(CONSOLIDADO!G231)=2,"0"&amp;CONSOLIDADO!G231,IF(LEN(CONSOLIDADO!G231)=3,CONSOLIDADO!G231,""))))</f>
        <v>33114022007890301002</v>
      </c>
      <c r="G227" s="16" t="str">
        <f>CONSOLIDADO!B231</f>
        <v>Fortalecer y posicionar   1 sire como fuente única y oficial del sistema distrital de gestión de riesgo</v>
      </c>
      <c r="H227" s="16" t="str">
        <f>MID(CONSOLIDADO!E231,6,250)</f>
        <v xml:space="preserve">Construcción y validación de indicadores de evaluación y gestion del riesgo. </v>
      </c>
      <c r="I227" s="36" t="str">
        <f>CONSOLIDADO!H231</f>
        <v>Prestar los servicios profesionales al IDIGER para el desarrollo de aplicativos del SIRE, programando con JAVA y con base de datos ORACLE</v>
      </c>
      <c r="J227" s="34" t="str">
        <f>+CONSOLIDADO!P231&amp;" - "&amp;CONSOLIDADO!Q231&amp;" - "&amp;CONSOLIDADO!R231&amp;" "&amp;CONSOLIDADO!S231</f>
        <v>03 - 04 - 0323 Personal contratado para el fortalecimiento de las Gestión del Riesgo</v>
      </c>
      <c r="K227" s="34" t="str">
        <f>+CONSOLIDADO!J231&amp;" "&amp;CONSOLIDADO!K231</f>
        <v>2.3.03.03.01.03 Servicios Personales Indirectos</v>
      </c>
      <c r="L227" s="16" t="str">
        <f>+CONSOLIDADO!L231&amp;" "&amp;CONSOLIDADO!M231</f>
        <v>066 Fortalecimiento Institucional - General</v>
      </c>
      <c r="M227" s="16" t="str">
        <f>+CONSOLIDADO!N231&amp;" "&amp;CONSOLIDADO!O231</f>
        <v>7018 Transferencias de carácter general entre diferentes niveles de gobierno</v>
      </c>
    </row>
    <row r="228" spans="1:13" x14ac:dyDescent="0.2">
      <c r="A228" s="34" t="str">
        <f t="shared" si="15"/>
        <v>3311402200789-19</v>
      </c>
      <c r="B228" s="34">
        <f t="shared" si="16"/>
        <v>19</v>
      </c>
      <c r="C228" s="34" t="str">
        <f t="shared" si="17"/>
        <v>3311402200789</v>
      </c>
      <c r="D228" s="34" t="str">
        <f t="shared" si="18"/>
        <v>331140220078904</v>
      </c>
      <c r="E228" s="34" t="str">
        <f t="shared" si="19"/>
        <v>33114022007890401</v>
      </c>
      <c r="F228" s="35" t="str">
        <f>IF(ISERROR(CONSOLIDADO!D232&amp;IF(LEN(CONSOLIDADO!G232)=1,"00"&amp;CONSOLIDADO!G232,IF(LEN(CONSOLIDADO!G232)=2,"0"&amp;CONSOLIDADO!G232,IF(LEN(CONSOLIDADO!G232)=3,CONSOLIDADO!G232,""))))=TRUE,"",CONSOLIDADO!D232&amp;IF(LEN(CONSOLIDADO!G232)=1,"00"&amp;CONSOLIDADO!G232,IF(LEN(CONSOLIDADO!G232)=2,"0"&amp;CONSOLIDADO!G232,IF(LEN(CONSOLIDADO!G232)=3,CONSOLIDADO!G232,""))))</f>
        <v>33114022007890401001</v>
      </c>
      <c r="G228" s="16" t="str">
        <f>CONSOLIDADO!B232</f>
        <v>Operar y administrar el 100 % de la red distrital de telecomunicaciones para activar las entidades del sistema distrital de gestión del riesgo competentes de la atención de emergencias de acuerdo con los protocolos distritales de atención de emergencias.</v>
      </c>
      <c r="H228" s="16" t="str">
        <f>MID(CONSOLIDADO!E232,6,250)</f>
        <v>Administración de la red de telecomunicaciones de IDIGER</v>
      </c>
      <c r="I228" s="36" t="str">
        <f>CONSOLIDADO!H232</f>
        <v>Pago contraprestaciones al MINTIC por el uso del espectro radio eléctrico para la Red de Comunicaciones de Emergencia de la  red de acelerógrafos de Bogotá  y la red hidrometeorológica de Bogotá</v>
      </c>
      <c r="J228" s="34" t="str">
        <f>+CONSOLIDADO!P232&amp;" - "&amp;CONSOLIDADO!Q232&amp;" - "&amp;CONSOLIDADO!R232&amp;" "&amp;CONSOLIDADO!S232</f>
        <v>02 - 06 - 0004 Otros Gastos Operativos</v>
      </c>
      <c r="K228" s="34" t="str">
        <f>+CONSOLIDADO!J232&amp;" "&amp;CONSOLIDADO!K232</f>
        <v>2.3.02.01.01.98 Otros Gastos Adquisición y/o producción equipos, materiales, suministros y servicios propios Sector</v>
      </c>
      <c r="L228" s="16" t="str">
        <f>+CONSOLIDADO!L232&amp;" "&amp;CONSOLIDADO!M232</f>
        <v>066 Fortalecimiento Institucional - General</v>
      </c>
      <c r="M228" s="16" t="str">
        <f>+CONSOLIDADO!N232&amp;" "&amp;CONSOLIDADO!O232</f>
        <v>7018 Transferencias de carácter general entre diferentes niveles de gobierno</v>
      </c>
    </row>
    <row r="229" spans="1:13" x14ac:dyDescent="0.2">
      <c r="A229" s="34" t="str">
        <f t="shared" si="15"/>
        <v>3311402200789-20</v>
      </c>
      <c r="B229" s="34">
        <f t="shared" si="16"/>
        <v>20</v>
      </c>
      <c r="C229" s="34" t="str">
        <f t="shared" si="17"/>
        <v>3311402200789</v>
      </c>
      <c r="D229" s="34" t="str">
        <f t="shared" si="18"/>
        <v>331140220078904</v>
      </c>
      <c r="E229" s="34" t="str">
        <f t="shared" si="19"/>
        <v>33114022007890401</v>
      </c>
      <c r="F229" s="35" t="str">
        <f>IF(ISERROR(CONSOLIDADO!D233&amp;IF(LEN(CONSOLIDADO!G233)=1,"00"&amp;CONSOLIDADO!G233,IF(LEN(CONSOLIDADO!G233)=2,"0"&amp;CONSOLIDADO!G233,IF(LEN(CONSOLIDADO!G233)=3,CONSOLIDADO!G233,""))))=TRUE,"",CONSOLIDADO!D233&amp;IF(LEN(CONSOLIDADO!G233)=1,"00"&amp;CONSOLIDADO!G233,IF(LEN(CONSOLIDADO!G233)=2,"0"&amp;CONSOLIDADO!G233,IF(LEN(CONSOLIDADO!G233)=3,CONSOLIDADO!G233,""))))</f>
        <v>33114022007890401002</v>
      </c>
      <c r="G229" s="16" t="str">
        <f>CONSOLIDADO!B233</f>
        <v>Operar y administrar el 100 % de la red distrital de telecomunicaciones para activar las entidades del sistema distrital de gestión del riesgo competentes de la atención de emergencias de acuerdo con los protocolos distritales de atención de emergencias.</v>
      </c>
      <c r="H229" s="16" t="str">
        <f>MID(CONSOLIDADO!E233,6,250)</f>
        <v>Administración de la red de telecomunicaciones de IDIGER</v>
      </c>
      <c r="I229" s="36" t="str">
        <f>CONSOLIDADO!H233</f>
        <v xml:space="preserve">Arrendamiento de espacios para el alojamiento de una (1) repetidora de radio de propiedad del Instituto Distrital De Gestión De Riesgos Y Cambio Climático - IDIGER, junto con los accesorios necesarios para el funcionamiento de la misma, en la caseta situada en el Cerro El Águila (Alto el Cable)
</v>
      </c>
      <c r="J229" s="34" t="str">
        <f>+CONSOLIDADO!P233&amp;" - "&amp;CONSOLIDADO!Q233&amp;" - "&amp;CONSOLIDADO!R233&amp;" "&amp;CONSOLIDADO!S233</f>
        <v>02 - 06 - 0097 Arrendamiento de inmuebles para las Estaciones de Monitoreo y Repetidoras del Fopae</v>
      </c>
      <c r="K229" s="34" t="str">
        <f>+CONSOLIDADO!J233&amp;" "&amp;CONSOLIDADO!K233</f>
        <v>2.3.02.01.01.98 Otros Gastos Adquisición y/o producción equipos, materiales, suministros y servicios propios Sector</v>
      </c>
      <c r="L229" s="16" t="str">
        <f>+CONSOLIDADO!L233&amp;" "&amp;CONSOLIDADO!M233</f>
        <v>083 Prevención y Atención de Desastres - General</v>
      </c>
      <c r="M229" s="16" t="str">
        <f>+CONSOLIDADO!N233&amp;" "&amp;CONSOLIDADO!O233</f>
        <v>7018 Transferencias de carácter general entre diferentes niveles de gobierno</v>
      </c>
    </row>
    <row r="230" spans="1:13" x14ac:dyDescent="0.2">
      <c r="A230" s="34" t="str">
        <f t="shared" si="15"/>
        <v>3311402200789-21</v>
      </c>
      <c r="B230" s="34">
        <f t="shared" si="16"/>
        <v>21</v>
      </c>
      <c r="C230" s="34" t="str">
        <f t="shared" si="17"/>
        <v>3311402200789</v>
      </c>
      <c r="D230" s="34" t="str">
        <f t="shared" si="18"/>
        <v>331140220078904</v>
      </c>
      <c r="E230" s="34" t="str">
        <f t="shared" si="19"/>
        <v>33114022007890401</v>
      </c>
      <c r="F230" s="35" t="str">
        <f>IF(ISERROR(CONSOLIDADO!D234&amp;IF(LEN(CONSOLIDADO!G234)=1,"00"&amp;CONSOLIDADO!G234,IF(LEN(CONSOLIDADO!G234)=2,"0"&amp;CONSOLIDADO!G234,IF(LEN(CONSOLIDADO!G234)=3,CONSOLIDADO!G234,""))))=TRUE,"",CONSOLIDADO!D234&amp;IF(LEN(CONSOLIDADO!G234)=1,"00"&amp;CONSOLIDADO!G234,IF(LEN(CONSOLIDADO!G234)=2,"0"&amp;CONSOLIDADO!G234,IF(LEN(CONSOLIDADO!G234)=3,CONSOLIDADO!G234,""))))</f>
        <v>33114022007890401003</v>
      </c>
      <c r="G230" s="16" t="str">
        <f>CONSOLIDADO!B234</f>
        <v>Operar y administrar el 100 % de la red distrital de telecomunicaciones para activar las entidades del sistema distrital de gestión del riesgo competentes de la atención de emergencias de acuerdo con los protocolos distritales de atención de emergencias.</v>
      </c>
      <c r="H230" s="16" t="str">
        <f>MID(CONSOLIDADO!E234,6,250)</f>
        <v>Administración de la red de telecomunicaciones de IDIGER</v>
      </c>
      <c r="I230" s="36" t="str">
        <f>CONSOLIDADO!H234</f>
        <v>Prestar servicios profesionales especializados para la administracion, control y seguimiento de la red de telecomunicaciones y las redes de monitoreo</v>
      </c>
      <c r="J230" s="34" t="str">
        <f>+CONSOLIDADO!P234&amp;" - "&amp;CONSOLIDADO!Q234&amp;" - "&amp;CONSOLIDADO!R234&amp;" "&amp;CONSOLIDADO!S234</f>
        <v>03 - 04 - 0323 Personal contratado para el fortalecimiento de las Gestión del Riesgo</v>
      </c>
      <c r="K230" s="34" t="str">
        <f>+CONSOLIDADO!J234&amp;" "&amp;CONSOLIDADO!K234</f>
        <v>2.3.03.03.01.03 Servicios Personales Indirectos</v>
      </c>
      <c r="L230" s="16" t="str">
        <f>+CONSOLIDADO!L234&amp;" "&amp;CONSOLIDADO!M234</f>
        <v>066 Fortalecimiento Institucional - General</v>
      </c>
      <c r="M230" s="16" t="str">
        <f>+CONSOLIDADO!N234&amp;" "&amp;CONSOLIDADO!O234</f>
        <v>7018 Transferencias de carácter general entre diferentes niveles de gobierno</v>
      </c>
    </row>
    <row r="231" spans="1:13" x14ac:dyDescent="0.2">
      <c r="A231" s="34" t="str">
        <f t="shared" si="15"/>
        <v>3311402200789-22</v>
      </c>
      <c r="B231" s="34">
        <f t="shared" si="16"/>
        <v>22</v>
      </c>
      <c r="C231" s="34" t="str">
        <f t="shared" si="17"/>
        <v>3311402200789</v>
      </c>
      <c r="D231" s="34" t="str">
        <f t="shared" si="18"/>
        <v>331140220078904</v>
      </c>
      <c r="E231" s="34" t="str">
        <f t="shared" si="19"/>
        <v>33114022007890401</v>
      </c>
      <c r="F231" s="35" t="str">
        <f>IF(ISERROR(CONSOLIDADO!D235&amp;IF(LEN(CONSOLIDADO!G235)=1,"00"&amp;CONSOLIDADO!G235,IF(LEN(CONSOLIDADO!G235)=2,"0"&amp;CONSOLIDADO!G235,IF(LEN(CONSOLIDADO!G235)=3,CONSOLIDADO!G235,""))))=TRUE,"",CONSOLIDADO!D235&amp;IF(LEN(CONSOLIDADO!G235)=1,"00"&amp;CONSOLIDADO!G235,IF(LEN(CONSOLIDADO!G235)=2,"0"&amp;CONSOLIDADO!G235,IF(LEN(CONSOLIDADO!G235)=3,CONSOLIDADO!G235,""))))</f>
        <v>33114022007890401004</v>
      </c>
      <c r="G231" s="16" t="str">
        <f>CONSOLIDADO!B235</f>
        <v>Operar y administrar el 100 % de la red distrital de telecomunicaciones para activar las entidades del sistema distrital de gestión del riesgo competentes de la atención de emergencias de acuerdo con los protocolos distritales de atención de emergencias.</v>
      </c>
      <c r="H231" s="16" t="str">
        <f>MID(CONSOLIDADO!E235,6,250)</f>
        <v>Administración de la red de telecomunicaciones de IDIGER</v>
      </c>
      <c r="I231" s="36" t="str">
        <f>CONSOLIDADO!H235</f>
        <v xml:space="preserve">Adicion al contrato No 224 de 2014 cuyo objeto es: Prestar servicios profesionales  para desarrollar actividades de soporte, mantenimiento y apoyo para la  integración de la red de telecomunicaciones de la entidad y las redes de monitoreo. </v>
      </c>
      <c r="J231" s="34" t="str">
        <f>+CONSOLIDADO!P235&amp;" - "&amp;CONSOLIDADO!Q235&amp;" - "&amp;CONSOLIDADO!R235&amp;" "&amp;CONSOLIDADO!S235</f>
        <v>03 - 04 - 0323 Personal contratado para el fortalecimiento de las Gestión del Riesgo</v>
      </c>
      <c r="K231" s="34" t="str">
        <f>+CONSOLIDADO!J235&amp;" "&amp;CONSOLIDADO!K235</f>
        <v>2.3.03.03.01.03 Servicios Personales Indirectos</v>
      </c>
      <c r="L231" s="16" t="str">
        <f>+CONSOLIDADO!L235&amp;" "&amp;CONSOLIDADO!M235</f>
        <v>066 Fortalecimiento Institucional - General</v>
      </c>
      <c r="M231" s="16" t="str">
        <f>+CONSOLIDADO!N235&amp;" "&amp;CONSOLIDADO!O235</f>
        <v>7018 Transferencias de carácter general entre diferentes niveles de gobierno</v>
      </c>
    </row>
    <row r="232" spans="1:13" x14ac:dyDescent="0.2">
      <c r="A232" s="34" t="str">
        <f t="shared" si="15"/>
        <v>3311402200789-23</v>
      </c>
      <c r="B232" s="34">
        <f t="shared" si="16"/>
        <v>23</v>
      </c>
      <c r="C232" s="34" t="str">
        <f t="shared" si="17"/>
        <v>3311402200789</v>
      </c>
      <c r="D232" s="34" t="str">
        <f t="shared" si="18"/>
        <v>331140220078904</v>
      </c>
      <c r="E232" s="34" t="str">
        <f t="shared" si="19"/>
        <v>33114022007890401</v>
      </c>
      <c r="F232" s="35" t="str">
        <f>IF(ISERROR(CONSOLIDADO!D236&amp;IF(LEN(CONSOLIDADO!G236)=1,"00"&amp;CONSOLIDADO!G236,IF(LEN(CONSOLIDADO!G236)=2,"0"&amp;CONSOLIDADO!G236,IF(LEN(CONSOLIDADO!G236)=3,CONSOLIDADO!G236,""))))=TRUE,"",CONSOLIDADO!D236&amp;IF(LEN(CONSOLIDADO!G236)=1,"00"&amp;CONSOLIDADO!G236,IF(LEN(CONSOLIDADO!G236)=2,"0"&amp;CONSOLIDADO!G236,IF(LEN(CONSOLIDADO!G236)=3,CONSOLIDADO!G236,""))))</f>
        <v>33114022007890401005</v>
      </c>
      <c r="G232" s="16" t="str">
        <f>CONSOLIDADO!B236</f>
        <v>Operar y administrar el 100 % de la red distrital de telecomunicaciones para activar las entidades del sistema distrital de gestión del riesgo competentes de la atención de emergencias de acuerdo con los protocolos distritales de atención de emergencias.</v>
      </c>
      <c r="H232" s="16" t="str">
        <f>MID(CONSOLIDADO!E236,6,250)</f>
        <v>Administración de la red de telecomunicaciones de IDIGER</v>
      </c>
      <c r="I232" s="36" t="str">
        <f>CONSOLIDADO!H236</f>
        <v xml:space="preserve">Contratar el servicio de comunicación móvil para Gestión de Riesgos y Adaptación al Cambio Climático
</v>
      </c>
      <c r="J232" s="34" t="str">
        <f>+CONSOLIDADO!P236&amp;" - "&amp;CONSOLIDADO!Q236&amp;" - "&amp;CONSOLIDADO!R236&amp;" "&amp;CONSOLIDADO!S236</f>
        <v>02 - 01 - 0089 Adquisición de equipos y suministros tecnológicos</v>
      </c>
      <c r="K232" s="34" t="str">
        <f>+CONSOLIDADO!J236&amp;" "&amp;CONSOLIDADO!K236</f>
        <v>2.3.02.01.01.98 Otros Gastos Adquisición y/o producción equipos, materiales, suministros y servicios propios Sector</v>
      </c>
      <c r="L232" s="16" t="str">
        <f>+CONSOLIDADO!L236&amp;" "&amp;CONSOLIDADO!M236</f>
        <v>066 Fortalecimiento Institucional - General</v>
      </c>
      <c r="M232" s="16" t="str">
        <f>+CONSOLIDADO!N236&amp;" "&amp;CONSOLIDADO!O236</f>
        <v>7018 Transferencias de carácter general entre diferentes niveles de gobierno</v>
      </c>
    </row>
    <row r="233" spans="1:13" x14ac:dyDescent="0.2">
      <c r="A233" s="34" t="str">
        <f t="shared" si="15"/>
        <v>3311402200789-24</v>
      </c>
      <c r="B233" s="34">
        <f t="shared" si="16"/>
        <v>24</v>
      </c>
      <c r="C233" s="34" t="str">
        <f t="shared" si="17"/>
        <v>3311402200789</v>
      </c>
      <c r="D233" s="34" t="str">
        <f t="shared" si="18"/>
        <v>331140220078904</v>
      </c>
      <c r="E233" s="34" t="str">
        <f t="shared" si="19"/>
        <v>33114022007890401</v>
      </c>
      <c r="F233" s="35" t="str">
        <f>IF(ISERROR(CONSOLIDADO!D237&amp;IF(LEN(CONSOLIDADO!G237)=1,"00"&amp;CONSOLIDADO!G237,IF(LEN(CONSOLIDADO!G237)=2,"0"&amp;CONSOLIDADO!G237,IF(LEN(CONSOLIDADO!G237)=3,CONSOLIDADO!G237,""))))=TRUE,"",CONSOLIDADO!D237&amp;IF(LEN(CONSOLIDADO!G237)=1,"00"&amp;CONSOLIDADO!G237,IF(LEN(CONSOLIDADO!G237)=2,"0"&amp;CONSOLIDADO!G237,IF(LEN(CONSOLIDADO!G237)=3,CONSOLIDADO!G237,""))))</f>
        <v>33114022007890401006</v>
      </c>
      <c r="G233" s="16" t="str">
        <f>CONSOLIDADO!B237</f>
        <v>Operar y administrar el 100 % de la red distrital de telecomunicaciones para activar las entidades del sistema distrital de gestión del riesgo competentes de la atención de emergencias de acuerdo con los protocolos distritales de atención de emergencias.</v>
      </c>
      <c r="H233" s="16" t="str">
        <f>MID(CONSOLIDADO!E237,6,250)</f>
        <v>Administración de la red de telecomunicaciones de IDIGER</v>
      </c>
      <c r="I233" s="36" t="str">
        <f>CONSOLIDADO!H237</f>
        <v xml:space="preserve">Contratar soporte técnico y derecho a actualizaciones denominado (SOFTWARE UPDATE LICENSE &amp; SUPPORT) de las licencias de: Oracle Database Enterprise Edition – Processor Perpetual,  Weblogic Suite – Processor Perpetual, Real Application Clusters – Processor Perpetual, Oracle Advanced Security, Oracle Database Vault,Audit Vault and Database Firewall, Oracle Diagnostics Pack y Oracle Tuning Pack 
</v>
      </c>
      <c r="J233" s="34" t="str">
        <f>+CONSOLIDADO!P237&amp;" - "&amp;CONSOLIDADO!Q237&amp;" - "&amp;CONSOLIDADO!R237&amp;" "&amp;CONSOLIDADO!S237</f>
        <v>02 - 01 - 0089 Adquisición de equipos y suministros tecnológicos</v>
      </c>
      <c r="K233" s="34" t="str">
        <f>+CONSOLIDADO!J237&amp;" "&amp;CONSOLIDADO!K237</f>
        <v>2.3.02.01.01.98 Otros Gastos Adquisición y/o producción equipos, materiales, suministros y servicios propios Sector</v>
      </c>
      <c r="L233" s="16" t="str">
        <f>+CONSOLIDADO!L237&amp;" "&amp;CONSOLIDADO!M237</f>
        <v>066 Fortalecimiento Institucional - General</v>
      </c>
      <c r="M233" s="16" t="str">
        <f>+CONSOLIDADO!N237&amp;" "&amp;CONSOLIDADO!O237</f>
        <v>7018 Transferencias de carácter general entre diferentes niveles de gobierno</v>
      </c>
    </row>
    <row r="234" spans="1:13" x14ac:dyDescent="0.2">
      <c r="A234" s="34" t="str">
        <f t="shared" si="15"/>
        <v>3311402200789-25</v>
      </c>
      <c r="B234" s="34">
        <f t="shared" si="16"/>
        <v>25</v>
      </c>
      <c r="C234" s="34" t="str">
        <f t="shared" si="17"/>
        <v>3311402200789</v>
      </c>
      <c r="D234" s="34" t="str">
        <f t="shared" si="18"/>
        <v>331140220078904</v>
      </c>
      <c r="E234" s="34" t="str">
        <f t="shared" si="19"/>
        <v>33114022007890401</v>
      </c>
      <c r="F234" s="35" t="str">
        <f>IF(ISERROR(CONSOLIDADO!D238&amp;IF(LEN(CONSOLIDADO!G238)=1,"00"&amp;CONSOLIDADO!G238,IF(LEN(CONSOLIDADO!G238)=2,"0"&amp;CONSOLIDADO!G238,IF(LEN(CONSOLIDADO!G238)=3,CONSOLIDADO!G238,""))))=TRUE,"",CONSOLIDADO!D238&amp;IF(LEN(CONSOLIDADO!G238)=1,"00"&amp;CONSOLIDADO!G238,IF(LEN(CONSOLIDADO!G238)=2,"0"&amp;CONSOLIDADO!G238,IF(LEN(CONSOLIDADO!G238)=3,CONSOLIDADO!G238,""))))</f>
        <v>33114022007890401007</v>
      </c>
      <c r="G234" s="16" t="str">
        <f>CONSOLIDADO!B238</f>
        <v>Operar y administrar el 100 % de la red distrital de telecomunicaciones para activar las entidades del sistema distrital de gestión del riesgo competentes de la atención de emergencias de acuerdo con los protocolos distritales de atención de emergencias.</v>
      </c>
      <c r="H234" s="16" t="str">
        <f>MID(CONSOLIDADO!E238,6,250)</f>
        <v>Administración de la red de telecomunicaciones de IDIGER</v>
      </c>
      <c r="I234" s="36" t="str">
        <f>CONSOLIDADO!H238</f>
        <v xml:space="preserve">Arrendamiento de espacios para el alojamiento de la Estación Kennedy perteneciente a la Red Hidrometereologica de Bogota, propiedad de la Entidad
</v>
      </c>
      <c r="J234" s="34" t="str">
        <f>+CONSOLIDADO!P238&amp;" - "&amp;CONSOLIDADO!Q238&amp;" - "&amp;CONSOLIDADO!R238&amp;" "&amp;CONSOLIDADO!S238</f>
        <v>02 - 06 - 0097 Arrendamiento de inmuebles para las Estaciones de Monitoreo y Repetidoras del Fopae</v>
      </c>
      <c r="K234" s="34" t="str">
        <f>+CONSOLIDADO!J238&amp;" "&amp;CONSOLIDADO!K238</f>
        <v>2.3.02.01.01.98 Otros Gastos Adquisición y/o producción equipos, materiales, suministros y servicios propios Sector</v>
      </c>
      <c r="L234" s="16" t="str">
        <f>+CONSOLIDADO!L238&amp;" "&amp;CONSOLIDADO!M238</f>
        <v>083 Prevención y Atención de Desastres - General</v>
      </c>
      <c r="M234" s="16" t="str">
        <f>+CONSOLIDADO!N238&amp;" "&amp;CONSOLIDADO!O238</f>
        <v>7018 Transferencias de carácter general entre diferentes niveles de gobierno</v>
      </c>
    </row>
    <row r="235" spans="1:13" x14ac:dyDescent="0.2">
      <c r="A235" s="34" t="str">
        <f t="shared" si="15"/>
        <v>3311402200789-26</v>
      </c>
      <c r="B235" s="34">
        <f t="shared" si="16"/>
        <v>26</v>
      </c>
      <c r="C235" s="34" t="str">
        <f t="shared" si="17"/>
        <v>3311402200789</v>
      </c>
      <c r="D235" s="34" t="str">
        <f t="shared" si="18"/>
        <v>331140220078904</v>
      </c>
      <c r="E235" s="34" t="str">
        <f t="shared" si="19"/>
        <v>33114022007890401</v>
      </c>
      <c r="F235" s="35" t="str">
        <f>IF(ISERROR(CONSOLIDADO!D239&amp;IF(LEN(CONSOLIDADO!G239)=1,"00"&amp;CONSOLIDADO!G239,IF(LEN(CONSOLIDADO!G239)=2,"0"&amp;CONSOLIDADO!G239,IF(LEN(CONSOLIDADO!G239)=3,CONSOLIDADO!G239,""))))=TRUE,"",CONSOLIDADO!D239&amp;IF(LEN(CONSOLIDADO!G239)=1,"00"&amp;CONSOLIDADO!G239,IF(LEN(CONSOLIDADO!G239)=2,"0"&amp;CONSOLIDADO!G239,IF(LEN(CONSOLIDADO!G239)=3,CONSOLIDADO!G239,""))))</f>
        <v>33114022007890401008</v>
      </c>
      <c r="G235" s="16" t="str">
        <f>CONSOLIDADO!B239</f>
        <v>Operar y administrar el 100 % de la red distrital de telecomunicaciones para activar las entidades del sistema distrital de gestión del riesgo competentes de la atención de emergencias de acuerdo con los protocolos distritales de atención de emergencias.</v>
      </c>
      <c r="H235" s="16" t="str">
        <f>MID(CONSOLIDADO!E239,6,250)</f>
        <v>Administración de la red de telecomunicaciones de IDIGER</v>
      </c>
      <c r="I235" s="36" t="str">
        <f>CONSOLIDADO!H239</f>
        <v xml:space="preserve">Arrendamiento de espacios para el alojamiento de la Estación Independencia perteneciente a la Red Hidrometereologica de Bogota, propiedad de la Entidad
</v>
      </c>
      <c r="J235" s="34" t="str">
        <f>+CONSOLIDADO!P239&amp;" - "&amp;CONSOLIDADO!Q239&amp;" - "&amp;CONSOLIDADO!R239&amp;" "&amp;CONSOLIDADO!S239</f>
        <v>02 - 06 - 0097 Arrendamiento de inmuebles para las Estaciones de Monitoreo y Repetidoras del Fopae</v>
      </c>
      <c r="K235" s="34" t="str">
        <f>+CONSOLIDADO!J239&amp;" "&amp;CONSOLIDADO!K239</f>
        <v>2.3.02.01.01.98 Otros Gastos Adquisición y/o producción equipos, materiales, suministros y servicios propios Sector</v>
      </c>
      <c r="L235" s="16" t="str">
        <f>+CONSOLIDADO!L239&amp;" "&amp;CONSOLIDADO!M239</f>
        <v>083 Prevención y Atención de Desastres - General</v>
      </c>
      <c r="M235" s="16" t="str">
        <f>+CONSOLIDADO!N239&amp;" "&amp;CONSOLIDADO!O239</f>
        <v>7018 Transferencias de carácter general entre diferentes niveles de gobierno</v>
      </c>
    </row>
    <row r="236" spans="1:13" x14ac:dyDescent="0.2">
      <c r="A236" s="34" t="str">
        <f t="shared" si="15"/>
        <v>3311402200789-27</v>
      </c>
      <c r="B236" s="34">
        <f t="shared" si="16"/>
        <v>27</v>
      </c>
      <c r="C236" s="34" t="str">
        <f t="shared" si="17"/>
        <v>3311402200789</v>
      </c>
      <c r="D236" s="34" t="str">
        <f t="shared" si="18"/>
        <v>331140220078904</v>
      </c>
      <c r="E236" s="34" t="str">
        <f t="shared" si="19"/>
        <v>33114022007890401</v>
      </c>
      <c r="F236" s="35" t="str">
        <f>IF(ISERROR(CONSOLIDADO!D240&amp;IF(LEN(CONSOLIDADO!G240)=1,"00"&amp;CONSOLIDADO!G240,IF(LEN(CONSOLIDADO!G240)=2,"0"&amp;CONSOLIDADO!G240,IF(LEN(CONSOLIDADO!G240)=3,CONSOLIDADO!G240,""))))=TRUE,"",CONSOLIDADO!D240&amp;IF(LEN(CONSOLIDADO!G240)=1,"00"&amp;CONSOLIDADO!G240,IF(LEN(CONSOLIDADO!G240)=2,"0"&amp;CONSOLIDADO!G240,IF(LEN(CONSOLIDADO!G240)=3,CONSOLIDADO!G240,""))))</f>
        <v>33114022007890401009</v>
      </c>
      <c r="G236" s="16" t="str">
        <f>CONSOLIDADO!B240</f>
        <v>Operar y administrar el 100 % de la red distrital de telecomunicaciones para activar las entidades del sistema distrital de gestión del riesgo competentes de la atención de emergencias de acuerdo con los protocolos distritales de atención de emergencias.</v>
      </c>
      <c r="H236" s="16" t="str">
        <f>MID(CONSOLIDADO!E240,6,250)</f>
        <v>Administración de la red de telecomunicaciones de IDIGER</v>
      </c>
      <c r="I236" s="36" t="str">
        <f>CONSOLIDADO!H240</f>
        <v xml:space="preserve">Arrendamiento de espacios para el alojamiento de la Estación La esperanza perteneciente a la Red Hidrometereologica de Bogota, propiedad de la Entidad
</v>
      </c>
      <c r="J236" s="34" t="str">
        <f>+CONSOLIDADO!P240&amp;" - "&amp;CONSOLIDADO!Q240&amp;" - "&amp;CONSOLIDADO!R240&amp;" "&amp;CONSOLIDADO!S240</f>
        <v>02 - 06 - 0097 Arrendamiento de inmuebles para las Estaciones de Monitoreo y Repetidoras del Fopae</v>
      </c>
      <c r="K236" s="34" t="str">
        <f>+CONSOLIDADO!J240&amp;" "&amp;CONSOLIDADO!K240</f>
        <v>2.3.02.01.01.98 Otros Gastos Adquisición y/o producción equipos, materiales, suministros y servicios propios Sector</v>
      </c>
      <c r="L236" s="16" t="str">
        <f>+CONSOLIDADO!L240&amp;" "&amp;CONSOLIDADO!M240</f>
        <v>083 Prevención y Atención de Desastres - General</v>
      </c>
      <c r="M236" s="16" t="str">
        <f>+CONSOLIDADO!N240&amp;" "&amp;CONSOLIDADO!O240</f>
        <v>7018 Transferencias de carácter general entre diferentes niveles de gobierno</v>
      </c>
    </row>
    <row r="237" spans="1:13" x14ac:dyDescent="0.2">
      <c r="A237" s="34" t="str">
        <f t="shared" si="15"/>
        <v>3311402200789-28</v>
      </c>
      <c r="B237" s="34">
        <f t="shared" si="16"/>
        <v>28</v>
      </c>
      <c r="C237" s="34" t="str">
        <f t="shared" si="17"/>
        <v>3311402200789</v>
      </c>
      <c r="D237" s="34" t="str">
        <f t="shared" si="18"/>
        <v>331140220078904</v>
      </c>
      <c r="E237" s="34" t="str">
        <f t="shared" si="19"/>
        <v>33114022007890401</v>
      </c>
      <c r="F237" s="35" t="str">
        <f>IF(ISERROR(CONSOLIDADO!D241&amp;IF(LEN(CONSOLIDADO!G241)=1,"00"&amp;CONSOLIDADO!G241,IF(LEN(CONSOLIDADO!G241)=2,"0"&amp;CONSOLIDADO!G241,IF(LEN(CONSOLIDADO!G241)=3,CONSOLIDADO!G241,""))))=TRUE,"",CONSOLIDADO!D241&amp;IF(LEN(CONSOLIDADO!G241)=1,"00"&amp;CONSOLIDADO!G241,IF(LEN(CONSOLIDADO!G241)=2,"0"&amp;CONSOLIDADO!G241,IF(LEN(CONSOLIDADO!G241)=3,CONSOLIDADO!G241,""))))</f>
        <v>33114022007890401010</v>
      </c>
      <c r="G237" s="16" t="str">
        <f>CONSOLIDADO!B241</f>
        <v>Operar y administrar el 100 % de la red distrital de telecomunicaciones para activar las entidades del sistema distrital de gestión del riesgo competentes de la atención de emergencias de acuerdo con los protocolos distritales de atención de emergencias.</v>
      </c>
      <c r="H237" s="16" t="str">
        <f>MID(CONSOLIDADO!E241,6,250)</f>
        <v>Administración de la red de telecomunicaciones de IDIGER</v>
      </c>
      <c r="I237" s="36" t="str">
        <f>CONSOLIDADO!H241</f>
        <v xml:space="preserve">Arrendamiento de espacios para el alojamiento de la Estación Gran Bretaña perteneciente a la Red Hidrometereologica de Bogota, propiedad de la Entidad
</v>
      </c>
      <c r="J237" s="34" t="str">
        <f>+CONSOLIDADO!P241&amp;" - "&amp;CONSOLIDADO!Q241&amp;" - "&amp;CONSOLIDADO!R241&amp;" "&amp;CONSOLIDADO!S241</f>
        <v>02 - 06 - 0097 Arrendamiento de inmuebles para las Estaciones de Monitoreo y Repetidoras del Fopae</v>
      </c>
      <c r="K237" s="34" t="str">
        <f>+CONSOLIDADO!J241&amp;" "&amp;CONSOLIDADO!K241</f>
        <v>2.3.02.01.01.98 Otros Gastos Adquisición y/o producción equipos, materiales, suministros y servicios propios Sector</v>
      </c>
      <c r="L237" s="16" t="str">
        <f>+CONSOLIDADO!L241&amp;" "&amp;CONSOLIDADO!M241</f>
        <v>083 Prevención y Atención de Desastres - General</v>
      </c>
      <c r="M237" s="16" t="str">
        <f>+CONSOLIDADO!N241&amp;" "&amp;CONSOLIDADO!O241</f>
        <v>7018 Transferencias de carácter general entre diferentes niveles de gobierno</v>
      </c>
    </row>
    <row r="238" spans="1:13" x14ac:dyDescent="0.2">
      <c r="A238" s="34" t="str">
        <f t="shared" si="15"/>
        <v>3311402200789-29</v>
      </c>
      <c r="B238" s="34">
        <f t="shared" si="16"/>
        <v>29</v>
      </c>
      <c r="C238" s="34" t="str">
        <f t="shared" si="17"/>
        <v>3311402200789</v>
      </c>
      <c r="D238" s="34" t="str">
        <f t="shared" si="18"/>
        <v>331140220078904</v>
      </c>
      <c r="E238" s="34" t="str">
        <f t="shared" si="19"/>
        <v>33114022007890401</v>
      </c>
      <c r="F238" s="35" t="str">
        <f>IF(ISERROR(CONSOLIDADO!D242&amp;IF(LEN(CONSOLIDADO!G242)=1,"00"&amp;CONSOLIDADO!G242,IF(LEN(CONSOLIDADO!G242)=2,"0"&amp;CONSOLIDADO!G242,IF(LEN(CONSOLIDADO!G242)=3,CONSOLIDADO!G242,""))))=TRUE,"",CONSOLIDADO!D242&amp;IF(LEN(CONSOLIDADO!G242)=1,"00"&amp;CONSOLIDADO!G242,IF(LEN(CONSOLIDADO!G242)=2,"0"&amp;CONSOLIDADO!G242,IF(LEN(CONSOLIDADO!G242)=3,CONSOLIDADO!G242,""))))</f>
        <v>33114022007890401011</v>
      </c>
      <c r="G238" s="16" t="str">
        <f>CONSOLIDADO!B242</f>
        <v>Operar y administrar el 100 % de la red distrital de telecomunicaciones para activar las entidades del sistema distrital de gestión del riesgo competentes de la atención de emergencias de acuerdo con los protocolos distritales de atención de emergencias.</v>
      </c>
      <c r="H238" s="16" t="str">
        <f>MID(CONSOLIDADO!E242,6,250)</f>
        <v>Administración de la red de telecomunicaciones de IDIGER</v>
      </c>
      <c r="I238" s="36" t="str">
        <f>CONSOLIDADO!H242</f>
        <v xml:space="preserve">Arrendamiento de espacios para el alojamiento de una (1) repetidora de radio de propiedad del Instituto Distrital De Gestión De Riesgos Y Cambio Climático - IDIGER, junto con los accesorios necesarios para el funcionamiento de las mismas, en la caseta situada en el Cerro Cazadores
</v>
      </c>
      <c r="J238" s="34" t="str">
        <f>+CONSOLIDADO!P242&amp;" - "&amp;CONSOLIDADO!Q242&amp;" - "&amp;CONSOLIDADO!R242&amp;" "&amp;CONSOLIDADO!S242</f>
        <v>02 - 06 - 0097 Arrendamiento de inmuebles para las Estaciones de Monitoreo y Repetidoras del Fopae</v>
      </c>
      <c r="K238" s="34" t="str">
        <f>+CONSOLIDADO!J242&amp;" "&amp;CONSOLIDADO!K242</f>
        <v>2.3.02.01.01.98 Otros Gastos Adquisición y/o producción equipos, materiales, suministros y servicios propios Sector</v>
      </c>
      <c r="L238" s="16" t="str">
        <f>+CONSOLIDADO!L242&amp;" "&amp;CONSOLIDADO!M242</f>
        <v>083 Prevención y Atención de Desastres - General</v>
      </c>
      <c r="M238" s="16" t="str">
        <f>+CONSOLIDADO!N242&amp;" "&amp;CONSOLIDADO!O242</f>
        <v>7018 Transferencias de carácter general entre diferentes niveles de gobierno</v>
      </c>
    </row>
    <row r="239" spans="1:13" x14ac:dyDescent="0.2">
      <c r="A239" s="34" t="str">
        <f t="shared" si="15"/>
        <v>3311402200789-30</v>
      </c>
      <c r="B239" s="34">
        <f t="shared" si="16"/>
        <v>30</v>
      </c>
      <c r="C239" s="34" t="str">
        <f t="shared" si="17"/>
        <v>3311402200789</v>
      </c>
      <c r="D239" s="34" t="str">
        <f t="shared" si="18"/>
        <v>331140220078904</v>
      </c>
      <c r="E239" s="34" t="str">
        <f t="shared" si="19"/>
        <v>33114022007890401</v>
      </c>
      <c r="F239" s="35" t="str">
        <f>IF(ISERROR(CONSOLIDADO!D243&amp;IF(LEN(CONSOLIDADO!G243)=1,"00"&amp;CONSOLIDADO!G243,IF(LEN(CONSOLIDADO!G243)=2,"0"&amp;CONSOLIDADO!G243,IF(LEN(CONSOLIDADO!G243)=3,CONSOLIDADO!G243,""))))=TRUE,"",CONSOLIDADO!D243&amp;IF(LEN(CONSOLIDADO!G243)=1,"00"&amp;CONSOLIDADO!G243,IF(LEN(CONSOLIDADO!G243)=2,"0"&amp;CONSOLIDADO!G243,IF(LEN(CONSOLIDADO!G243)=3,CONSOLIDADO!G243,""))))</f>
        <v>33114022007890401012</v>
      </c>
      <c r="G239" s="16" t="str">
        <f>CONSOLIDADO!B243</f>
        <v>Operar y administrar el 100 % de la red distrital de telecomunicaciones para activar las entidades del sistema distrital de gestión del riesgo competentes de la atención de emergencias de acuerdo con los protocolos distritales de atención de emergencias.</v>
      </c>
      <c r="H239" s="16" t="str">
        <f>MID(CONSOLIDADO!E243,6,250)</f>
        <v>Administración de la red de telecomunicaciones de IDIGER</v>
      </c>
      <c r="I239" s="36" t="str">
        <f>CONSOLIDADO!H243</f>
        <v xml:space="preserve">Arrendamiento de espacios para el alojamiento de una (1) repetidora de radio de propiedad del Instituto Distrital De Gestión De Riesgos Y Cambio Climático - IDIGER, junto con los accesorios necesarios para el funcionamiento de la misma, en la caseta situada en el Cerro Mochuelo
</v>
      </c>
      <c r="J239" s="34" t="str">
        <f>+CONSOLIDADO!P243&amp;" - "&amp;CONSOLIDADO!Q243&amp;" - "&amp;CONSOLIDADO!R243&amp;" "&amp;CONSOLIDADO!S243</f>
        <v>02 - 06 - 0097 Arrendamiento de inmuebles para las Estaciones de Monitoreo y Repetidoras del Fopae</v>
      </c>
      <c r="K239" s="34" t="str">
        <f>+CONSOLIDADO!J243&amp;" "&amp;CONSOLIDADO!K243</f>
        <v>2.3.02.01.01.98 Otros Gastos Adquisición y/o producción equipos, materiales, suministros y servicios propios Sector</v>
      </c>
      <c r="L239" s="16" t="str">
        <f>+CONSOLIDADO!L243&amp;" "&amp;CONSOLIDADO!M243</f>
        <v>083 Prevención y Atención de Desastres - General</v>
      </c>
      <c r="M239" s="16" t="str">
        <f>+CONSOLIDADO!N243&amp;" "&amp;CONSOLIDADO!O243</f>
        <v>7018 Transferencias de carácter general entre diferentes niveles de gobierno</v>
      </c>
    </row>
    <row r="240" spans="1:13" x14ac:dyDescent="0.2">
      <c r="A240" s="34" t="str">
        <f t="shared" si="15"/>
        <v>3311402200789-31</v>
      </c>
      <c r="B240" s="34">
        <f t="shared" si="16"/>
        <v>31</v>
      </c>
      <c r="C240" s="34" t="str">
        <f t="shared" si="17"/>
        <v>3311402200789</v>
      </c>
      <c r="D240" s="34" t="str">
        <f t="shared" si="18"/>
        <v>331140220078904</v>
      </c>
      <c r="E240" s="34" t="str">
        <f t="shared" si="19"/>
        <v>33114022007890401</v>
      </c>
      <c r="F240" s="35" t="str">
        <f>IF(ISERROR(CONSOLIDADO!D244&amp;IF(LEN(CONSOLIDADO!G244)=1,"00"&amp;CONSOLIDADO!G244,IF(LEN(CONSOLIDADO!G244)=2,"0"&amp;CONSOLIDADO!G244,IF(LEN(CONSOLIDADO!G244)=3,CONSOLIDADO!G244,""))))=TRUE,"",CONSOLIDADO!D244&amp;IF(LEN(CONSOLIDADO!G244)=1,"00"&amp;CONSOLIDADO!G244,IF(LEN(CONSOLIDADO!G244)=2,"0"&amp;CONSOLIDADO!G244,IF(LEN(CONSOLIDADO!G244)=3,CONSOLIDADO!G244,""))))</f>
        <v>33114022007890401013</v>
      </c>
      <c r="G240" s="16" t="str">
        <f>CONSOLIDADO!B244</f>
        <v>Operar y administrar el 100 % de la red distrital de telecomunicaciones para activar las entidades del sistema distrital de gestión del riesgo competentes de la atención de emergencias de acuerdo con los protocolos distritales de atención de emergencias.</v>
      </c>
      <c r="H240" s="16" t="str">
        <f>MID(CONSOLIDADO!E244,6,250)</f>
        <v>Administración de la red de telecomunicaciones de IDIGER</v>
      </c>
      <c r="I240" s="36" t="str">
        <f>CONSOLIDADO!H244</f>
        <v xml:space="preserve">Arrendamiento de espacios para el alojamiento de una (1) repetidora de radio de propiedad del Instituto Distrital De Gestión De Riesgos Y Cambio Climático - IDIGER, junto con los accesorios necesarios para el funcionamiento de la misma, en la caseta situada en el Cerro Mirador
</v>
      </c>
      <c r="J240" s="34" t="str">
        <f>+CONSOLIDADO!P244&amp;" - "&amp;CONSOLIDADO!Q244&amp;" - "&amp;CONSOLIDADO!R244&amp;" "&amp;CONSOLIDADO!S244</f>
        <v>02 - 06 - 0097 Arrendamiento de inmuebles para las Estaciones de Monitoreo y Repetidoras del Fopae</v>
      </c>
      <c r="K240" s="34" t="str">
        <f>+CONSOLIDADO!J244&amp;" "&amp;CONSOLIDADO!K244</f>
        <v>2.3.02.01.01.98 Otros Gastos Adquisición y/o producción equipos, materiales, suministros y servicios propios Sector</v>
      </c>
      <c r="L240" s="16" t="str">
        <f>+CONSOLIDADO!L244&amp;" "&amp;CONSOLIDADO!M244</f>
        <v>083 Prevención y Atención de Desastres - General</v>
      </c>
      <c r="M240" s="16" t="str">
        <f>+CONSOLIDADO!N244&amp;" "&amp;CONSOLIDADO!O244</f>
        <v>7018 Transferencias de carácter general entre diferentes niveles de gobierno</v>
      </c>
    </row>
    <row r="241" spans="1:13" x14ac:dyDescent="0.2">
      <c r="A241" s="34" t="str">
        <f t="shared" si="15"/>
        <v>3311402200789-32</v>
      </c>
      <c r="B241" s="34">
        <f t="shared" si="16"/>
        <v>32</v>
      </c>
      <c r="C241" s="34" t="str">
        <f t="shared" si="17"/>
        <v>3311402200789</v>
      </c>
      <c r="D241" s="34" t="str">
        <f t="shared" si="18"/>
        <v>331140220078904</v>
      </c>
      <c r="E241" s="34" t="str">
        <f t="shared" si="19"/>
        <v>33114022007890401</v>
      </c>
      <c r="F241" s="35" t="str">
        <f>IF(ISERROR(CONSOLIDADO!D245&amp;IF(LEN(CONSOLIDADO!G245)=1,"00"&amp;CONSOLIDADO!G245,IF(LEN(CONSOLIDADO!G245)=2,"0"&amp;CONSOLIDADO!G245,IF(LEN(CONSOLIDADO!G245)=3,CONSOLIDADO!G245,""))))=TRUE,"",CONSOLIDADO!D245&amp;IF(LEN(CONSOLIDADO!G245)=1,"00"&amp;CONSOLIDADO!G245,IF(LEN(CONSOLIDADO!G245)=2,"0"&amp;CONSOLIDADO!G245,IF(LEN(CONSOLIDADO!G245)=3,CONSOLIDADO!G245,""))))</f>
        <v>33114022007890401014</v>
      </c>
      <c r="G241" s="16" t="str">
        <f>CONSOLIDADO!B245</f>
        <v>Operar y administrar el 100 % de la red distrital de telecomunicaciones para activar las entidades del sistema distrital de gestión del riesgo competentes de la atención de emergencias de acuerdo con los protocolos distritales de atención de emergencias.</v>
      </c>
      <c r="H241" s="16" t="str">
        <f>MID(CONSOLIDADO!E245,6,250)</f>
        <v>Administración de la red de telecomunicaciones de IDIGER</v>
      </c>
      <c r="I241" s="36" t="str">
        <f>CONSOLIDADO!H245</f>
        <v xml:space="preserve">Arrendamiento de espacios para el alojamiento de tres (3) repetidoras de radio de propiedad del  Instituto Distrital De Gestión De Riesgos Y Cambio Climático - IDIGER, junto con los accesorios necesarios para el funcionamiento de las mismas, en las casetas situadas en los Cerros Mochuelo y Suba
</v>
      </c>
      <c r="J241" s="34" t="str">
        <f>+CONSOLIDADO!P245&amp;" - "&amp;CONSOLIDADO!Q245&amp;" - "&amp;CONSOLIDADO!R245&amp;" "&amp;CONSOLIDADO!S245</f>
        <v>02 - 06 - 0097 Arrendamiento de inmuebles para las Estaciones de Monitoreo y Repetidoras del Fopae</v>
      </c>
      <c r="K241" s="34" t="str">
        <f>+CONSOLIDADO!J245&amp;" "&amp;CONSOLIDADO!K245</f>
        <v>2.3.02.01.01.98 Otros Gastos Adquisición y/o producción equipos, materiales, suministros y servicios propios Sector</v>
      </c>
      <c r="L241" s="16" t="str">
        <f>+CONSOLIDADO!L245&amp;" "&amp;CONSOLIDADO!M245</f>
        <v>083 Prevención y Atención de Desastres - General</v>
      </c>
      <c r="M241" s="16" t="str">
        <f>+CONSOLIDADO!N245&amp;" "&amp;CONSOLIDADO!O245</f>
        <v>7018 Transferencias de carácter general entre diferentes niveles de gobierno</v>
      </c>
    </row>
    <row r="242" spans="1:13" x14ac:dyDescent="0.2">
      <c r="A242" s="34" t="str">
        <f t="shared" si="15"/>
        <v>3311402200789-33</v>
      </c>
      <c r="B242" s="34">
        <f t="shared" si="16"/>
        <v>33</v>
      </c>
      <c r="C242" s="34" t="str">
        <f t="shared" si="17"/>
        <v>3311402200789</v>
      </c>
      <c r="D242" s="34" t="str">
        <f t="shared" si="18"/>
        <v>331140220078905</v>
      </c>
      <c r="E242" s="34" t="str">
        <f t="shared" si="19"/>
        <v>33114022007890502</v>
      </c>
      <c r="F242" s="35" t="str">
        <f>IF(ISERROR(CONSOLIDADO!D246&amp;IF(LEN(CONSOLIDADO!G246)=1,"00"&amp;CONSOLIDADO!G246,IF(LEN(CONSOLIDADO!G246)=2,"0"&amp;CONSOLIDADO!G246,IF(LEN(CONSOLIDADO!G246)=3,CONSOLIDADO!G246,""))))=TRUE,"",CONSOLIDADO!D246&amp;IF(LEN(CONSOLIDADO!G246)=1,"00"&amp;CONSOLIDADO!G246,IF(LEN(CONSOLIDADO!G246)=2,"0"&amp;CONSOLIDADO!G246,IF(LEN(CONSOLIDADO!G246)=3,CONSOLIDADO!G246,""))))</f>
        <v>33114022007890502001</v>
      </c>
      <c r="G242" s="16" t="str">
        <f>CONSOLIDADO!B246</f>
        <v>Ampliar y mejorar  1 red distrital de telecomunicaciones de  emergencia que permita la interoperabilidad de las entidades conectadas  y su interconexión con el nuse.</v>
      </c>
      <c r="H242" s="16" t="str">
        <f>MID(CONSOLIDADO!E246,6,250)</f>
        <v>Adquisicion de equipos y servicios para fortalecer la red de telecomunicaciones de emergencia del IDIGER</v>
      </c>
      <c r="I242" s="36" t="str">
        <f>CONSOLIDADO!H246</f>
        <v>Pago contraprestaciones al MINTIC por el uso del espectro radio eléctrico para la Red de Comunicaciones de Emergencia de la  red de acelerógrafos de Bogotá  y la red hidrometeorológica de Bogotá</v>
      </c>
      <c r="J242" s="34" t="str">
        <f>+CONSOLIDADO!P246&amp;" - "&amp;CONSOLIDADO!Q246&amp;" - "&amp;CONSOLIDADO!R246&amp;" "&amp;CONSOLIDADO!S246</f>
        <v>02 - 06 - 0004 Otros Gastos Operativos</v>
      </c>
      <c r="K242" s="34" t="str">
        <f>+CONSOLIDADO!J246&amp;" "&amp;CONSOLIDADO!K246</f>
        <v>2.3.02.01.01.98 Otros Gastos Adquisición y/o producción equipos, materiales, suministros y servicios propios Sector</v>
      </c>
      <c r="L242" s="16" t="str">
        <f>+CONSOLIDADO!L246&amp;" "&amp;CONSOLIDADO!M246</f>
        <v>066 Fortalecimiento Institucional - General</v>
      </c>
      <c r="M242" s="16" t="str">
        <f>+CONSOLIDADO!N246&amp;" "&amp;CONSOLIDADO!O246</f>
        <v>7018 Transferencias de carácter general entre diferentes niveles de gobierno</v>
      </c>
    </row>
    <row r="243" spans="1:13" x14ac:dyDescent="0.2">
      <c r="A243" s="34" t="str">
        <f t="shared" si="15"/>
        <v>3311402200790-1</v>
      </c>
      <c r="B243" s="34">
        <f t="shared" si="16"/>
        <v>1</v>
      </c>
      <c r="C243" s="34" t="str">
        <f t="shared" si="17"/>
        <v>3311402200790</v>
      </c>
      <c r="D243" s="34" t="str">
        <f t="shared" si="18"/>
        <v>331140220079001</v>
      </c>
      <c r="E243" s="34" t="str">
        <f t="shared" si="19"/>
        <v>33114022007900101</v>
      </c>
      <c r="F243" s="35" t="str">
        <f>IF(ISERROR(CONSOLIDADO!D247&amp;IF(LEN(CONSOLIDADO!G247)=1,"00"&amp;CONSOLIDADO!G247,IF(LEN(CONSOLIDADO!G247)=2,"0"&amp;CONSOLIDADO!G247,IF(LEN(CONSOLIDADO!G247)=3,CONSOLIDADO!G247,""))))=TRUE,"",CONSOLIDADO!D247&amp;IF(LEN(CONSOLIDADO!G247)=1,"00"&amp;CONSOLIDADO!G247,IF(LEN(CONSOLIDADO!G247)=2,"0"&amp;CONSOLIDADO!G247,IF(LEN(CONSOLIDADO!G247)=3,CONSOLIDADO!G247,""))))</f>
        <v>33114022007900101001</v>
      </c>
      <c r="G243" s="16" t="str">
        <f>CONSOLIDADO!B247</f>
        <v>Promover  5 iniciativas  con participación social y comunitaria para la gestión de riesgos a nivel local</v>
      </c>
      <c r="H243" s="16" t="str">
        <f>MID(CONSOLIDADO!E247,6,250)</f>
        <v xml:space="preserve"> Implementar el Programa de iniciativas Comunitarias en Gestión de Riesgos</v>
      </c>
      <c r="I243" s="36" t="str">
        <f>CONSOLIDADO!H247</f>
        <v xml:space="preserve">Prestar servicios profesionales a la entidad para el fortalecimiento de procesos organizativos e iniciativas de gestión de riesgos con comunidades, sectores sociales e institucionales. </v>
      </c>
      <c r="J243" s="34" t="str">
        <f>+CONSOLIDADO!P247&amp;" - "&amp;CONSOLIDADO!Q247&amp;" - "&amp;CONSOLIDADO!R247&amp;" "&amp;CONSOLIDADO!S247</f>
        <v>03 - 04 - 0323 Personal contratado para el fortalecimiento de las Gestión del Riesgo</v>
      </c>
      <c r="K243" s="34" t="str">
        <f>+CONSOLIDADO!J247&amp;" "&amp;CONSOLIDADO!K247</f>
        <v>2.3.03.03.01.03 Servicios Personales Indirectos</v>
      </c>
      <c r="L243" s="16" t="str">
        <f>+CONSOLIDADO!L247&amp;" "&amp;CONSOLIDADO!M247</f>
        <v>083 Prevención Y Atención De Desastres - General</v>
      </c>
      <c r="M243" s="16" t="str">
        <f>+CONSOLIDADO!N247&amp;" "&amp;CONSOLIDADO!O247</f>
        <v>7018 Transferencias de carácter general entre diferentes niveles de gobierno</v>
      </c>
    </row>
    <row r="244" spans="1:13" x14ac:dyDescent="0.2">
      <c r="A244" s="34" t="str">
        <f t="shared" si="15"/>
        <v>3311402200790-2</v>
      </c>
      <c r="B244" s="34">
        <f t="shared" si="16"/>
        <v>2</v>
      </c>
      <c r="C244" s="34" t="str">
        <f t="shared" si="17"/>
        <v>3311402200790</v>
      </c>
      <c r="D244" s="34" t="str">
        <f t="shared" si="18"/>
        <v>331140220079001</v>
      </c>
      <c r="E244" s="34" t="str">
        <f t="shared" si="19"/>
        <v>33114022007900101</v>
      </c>
      <c r="F244" s="35" t="str">
        <f>IF(ISERROR(CONSOLIDADO!D248&amp;IF(LEN(CONSOLIDADO!G248)=1,"00"&amp;CONSOLIDADO!G248,IF(LEN(CONSOLIDADO!G248)=2,"0"&amp;CONSOLIDADO!G248,IF(LEN(CONSOLIDADO!G248)=3,CONSOLIDADO!G248,""))))=TRUE,"",CONSOLIDADO!D248&amp;IF(LEN(CONSOLIDADO!G248)=1,"00"&amp;CONSOLIDADO!G248,IF(LEN(CONSOLIDADO!G248)=2,"0"&amp;CONSOLIDADO!G248,IF(LEN(CONSOLIDADO!G248)=3,CONSOLIDADO!G248,""))))</f>
        <v>33114022007900101002</v>
      </c>
      <c r="G244" s="16" t="str">
        <f>CONSOLIDADO!B248</f>
        <v>Promover  5 iniciativas  con participación social y comunitaria para la gestión de riesgos a nivel local</v>
      </c>
      <c r="H244" s="16" t="str">
        <f>MID(CONSOLIDADO!E248,6,250)</f>
        <v xml:space="preserve"> Implementar el Programa de iniciativas Comunitarias en Gestión de Riesgos</v>
      </c>
      <c r="I244" s="36" t="str">
        <f>CONSOLIDADO!H248</f>
        <v xml:space="preserve">Prestar servicios profesionales a la entidad para el fortalecimiento de procesos organizativos e iniciativas de gestión de riesgos con comunidades, sectores sociales e institucionales. </v>
      </c>
      <c r="J244" s="34" t="str">
        <f>+CONSOLIDADO!P248&amp;" - "&amp;CONSOLIDADO!Q248&amp;" - "&amp;CONSOLIDADO!R248&amp;" "&amp;CONSOLIDADO!S248</f>
        <v>03 - 04 - 0323 Personal contratado para el fortalecimiento de las Gestión del Riesgo</v>
      </c>
      <c r="K244" s="34" t="str">
        <f>+CONSOLIDADO!J248&amp;" "&amp;CONSOLIDADO!K248</f>
        <v>2.3.03.03.01.03 Servicios Personales Indirectos</v>
      </c>
      <c r="L244" s="16" t="str">
        <f>+CONSOLIDADO!L248&amp;" "&amp;CONSOLIDADO!M248</f>
        <v>083 Prevención Y Atención De Desastres - General</v>
      </c>
      <c r="M244" s="16" t="str">
        <f>+CONSOLIDADO!N248&amp;" "&amp;CONSOLIDADO!O248</f>
        <v>7018 Transferencias de carácter general entre diferentes niveles de gobierno</v>
      </c>
    </row>
    <row r="245" spans="1:13" x14ac:dyDescent="0.2">
      <c r="A245" s="34" t="str">
        <f t="shared" si="15"/>
        <v>3311402200790-3</v>
      </c>
      <c r="B245" s="34">
        <f t="shared" si="16"/>
        <v>3</v>
      </c>
      <c r="C245" s="34" t="str">
        <f t="shared" si="17"/>
        <v>3311402200790</v>
      </c>
      <c r="D245" s="34" t="str">
        <f t="shared" si="18"/>
        <v>331140220079001</v>
      </c>
      <c r="E245" s="34" t="str">
        <f t="shared" si="19"/>
        <v>33114022007900101</v>
      </c>
      <c r="F245" s="35" t="str">
        <f>IF(ISERROR(CONSOLIDADO!D249&amp;IF(LEN(CONSOLIDADO!G249)=1,"00"&amp;CONSOLIDADO!G249,IF(LEN(CONSOLIDADO!G249)=2,"0"&amp;CONSOLIDADO!G249,IF(LEN(CONSOLIDADO!G249)=3,CONSOLIDADO!G249,""))))=TRUE,"",CONSOLIDADO!D249&amp;IF(LEN(CONSOLIDADO!G249)=1,"00"&amp;CONSOLIDADO!G249,IF(LEN(CONSOLIDADO!G249)=2,"0"&amp;CONSOLIDADO!G249,IF(LEN(CONSOLIDADO!G249)=3,CONSOLIDADO!G249,""))))</f>
        <v>33114022007900101003</v>
      </c>
      <c r="G245" s="16" t="str">
        <f>CONSOLIDADO!B249</f>
        <v>Promover  5 iniciativas  con participación social y comunitaria para la gestión de riesgos a nivel local</v>
      </c>
      <c r="H245" s="16" t="str">
        <f>MID(CONSOLIDADO!E249,6,250)</f>
        <v xml:space="preserve"> Implementar el Programa de iniciativas Comunitarias en Gestión de Riesgos</v>
      </c>
      <c r="I245" s="36" t="str">
        <f>CONSOLIDADO!H249</f>
        <v xml:space="preserve">Prestar servicios profesionales a la entidad para el fortalecimiento de procesos organizativos e iniciativas de gestión de riesgos con comunidades, sectores sociales e institucionales. </v>
      </c>
      <c r="J245" s="34" t="str">
        <f>+CONSOLIDADO!P249&amp;" - "&amp;CONSOLIDADO!Q249&amp;" - "&amp;CONSOLIDADO!R249&amp;" "&amp;CONSOLIDADO!S249</f>
        <v>03 - 04 - 0323 Personal contratado para el fortalecimiento de las Gestión del Riesgo</v>
      </c>
      <c r="K245" s="34" t="str">
        <f>+CONSOLIDADO!J249&amp;" "&amp;CONSOLIDADO!K249</f>
        <v>2.3.03.03.01.03 Servicios Personales Indirectos</v>
      </c>
      <c r="L245" s="16" t="str">
        <f>+CONSOLIDADO!L249&amp;" "&amp;CONSOLIDADO!M249</f>
        <v>083 Prevención Y Atención De Desastres - General</v>
      </c>
      <c r="M245" s="16" t="str">
        <f>+CONSOLIDADO!N249&amp;" "&amp;CONSOLIDADO!O249</f>
        <v>7018 Transferencias de carácter general entre diferentes niveles de gobierno</v>
      </c>
    </row>
    <row r="246" spans="1:13" x14ac:dyDescent="0.2">
      <c r="A246" s="34" t="str">
        <f t="shared" si="15"/>
        <v>3311402200790-4</v>
      </c>
      <c r="B246" s="34">
        <f t="shared" si="16"/>
        <v>4</v>
      </c>
      <c r="C246" s="34" t="str">
        <f t="shared" si="17"/>
        <v>3311402200790</v>
      </c>
      <c r="D246" s="34" t="str">
        <f t="shared" si="18"/>
        <v>331140220079001</v>
      </c>
      <c r="E246" s="34" t="str">
        <f t="shared" si="19"/>
        <v>33114022007900101</v>
      </c>
      <c r="F246" s="35" t="str">
        <f>IF(ISERROR(CONSOLIDADO!D250&amp;IF(LEN(CONSOLIDADO!G250)=1,"00"&amp;CONSOLIDADO!G250,IF(LEN(CONSOLIDADO!G250)=2,"0"&amp;CONSOLIDADO!G250,IF(LEN(CONSOLIDADO!G250)=3,CONSOLIDADO!G250,""))))=TRUE,"",CONSOLIDADO!D250&amp;IF(LEN(CONSOLIDADO!G250)=1,"00"&amp;CONSOLIDADO!G250,IF(LEN(CONSOLIDADO!G250)=2,"0"&amp;CONSOLIDADO!G250,IF(LEN(CONSOLIDADO!G250)=3,CONSOLIDADO!G250,""))))</f>
        <v>33114022007900101004</v>
      </c>
      <c r="G246" s="16" t="str">
        <f>CONSOLIDADO!B250</f>
        <v>Promover  5 iniciativas  con participación social y comunitaria para la gestión de riesgos a nivel local</v>
      </c>
      <c r="H246" s="16" t="str">
        <f>MID(CONSOLIDADO!E250,6,250)</f>
        <v xml:space="preserve"> Implementar el Programa de iniciativas Comunitarias en Gestión de Riesgos</v>
      </c>
      <c r="I246" s="36" t="str">
        <f>CONSOLIDADO!H250</f>
        <v xml:space="preserve">Prestar servicios profesionales a la entidad para el fortalecimiento de procesos organizativos e iniciativas de gestión de riesgos con comunidades, sectores sociales e institucionales. </v>
      </c>
      <c r="J246" s="34" t="str">
        <f>+CONSOLIDADO!P250&amp;" - "&amp;CONSOLIDADO!Q250&amp;" - "&amp;CONSOLIDADO!R250&amp;" "&amp;CONSOLIDADO!S250</f>
        <v>03 - 04 - 0323 Personal contratado para el fortalecimiento de las Gestión del Riesgo</v>
      </c>
      <c r="K246" s="34" t="str">
        <f>+CONSOLIDADO!J250&amp;" "&amp;CONSOLIDADO!K250</f>
        <v>2.3.03.03.01.03 Servicios Personales Indirectos</v>
      </c>
      <c r="L246" s="16" t="str">
        <f>+CONSOLIDADO!L250&amp;" "&amp;CONSOLIDADO!M250</f>
        <v>083 Prevención Y Atención De Desastres - General</v>
      </c>
      <c r="M246" s="16" t="str">
        <f>+CONSOLIDADO!N250&amp;" "&amp;CONSOLIDADO!O250</f>
        <v>7018 Transferencias de carácter general entre diferentes niveles de gobierno</v>
      </c>
    </row>
    <row r="247" spans="1:13" x14ac:dyDescent="0.2">
      <c r="A247" s="34" t="str">
        <f t="shared" si="15"/>
        <v>3311402200790-5</v>
      </c>
      <c r="B247" s="34">
        <f t="shared" si="16"/>
        <v>5</v>
      </c>
      <c r="C247" s="34" t="str">
        <f t="shared" si="17"/>
        <v>3311402200790</v>
      </c>
      <c r="D247" s="34" t="str">
        <f t="shared" si="18"/>
        <v>331140220079001</v>
      </c>
      <c r="E247" s="34" t="str">
        <f t="shared" si="19"/>
        <v>33114022007900101</v>
      </c>
      <c r="F247" s="35" t="str">
        <f>IF(ISERROR(CONSOLIDADO!D251&amp;IF(LEN(CONSOLIDADO!G251)=1,"00"&amp;CONSOLIDADO!G251,IF(LEN(CONSOLIDADO!G251)=2,"0"&amp;CONSOLIDADO!G251,IF(LEN(CONSOLIDADO!G251)=3,CONSOLIDADO!G251,""))))=TRUE,"",CONSOLIDADO!D251&amp;IF(LEN(CONSOLIDADO!G251)=1,"00"&amp;CONSOLIDADO!G251,IF(LEN(CONSOLIDADO!G251)=2,"0"&amp;CONSOLIDADO!G251,IF(LEN(CONSOLIDADO!G251)=3,CONSOLIDADO!G251,""))))</f>
        <v>33114022007900101005</v>
      </c>
      <c r="G247" s="16" t="str">
        <f>CONSOLIDADO!B251</f>
        <v>Promover  5 iniciativas  con participación social y comunitaria para la gestión de riesgos a nivel local</v>
      </c>
      <c r="H247" s="16" t="str">
        <f>MID(CONSOLIDADO!E251,6,250)</f>
        <v xml:space="preserve"> Implementar el Programa de iniciativas Comunitarias en Gestión de Riesgos</v>
      </c>
      <c r="I247" s="36" t="str">
        <f>CONSOLIDADO!H251</f>
        <v xml:space="preserve">Prestar servicios profesionales a la entidad para el fortalecimiento de procesos organizativos e iniciativas de gestión de riesgos con comunidades, sectores sociales e institucionales. </v>
      </c>
      <c r="J247" s="34" t="str">
        <f>+CONSOLIDADO!P251&amp;" - "&amp;CONSOLIDADO!Q251&amp;" - "&amp;CONSOLIDADO!R251&amp;" "&amp;CONSOLIDADO!S251</f>
        <v>03 - 04 - 0323 Personal contratado para el fortalecimiento de las Gestión del Riesgo</v>
      </c>
      <c r="K247" s="34" t="str">
        <f>+CONSOLIDADO!J251&amp;" "&amp;CONSOLIDADO!K251</f>
        <v>2.3.03.03.01.03 Servicios Personales Indirectos</v>
      </c>
      <c r="L247" s="16" t="str">
        <f>+CONSOLIDADO!L251&amp;" "&amp;CONSOLIDADO!M251</f>
        <v>083 Prevención Y Atención De Desastres - General</v>
      </c>
      <c r="M247" s="16" t="str">
        <f>+CONSOLIDADO!N251&amp;" "&amp;CONSOLIDADO!O251</f>
        <v>7018 Transferencias de carácter general entre diferentes niveles de gobierno</v>
      </c>
    </row>
    <row r="248" spans="1:13" x14ac:dyDescent="0.2">
      <c r="A248" s="34" t="str">
        <f t="shared" si="15"/>
        <v>3311402200790-6</v>
      </c>
      <c r="B248" s="34">
        <f t="shared" si="16"/>
        <v>6</v>
      </c>
      <c r="C248" s="34" t="str">
        <f t="shared" si="17"/>
        <v>3311402200790</v>
      </c>
      <c r="D248" s="34" t="str">
        <f t="shared" si="18"/>
        <v>331140220079001</v>
      </c>
      <c r="E248" s="34" t="str">
        <f t="shared" si="19"/>
        <v>33114022007900101</v>
      </c>
      <c r="F248" s="35" t="str">
        <f>IF(ISERROR(CONSOLIDADO!D252&amp;IF(LEN(CONSOLIDADO!G252)=1,"00"&amp;CONSOLIDADO!G252,IF(LEN(CONSOLIDADO!G252)=2,"0"&amp;CONSOLIDADO!G252,IF(LEN(CONSOLIDADO!G252)=3,CONSOLIDADO!G252,""))))=TRUE,"",CONSOLIDADO!D252&amp;IF(LEN(CONSOLIDADO!G252)=1,"00"&amp;CONSOLIDADO!G252,IF(LEN(CONSOLIDADO!G252)=2,"0"&amp;CONSOLIDADO!G252,IF(LEN(CONSOLIDADO!G252)=3,CONSOLIDADO!G252,""))))</f>
        <v>33114022007900101006</v>
      </c>
      <c r="G248" s="16" t="str">
        <f>CONSOLIDADO!B252</f>
        <v>Promover  5 iniciativas  con participación social y comunitaria para la gestión de riesgos a nivel local</v>
      </c>
      <c r="H248" s="16" t="str">
        <f>MID(CONSOLIDADO!E252,6,250)</f>
        <v xml:space="preserve"> Implementar el Programa de iniciativas Comunitarias en Gestión de Riesgos</v>
      </c>
      <c r="I248" s="36" t="str">
        <f>CONSOLIDADO!H252</f>
        <v>Prestar servicios profesionales al IDIGER para promover la ejecución de iniciativas con participación comunitaria de reducción de riesgos mediante el mantenimiento y limpieza de quebradas y canales pluviales en el Distrito Capital</v>
      </c>
      <c r="J248" s="34" t="str">
        <f>+CONSOLIDADO!P252&amp;" - "&amp;CONSOLIDADO!Q252&amp;" - "&amp;CONSOLIDADO!R252&amp;" "&amp;CONSOLIDADO!S252</f>
        <v>03 - 04 - 0323 Personal contratado para el fortalecimiento de las Gestión del Riesgo</v>
      </c>
      <c r="K248" s="34" t="str">
        <f>+CONSOLIDADO!J252&amp;" "&amp;CONSOLIDADO!K252</f>
        <v>2.3.03.03.01.03 Servicios Personales Indirectos</v>
      </c>
      <c r="L248" s="16" t="str">
        <f>+CONSOLIDADO!L252&amp;" "&amp;CONSOLIDADO!M252</f>
        <v>083 Prevención Y Atención De Desastres - General</v>
      </c>
      <c r="M248" s="16" t="str">
        <f>+CONSOLIDADO!N252&amp;" "&amp;CONSOLIDADO!O252</f>
        <v>7018 Transferencias de carácter general entre diferentes niveles de gobierno</v>
      </c>
    </row>
    <row r="249" spans="1:13" x14ac:dyDescent="0.2">
      <c r="A249" s="34" t="str">
        <f t="shared" si="15"/>
        <v>3311402200790-7</v>
      </c>
      <c r="B249" s="34">
        <f t="shared" si="16"/>
        <v>7</v>
      </c>
      <c r="C249" s="34" t="str">
        <f t="shared" si="17"/>
        <v>3311402200790</v>
      </c>
      <c r="D249" s="34" t="str">
        <f t="shared" si="18"/>
        <v>331140220079001</v>
      </c>
      <c r="E249" s="34" t="str">
        <f t="shared" si="19"/>
        <v>33114022007900101</v>
      </c>
      <c r="F249" s="35" t="str">
        <f>IF(ISERROR(CONSOLIDADO!D253&amp;IF(LEN(CONSOLIDADO!G253)=1,"00"&amp;CONSOLIDADO!G253,IF(LEN(CONSOLIDADO!G253)=2,"0"&amp;CONSOLIDADO!G253,IF(LEN(CONSOLIDADO!G253)=3,CONSOLIDADO!G253,""))))=TRUE,"",CONSOLIDADO!D253&amp;IF(LEN(CONSOLIDADO!G253)=1,"00"&amp;CONSOLIDADO!G253,IF(LEN(CONSOLIDADO!G253)=2,"0"&amp;CONSOLIDADO!G253,IF(LEN(CONSOLIDADO!G253)=3,CONSOLIDADO!G253,""))))</f>
        <v>33114022007900101007</v>
      </c>
      <c r="G249" s="16" t="str">
        <f>CONSOLIDADO!B253</f>
        <v>Promover  5 iniciativas  con participación social y comunitaria para la gestión de riesgos a nivel local</v>
      </c>
      <c r="H249" s="16" t="str">
        <f>MID(CONSOLIDADO!E253,6,250)</f>
        <v xml:space="preserve"> Implementar el Programa de iniciativas Comunitarias en Gestión de Riesgos</v>
      </c>
      <c r="I249" s="36" t="str">
        <f>CONSOLIDADO!H253</f>
        <v>Prestar servicios profesionales al IDIGER para promover la ejecución de iniciativas con participación comunitaria de reducción de riesgos mediante el mantenimiento y limpieza de quebradas y canales pluviales en el Distrito Capital</v>
      </c>
      <c r="J249" s="34" t="str">
        <f>+CONSOLIDADO!P253&amp;" - "&amp;CONSOLIDADO!Q253&amp;" - "&amp;CONSOLIDADO!R253&amp;" "&amp;CONSOLIDADO!S253</f>
        <v>03 - 04 - 0323 Personal contratado para el fortalecimiento de las Gestión del Riesgo</v>
      </c>
      <c r="K249" s="34" t="str">
        <f>+CONSOLIDADO!J253&amp;" "&amp;CONSOLIDADO!K253</f>
        <v>2.3.03.03.01.03 Servicios Personales Indirectos</v>
      </c>
      <c r="L249" s="16" t="str">
        <f>+CONSOLIDADO!L253&amp;" "&amp;CONSOLIDADO!M253</f>
        <v>083 Prevención Y Atención De Desastres - General</v>
      </c>
      <c r="M249" s="16" t="str">
        <f>+CONSOLIDADO!N253&amp;" "&amp;CONSOLIDADO!O253</f>
        <v>7018 Transferencias de carácter general entre diferentes niveles de gobierno</v>
      </c>
    </row>
    <row r="250" spans="1:13" x14ac:dyDescent="0.2">
      <c r="A250" s="34" t="str">
        <f t="shared" si="15"/>
        <v>3311402200790-8</v>
      </c>
      <c r="B250" s="34">
        <f t="shared" si="16"/>
        <v>8</v>
      </c>
      <c r="C250" s="34" t="str">
        <f t="shared" si="17"/>
        <v>3311402200790</v>
      </c>
      <c r="D250" s="34" t="str">
        <f t="shared" si="18"/>
        <v>331140220079001</v>
      </c>
      <c r="E250" s="34" t="str">
        <f t="shared" si="19"/>
        <v>33114022007900101</v>
      </c>
      <c r="F250" s="35" t="str">
        <f>IF(ISERROR(CONSOLIDADO!D254&amp;IF(LEN(CONSOLIDADO!G254)=1,"00"&amp;CONSOLIDADO!G254,IF(LEN(CONSOLIDADO!G254)=2,"0"&amp;CONSOLIDADO!G254,IF(LEN(CONSOLIDADO!G254)=3,CONSOLIDADO!G254,""))))=TRUE,"",CONSOLIDADO!D254&amp;IF(LEN(CONSOLIDADO!G254)=1,"00"&amp;CONSOLIDADO!G254,IF(LEN(CONSOLIDADO!G254)=2,"0"&amp;CONSOLIDADO!G254,IF(LEN(CONSOLIDADO!G254)=3,CONSOLIDADO!G254,""))))</f>
        <v>33114022007900101008</v>
      </c>
      <c r="G250" s="16" t="str">
        <f>CONSOLIDADO!B254</f>
        <v>Promover  5 iniciativas  con participación social y comunitaria para la gestión de riesgos a nivel local</v>
      </c>
      <c r="H250" s="16" t="str">
        <f>MID(CONSOLIDADO!E254,6,250)</f>
        <v xml:space="preserve"> Implementar el Programa de iniciativas Comunitarias en Gestión de Riesgos</v>
      </c>
      <c r="I250" s="36" t="str">
        <f>CONSOLIDADO!H254</f>
        <v>Prestar servicios profesionales al IDIGER para promover la ejecución de iniciativas con participación comunitaria de reducción de riesgos mediante el mantenimiento y limpieza de quebradas y canales pluviales en el Distrito Capital</v>
      </c>
      <c r="J250" s="34" t="str">
        <f>+CONSOLIDADO!P254&amp;" - "&amp;CONSOLIDADO!Q254&amp;" - "&amp;CONSOLIDADO!R254&amp;" "&amp;CONSOLIDADO!S254</f>
        <v>03 - 04 - 0323 Personal contratado para el fortalecimiento de las Gestión del Riesgo</v>
      </c>
      <c r="K250" s="34" t="str">
        <f>+CONSOLIDADO!J254&amp;" "&amp;CONSOLIDADO!K254</f>
        <v>2.3.03.03.01.03 Servicios Personales Indirectos</v>
      </c>
      <c r="L250" s="16" t="str">
        <f>+CONSOLIDADO!L254&amp;" "&amp;CONSOLIDADO!M254</f>
        <v>083 Prevención Y Atención De Desastres - General</v>
      </c>
      <c r="M250" s="16" t="str">
        <f>+CONSOLIDADO!N254&amp;" "&amp;CONSOLIDADO!O254</f>
        <v>7018 Transferencias de carácter general entre diferentes niveles de gobierno</v>
      </c>
    </row>
    <row r="251" spans="1:13" x14ac:dyDescent="0.2">
      <c r="A251" s="34" t="str">
        <f t="shared" si="15"/>
        <v>3311402200790-9</v>
      </c>
      <c r="B251" s="34">
        <f t="shared" si="16"/>
        <v>9</v>
      </c>
      <c r="C251" s="34" t="str">
        <f t="shared" si="17"/>
        <v>3311402200790</v>
      </c>
      <c r="D251" s="34" t="str">
        <f t="shared" si="18"/>
        <v>331140220079001</v>
      </c>
      <c r="E251" s="34" t="str">
        <f t="shared" si="19"/>
        <v>33114022007900101</v>
      </c>
      <c r="F251" s="35" t="str">
        <f>IF(ISERROR(CONSOLIDADO!D255&amp;IF(LEN(CONSOLIDADO!G255)=1,"00"&amp;CONSOLIDADO!G255,IF(LEN(CONSOLIDADO!G255)=2,"0"&amp;CONSOLIDADO!G255,IF(LEN(CONSOLIDADO!G255)=3,CONSOLIDADO!G255,""))))=TRUE,"",CONSOLIDADO!D255&amp;IF(LEN(CONSOLIDADO!G255)=1,"00"&amp;CONSOLIDADO!G255,IF(LEN(CONSOLIDADO!G255)=2,"0"&amp;CONSOLIDADO!G255,IF(LEN(CONSOLIDADO!G255)=3,CONSOLIDADO!G255,""))))</f>
        <v>33114022007900101009</v>
      </c>
      <c r="G251" s="16" t="str">
        <f>CONSOLIDADO!B255</f>
        <v>Promover  5 iniciativas  con participación social y comunitaria para la gestión de riesgos a nivel local</v>
      </c>
      <c r="H251" s="16" t="str">
        <f>MID(CONSOLIDADO!E255,6,250)</f>
        <v xml:space="preserve"> Implementar el Programa de iniciativas Comunitarias en Gestión de Riesgos</v>
      </c>
      <c r="I251" s="36" t="str">
        <f>CONSOLIDADO!H255</f>
        <v>Prestar servicios profesionales al IDIGER para promover la ejecución de iniciativas con participación comunitaria de reducción de riesgos mediante el mantenimiento y limpieza de quebradas y canales pluviales en el Distrito Capital</v>
      </c>
      <c r="J251" s="34" t="str">
        <f>+CONSOLIDADO!P255&amp;" - "&amp;CONSOLIDADO!Q255&amp;" - "&amp;CONSOLIDADO!R255&amp;" "&amp;CONSOLIDADO!S255</f>
        <v>03 - 04 - 0323 Personal contratado para el fortalecimiento de las Gestión del Riesgo</v>
      </c>
      <c r="K251" s="34" t="str">
        <f>+CONSOLIDADO!J255&amp;" "&amp;CONSOLIDADO!K255</f>
        <v>2.3.03.03.01.03 Servicios Personales Indirectos</v>
      </c>
      <c r="L251" s="16" t="str">
        <f>+CONSOLIDADO!L255&amp;" "&amp;CONSOLIDADO!M255</f>
        <v>083 Prevención Y Atención De Desastres - General</v>
      </c>
      <c r="M251" s="16" t="str">
        <f>+CONSOLIDADO!N255&amp;" "&amp;CONSOLIDADO!O255</f>
        <v>7018 Transferencias de carácter general entre diferentes niveles de gobierno</v>
      </c>
    </row>
    <row r="252" spans="1:13" x14ac:dyDescent="0.2">
      <c r="A252" s="34" t="str">
        <f t="shared" si="15"/>
        <v>3311402200790-10</v>
      </c>
      <c r="B252" s="34">
        <f t="shared" si="16"/>
        <v>10</v>
      </c>
      <c r="C252" s="34" t="str">
        <f t="shared" si="17"/>
        <v>3311402200790</v>
      </c>
      <c r="D252" s="34" t="str">
        <f t="shared" si="18"/>
        <v>331140220079001</v>
      </c>
      <c r="E252" s="34" t="str">
        <f t="shared" si="19"/>
        <v>33114022007900101</v>
      </c>
      <c r="F252" s="35" t="str">
        <f>IF(ISERROR(CONSOLIDADO!D256&amp;IF(LEN(CONSOLIDADO!G256)=1,"00"&amp;CONSOLIDADO!G256,IF(LEN(CONSOLIDADO!G256)=2,"0"&amp;CONSOLIDADO!G256,IF(LEN(CONSOLIDADO!G256)=3,CONSOLIDADO!G256,""))))=TRUE,"",CONSOLIDADO!D256&amp;IF(LEN(CONSOLIDADO!G256)=1,"00"&amp;CONSOLIDADO!G256,IF(LEN(CONSOLIDADO!G256)=2,"0"&amp;CONSOLIDADO!G256,IF(LEN(CONSOLIDADO!G256)=3,CONSOLIDADO!G256,""))))</f>
        <v>33114022007900101010</v>
      </c>
      <c r="G252" s="16" t="str">
        <f>CONSOLIDADO!B256</f>
        <v>Promover  5 iniciativas  con participación social y comunitaria para la gestión de riesgos a nivel local</v>
      </c>
      <c r="H252" s="16" t="str">
        <f>MID(CONSOLIDADO!E256,6,250)</f>
        <v xml:space="preserve"> Implementar el Programa de iniciativas Comunitarias en Gestión de Riesgos</v>
      </c>
      <c r="I252" s="36" t="str">
        <f>CONSOLIDADO!H256</f>
        <v>Prestar servicios profesionales a la entidad para  la formulación y seguimiento de las actividades admnistrativas, contables y financieras de las iniciativas con participación comunitaria.</v>
      </c>
      <c r="J252" s="34" t="str">
        <f>+CONSOLIDADO!P256&amp;" - "&amp;CONSOLIDADO!Q256&amp;" - "&amp;CONSOLIDADO!R256&amp;" "&amp;CONSOLIDADO!S256</f>
        <v>03 - 04 - 0323 Personal contratado para el fortalecimiento de las Gestión del Riesgo</v>
      </c>
      <c r="K252" s="34" t="str">
        <f>+CONSOLIDADO!J256&amp;" "&amp;CONSOLIDADO!K256</f>
        <v>2.3.03.03.01.03 Servicios Personales Indirectos</v>
      </c>
      <c r="L252" s="16" t="str">
        <f>+CONSOLIDADO!L256&amp;" "&amp;CONSOLIDADO!M256</f>
        <v>083 Prevención Y Atención De Desastres - General</v>
      </c>
      <c r="M252" s="16" t="str">
        <f>+CONSOLIDADO!N256&amp;" "&amp;CONSOLIDADO!O256</f>
        <v>7018 Transferencias de carácter general entre diferentes niveles de gobierno</v>
      </c>
    </row>
    <row r="253" spans="1:13" x14ac:dyDescent="0.2">
      <c r="A253" s="34" t="str">
        <f t="shared" si="15"/>
        <v>3311402200790-11</v>
      </c>
      <c r="B253" s="34">
        <f t="shared" si="16"/>
        <v>11</v>
      </c>
      <c r="C253" s="34" t="str">
        <f t="shared" si="17"/>
        <v>3311402200790</v>
      </c>
      <c r="D253" s="34" t="str">
        <f t="shared" si="18"/>
        <v>331140220079001</v>
      </c>
      <c r="E253" s="34" t="str">
        <f t="shared" si="19"/>
        <v>33114022007900101</v>
      </c>
      <c r="F253" s="35" t="str">
        <f>IF(ISERROR(CONSOLIDADO!D257&amp;IF(LEN(CONSOLIDADO!G257)=1,"00"&amp;CONSOLIDADO!G257,IF(LEN(CONSOLIDADO!G257)=2,"0"&amp;CONSOLIDADO!G257,IF(LEN(CONSOLIDADO!G257)=3,CONSOLIDADO!G257,""))))=TRUE,"",CONSOLIDADO!D257&amp;IF(LEN(CONSOLIDADO!G257)=1,"00"&amp;CONSOLIDADO!G257,IF(LEN(CONSOLIDADO!G257)=2,"0"&amp;CONSOLIDADO!G257,IF(LEN(CONSOLIDADO!G257)=3,CONSOLIDADO!G257,""))))</f>
        <v>33114022007900101011</v>
      </c>
      <c r="G253" s="16" t="str">
        <f>CONSOLIDADO!B257</f>
        <v>Promover  5 iniciativas  con participación social y comunitaria para la gestión de riesgos a nivel local</v>
      </c>
      <c r="H253" s="16" t="str">
        <f>MID(CONSOLIDADO!E257,6,250)</f>
        <v xml:space="preserve"> Implementar el Programa de iniciativas Comunitarias en Gestión de Riesgos</v>
      </c>
      <c r="I253" s="36" t="str">
        <f>CONSOLIDADO!H257</f>
        <v xml:space="preserve">Adición al contrato de prestación de servicios N°343 de 2014 cuyo objeto contractual es "Prestar servicios profesionales al FOPAE para promover la ejecución de iniciativas con participación comunitaria de reducción de riesgos, mediante el mantenimiento y limpieza de quebradas y canales pluviales en el distrito capital".
</v>
      </c>
      <c r="J253" s="34" t="str">
        <f>+CONSOLIDADO!P257&amp;" - "&amp;CONSOLIDADO!Q257&amp;" - "&amp;CONSOLIDADO!R257&amp;" "&amp;CONSOLIDADO!S257</f>
        <v>03 - 04 - 0323 Personal contratado para el fortalecimiento de las Gestión del Riesgo</v>
      </c>
      <c r="K253" s="34" t="str">
        <f>+CONSOLIDADO!J257&amp;" "&amp;CONSOLIDADO!K257</f>
        <v>2.3.03.03.01.03 Servicios Personales Indirectos</v>
      </c>
      <c r="L253" s="16" t="str">
        <f>+CONSOLIDADO!L257&amp;" "&amp;CONSOLIDADO!M257</f>
        <v>083 Prevención Y Atención De Desastres - General</v>
      </c>
      <c r="M253" s="16" t="str">
        <f>+CONSOLIDADO!N257&amp;" "&amp;CONSOLIDADO!O257</f>
        <v>7018 Transferencias de carácter general entre diferentes niveles de gobierno</v>
      </c>
    </row>
    <row r="254" spans="1:13" x14ac:dyDescent="0.2">
      <c r="A254" s="34" t="str">
        <f t="shared" si="15"/>
        <v>3311402200790-12</v>
      </c>
      <c r="B254" s="34">
        <f t="shared" si="16"/>
        <v>12</v>
      </c>
      <c r="C254" s="34" t="str">
        <f t="shared" si="17"/>
        <v>3311402200790</v>
      </c>
      <c r="D254" s="34" t="str">
        <f t="shared" si="18"/>
        <v>331140220079001</v>
      </c>
      <c r="E254" s="34" t="str">
        <f t="shared" si="19"/>
        <v>33114022007900101</v>
      </c>
      <c r="F254" s="35" t="str">
        <f>IF(ISERROR(CONSOLIDADO!D258&amp;IF(LEN(CONSOLIDADO!G258)=1,"00"&amp;CONSOLIDADO!G258,IF(LEN(CONSOLIDADO!G258)=2,"0"&amp;CONSOLIDADO!G258,IF(LEN(CONSOLIDADO!G258)=3,CONSOLIDADO!G258,""))))=TRUE,"",CONSOLIDADO!D258&amp;IF(LEN(CONSOLIDADO!G258)=1,"00"&amp;CONSOLIDADO!G258,IF(LEN(CONSOLIDADO!G258)=2,"0"&amp;CONSOLIDADO!G258,IF(LEN(CONSOLIDADO!G258)=3,CONSOLIDADO!G258,""))))</f>
        <v>33114022007900101012</v>
      </c>
      <c r="G254" s="16" t="str">
        <f>CONSOLIDADO!B258</f>
        <v>Promover  5 iniciativas  con participación social y comunitaria para la gestión de riesgos a nivel local</v>
      </c>
      <c r="H254" s="16" t="str">
        <f>MID(CONSOLIDADO!E258,6,250)</f>
        <v xml:space="preserve"> Implementar el Programa de iniciativas Comunitarias en Gestión de Riesgos</v>
      </c>
      <c r="I254" s="36" t="str">
        <f>CONSOLIDADO!H258</f>
        <v xml:space="preserve">Adición al contrato de prestación de servicios N°333 de 2014 cuyo objeto contractual es "Prestar servicios profesionales a la entidad para el fortalecimiento de procesos organizativos e iniciativas de gestión de riesgos con comunidades, sectores sociales e institucionales". </v>
      </c>
      <c r="J254" s="34" t="str">
        <f>+CONSOLIDADO!P258&amp;" - "&amp;CONSOLIDADO!Q258&amp;" - "&amp;CONSOLIDADO!R258&amp;" "&amp;CONSOLIDADO!S258</f>
        <v>03 - 04 - 0323 Personal contratado para el fortalecimiento de las Gestión del Riesgo</v>
      </c>
      <c r="K254" s="34" t="str">
        <f>+CONSOLIDADO!J258&amp;" "&amp;CONSOLIDADO!K258</f>
        <v>2.3.03.03.01.03 Servicios Personales Indirectos</v>
      </c>
      <c r="L254" s="16" t="str">
        <f>+CONSOLIDADO!L258&amp;" "&amp;CONSOLIDADO!M258</f>
        <v>083 Prevención Y Atención De Desastres - General</v>
      </c>
      <c r="M254" s="16" t="str">
        <f>+CONSOLIDADO!N258&amp;" "&amp;CONSOLIDADO!O258</f>
        <v>7018 Transferencias de carácter general entre diferentes niveles de gobierno</v>
      </c>
    </row>
    <row r="255" spans="1:13" x14ac:dyDescent="0.2">
      <c r="A255" s="34" t="str">
        <f t="shared" si="15"/>
        <v>3311402200790-13</v>
      </c>
      <c r="B255" s="34">
        <f t="shared" si="16"/>
        <v>13</v>
      </c>
      <c r="C255" s="34" t="str">
        <f t="shared" si="17"/>
        <v>3311402200790</v>
      </c>
      <c r="D255" s="34" t="str">
        <f t="shared" si="18"/>
        <v>331140220079001</v>
      </c>
      <c r="E255" s="34" t="str">
        <f t="shared" si="19"/>
        <v>33114022007900101</v>
      </c>
      <c r="F255" s="35" t="str">
        <f>IF(ISERROR(CONSOLIDADO!D259&amp;IF(LEN(CONSOLIDADO!G259)=1,"00"&amp;CONSOLIDADO!G259,IF(LEN(CONSOLIDADO!G259)=2,"0"&amp;CONSOLIDADO!G259,IF(LEN(CONSOLIDADO!G259)=3,CONSOLIDADO!G259,""))))=TRUE,"",CONSOLIDADO!D259&amp;IF(LEN(CONSOLIDADO!G259)=1,"00"&amp;CONSOLIDADO!G259,IF(LEN(CONSOLIDADO!G259)=2,"0"&amp;CONSOLIDADO!G259,IF(LEN(CONSOLIDADO!G259)=3,CONSOLIDADO!G259,""))))</f>
        <v>33114022007900101013</v>
      </c>
      <c r="G255" s="16" t="str">
        <f>CONSOLIDADO!B259</f>
        <v>Promover  5 iniciativas  con participación social y comunitaria para la gestión de riesgos a nivel local</v>
      </c>
      <c r="H255" s="16" t="str">
        <f>MID(CONSOLIDADO!E259,6,250)</f>
        <v xml:space="preserve"> Implementar el Programa de iniciativas Comunitarias en Gestión de Riesgos</v>
      </c>
      <c r="I255" s="36" t="str">
        <f>CONSOLIDADO!H259</f>
        <v>Adición al contrato de prestación de servicios N°338 de 2014 cuyo objeto contractual es "Prestar servicios profesionales al FOPAE para promover la ejecución de iniciativas con participación comunitaria de reducción de riesgos, mediante el mantenimiento y limpieza de quebradas y canales pluviales en el distrito capital".</v>
      </c>
      <c r="J255" s="34" t="str">
        <f>+CONSOLIDADO!P259&amp;" - "&amp;CONSOLIDADO!Q259&amp;" - "&amp;CONSOLIDADO!R259&amp;" "&amp;CONSOLIDADO!S259</f>
        <v>03 - 04 - 0323 Personal contratado para el fortalecimiento de las Gestión del Riesgo</v>
      </c>
      <c r="K255" s="34" t="str">
        <f>+CONSOLIDADO!J259&amp;" "&amp;CONSOLIDADO!K259</f>
        <v>2.3.03.03.01.03 Servicios Personales Indirectos</v>
      </c>
      <c r="L255" s="16" t="str">
        <f>+CONSOLIDADO!L259&amp;" "&amp;CONSOLIDADO!M259</f>
        <v>083 Prevención Y Atención De Desastres - General</v>
      </c>
      <c r="M255" s="16" t="str">
        <f>+CONSOLIDADO!N259&amp;" "&amp;CONSOLIDADO!O259</f>
        <v>7018 Transferencias de carácter general entre diferentes niveles de gobierno</v>
      </c>
    </row>
    <row r="256" spans="1:13" x14ac:dyDescent="0.2">
      <c r="A256" s="34" t="str">
        <f t="shared" si="15"/>
        <v>3311402200790-14</v>
      </c>
      <c r="B256" s="34">
        <f t="shared" si="16"/>
        <v>14</v>
      </c>
      <c r="C256" s="34" t="str">
        <f t="shared" si="17"/>
        <v>3311402200790</v>
      </c>
      <c r="D256" s="34" t="str">
        <f t="shared" si="18"/>
        <v>331140220079001</v>
      </c>
      <c r="E256" s="34" t="str">
        <f t="shared" si="19"/>
        <v>33114022007900101</v>
      </c>
      <c r="F256" s="35" t="str">
        <f>IF(ISERROR(CONSOLIDADO!D260&amp;IF(LEN(CONSOLIDADO!G260)=1,"00"&amp;CONSOLIDADO!G260,IF(LEN(CONSOLIDADO!G260)=2,"0"&amp;CONSOLIDADO!G260,IF(LEN(CONSOLIDADO!G260)=3,CONSOLIDADO!G260,""))))=TRUE,"",CONSOLIDADO!D260&amp;IF(LEN(CONSOLIDADO!G260)=1,"00"&amp;CONSOLIDADO!G260,IF(LEN(CONSOLIDADO!G260)=2,"0"&amp;CONSOLIDADO!G260,IF(LEN(CONSOLIDADO!G260)=3,CONSOLIDADO!G260,""))))</f>
        <v>33114022007900101014</v>
      </c>
      <c r="G256" s="16" t="str">
        <f>CONSOLIDADO!B260</f>
        <v>Promover  5 iniciativas  con participación social y comunitaria para la gestión de riesgos a nivel local</v>
      </c>
      <c r="H256" s="16" t="str">
        <f>MID(CONSOLIDADO!E260,6,250)</f>
        <v xml:space="preserve"> Implementar el Programa de iniciativas Comunitarias en Gestión de Riesgos</v>
      </c>
      <c r="I256" s="36" t="str">
        <f>CONSOLIDADO!H260</f>
        <v>Adición al contrato de prestación de servicios N°458 de 2014 cuyo objeto contractual es "Prestar servicios profesionales a la entidad para  la formulación y seguimiento de las actividades admnistrativas, contables y financieras de las iniciativas con participación comunitaria".</v>
      </c>
      <c r="J256" s="34" t="str">
        <f>+CONSOLIDADO!P260&amp;" - "&amp;CONSOLIDADO!Q260&amp;" - "&amp;CONSOLIDADO!R260&amp;" "&amp;CONSOLIDADO!S260</f>
        <v>03 - 04 - 0323 Personal contratado para el fortalecimiento de las Gestión del Riesgo</v>
      </c>
      <c r="K256" s="34" t="str">
        <f>+CONSOLIDADO!J260&amp;" "&amp;CONSOLIDADO!K260</f>
        <v>2.3.03.03.01.03 Servicios Personales Indirectos</v>
      </c>
      <c r="L256" s="16" t="str">
        <f>+CONSOLIDADO!L260&amp;" "&amp;CONSOLIDADO!M260</f>
        <v>083 Prevención Y Atención De Desastres - General</v>
      </c>
      <c r="M256" s="16" t="str">
        <f>+CONSOLIDADO!N260&amp;" "&amp;CONSOLIDADO!O260</f>
        <v>7018 Transferencias de carácter general entre diferentes niveles de gobierno</v>
      </c>
    </row>
    <row r="257" spans="1:13" x14ac:dyDescent="0.2">
      <c r="A257" s="34" t="str">
        <f t="shared" si="15"/>
        <v>3311402200790-15</v>
      </c>
      <c r="B257" s="34">
        <f t="shared" si="16"/>
        <v>15</v>
      </c>
      <c r="C257" s="34" t="str">
        <f t="shared" si="17"/>
        <v>3311402200790</v>
      </c>
      <c r="D257" s="34" t="str">
        <f t="shared" si="18"/>
        <v>331140220079001</v>
      </c>
      <c r="E257" s="34" t="str">
        <f t="shared" si="19"/>
        <v>33114022007900101</v>
      </c>
      <c r="F257" s="35" t="str">
        <f>IF(ISERROR(CONSOLIDADO!D261&amp;IF(LEN(CONSOLIDADO!G261)=1,"00"&amp;CONSOLIDADO!G261,IF(LEN(CONSOLIDADO!G261)=2,"0"&amp;CONSOLIDADO!G261,IF(LEN(CONSOLIDADO!G261)=3,CONSOLIDADO!G261,""))))=TRUE,"",CONSOLIDADO!D261&amp;IF(LEN(CONSOLIDADO!G261)=1,"00"&amp;CONSOLIDADO!G261,IF(LEN(CONSOLIDADO!G261)=2,"0"&amp;CONSOLIDADO!G261,IF(LEN(CONSOLIDADO!G261)=3,CONSOLIDADO!G261,""))))</f>
        <v>33114022007900101015</v>
      </c>
      <c r="G257" s="16" t="str">
        <f>CONSOLIDADO!B261</f>
        <v>Promover  5 iniciativas  con participación social y comunitaria para la gestión de riesgos a nivel local</v>
      </c>
      <c r="H257" s="16" t="str">
        <f>MID(CONSOLIDADO!E261,6,250)</f>
        <v xml:space="preserve"> Implementar el Programa de iniciativas Comunitarias en Gestión de Riesgos</v>
      </c>
      <c r="I257" s="36" t="str">
        <f>CONSOLIDADO!H261</f>
        <v>Adición al contrato de prestación de servicios N°459 de 2014 cuyo objeto contractual es "Prestar servicios profesionales al IDIGER para coordinar el fortalecimiento de procesos organizativos para la formulación y ejecución de iniciativas sociales y  comunitarias en gestion de riesgos y adaptación al cambio climatico en el Distrito Capital".</v>
      </c>
      <c r="J257" s="34" t="str">
        <f>+CONSOLIDADO!P261&amp;" - "&amp;CONSOLIDADO!Q261&amp;" - "&amp;CONSOLIDADO!R261&amp;" "&amp;CONSOLIDADO!S261</f>
        <v>03 - 04 - 0323 Personal contratado para el fortalecimiento de las Gestión del Riesgo</v>
      </c>
      <c r="K257" s="34" t="str">
        <f>+CONSOLIDADO!J261&amp;" "&amp;CONSOLIDADO!K261</f>
        <v>2.3.03.03.01.03 Servicios Personales Indirectos</v>
      </c>
      <c r="L257" s="16" t="str">
        <f>+CONSOLIDADO!L261&amp;" "&amp;CONSOLIDADO!M261</f>
        <v>083 Prevención Y Atención De Desastres - General</v>
      </c>
      <c r="M257" s="16" t="str">
        <f>+CONSOLIDADO!N261&amp;" "&amp;CONSOLIDADO!O261</f>
        <v>7018 Transferencias de carácter general entre diferentes niveles de gobierno</v>
      </c>
    </row>
    <row r="258" spans="1:13" x14ac:dyDescent="0.2">
      <c r="A258" s="34" t="str">
        <f t="shared" si="15"/>
        <v>3311402200790-16</v>
      </c>
      <c r="B258" s="34">
        <f t="shared" si="16"/>
        <v>16</v>
      </c>
      <c r="C258" s="34" t="str">
        <f t="shared" si="17"/>
        <v>3311402200790</v>
      </c>
      <c r="D258" s="34" t="str">
        <f t="shared" si="18"/>
        <v>331140220079002</v>
      </c>
      <c r="E258" s="34" t="str">
        <f t="shared" si="19"/>
        <v>33114022007900201</v>
      </c>
      <c r="F258" s="35" t="str">
        <f>IF(ISERROR(CONSOLIDADO!D262&amp;IF(LEN(CONSOLIDADO!G262)=1,"00"&amp;CONSOLIDADO!G262,IF(LEN(CONSOLIDADO!G262)=2,"0"&amp;CONSOLIDADO!G262,IF(LEN(CONSOLIDADO!G262)=3,CONSOLIDADO!G262,""))))=TRUE,"",CONSOLIDADO!D262&amp;IF(LEN(CONSOLIDADO!G262)=1,"00"&amp;CONSOLIDADO!G262,IF(LEN(CONSOLIDADO!G262)=2,"0"&amp;CONSOLIDADO!G262,IF(LEN(CONSOLIDADO!G262)=3,CONSOLIDADO!G262,""))))</f>
        <v>33114022007900201001</v>
      </c>
      <c r="G258" s="16" t="str">
        <f>CONSOLIDADO!B262</f>
        <v>Vincular a 20000 personas a procesos de organización y/o de participación</v>
      </c>
      <c r="H258" s="16" t="str">
        <f>MID(CONSOLIDADO!E262,6,250)</f>
        <v xml:space="preserve"> Promover y/o fortalecer procesos de participación y organización  en Gestión de Riesgos</v>
      </c>
      <c r="I258" s="36" t="str">
        <f>CONSOLIDADO!H262</f>
        <v xml:space="preserve">Prestar servicios profesionales  para ejecutar acciones de  educación y capacitación comunitaria en Gestión de Riesgos, en los territorios priorizados por la entidad.  </v>
      </c>
      <c r="J258" s="34" t="str">
        <f>+CONSOLIDADO!P262&amp;" - "&amp;CONSOLIDADO!Q262&amp;" - "&amp;CONSOLIDADO!R262&amp;" "&amp;CONSOLIDADO!S262</f>
        <v>03 - 04 - 0323 Personal contratado para el fortalecimiento de las Gestión del Riesgo</v>
      </c>
      <c r="K258" s="34" t="str">
        <f>+CONSOLIDADO!J262&amp;" "&amp;CONSOLIDADO!K262</f>
        <v>2.3.03.03.01.03 Servicios Personales Indirectos</v>
      </c>
      <c r="L258" s="16" t="str">
        <f>+CONSOLIDADO!L262&amp;" "&amp;CONSOLIDADO!M262</f>
        <v>083 Prevención Y Atención De Desastres - General</v>
      </c>
      <c r="M258" s="16" t="str">
        <f>+CONSOLIDADO!N262&amp;" "&amp;CONSOLIDADO!O262</f>
        <v>7018 Transferencias de carácter general entre diferentes niveles de gobierno</v>
      </c>
    </row>
    <row r="259" spans="1:13" x14ac:dyDescent="0.2">
      <c r="A259" s="34" t="str">
        <f t="shared" si="15"/>
        <v>3311402200790-17</v>
      </c>
      <c r="B259" s="34">
        <f t="shared" si="16"/>
        <v>17</v>
      </c>
      <c r="C259" s="34" t="str">
        <f t="shared" si="17"/>
        <v>3311402200790</v>
      </c>
      <c r="D259" s="34" t="str">
        <f t="shared" si="18"/>
        <v>331140220079002</v>
      </c>
      <c r="E259" s="34" t="str">
        <f t="shared" si="19"/>
        <v>33114022007900201</v>
      </c>
      <c r="F259" s="35" t="str">
        <f>IF(ISERROR(CONSOLIDADO!D263&amp;IF(LEN(CONSOLIDADO!G263)=1,"00"&amp;CONSOLIDADO!G263,IF(LEN(CONSOLIDADO!G263)=2,"0"&amp;CONSOLIDADO!G263,IF(LEN(CONSOLIDADO!G263)=3,CONSOLIDADO!G263,""))))=TRUE,"",CONSOLIDADO!D263&amp;IF(LEN(CONSOLIDADO!G263)=1,"00"&amp;CONSOLIDADO!G263,IF(LEN(CONSOLIDADO!G263)=2,"0"&amp;CONSOLIDADO!G263,IF(LEN(CONSOLIDADO!G263)=3,CONSOLIDADO!G263,""))))</f>
        <v>33114022007900201002</v>
      </c>
      <c r="G259" s="16" t="str">
        <f>CONSOLIDADO!B263</f>
        <v>Vincular a 20000 personas a procesos de organización y/o de participación</v>
      </c>
      <c r="H259" s="16" t="str">
        <f>MID(CONSOLIDADO!E263,6,250)</f>
        <v xml:space="preserve"> Promover y/o fortalecer procesos de participación y organización  en Gestión de Riesgos</v>
      </c>
      <c r="I259" s="36" t="str">
        <f>CONSOLIDADO!H263</f>
        <v>Adición al contrato de prestación de servicios N°321 de 2014 cuyo objeto contractual es "Prestar servicios  profesionales a la entidad para liderar y coordinar las actividades de la gestión local de riesgos".</v>
      </c>
      <c r="J259" s="34" t="str">
        <f>+CONSOLIDADO!P263&amp;" - "&amp;CONSOLIDADO!Q263&amp;" - "&amp;CONSOLIDADO!R263&amp;" "&amp;CONSOLIDADO!S263</f>
        <v>03 - 04 - 0323 Personal contratado para el fortalecimiento de las Gestión del Riesgo</v>
      </c>
      <c r="K259" s="34" t="str">
        <f>+CONSOLIDADO!J263&amp;" "&amp;CONSOLIDADO!K263</f>
        <v>2.3.03.03.01.03 Servicios Personales Indirectos</v>
      </c>
      <c r="L259" s="16" t="str">
        <f>+CONSOLIDADO!L263&amp;" "&amp;CONSOLIDADO!M263</f>
        <v>083 Prevención Y Atención De Desastres - General</v>
      </c>
      <c r="M259" s="16" t="str">
        <f>+CONSOLIDADO!N263&amp;" "&amp;CONSOLIDADO!O263</f>
        <v>7018 Transferencias de carácter general entre diferentes niveles de gobierno</v>
      </c>
    </row>
    <row r="260" spans="1:13" x14ac:dyDescent="0.2">
      <c r="A260" s="34" t="str">
        <f t="shared" ref="A260:A323" si="20">+C260&amp;"-"&amp;B260</f>
        <v>3311402200790-18</v>
      </c>
      <c r="B260" s="34">
        <f t="shared" ref="B260:B323" si="21">IF(C260=C259,B259+1,1)</f>
        <v>18</v>
      </c>
      <c r="C260" s="34" t="str">
        <f t="shared" ref="C260:C323" si="22">MID($F260,1,13)</f>
        <v>3311402200790</v>
      </c>
      <c r="D260" s="34" t="str">
        <f t="shared" ref="D260:D323" si="23">MID($F260,1,15)</f>
        <v>331140220079002</v>
      </c>
      <c r="E260" s="34" t="str">
        <f t="shared" ref="E260:E323" si="24">MID($F260,1,17)</f>
        <v>33114022007900201</v>
      </c>
      <c r="F260" s="35" t="str">
        <f>IF(ISERROR(CONSOLIDADO!D264&amp;IF(LEN(CONSOLIDADO!G264)=1,"00"&amp;CONSOLIDADO!G264,IF(LEN(CONSOLIDADO!G264)=2,"0"&amp;CONSOLIDADO!G264,IF(LEN(CONSOLIDADO!G264)=3,CONSOLIDADO!G264,""))))=TRUE,"",CONSOLIDADO!D264&amp;IF(LEN(CONSOLIDADO!G264)=1,"00"&amp;CONSOLIDADO!G264,IF(LEN(CONSOLIDADO!G264)=2,"0"&amp;CONSOLIDADO!G264,IF(LEN(CONSOLIDADO!G264)=3,CONSOLIDADO!G264,""))))</f>
        <v>33114022007900201003</v>
      </c>
      <c r="G260" s="16" t="str">
        <f>CONSOLIDADO!B264</f>
        <v>Vincular a 20000 personas a procesos de organización y/o de participación</v>
      </c>
      <c r="H260" s="16" t="str">
        <f>MID(CONSOLIDADO!E264,6,250)</f>
        <v xml:space="preserve"> Promover y/o fortalecer procesos de participación y organización  en Gestión de Riesgos</v>
      </c>
      <c r="I260" s="36" t="str">
        <f>CONSOLIDADO!H264</f>
        <v xml:space="preserve">Prestar servicios como apoyo a la gestión para adelantar actividades administrativas en la entidad </v>
      </c>
      <c r="J260" s="34" t="str">
        <f>+CONSOLIDADO!P264&amp;" - "&amp;CONSOLIDADO!Q264&amp;" - "&amp;CONSOLIDADO!R264&amp;" "&amp;CONSOLIDADO!S264</f>
        <v>03 - 04 - 0323 Personal contratado para el fortalecimiento de las Gestión del Riesgo</v>
      </c>
      <c r="K260" s="34" t="str">
        <f>+CONSOLIDADO!J264&amp;" "&amp;CONSOLIDADO!K264</f>
        <v>2.3.03.03.01.03 Servicios Personales Indirectos</v>
      </c>
      <c r="L260" s="16" t="str">
        <f>+CONSOLIDADO!L264&amp;" "&amp;CONSOLIDADO!M264</f>
        <v>083 Prevención Y Atención De Desastres - General</v>
      </c>
      <c r="M260" s="16" t="str">
        <f>+CONSOLIDADO!N264&amp;" "&amp;CONSOLIDADO!O264</f>
        <v>7018 Transferencias de carácter general entre diferentes niveles de gobierno</v>
      </c>
    </row>
    <row r="261" spans="1:13" x14ac:dyDescent="0.2">
      <c r="A261" s="34" t="str">
        <f t="shared" si="20"/>
        <v>3311402200790-19</v>
      </c>
      <c r="B261" s="34">
        <f t="shared" si="21"/>
        <v>19</v>
      </c>
      <c r="C261" s="34" t="str">
        <f t="shared" si="22"/>
        <v>3311402200790</v>
      </c>
      <c r="D261" s="34" t="str">
        <f t="shared" si="23"/>
        <v>331140220079002</v>
      </c>
      <c r="E261" s="34" t="str">
        <f t="shared" si="24"/>
        <v>33114022007900201</v>
      </c>
      <c r="F261" s="35" t="str">
        <f>IF(ISERROR(CONSOLIDADO!D265&amp;IF(LEN(CONSOLIDADO!G265)=1,"00"&amp;CONSOLIDADO!G265,IF(LEN(CONSOLIDADO!G265)=2,"0"&amp;CONSOLIDADO!G265,IF(LEN(CONSOLIDADO!G265)=3,CONSOLIDADO!G265,""))))=TRUE,"",CONSOLIDADO!D265&amp;IF(LEN(CONSOLIDADO!G265)=1,"00"&amp;CONSOLIDADO!G265,IF(LEN(CONSOLIDADO!G265)=2,"0"&amp;CONSOLIDADO!G265,IF(LEN(CONSOLIDADO!G265)=3,CONSOLIDADO!G265,""))))</f>
        <v>33114022007900201004</v>
      </c>
      <c r="G261" s="16" t="str">
        <f>CONSOLIDADO!B265</f>
        <v>Vincular a 20000 personas a procesos de organización y/o de participación</v>
      </c>
      <c r="H261" s="16" t="str">
        <f>MID(CONSOLIDADO!E265,6,250)</f>
        <v xml:space="preserve"> Promover y/o fortalecer procesos de participación y organización  en Gestión de Riesgos</v>
      </c>
      <c r="I261" s="36" t="str">
        <f>CONSOLIDADO!H265</f>
        <v>Prestar servicios profesionales para el apoyo al fortalecimiento de la participación y de la organización social y comunitaria en gestión de riesgos.</v>
      </c>
      <c r="J261" s="34" t="str">
        <f>+CONSOLIDADO!P265&amp;" - "&amp;CONSOLIDADO!Q265&amp;" - "&amp;CONSOLIDADO!R265&amp;" "&amp;CONSOLIDADO!S265</f>
        <v>03 - 04 - 0323 Personal contratado para el fortalecimiento de las Gestión del Riesgo</v>
      </c>
      <c r="K261" s="34" t="str">
        <f>+CONSOLIDADO!J265&amp;" "&amp;CONSOLIDADO!K265</f>
        <v>2.3.03.03.01.03 Servicios Personales Indirectos</v>
      </c>
      <c r="L261" s="16" t="str">
        <f>+CONSOLIDADO!L265&amp;" "&amp;CONSOLIDADO!M265</f>
        <v>083 Prevención Y Atención De Desastres - General</v>
      </c>
      <c r="M261" s="16" t="str">
        <f>+CONSOLIDADO!N265&amp;" "&amp;CONSOLIDADO!O265</f>
        <v>7018 Transferencias de carácter general entre diferentes niveles de gobierno</v>
      </c>
    </row>
    <row r="262" spans="1:13" x14ac:dyDescent="0.2">
      <c r="A262" s="34" t="str">
        <f t="shared" si="20"/>
        <v>3311402200790-20</v>
      </c>
      <c r="B262" s="34">
        <f t="shared" si="21"/>
        <v>20</v>
      </c>
      <c r="C262" s="34" t="str">
        <f t="shared" si="22"/>
        <v>3311402200790</v>
      </c>
      <c r="D262" s="34" t="str">
        <f t="shared" si="23"/>
        <v>331140220079004</v>
      </c>
      <c r="E262" s="34" t="str">
        <f t="shared" si="24"/>
        <v>33114022007900401</v>
      </c>
      <c r="F262" s="35" t="str">
        <f>IF(ISERROR(CONSOLIDADO!D266&amp;IF(LEN(CONSOLIDADO!G266)=1,"00"&amp;CONSOLIDADO!G266,IF(LEN(CONSOLIDADO!G266)=2,"0"&amp;CONSOLIDADO!G266,IF(LEN(CONSOLIDADO!G266)=3,CONSOLIDADO!G266,""))))=TRUE,"",CONSOLIDADO!D266&amp;IF(LEN(CONSOLIDADO!G266)=1,"00"&amp;CONSOLIDADO!G266,IF(LEN(CONSOLIDADO!G266)=2,"0"&amp;CONSOLIDADO!G266,IF(LEN(CONSOLIDADO!G266)=3,CONSOLIDADO!G266,""))))</f>
        <v>33114022007900401001</v>
      </c>
      <c r="G262" s="16" t="str">
        <f>CONSOLIDADO!B266</f>
        <v>Capacitar a 2362 personas de procesos sectoriales, sociales y comunitarios en gestión de riesgos</v>
      </c>
      <c r="H262" s="16" t="str">
        <f>MID(CONSOLIDADO!E266,6,250)</f>
        <v>Programar e implementar el plan de capacitación  sectorial, social y comunitaria</v>
      </c>
      <c r="I262" s="36" t="str">
        <f>CONSOLIDADO!H266</f>
        <v xml:space="preserve">Prestar servicios profesionales  a la entidad para adelantar los procesos de educación y capacitación comunitaria en Gestión de Riesgos, en los territorios priorizados por la entidad.  </v>
      </c>
      <c r="J262" s="34" t="str">
        <f>+CONSOLIDADO!P266&amp;" - "&amp;CONSOLIDADO!Q266&amp;" - "&amp;CONSOLIDADO!R266&amp;" "&amp;CONSOLIDADO!S266</f>
        <v>03 - 04 - 0323 Personal contratado para el fortalecimiento de las Gestión del Riesgo</v>
      </c>
      <c r="K262" s="34" t="str">
        <f>+CONSOLIDADO!J266&amp;" "&amp;CONSOLIDADO!K266</f>
        <v>2.3.03.03.01.03 Servicios Personales Indirectos</v>
      </c>
      <c r="L262" s="16" t="str">
        <f>+CONSOLIDADO!L266&amp;" "&amp;CONSOLIDADO!M266</f>
        <v>083 Prevención Y Atención De Desastres - General</v>
      </c>
      <c r="M262" s="16" t="str">
        <f>+CONSOLIDADO!N266&amp;" "&amp;CONSOLIDADO!O266</f>
        <v>7018 Transferencias de carácter general entre diferentes niveles de gobierno</v>
      </c>
    </row>
    <row r="263" spans="1:13" x14ac:dyDescent="0.2">
      <c r="A263" s="34" t="str">
        <f t="shared" si="20"/>
        <v>3311402200790-21</v>
      </c>
      <c r="B263" s="34">
        <f t="shared" si="21"/>
        <v>21</v>
      </c>
      <c r="C263" s="34" t="str">
        <f t="shared" si="22"/>
        <v>3311402200790</v>
      </c>
      <c r="D263" s="34" t="str">
        <f t="shared" si="23"/>
        <v>331140220079004</v>
      </c>
      <c r="E263" s="34" t="str">
        <f t="shared" si="24"/>
        <v>33114022007900401</v>
      </c>
      <c r="F263" s="35" t="str">
        <f>IF(ISERROR(CONSOLIDADO!D267&amp;IF(LEN(CONSOLIDADO!G267)=1,"00"&amp;CONSOLIDADO!G267,IF(LEN(CONSOLIDADO!G267)=2,"0"&amp;CONSOLIDADO!G267,IF(LEN(CONSOLIDADO!G267)=3,CONSOLIDADO!G267,""))))=TRUE,"",CONSOLIDADO!D267&amp;IF(LEN(CONSOLIDADO!G267)=1,"00"&amp;CONSOLIDADO!G267,IF(LEN(CONSOLIDADO!G267)=2,"0"&amp;CONSOLIDADO!G267,IF(LEN(CONSOLIDADO!G267)=3,CONSOLIDADO!G267,""))))</f>
        <v>33114022007900401002</v>
      </c>
      <c r="G263" s="16" t="str">
        <f>CONSOLIDADO!B267</f>
        <v>Capacitar a 2362 personas de procesos sectoriales, sociales y comunitarios en gestión de riesgos</v>
      </c>
      <c r="H263" s="16" t="str">
        <f>MID(CONSOLIDADO!E267,6,250)</f>
        <v>Programar e implementar el plan de capacitación  sectorial, social y comunitaria</v>
      </c>
      <c r="I263" s="36" t="str">
        <f>CONSOLIDADO!H267</f>
        <v xml:space="preserve">Prestar servicios profesionales  para ejecutar acciones de  educación y capacitación comunitaria en Gestión de Riesgos, en los territorios priorizados por la entidad.  </v>
      </c>
      <c r="J263" s="34" t="str">
        <f>+CONSOLIDADO!P267&amp;" - "&amp;CONSOLIDADO!Q267&amp;" - "&amp;CONSOLIDADO!R267&amp;" "&amp;CONSOLIDADO!S267</f>
        <v>03 - 04 - 0323 Personal contratado para el fortalecimiento de las Gestión del Riesgo</v>
      </c>
      <c r="K263" s="34" t="str">
        <f>+CONSOLIDADO!J267&amp;" "&amp;CONSOLIDADO!K267</f>
        <v>2.3.03.03.01.03 Servicios Personales Indirectos</v>
      </c>
      <c r="L263" s="16" t="str">
        <f>+CONSOLIDADO!L267&amp;" "&amp;CONSOLIDADO!M267</f>
        <v>083 Prevención Y Atención De Desastres - General</v>
      </c>
      <c r="M263" s="16" t="str">
        <f>+CONSOLIDADO!N267&amp;" "&amp;CONSOLIDADO!O267</f>
        <v>7018 Transferencias de carácter general entre diferentes niveles de gobierno</v>
      </c>
    </row>
    <row r="264" spans="1:13" x14ac:dyDescent="0.2">
      <c r="A264" s="34" t="str">
        <f t="shared" si="20"/>
        <v>3311402200790-22</v>
      </c>
      <c r="B264" s="34">
        <f t="shared" si="21"/>
        <v>22</v>
      </c>
      <c r="C264" s="34" t="str">
        <f t="shared" si="22"/>
        <v>3311402200790</v>
      </c>
      <c r="D264" s="34" t="str">
        <f t="shared" si="23"/>
        <v>331140220079004</v>
      </c>
      <c r="E264" s="34" t="str">
        <f t="shared" si="24"/>
        <v>33114022007900401</v>
      </c>
      <c r="F264" s="35" t="str">
        <f>IF(ISERROR(CONSOLIDADO!D268&amp;IF(LEN(CONSOLIDADO!G268)=1,"00"&amp;CONSOLIDADO!G268,IF(LEN(CONSOLIDADO!G268)=2,"0"&amp;CONSOLIDADO!G268,IF(LEN(CONSOLIDADO!G268)=3,CONSOLIDADO!G268,""))))=TRUE,"",CONSOLIDADO!D268&amp;IF(LEN(CONSOLIDADO!G268)=1,"00"&amp;CONSOLIDADO!G268,IF(LEN(CONSOLIDADO!G268)=2,"0"&amp;CONSOLIDADO!G268,IF(LEN(CONSOLIDADO!G268)=3,CONSOLIDADO!G268,""))))</f>
        <v>33114022007900401003</v>
      </c>
      <c r="G264" s="16" t="str">
        <f>CONSOLIDADO!B268</f>
        <v>Capacitar a 2362 personas de procesos sectoriales, sociales y comunitarios en gestión de riesgos</v>
      </c>
      <c r="H264" s="16" t="str">
        <f>MID(CONSOLIDADO!E268,6,250)</f>
        <v>Programar e implementar el plan de capacitación  sectorial, social y comunitaria</v>
      </c>
      <c r="I264" s="36" t="str">
        <f>CONSOLIDADO!H268</f>
        <v xml:space="preserve">Prestar servicios profesionales  a la entidad para adelantar los procesos de educación y capacitación comunitaria en Gestión de Riesgos, en los territorios priorizados por la entidad.  </v>
      </c>
      <c r="J264" s="34" t="str">
        <f>+CONSOLIDADO!P268&amp;" - "&amp;CONSOLIDADO!Q268&amp;" - "&amp;CONSOLIDADO!R268&amp;" "&amp;CONSOLIDADO!S268</f>
        <v>03 - 04 - 0323 Personal contratado para el fortalecimiento de las Gestión del Riesgo</v>
      </c>
      <c r="K264" s="34" t="str">
        <f>+CONSOLIDADO!J268&amp;" "&amp;CONSOLIDADO!K268</f>
        <v>2.3.03.03.01.03 Servicios Personales Indirectos</v>
      </c>
      <c r="L264" s="16" t="str">
        <f>+CONSOLIDADO!L268&amp;" "&amp;CONSOLIDADO!M268</f>
        <v>083 Prevención Y Atención De Desastres - General</v>
      </c>
      <c r="M264" s="16" t="str">
        <f>+CONSOLIDADO!N268&amp;" "&amp;CONSOLIDADO!O268</f>
        <v>7018 Transferencias de carácter general entre diferentes niveles de gobierno</v>
      </c>
    </row>
    <row r="265" spans="1:13" x14ac:dyDescent="0.2">
      <c r="A265" s="34" t="str">
        <f t="shared" si="20"/>
        <v>3311402200790-23</v>
      </c>
      <c r="B265" s="34">
        <f t="shared" si="21"/>
        <v>23</v>
      </c>
      <c r="C265" s="34" t="str">
        <f t="shared" si="22"/>
        <v>3311402200790</v>
      </c>
      <c r="D265" s="34" t="str">
        <f t="shared" si="23"/>
        <v>331140220079004</v>
      </c>
      <c r="E265" s="34" t="str">
        <f t="shared" si="24"/>
        <v>33114022007900401</v>
      </c>
      <c r="F265" s="35" t="str">
        <f>IF(ISERROR(CONSOLIDADO!D269&amp;IF(LEN(CONSOLIDADO!G269)=1,"00"&amp;CONSOLIDADO!G269,IF(LEN(CONSOLIDADO!G269)=2,"0"&amp;CONSOLIDADO!G269,IF(LEN(CONSOLIDADO!G269)=3,CONSOLIDADO!G269,""))))=TRUE,"",CONSOLIDADO!D269&amp;IF(LEN(CONSOLIDADO!G269)=1,"00"&amp;CONSOLIDADO!G269,IF(LEN(CONSOLIDADO!G269)=2,"0"&amp;CONSOLIDADO!G269,IF(LEN(CONSOLIDADO!G269)=3,CONSOLIDADO!G269,""))))</f>
        <v>33114022007900401004</v>
      </c>
      <c r="G265" s="16" t="str">
        <f>CONSOLIDADO!B269</f>
        <v>Capacitar a 2362 personas de procesos sectoriales, sociales y comunitarios en gestión de riesgos</v>
      </c>
      <c r="H265" s="16" t="str">
        <f>MID(CONSOLIDADO!E269,6,250)</f>
        <v>Programar e implementar el plan de capacitación  sectorial, social y comunitaria</v>
      </c>
      <c r="I265" s="36" t="str">
        <f>CONSOLIDADO!H269</f>
        <v>Prestar servicios profesionales para implementar la estrategia de educación y capacitación en Gestión de Riesgos para las organizaciones sociales y comunitarias, en el marco de las políticas d ela entidad.</v>
      </c>
      <c r="J265" s="34" t="str">
        <f>+CONSOLIDADO!P269&amp;" - "&amp;CONSOLIDADO!Q269&amp;" - "&amp;CONSOLIDADO!R269&amp;" "&amp;CONSOLIDADO!S269</f>
        <v>03 - 04 - 0323 Personal contratado para el fortalecimiento de las Gestión del Riesgo</v>
      </c>
      <c r="K265" s="34" t="str">
        <f>+CONSOLIDADO!J269&amp;" "&amp;CONSOLIDADO!K269</f>
        <v>2.3.03.03.01.03 Servicios Personales Indirectos</v>
      </c>
      <c r="L265" s="16" t="str">
        <f>+CONSOLIDADO!L269&amp;" "&amp;CONSOLIDADO!M269</f>
        <v>083 Prevención Y Atención De Desastres - General</v>
      </c>
      <c r="M265" s="16" t="str">
        <f>+CONSOLIDADO!N269&amp;" "&amp;CONSOLIDADO!O269</f>
        <v>7018 Transferencias de carácter general entre diferentes niveles de gobierno</v>
      </c>
    </row>
    <row r="266" spans="1:13" x14ac:dyDescent="0.2">
      <c r="A266" s="34" t="str">
        <f t="shared" si="20"/>
        <v>3311402200790-24</v>
      </c>
      <c r="B266" s="34">
        <f t="shared" si="21"/>
        <v>24</v>
      </c>
      <c r="C266" s="34" t="str">
        <f t="shared" si="22"/>
        <v>3311402200790</v>
      </c>
      <c r="D266" s="34" t="str">
        <f t="shared" si="23"/>
        <v>331140220079004</v>
      </c>
      <c r="E266" s="34" t="str">
        <f t="shared" si="24"/>
        <v>33114022007900401</v>
      </c>
      <c r="F266" s="35" t="str">
        <f>IF(ISERROR(CONSOLIDADO!D270&amp;IF(LEN(CONSOLIDADO!G270)=1,"00"&amp;CONSOLIDADO!G270,IF(LEN(CONSOLIDADO!G270)=2,"0"&amp;CONSOLIDADO!G270,IF(LEN(CONSOLIDADO!G270)=3,CONSOLIDADO!G270,""))))=TRUE,"",CONSOLIDADO!D270&amp;IF(LEN(CONSOLIDADO!G270)=1,"00"&amp;CONSOLIDADO!G270,IF(LEN(CONSOLIDADO!G270)=2,"0"&amp;CONSOLIDADO!G270,IF(LEN(CONSOLIDADO!G270)=3,CONSOLIDADO!G270,""))))</f>
        <v>33114022007900401005</v>
      </c>
      <c r="G266" s="16" t="str">
        <f>CONSOLIDADO!B270</f>
        <v>Capacitar a 2362 personas de procesos sectoriales, sociales y comunitarios en gestión de riesgos</v>
      </c>
      <c r="H266" s="16" t="str">
        <f>MID(CONSOLIDADO!E270,6,250)</f>
        <v>Programar e implementar el plan de capacitación  sectorial, social y comunitaria</v>
      </c>
      <c r="I266" s="36" t="str">
        <f>CONSOLIDADO!H270</f>
        <v>Prestar servicios profesionales para implementar la estrategia de educación y capacitación en Gestión de Riesgos para las organizaciones sociales y comunitarias, en el marco de las políticas d ela entidad.</v>
      </c>
      <c r="J266" s="34" t="str">
        <f>+CONSOLIDADO!P270&amp;" - "&amp;CONSOLIDADO!Q270&amp;" - "&amp;CONSOLIDADO!R270&amp;" "&amp;CONSOLIDADO!S270</f>
        <v>03 - 04 - 0323 Personal contratado para el fortalecimiento de las Gestión del Riesgo</v>
      </c>
      <c r="K266" s="34" t="str">
        <f>+CONSOLIDADO!J270&amp;" "&amp;CONSOLIDADO!K270</f>
        <v>2.3.03.03.01.03 Servicios Personales Indirectos</v>
      </c>
      <c r="L266" s="16" t="str">
        <f>+CONSOLIDADO!L270&amp;" "&amp;CONSOLIDADO!M270</f>
        <v>083 Prevención Y Atención De Desastres - General</v>
      </c>
      <c r="M266" s="16" t="str">
        <f>+CONSOLIDADO!N270&amp;" "&amp;CONSOLIDADO!O270</f>
        <v>7018 Transferencias de carácter general entre diferentes niveles de gobierno</v>
      </c>
    </row>
    <row r="267" spans="1:13" x14ac:dyDescent="0.2">
      <c r="A267" s="34" t="str">
        <f t="shared" si="20"/>
        <v>3311402200790-25</v>
      </c>
      <c r="B267" s="34">
        <f t="shared" si="21"/>
        <v>25</v>
      </c>
      <c r="C267" s="34" t="str">
        <f t="shared" si="22"/>
        <v>3311402200790</v>
      </c>
      <c r="D267" s="34" t="str">
        <f t="shared" si="23"/>
        <v>331140220079004</v>
      </c>
      <c r="E267" s="34" t="str">
        <f t="shared" si="24"/>
        <v>33114022007900401</v>
      </c>
      <c r="F267" s="35" t="str">
        <f>IF(ISERROR(CONSOLIDADO!D271&amp;IF(LEN(CONSOLIDADO!G271)=1,"00"&amp;CONSOLIDADO!G271,IF(LEN(CONSOLIDADO!G271)=2,"0"&amp;CONSOLIDADO!G271,IF(LEN(CONSOLIDADO!G271)=3,CONSOLIDADO!G271,""))))=TRUE,"",CONSOLIDADO!D271&amp;IF(LEN(CONSOLIDADO!G271)=1,"00"&amp;CONSOLIDADO!G271,IF(LEN(CONSOLIDADO!G271)=2,"0"&amp;CONSOLIDADO!G271,IF(LEN(CONSOLIDADO!G271)=3,CONSOLIDADO!G271,""))))</f>
        <v>33114022007900401006</v>
      </c>
      <c r="G267" s="16" t="str">
        <f>CONSOLIDADO!B271</f>
        <v>Capacitar a 2362 personas de procesos sectoriales, sociales y comunitarios en gestión de riesgos</v>
      </c>
      <c r="H267" s="16" t="str">
        <f>MID(CONSOLIDADO!E271,6,250)</f>
        <v>Programar e implementar el plan de capacitación  sectorial, social y comunitaria</v>
      </c>
      <c r="I267" s="36" t="str">
        <f>CONSOLIDADO!H271</f>
        <v>Prestar servicios profesionales para implementar la estrategia de educación y capacitación en Gestión de Riesgos para las organizaciones sociales y comunitarias, en el marco de las políticas de la entidad.</v>
      </c>
      <c r="J267" s="34" t="str">
        <f>+CONSOLIDADO!P271&amp;" - "&amp;CONSOLIDADO!Q271&amp;" - "&amp;CONSOLIDADO!R271&amp;" "&amp;CONSOLIDADO!S271</f>
        <v>03 - 04 - 0323 Personal contratado para el fortalecimiento de las Gestión del Riesgo</v>
      </c>
      <c r="K267" s="34" t="str">
        <f>+CONSOLIDADO!J271&amp;" "&amp;CONSOLIDADO!K271</f>
        <v>2.3.03.03.01.03 Servicios Personales Indirectos</v>
      </c>
      <c r="L267" s="16" t="str">
        <f>+CONSOLIDADO!L271&amp;" "&amp;CONSOLIDADO!M271</f>
        <v>083 Prevención Y Atención De Desastres - General</v>
      </c>
      <c r="M267" s="16" t="str">
        <f>+CONSOLIDADO!N271&amp;" "&amp;CONSOLIDADO!O271</f>
        <v>7018 Transferencias de carácter general entre diferentes niveles de gobierno</v>
      </c>
    </row>
    <row r="268" spans="1:13" x14ac:dyDescent="0.2">
      <c r="A268" s="34" t="str">
        <f t="shared" si="20"/>
        <v>3311402200790-26</v>
      </c>
      <c r="B268" s="34">
        <f t="shared" si="21"/>
        <v>26</v>
      </c>
      <c r="C268" s="34" t="str">
        <f t="shared" si="22"/>
        <v>3311402200790</v>
      </c>
      <c r="D268" s="34" t="str">
        <f t="shared" si="23"/>
        <v>331140220079004</v>
      </c>
      <c r="E268" s="34" t="str">
        <f t="shared" si="24"/>
        <v>33114022007900401</v>
      </c>
      <c r="F268" s="35" t="str">
        <f>IF(ISERROR(CONSOLIDADO!D272&amp;IF(LEN(CONSOLIDADO!G272)=1,"00"&amp;CONSOLIDADO!G272,IF(LEN(CONSOLIDADO!G272)=2,"0"&amp;CONSOLIDADO!G272,IF(LEN(CONSOLIDADO!G272)=3,CONSOLIDADO!G272,""))))=TRUE,"",CONSOLIDADO!D272&amp;IF(LEN(CONSOLIDADO!G272)=1,"00"&amp;CONSOLIDADO!G272,IF(LEN(CONSOLIDADO!G272)=2,"0"&amp;CONSOLIDADO!G272,IF(LEN(CONSOLIDADO!G272)=3,CONSOLIDADO!G272,""))))</f>
        <v>33114022007900401007</v>
      </c>
      <c r="G268" s="16" t="str">
        <f>CONSOLIDADO!B272</f>
        <v>Capacitar a 2362 personas de procesos sectoriales, sociales y comunitarios en gestión de riesgos</v>
      </c>
      <c r="H268" s="16" t="str">
        <f>MID(CONSOLIDADO!E272,6,250)</f>
        <v>Programar e implementar el plan de capacitación  sectorial, social y comunitaria</v>
      </c>
      <c r="I268" s="36" t="str">
        <f>CONSOLIDADO!H272</f>
        <v>Adición al contrato de prestación de servicios N°281 de 2014 cuyo objeto contractual es "Prestar servicios de apoyo técnico para implementar la estrategia de educación y capacitación en gestión de riesgos con organizaciones sectoriales e institucionales en el marco de las políticas de la entidad".</v>
      </c>
      <c r="J268" s="34" t="str">
        <f>+CONSOLIDADO!P272&amp;" - "&amp;CONSOLIDADO!Q272&amp;" - "&amp;CONSOLIDADO!R272&amp;" "&amp;CONSOLIDADO!S272</f>
        <v>03 - 04 - 0323 Personal contratado para el fortalecimiento de las Gestión del Riesgo</v>
      </c>
      <c r="K268" s="34" t="str">
        <f>+CONSOLIDADO!J272&amp;" "&amp;CONSOLIDADO!K272</f>
        <v>2.3.03.03.01.03 Servicios Personales Indirectos</v>
      </c>
      <c r="L268" s="16" t="str">
        <f>+CONSOLIDADO!L272&amp;" "&amp;CONSOLIDADO!M272</f>
        <v>083 Prevención Y Atención De Desastres - General</v>
      </c>
      <c r="M268" s="16" t="str">
        <f>+CONSOLIDADO!N272&amp;" "&amp;CONSOLIDADO!O272</f>
        <v>7018 Transferencias de carácter general entre diferentes niveles de gobierno</v>
      </c>
    </row>
    <row r="269" spans="1:13" x14ac:dyDescent="0.2">
      <c r="A269" s="34" t="str">
        <f t="shared" si="20"/>
        <v>3311402200790-27</v>
      </c>
      <c r="B269" s="34">
        <f t="shared" si="21"/>
        <v>27</v>
      </c>
      <c r="C269" s="34" t="str">
        <f t="shared" si="22"/>
        <v>3311402200790</v>
      </c>
      <c r="D269" s="34" t="str">
        <f t="shared" si="23"/>
        <v>331140220079004</v>
      </c>
      <c r="E269" s="34" t="str">
        <f t="shared" si="24"/>
        <v>33114022007900401</v>
      </c>
      <c r="F269" s="35" t="str">
        <f>IF(ISERROR(CONSOLIDADO!D273&amp;IF(LEN(CONSOLIDADO!G273)=1,"00"&amp;CONSOLIDADO!G273,IF(LEN(CONSOLIDADO!G273)=2,"0"&amp;CONSOLIDADO!G273,IF(LEN(CONSOLIDADO!G273)=3,CONSOLIDADO!G273,""))))=TRUE,"",CONSOLIDADO!D273&amp;IF(LEN(CONSOLIDADO!G273)=1,"00"&amp;CONSOLIDADO!G273,IF(LEN(CONSOLIDADO!G273)=2,"0"&amp;CONSOLIDADO!G273,IF(LEN(CONSOLIDADO!G273)=3,CONSOLIDADO!G273,""))))</f>
        <v>33114022007900401008</v>
      </c>
      <c r="G269" s="16" t="str">
        <f>CONSOLIDADO!B273</f>
        <v>Capacitar a 2362 personas de procesos sectoriales, sociales y comunitarios en gestión de riesgos</v>
      </c>
      <c r="H269" s="16" t="str">
        <f>MID(CONSOLIDADO!E273,6,250)</f>
        <v>Programar e implementar el plan de capacitación  sectorial, social y comunitaria</v>
      </c>
      <c r="I269" s="36" t="str">
        <f>CONSOLIDADO!H273</f>
        <v xml:space="preserve">Prestar servicios profesionales para implementar la estrategia de educación y capacitación en Gestión de Riesgos en el Sector Educativo, en el marco de las políticas de la entidad. </v>
      </c>
      <c r="J269" s="34" t="str">
        <f>+CONSOLIDADO!P273&amp;" - "&amp;CONSOLIDADO!Q273&amp;" - "&amp;CONSOLIDADO!R273&amp;" "&amp;CONSOLIDADO!S273</f>
        <v>03 - 04 - 0323 Personal contratado para el fortalecimiento de las Gestión del Riesgo</v>
      </c>
      <c r="K269" s="34" t="str">
        <f>+CONSOLIDADO!J273&amp;" "&amp;CONSOLIDADO!K273</f>
        <v>2.3.03.03.01.03 Servicios Personales Indirectos</v>
      </c>
      <c r="L269" s="16" t="str">
        <f>+CONSOLIDADO!L273&amp;" "&amp;CONSOLIDADO!M273</f>
        <v>083 Prevención Y Atención De Desastres - General</v>
      </c>
      <c r="M269" s="16" t="str">
        <f>+CONSOLIDADO!N273&amp;" "&amp;CONSOLIDADO!O273</f>
        <v>7018 Transferencias de carácter general entre diferentes niveles de gobierno</v>
      </c>
    </row>
    <row r="270" spans="1:13" x14ac:dyDescent="0.2">
      <c r="A270" s="34" t="str">
        <f t="shared" si="20"/>
        <v>3311402200790-28</v>
      </c>
      <c r="B270" s="34">
        <f t="shared" si="21"/>
        <v>28</v>
      </c>
      <c r="C270" s="34" t="str">
        <f t="shared" si="22"/>
        <v>3311402200790</v>
      </c>
      <c r="D270" s="34" t="str">
        <f t="shared" si="23"/>
        <v>331140220079005</v>
      </c>
      <c r="E270" s="34" t="str">
        <f t="shared" si="24"/>
        <v>33114022007900501</v>
      </c>
      <c r="F270" s="35" t="str">
        <f>IF(ISERROR(CONSOLIDADO!D274&amp;IF(LEN(CONSOLIDADO!G274)=1,"00"&amp;CONSOLIDADO!G274,IF(LEN(CONSOLIDADO!G274)=2,"0"&amp;CONSOLIDADO!G274,IF(LEN(CONSOLIDADO!G274)=3,CONSOLIDADO!G274,""))))=TRUE,"",CONSOLIDADO!D274&amp;IF(LEN(CONSOLIDADO!G274)=1,"00"&amp;CONSOLIDADO!G274,IF(LEN(CONSOLIDADO!G274)=2,"0"&amp;CONSOLIDADO!G274,IF(LEN(CONSOLIDADO!G274)=3,CONSOLIDADO!G274,""))))</f>
        <v>33114022007900501001</v>
      </c>
      <c r="G270" s="16" t="str">
        <f>CONSOLIDADO!B274</f>
        <v>Capacitar a 2000 personas del sector educativo e institucional del distrito en gestión de riesgos.</v>
      </c>
      <c r="H270" s="16" t="str">
        <f>MID(CONSOLIDADO!E274,6,250)</f>
        <v>Capacitar a funcionarios, directivos y coordinadores de las instituciones educativas en gestión de riesgos.</v>
      </c>
      <c r="I270" s="36" t="str">
        <f>CONSOLIDADO!H274</f>
        <v>Prestar servicios profesionales a la entidad para coordinar el área de educación y comunicación  en el marco del Programa de Gestión Integral del Riesgo y las políticas de la Entidad .</v>
      </c>
      <c r="J270" s="34" t="str">
        <f>+CONSOLIDADO!P274&amp;" - "&amp;CONSOLIDADO!Q274&amp;" - "&amp;CONSOLIDADO!R274&amp;" "&amp;CONSOLIDADO!S274</f>
        <v>03 - 04 - 0323 Personal contratado para el fortalecimiento de las Gestión del Riesgo</v>
      </c>
      <c r="K270" s="34" t="str">
        <f>+CONSOLIDADO!J274&amp;" "&amp;CONSOLIDADO!K274</f>
        <v>2.3.03.03.01.03 Servicios Personales Indirectos</v>
      </c>
      <c r="L270" s="16" t="str">
        <f>+CONSOLIDADO!L274&amp;" "&amp;CONSOLIDADO!M274</f>
        <v>083 Prevención Y Atención De Desastres - General</v>
      </c>
      <c r="M270" s="16" t="str">
        <f>+CONSOLIDADO!N274&amp;" "&amp;CONSOLIDADO!O274</f>
        <v>7018 Transferencias de carácter general entre diferentes niveles de gobierno</v>
      </c>
    </row>
    <row r="271" spans="1:13" x14ac:dyDescent="0.2">
      <c r="A271" s="34" t="str">
        <f t="shared" si="20"/>
        <v>3311402200790-29</v>
      </c>
      <c r="B271" s="34">
        <f t="shared" si="21"/>
        <v>29</v>
      </c>
      <c r="C271" s="34" t="str">
        <f t="shared" si="22"/>
        <v>3311402200790</v>
      </c>
      <c r="D271" s="34" t="str">
        <f t="shared" si="23"/>
        <v>331140220079005</v>
      </c>
      <c r="E271" s="34" t="str">
        <f t="shared" si="24"/>
        <v>33114022007900501</v>
      </c>
      <c r="F271" s="35" t="str">
        <f>IF(ISERROR(CONSOLIDADO!D275&amp;IF(LEN(CONSOLIDADO!G275)=1,"00"&amp;CONSOLIDADO!G275,IF(LEN(CONSOLIDADO!G275)=2,"0"&amp;CONSOLIDADO!G275,IF(LEN(CONSOLIDADO!G275)=3,CONSOLIDADO!G275,""))))=TRUE,"",CONSOLIDADO!D275&amp;IF(LEN(CONSOLIDADO!G275)=1,"00"&amp;CONSOLIDADO!G275,IF(LEN(CONSOLIDADO!G275)=2,"0"&amp;CONSOLIDADO!G275,IF(LEN(CONSOLIDADO!G275)=3,CONSOLIDADO!G275,""))))</f>
        <v>33114022007900501002</v>
      </c>
      <c r="G271" s="16" t="str">
        <f>CONSOLIDADO!B275</f>
        <v>Capacitar a 2000 personas del sector educativo e institucional del distrito en gestión de riesgos.</v>
      </c>
      <c r="H271" s="16" t="str">
        <f>MID(CONSOLIDADO!E275,6,250)</f>
        <v>Capacitar a funcionarios, directivos y coordinadores de las instituciones educativas en gestión de riesgos.</v>
      </c>
      <c r="I271" s="36" t="str">
        <f>CONSOLIDADO!H275</f>
        <v xml:space="preserve">Prestar servicios profesionales para implementar la estrategia de educación y capacitación en Gestión de Riesgos en el Sector Educativo, en el marco de las políticas de la entidad. </v>
      </c>
      <c r="J271" s="34" t="str">
        <f>+CONSOLIDADO!P275&amp;" - "&amp;CONSOLIDADO!Q275&amp;" - "&amp;CONSOLIDADO!R275&amp;" "&amp;CONSOLIDADO!S275</f>
        <v>03 - 04 - 0323 Personal contratado para el fortalecimiento de las Gestión del Riesgo</v>
      </c>
      <c r="K271" s="34" t="str">
        <f>+CONSOLIDADO!J275&amp;" "&amp;CONSOLIDADO!K275</f>
        <v>2.3.03.03.01.03 Servicios Personales Indirectos</v>
      </c>
      <c r="L271" s="16" t="str">
        <f>+CONSOLIDADO!L275&amp;" "&amp;CONSOLIDADO!M275</f>
        <v>083 Prevención Y Atención De Desastres - General</v>
      </c>
      <c r="M271" s="16" t="str">
        <f>+CONSOLIDADO!N275&amp;" "&amp;CONSOLIDADO!O275</f>
        <v>7018 Transferencias de carácter general entre diferentes niveles de gobierno</v>
      </c>
    </row>
    <row r="272" spans="1:13" x14ac:dyDescent="0.2">
      <c r="A272" s="34" t="str">
        <f t="shared" si="20"/>
        <v>3311402200790-30</v>
      </c>
      <c r="B272" s="34">
        <f t="shared" si="21"/>
        <v>30</v>
      </c>
      <c r="C272" s="34" t="str">
        <f t="shared" si="22"/>
        <v>3311402200790</v>
      </c>
      <c r="D272" s="34" t="str">
        <f t="shared" si="23"/>
        <v>331140220079005</v>
      </c>
      <c r="E272" s="34" t="str">
        <f t="shared" si="24"/>
        <v>33114022007900501</v>
      </c>
      <c r="F272" s="35" t="str">
        <f>IF(ISERROR(CONSOLIDADO!D276&amp;IF(LEN(CONSOLIDADO!G276)=1,"00"&amp;CONSOLIDADO!G276,IF(LEN(CONSOLIDADO!G276)=2,"0"&amp;CONSOLIDADO!G276,IF(LEN(CONSOLIDADO!G276)=3,CONSOLIDADO!G276,""))))=TRUE,"",CONSOLIDADO!D276&amp;IF(LEN(CONSOLIDADO!G276)=1,"00"&amp;CONSOLIDADO!G276,IF(LEN(CONSOLIDADO!G276)=2,"0"&amp;CONSOLIDADO!G276,IF(LEN(CONSOLIDADO!G276)=3,CONSOLIDADO!G276,""))))</f>
        <v>33114022007900501003</v>
      </c>
      <c r="G272" s="16" t="str">
        <f>CONSOLIDADO!B276</f>
        <v>Capacitar a 2000 personas del sector educativo e institucional del distrito en gestión de riesgos.</v>
      </c>
      <c r="H272" s="16" t="str">
        <f>MID(CONSOLIDADO!E276,6,250)</f>
        <v>Capacitar a funcionarios, directivos y coordinadores de las instituciones educativas en gestión de riesgos.</v>
      </c>
      <c r="I272" s="36" t="str">
        <f>CONSOLIDADO!H276</f>
        <v xml:space="preserve">Prestar servicios profesionales  para implementar la estrategia de educación y capacitación en Gestión de Riesgos, en el marco de las políticas d ela entidad.  </v>
      </c>
      <c r="J272" s="34" t="str">
        <f>+CONSOLIDADO!P276&amp;" - "&amp;CONSOLIDADO!Q276&amp;" - "&amp;CONSOLIDADO!R276&amp;" "&amp;CONSOLIDADO!S276</f>
        <v>03 - 04 - 0323 Personal contratado para el fortalecimiento de las Gestión del Riesgo</v>
      </c>
      <c r="K272" s="34" t="str">
        <f>+CONSOLIDADO!J276&amp;" "&amp;CONSOLIDADO!K276</f>
        <v>2.3.03.03.01.03 Servicios Personales Indirectos</v>
      </c>
      <c r="L272" s="16" t="str">
        <f>+CONSOLIDADO!L276&amp;" "&amp;CONSOLIDADO!M276</f>
        <v>083 Prevención Y Atención De Desastres - General</v>
      </c>
      <c r="M272" s="16" t="str">
        <f>+CONSOLIDADO!N276&amp;" "&amp;CONSOLIDADO!O276</f>
        <v>7018 Transferencias de carácter general entre diferentes niveles de gobierno</v>
      </c>
    </row>
    <row r="273" spans="1:13" x14ac:dyDescent="0.2">
      <c r="A273" s="34" t="str">
        <f t="shared" si="20"/>
        <v>3311402200790-31</v>
      </c>
      <c r="B273" s="34">
        <f t="shared" si="21"/>
        <v>31</v>
      </c>
      <c r="C273" s="34" t="str">
        <f t="shared" si="22"/>
        <v>3311402200790</v>
      </c>
      <c r="D273" s="34" t="str">
        <f t="shared" si="23"/>
        <v>331140220079005</v>
      </c>
      <c r="E273" s="34" t="str">
        <f t="shared" si="24"/>
        <v>33114022007900501</v>
      </c>
      <c r="F273" s="35" t="str">
        <f>IF(ISERROR(CONSOLIDADO!D277&amp;IF(LEN(CONSOLIDADO!G277)=1,"00"&amp;CONSOLIDADO!G277,IF(LEN(CONSOLIDADO!G277)=2,"0"&amp;CONSOLIDADO!G277,IF(LEN(CONSOLIDADO!G277)=3,CONSOLIDADO!G277,""))))=TRUE,"",CONSOLIDADO!D277&amp;IF(LEN(CONSOLIDADO!G277)=1,"00"&amp;CONSOLIDADO!G277,IF(LEN(CONSOLIDADO!G277)=2,"0"&amp;CONSOLIDADO!G277,IF(LEN(CONSOLIDADO!G277)=3,CONSOLIDADO!G277,""))))</f>
        <v>33114022007900501004</v>
      </c>
      <c r="G273" s="16" t="str">
        <f>CONSOLIDADO!B277</f>
        <v>Capacitar a 2000 personas del sector educativo e institucional del distrito en gestión de riesgos.</v>
      </c>
      <c r="H273" s="16" t="str">
        <f>MID(CONSOLIDADO!E277,6,250)</f>
        <v>Capacitar a funcionarios, directivos y coordinadores de las instituciones educativas en gestión de riesgos.</v>
      </c>
      <c r="I273" s="36" t="str">
        <f>CONSOLIDADO!H277</f>
        <v xml:space="preserve">Prestar servicios profesionales  para implementar la estrategia de educación y capacitación en Gestión de Riesgos, en el marco de las políticas d ela entidad.  </v>
      </c>
      <c r="J273" s="34" t="str">
        <f>+CONSOLIDADO!P277&amp;" - "&amp;CONSOLIDADO!Q277&amp;" - "&amp;CONSOLIDADO!R277&amp;" "&amp;CONSOLIDADO!S277</f>
        <v>03 - 04 - 0323 Personal contratado para el fortalecimiento de las Gestión del Riesgo</v>
      </c>
      <c r="K273" s="34" t="str">
        <f>+CONSOLIDADO!J277&amp;" "&amp;CONSOLIDADO!K277</f>
        <v>2.3.03.03.01.03 Servicios Personales Indirectos</v>
      </c>
      <c r="L273" s="16" t="str">
        <f>+CONSOLIDADO!L277&amp;" "&amp;CONSOLIDADO!M277</f>
        <v>083 Prevención Y Atención De Desastres - General</v>
      </c>
      <c r="M273" s="16" t="str">
        <f>+CONSOLIDADO!N277&amp;" "&amp;CONSOLIDADO!O277</f>
        <v>7018 Transferencias de carácter general entre diferentes niveles de gobierno</v>
      </c>
    </row>
    <row r="274" spans="1:13" x14ac:dyDescent="0.2">
      <c r="A274" s="34" t="str">
        <f t="shared" si="20"/>
        <v>3311402200790-32</v>
      </c>
      <c r="B274" s="34">
        <f t="shared" si="21"/>
        <v>32</v>
      </c>
      <c r="C274" s="34" t="str">
        <f t="shared" si="22"/>
        <v>3311402200790</v>
      </c>
      <c r="D274" s="34" t="str">
        <f t="shared" si="23"/>
        <v>331140220079005</v>
      </c>
      <c r="E274" s="34" t="str">
        <f t="shared" si="24"/>
        <v>33114022007900501</v>
      </c>
      <c r="F274" s="35" t="str">
        <f>IF(ISERROR(CONSOLIDADO!D278&amp;IF(LEN(CONSOLIDADO!G278)=1,"00"&amp;CONSOLIDADO!G278,IF(LEN(CONSOLIDADO!G278)=2,"0"&amp;CONSOLIDADO!G278,IF(LEN(CONSOLIDADO!G278)=3,CONSOLIDADO!G278,""))))=TRUE,"",CONSOLIDADO!D278&amp;IF(LEN(CONSOLIDADO!G278)=1,"00"&amp;CONSOLIDADO!G278,IF(LEN(CONSOLIDADO!G278)=2,"0"&amp;CONSOLIDADO!G278,IF(LEN(CONSOLIDADO!G278)=3,CONSOLIDADO!G278,""))))</f>
        <v>33114022007900501005</v>
      </c>
      <c r="G274" s="16" t="str">
        <f>CONSOLIDADO!B278</f>
        <v>Capacitar a 2000 personas del sector educativo e institucional del distrito en gestión de riesgos.</v>
      </c>
      <c r="H274" s="16" t="str">
        <f>MID(CONSOLIDADO!E278,6,250)</f>
        <v>Capacitar a funcionarios, directivos y coordinadores de las instituciones educativas en gestión de riesgos.</v>
      </c>
      <c r="I274" s="36" t="str">
        <f>CONSOLIDADO!H278</f>
        <v xml:space="preserve">Prestar servicios profesionales  para implementar la estrategia de educación y capacitación en Gestión de Riesgos, en el marco de las políticas d ela entidad.  </v>
      </c>
      <c r="J274" s="34" t="str">
        <f>+CONSOLIDADO!P278&amp;" - "&amp;CONSOLIDADO!Q278&amp;" - "&amp;CONSOLIDADO!R278&amp;" "&amp;CONSOLIDADO!S278</f>
        <v>03 - 04 - 0323 Personal contratado para el fortalecimiento de las Gestión del Riesgo</v>
      </c>
      <c r="K274" s="34" t="str">
        <f>+CONSOLIDADO!J278&amp;" "&amp;CONSOLIDADO!K278</f>
        <v>2.3.03.03.01.03 Servicios Personales Indirectos</v>
      </c>
      <c r="L274" s="16" t="str">
        <f>+CONSOLIDADO!L278&amp;" "&amp;CONSOLIDADO!M278</f>
        <v>083 Prevención Y Atención De Desastres - General</v>
      </c>
      <c r="M274" s="16" t="str">
        <f>+CONSOLIDADO!N278&amp;" "&amp;CONSOLIDADO!O278</f>
        <v>7018 Transferencias de carácter general entre diferentes niveles de gobierno</v>
      </c>
    </row>
    <row r="275" spans="1:13" x14ac:dyDescent="0.2">
      <c r="A275" s="34" t="str">
        <f t="shared" si="20"/>
        <v>3311402200790-33</v>
      </c>
      <c r="B275" s="34">
        <f t="shared" si="21"/>
        <v>33</v>
      </c>
      <c r="C275" s="34" t="str">
        <f t="shared" si="22"/>
        <v>3311402200790</v>
      </c>
      <c r="D275" s="34" t="str">
        <f t="shared" si="23"/>
        <v>331140220079005</v>
      </c>
      <c r="E275" s="34" t="str">
        <f t="shared" si="24"/>
        <v>33114022007900501</v>
      </c>
      <c r="F275" s="35" t="str">
        <f>IF(ISERROR(CONSOLIDADO!D279&amp;IF(LEN(CONSOLIDADO!G279)=1,"00"&amp;CONSOLIDADO!G279,IF(LEN(CONSOLIDADO!G279)=2,"0"&amp;CONSOLIDADO!G279,IF(LEN(CONSOLIDADO!G279)=3,CONSOLIDADO!G279,""))))=TRUE,"",CONSOLIDADO!D279&amp;IF(LEN(CONSOLIDADO!G279)=1,"00"&amp;CONSOLIDADO!G279,IF(LEN(CONSOLIDADO!G279)=2,"0"&amp;CONSOLIDADO!G279,IF(LEN(CONSOLIDADO!G279)=3,CONSOLIDADO!G279,""))))</f>
        <v>33114022007900501006</v>
      </c>
      <c r="G275" s="16" t="str">
        <f>CONSOLIDADO!B279</f>
        <v>Capacitar a 2000 personas del sector educativo e institucional del distrito en gestión de riesgos.</v>
      </c>
      <c r="H275" s="16" t="str">
        <f>MID(CONSOLIDADO!E279,6,250)</f>
        <v>Capacitar a funcionarios, directivos y coordinadores de las instituciones educativas en gestión de riesgos.</v>
      </c>
      <c r="I275" s="36" t="str">
        <f>CONSOLIDADO!H279</f>
        <v>Prestar servicios profesionales  para apoyar la implementación de  la estrategia de educación y capacitación en Gestión de Riesgos, en el marco de las políticas d ela entidad.</v>
      </c>
      <c r="J275" s="34" t="str">
        <f>+CONSOLIDADO!P279&amp;" - "&amp;CONSOLIDADO!Q279&amp;" - "&amp;CONSOLIDADO!R279&amp;" "&amp;CONSOLIDADO!S279</f>
        <v>03 - 04 - 0323 Personal contratado para el fortalecimiento de las Gestión del Riesgo</v>
      </c>
      <c r="K275" s="34" t="str">
        <f>+CONSOLIDADO!J279&amp;" "&amp;CONSOLIDADO!K279</f>
        <v>2.3.03.03.01.03 Servicios Personales Indirectos</v>
      </c>
      <c r="L275" s="16" t="str">
        <f>+CONSOLIDADO!L279&amp;" "&amp;CONSOLIDADO!M279</f>
        <v>083 Prevención Y Atención De Desastres - General</v>
      </c>
      <c r="M275" s="16" t="str">
        <f>+CONSOLIDADO!N279&amp;" "&amp;CONSOLIDADO!O279</f>
        <v>7018 Transferencias de carácter general entre diferentes niveles de gobierno</v>
      </c>
    </row>
    <row r="276" spans="1:13" x14ac:dyDescent="0.2">
      <c r="A276" s="34" t="str">
        <f t="shared" si="20"/>
        <v>3311402200790-34</v>
      </c>
      <c r="B276" s="34">
        <f t="shared" si="21"/>
        <v>34</v>
      </c>
      <c r="C276" s="34" t="str">
        <f t="shared" si="22"/>
        <v>3311402200790</v>
      </c>
      <c r="D276" s="34" t="str">
        <f t="shared" si="23"/>
        <v>331140220079005</v>
      </c>
      <c r="E276" s="34" t="str">
        <f t="shared" si="24"/>
        <v>33114022007900501</v>
      </c>
      <c r="F276" s="35" t="str">
        <f>IF(ISERROR(CONSOLIDADO!D280&amp;IF(LEN(CONSOLIDADO!G280)=1,"00"&amp;CONSOLIDADO!G280,IF(LEN(CONSOLIDADO!G280)=2,"0"&amp;CONSOLIDADO!G280,IF(LEN(CONSOLIDADO!G280)=3,CONSOLIDADO!G280,""))))=TRUE,"",CONSOLIDADO!D280&amp;IF(LEN(CONSOLIDADO!G280)=1,"00"&amp;CONSOLIDADO!G280,IF(LEN(CONSOLIDADO!G280)=2,"0"&amp;CONSOLIDADO!G280,IF(LEN(CONSOLIDADO!G280)=3,CONSOLIDADO!G280,""))))</f>
        <v>33114022007900501007</v>
      </c>
      <c r="G276" s="16" t="str">
        <f>CONSOLIDADO!B280</f>
        <v>Capacitar a 2000 personas del sector educativo e institucional del distrito en gestión de riesgos.</v>
      </c>
      <c r="H276" s="16" t="str">
        <f>MID(CONSOLIDADO!E280,6,250)</f>
        <v>Capacitar a funcionarios, directivos y coordinadores de las instituciones educativas en gestión de riesgos.</v>
      </c>
      <c r="I276" s="36" t="str">
        <f>CONSOLIDADO!H280</f>
        <v>Prestar servicios profesionales para el desarrollo de una plataforma informática para el montaje de la escuela virtual de Gestión de Riesgos y Cambio Climático del IDIGER.</v>
      </c>
      <c r="J276" s="34" t="str">
        <f>+CONSOLIDADO!P280&amp;" - "&amp;CONSOLIDADO!Q280&amp;" - "&amp;CONSOLIDADO!R280&amp;" "&amp;CONSOLIDADO!S280</f>
        <v>03 - 04 - 0323 Personal contratado para el fortalecimiento de las Gestión del Riesgo</v>
      </c>
      <c r="K276" s="34" t="str">
        <f>+CONSOLIDADO!J280&amp;" "&amp;CONSOLIDADO!K280</f>
        <v>2.3.03.03.01.03 Servicios Personales Indirectos</v>
      </c>
      <c r="L276" s="16" t="str">
        <f>+CONSOLIDADO!L280&amp;" "&amp;CONSOLIDADO!M280</f>
        <v>083 Prevención Y Atención De Desastres - General</v>
      </c>
      <c r="M276" s="16" t="str">
        <f>+CONSOLIDADO!N280&amp;" "&amp;CONSOLIDADO!O280</f>
        <v>7018 Transferencias de carácter general entre diferentes niveles de gobierno</v>
      </c>
    </row>
    <row r="277" spans="1:13" x14ac:dyDescent="0.2">
      <c r="A277" s="34" t="str">
        <f t="shared" si="20"/>
        <v>3311402200790-35</v>
      </c>
      <c r="B277" s="34">
        <f t="shared" si="21"/>
        <v>35</v>
      </c>
      <c r="C277" s="34" t="str">
        <f t="shared" si="22"/>
        <v>3311402200790</v>
      </c>
      <c r="D277" s="34" t="str">
        <f t="shared" si="23"/>
        <v>331140220079005</v>
      </c>
      <c r="E277" s="34" t="str">
        <f t="shared" si="24"/>
        <v>33114022007900501</v>
      </c>
      <c r="F277" s="35" t="str">
        <f>IF(ISERROR(CONSOLIDADO!D281&amp;IF(LEN(CONSOLIDADO!G281)=1,"00"&amp;CONSOLIDADO!G281,IF(LEN(CONSOLIDADO!G281)=2,"0"&amp;CONSOLIDADO!G281,IF(LEN(CONSOLIDADO!G281)=3,CONSOLIDADO!G281,""))))=TRUE,"",CONSOLIDADO!D281&amp;IF(LEN(CONSOLIDADO!G281)=1,"00"&amp;CONSOLIDADO!G281,IF(LEN(CONSOLIDADO!G281)=2,"0"&amp;CONSOLIDADO!G281,IF(LEN(CONSOLIDADO!G281)=3,CONSOLIDADO!G281,""))))</f>
        <v>33114022007900501008</v>
      </c>
      <c r="G277" s="16" t="str">
        <f>CONSOLIDADO!B281</f>
        <v>Capacitar a 2000 personas del sector educativo e institucional del distrito en gestión de riesgos.</v>
      </c>
      <c r="H277" s="16" t="str">
        <f>MID(CONSOLIDADO!E281,6,250)</f>
        <v>Capacitar a funcionarios, directivos y coordinadores de las instituciones educativas en gestión de riesgos.</v>
      </c>
      <c r="I277" s="36" t="str">
        <f>CONSOLIDADO!H281</f>
        <v xml:space="preserve">Prestar servicios profesionales  para ejecutar acciones de  educación y capacitación comunitaria en Gestión de Riesgos, en los territorios priorizados por la entidad.  </v>
      </c>
      <c r="J277" s="34" t="str">
        <f>+CONSOLIDADO!P281&amp;" - "&amp;CONSOLIDADO!Q281&amp;" - "&amp;CONSOLIDADO!R281&amp;" "&amp;CONSOLIDADO!S281</f>
        <v>03 - 04 - 0323 Personal contratado para el fortalecimiento de las Gestión del Riesgo</v>
      </c>
      <c r="K277" s="34" t="str">
        <f>+CONSOLIDADO!J281&amp;" "&amp;CONSOLIDADO!K281</f>
        <v>2.3.03.03.01.03 Servicios Personales Indirectos</v>
      </c>
      <c r="L277" s="16" t="str">
        <f>+CONSOLIDADO!L281&amp;" "&amp;CONSOLIDADO!M281</f>
        <v>083 Prevención Y Atención De Desastres - General</v>
      </c>
      <c r="M277" s="16" t="str">
        <f>+CONSOLIDADO!N281&amp;" "&amp;CONSOLIDADO!O281</f>
        <v>7018 Transferencias de carácter general entre diferentes niveles de gobierno</v>
      </c>
    </row>
    <row r="278" spans="1:13" x14ac:dyDescent="0.2">
      <c r="A278" s="34" t="str">
        <f t="shared" si="20"/>
        <v>3311402200790-36</v>
      </c>
      <c r="B278" s="34">
        <f t="shared" si="21"/>
        <v>36</v>
      </c>
      <c r="C278" s="34" t="str">
        <f t="shared" si="22"/>
        <v>3311402200790</v>
      </c>
      <c r="D278" s="34" t="str">
        <f t="shared" si="23"/>
        <v>331140220079006</v>
      </c>
      <c r="E278" s="34" t="str">
        <f t="shared" si="24"/>
        <v>33114022007900601</v>
      </c>
      <c r="F278" s="35" t="str">
        <f>IF(ISERROR(CONSOLIDADO!D282&amp;IF(LEN(CONSOLIDADO!G282)=1,"00"&amp;CONSOLIDADO!G282,IF(LEN(CONSOLIDADO!G282)=2,"0"&amp;CONSOLIDADO!G282,IF(LEN(CONSOLIDADO!G282)=3,CONSOLIDADO!G282,""))))=TRUE,"",CONSOLIDADO!D282&amp;IF(LEN(CONSOLIDADO!G282)=1,"00"&amp;CONSOLIDADO!G282,IF(LEN(CONSOLIDADO!G282)=2,"0"&amp;CONSOLIDADO!G282,IF(LEN(CONSOLIDADO!G282)=3,CONSOLIDADO!G282,""))))</f>
        <v>33114022007900601001</v>
      </c>
      <c r="G278" s="16" t="str">
        <f>CONSOLIDADO!B282</f>
        <v>Sensibilizar a 2500000 personas a través de distintos medios sobre gestión del riesgo</v>
      </c>
      <c r="H278" s="16" t="str">
        <f>MID(CONSOLIDADO!E282,6,250)</f>
        <v>Desarrollar iniciativas para la sensiblización y comprensión en Gestión del Riesgo y cambio climático en Bogotá</v>
      </c>
      <c r="I278" s="36" t="str">
        <f>CONSOLIDADO!H282</f>
        <v>Prestar servicios profesionales a la Entidad para el diseño y la elaboración de productos de información pública de acuerdo con la estrategia de comunicación.</v>
      </c>
      <c r="J278" s="34" t="str">
        <f>+CONSOLIDADO!P282&amp;" - "&amp;CONSOLIDADO!Q282&amp;" - "&amp;CONSOLIDADO!R282&amp;" "&amp;CONSOLIDADO!S282</f>
        <v>03 - 04 - 0323 Personal contratado para el fortalecimiento de las Gestión del Riesgo</v>
      </c>
      <c r="K278" s="34" t="str">
        <f>+CONSOLIDADO!J282&amp;" "&amp;CONSOLIDADO!K282</f>
        <v>2.3.03.03.01.03 Servicios Personales Indirectos</v>
      </c>
      <c r="L278" s="16" t="str">
        <f>+CONSOLIDADO!L282&amp;" "&amp;CONSOLIDADO!M282</f>
        <v>083 Prevención Y Atención De Desastres - General</v>
      </c>
      <c r="M278" s="16" t="str">
        <f>+CONSOLIDADO!N282&amp;" "&amp;CONSOLIDADO!O282</f>
        <v>7018 Transferencias de carácter general entre diferentes niveles de gobierno</v>
      </c>
    </row>
    <row r="279" spans="1:13" x14ac:dyDescent="0.2">
      <c r="A279" s="34" t="str">
        <f t="shared" si="20"/>
        <v>3311402200790-37</v>
      </c>
      <c r="B279" s="34">
        <f t="shared" si="21"/>
        <v>37</v>
      </c>
      <c r="C279" s="34" t="str">
        <f t="shared" si="22"/>
        <v>3311402200790</v>
      </c>
      <c r="D279" s="34" t="str">
        <f t="shared" si="23"/>
        <v>331140220079006</v>
      </c>
      <c r="E279" s="34" t="str">
        <f t="shared" si="24"/>
        <v>33114022007900601</v>
      </c>
      <c r="F279" s="35" t="str">
        <f>IF(ISERROR(CONSOLIDADO!D283&amp;IF(LEN(CONSOLIDADO!G283)=1,"00"&amp;CONSOLIDADO!G283,IF(LEN(CONSOLIDADO!G283)=2,"0"&amp;CONSOLIDADO!G283,IF(LEN(CONSOLIDADO!G283)=3,CONSOLIDADO!G283,""))))=TRUE,"",CONSOLIDADO!D283&amp;IF(LEN(CONSOLIDADO!G283)=1,"00"&amp;CONSOLIDADO!G283,IF(LEN(CONSOLIDADO!G283)=2,"0"&amp;CONSOLIDADO!G283,IF(LEN(CONSOLIDADO!G283)=3,CONSOLIDADO!G283,""))))</f>
        <v>33114022007900601002</v>
      </c>
      <c r="G279" s="16" t="str">
        <f>CONSOLIDADO!B283</f>
        <v>Sensibilizar a 2500000 personas a través de distintos medios sobre gestión del riesgo</v>
      </c>
      <c r="H279" s="16" t="str">
        <f>MID(CONSOLIDADO!E283,6,250)</f>
        <v>Desarrollar iniciativas para la sensiblización y comprensión en Gestión del Riesgo y cambio climático en Bogotá</v>
      </c>
      <c r="I279" s="36" t="str">
        <f>CONSOLIDADO!H283</f>
        <v>Prestar servicios técnicos a la entidad para la elaboración de diseños gráficos, edición y diagramación de publicaciones que requiera la estrategia de educación y comunicaciones de gestión de riesgos y cambio climático.</v>
      </c>
      <c r="J279" s="34" t="str">
        <f>+CONSOLIDADO!P283&amp;" - "&amp;CONSOLIDADO!Q283&amp;" - "&amp;CONSOLIDADO!R283&amp;" "&amp;CONSOLIDADO!S283</f>
        <v>03 - 04 - 0323 Personal contratado para el fortalecimiento de las Gestión del Riesgo</v>
      </c>
      <c r="K279" s="34" t="str">
        <f>+CONSOLIDADO!J283&amp;" "&amp;CONSOLIDADO!K283</f>
        <v>2.3.03.03.01.03 Servicios Personales Indirectos</v>
      </c>
      <c r="L279" s="16" t="str">
        <f>+CONSOLIDADO!L283&amp;" "&amp;CONSOLIDADO!M283</f>
        <v>083 Prevención Y Atención De Desastres - General</v>
      </c>
      <c r="M279" s="16" t="str">
        <f>+CONSOLIDADO!N283&amp;" "&amp;CONSOLIDADO!O283</f>
        <v>7018 Transferencias de carácter general entre diferentes niveles de gobierno</v>
      </c>
    </row>
    <row r="280" spans="1:13" x14ac:dyDescent="0.2">
      <c r="A280" s="34" t="str">
        <f t="shared" si="20"/>
        <v>3311402200790-38</v>
      </c>
      <c r="B280" s="34">
        <f t="shared" si="21"/>
        <v>38</v>
      </c>
      <c r="C280" s="34" t="str">
        <f t="shared" si="22"/>
        <v>3311402200790</v>
      </c>
      <c r="D280" s="34" t="str">
        <f t="shared" si="23"/>
        <v>331140220079006</v>
      </c>
      <c r="E280" s="34" t="str">
        <f t="shared" si="24"/>
        <v>33114022007900601</v>
      </c>
      <c r="F280" s="35" t="str">
        <f>IF(ISERROR(CONSOLIDADO!D284&amp;IF(LEN(CONSOLIDADO!G284)=1,"00"&amp;CONSOLIDADO!G284,IF(LEN(CONSOLIDADO!G284)=2,"0"&amp;CONSOLIDADO!G284,IF(LEN(CONSOLIDADO!G284)=3,CONSOLIDADO!G284,""))))=TRUE,"",CONSOLIDADO!D284&amp;IF(LEN(CONSOLIDADO!G284)=1,"00"&amp;CONSOLIDADO!G284,IF(LEN(CONSOLIDADO!G284)=2,"0"&amp;CONSOLIDADO!G284,IF(LEN(CONSOLIDADO!G284)=3,CONSOLIDADO!G284,""))))</f>
        <v>33114022007900601003</v>
      </c>
      <c r="G280" s="16" t="str">
        <f>CONSOLIDADO!B284</f>
        <v>Sensibilizar a 2500000 personas a través de distintos medios sobre gestión del riesgo</v>
      </c>
      <c r="H280" s="16" t="str">
        <f>MID(CONSOLIDADO!E284,6,250)</f>
        <v>Desarrollar iniciativas para la sensiblización y comprensión en Gestión del Riesgo y cambio climático en Bogotá</v>
      </c>
      <c r="I280" s="36" t="str">
        <f>CONSOLIDADO!H284</f>
        <v>Contratar los insumos para la impresión de las piezas comunicativas en papel con la Imprenta Distrital</v>
      </c>
      <c r="J280" s="34" t="str">
        <f>+CONSOLIDADO!P284&amp;" - "&amp;CONSOLIDADO!Q284&amp;" - "&amp;CONSOLIDADO!R284&amp;" "&amp;CONSOLIDADO!S284</f>
        <v>02 - 01 - 0201 Contratación de servicios y suministros para sensibilización en temas de riesgo</v>
      </c>
      <c r="K280" s="34" t="str">
        <f>+CONSOLIDADO!J284&amp;" "&amp;CONSOLIDADO!K284</f>
        <v>2.3.02.01.01.98 Otros Gastos Adquisición y/o producción equipos, materiales, suministros y servicios propios Sector</v>
      </c>
      <c r="L280" s="16" t="str">
        <f>+CONSOLIDADO!L284&amp;" "&amp;CONSOLIDADO!M284</f>
        <v>083 Prevención Y Atención De Desastres - General</v>
      </c>
      <c r="M280" s="16" t="str">
        <f>+CONSOLIDADO!N284&amp;" "&amp;CONSOLIDADO!O284</f>
        <v>7018 Transferencias de carácter general entre diferentes niveles de gobierno</v>
      </c>
    </row>
    <row r="281" spans="1:13" x14ac:dyDescent="0.2">
      <c r="A281" s="34" t="str">
        <f t="shared" si="20"/>
        <v>3311402200790-39</v>
      </c>
      <c r="B281" s="34">
        <f t="shared" si="21"/>
        <v>39</v>
      </c>
      <c r="C281" s="34" t="str">
        <f t="shared" si="22"/>
        <v>3311402200790</v>
      </c>
      <c r="D281" s="34" t="str">
        <f t="shared" si="23"/>
        <v>331140220079006</v>
      </c>
      <c r="E281" s="34" t="str">
        <f t="shared" si="24"/>
        <v>33114022007900601</v>
      </c>
      <c r="F281" s="35" t="str">
        <f>IF(ISERROR(CONSOLIDADO!D285&amp;IF(LEN(CONSOLIDADO!G285)=1,"00"&amp;CONSOLIDADO!G285,IF(LEN(CONSOLIDADO!G285)=2,"0"&amp;CONSOLIDADO!G285,IF(LEN(CONSOLIDADO!G285)=3,CONSOLIDADO!G285,""))))=TRUE,"",CONSOLIDADO!D285&amp;IF(LEN(CONSOLIDADO!G285)=1,"00"&amp;CONSOLIDADO!G285,IF(LEN(CONSOLIDADO!G285)=2,"0"&amp;CONSOLIDADO!G285,IF(LEN(CONSOLIDADO!G285)=3,CONSOLIDADO!G285,""))))</f>
        <v>33114022007900601004</v>
      </c>
      <c r="G281" s="16" t="str">
        <f>CONSOLIDADO!B285</f>
        <v>Sensibilizar a 2500000 personas a través de distintos medios sobre gestión del riesgo</v>
      </c>
      <c r="H281" s="16" t="str">
        <f>MID(CONSOLIDADO!E285,6,250)</f>
        <v>Desarrollar iniciativas para la sensiblización y comprensión en Gestión del Riesgo y cambio climático en Bogotá</v>
      </c>
      <c r="I281" s="36" t="str">
        <f>CONSOLIDADO!H285</f>
        <v xml:space="preserve">Prestar servicios a la entidad  para adelantar y desarrollar las acciones de información y divulgación de la entidad a través de los medios de comunicación masiva </v>
      </c>
      <c r="J281" s="34" t="str">
        <f>+CONSOLIDADO!P285&amp;" - "&amp;CONSOLIDADO!Q285&amp;" - "&amp;CONSOLIDADO!R285&amp;" "&amp;CONSOLIDADO!S285</f>
        <v>03 - 04 - 0323 Personal contratado para el fortalecimiento de las Gestión del Riesgo</v>
      </c>
      <c r="K281" s="34" t="str">
        <f>+CONSOLIDADO!J285&amp;" "&amp;CONSOLIDADO!K285</f>
        <v>2.3.03.03.01.03 Servicios Personales Indirectos</v>
      </c>
      <c r="L281" s="16" t="str">
        <f>+CONSOLIDADO!L285&amp;" "&amp;CONSOLIDADO!M285</f>
        <v>083 Prevención Y Atención De Desastres - General</v>
      </c>
      <c r="M281" s="16" t="str">
        <f>+CONSOLIDADO!N285&amp;" "&amp;CONSOLIDADO!O285</f>
        <v>7018 Transferencias de carácter general entre diferentes niveles de gobierno</v>
      </c>
    </row>
    <row r="282" spans="1:13" x14ac:dyDescent="0.2">
      <c r="A282" s="34" t="str">
        <f t="shared" si="20"/>
        <v>3311402200790-40</v>
      </c>
      <c r="B282" s="34">
        <f t="shared" si="21"/>
        <v>40</v>
      </c>
      <c r="C282" s="34" t="str">
        <f t="shared" si="22"/>
        <v>3311402200790</v>
      </c>
      <c r="D282" s="34" t="str">
        <f t="shared" si="23"/>
        <v>331140220079006</v>
      </c>
      <c r="E282" s="34" t="str">
        <f t="shared" si="24"/>
        <v>33114022007900601</v>
      </c>
      <c r="F282" s="35" t="str">
        <f>IF(ISERROR(CONSOLIDADO!D286&amp;IF(LEN(CONSOLIDADO!G286)=1,"00"&amp;CONSOLIDADO!G286,IF(LEN(CONSOLIDADO!G286)=2,"0"&amp;CONSOLIDADO!G286,IF(LEN(CONSOLIDADO!G286)=3,CONSOLIDADO!G286,""))))=TRUE,"",CONSOLIDADO!D286&amp;IF(LEN(CONSOLIDADO!G286)=1,"00"&amp;CONSOLIDADO!G286,IF(LEN(CONSOLIDADO!G286)=2,"0"&amp;CONSOLIDADO!G286,IF(LEN(CONSOLIDADO!G286)=3,CONSOLIDADO!G286,""))))</f>
        <v>33114022007900601005</v>
      </c>
      <c r="G282" s="16" t="str">
        <f>CONSOLIDADO!B286</f>
        <v>Sensibilizar a 2500000 personas a través de distintos medios sobre gestión del riesgo</v>
      </c>
      <c r="H282" s="16" t="str">
        <f>MID(CONSOLIDADO!E286,6,250)</f>
        <v>Desarrollar iniciativas para la sensiblización y comprensión en Gestión del Riesgo y cambio climático en Bogotá</v>
      </c>
      <c r="I282" s="36" t="str">
        <f>CONSOLIDADO!H286</f>
        <v>Prestar servicios profesionales a la entidad en el desarrollo de actividades de  información interna y la implementación de la estrategia de comunicación externa para la sensibilización en gestión de riesgos a los habitantes de  Bogotá.</v>
      </c>
      <c r="J282" s="34" t="str">
        <f>+CONSOLIDADO!P286&amp;" - "&amp;CONSOLIDADO!Q286&amp;" - "&amp;CONSOLIDADO!R286&amp;" "&amp;CONSOLIDADO!S286</f>
        <v>03 - 04 - 0323 Personal contratado para el fortalecimiento de las Gestión del Riesgo</v>
      </c>
      <c r="K282" s="34" t="str">
        <f>+CONSOLIDADO!J286&amp;" "&amp;CONSOLIDADO!K286</f>
        <v>2.3.03.03.01.03 Servicios Personales Indirectos</v>
      </c>
      <c r="L282" s="16" t="str">
        <f>+CONSOLIDADO!L286&amp;" "&amp;CONSOLIDADO!M286</f>
        <v>083 Prevención Y Atención De Desastres - General</v>
      </c>
      <c r="M282" s="16" t="str">
        <f>+CONSOLIDADO!N286&amp;" "&amp;CONSOLIDADO!O286</f>
        <v>7018 Transferencias de carácter general entre diferentes niveles de gobierno</v>
      </c>
    </row>
    <row r="283" spans="1:13" x14ac:dyDescent="0.2">
      <c r="A283" s="34" t="str">
        <f t="shared" si="20"/>
        <v>3311402200790-41</v>
      </c>
      <c r="B283" s="34">
        <f t="shared" si="21"/>
        <v>41</v>
      </c>
      <c r="C283" s="34" t="str">
        <f t="shared" si="22"/>
        <v>3311402200790</v>
      </c>
      <c r="D283" s="34" t="str">
        <f t="shared" si="23"/>
        <v>331140220079006</v>
      </c>
      <c r="E283" s="34" t="str">
        <f t="shared" si="24"/>
        <v>33114022007900601</v>
      </c>
      <c r="F283" s="35" t="str">
        <f>IF(ISERROR(CONSOLIDADO!D287&amp;IF(LEN(CONSOLIDADO!G287)=1,"00"&amp;CONSOLIDADO!G287,IF(LEN(CONSOLIDADO!G287)=2,"0"&amp;CONSOLIDADO!G287,IF(LEN(CONSOLIDADO!G287)=3,CONSOLIDADO!G287,""))))=TRUE,"",CONSOLIDADO!D287&amp;IF(LEN(CONSOLIDADO!G287)=1,"00"&amp;CONSOLIDADO!G287,IF(LEN(CONSOLIDADO!G287)=2,"0"&amp;CONSOLIDADO!G287,IF(LEN(CONSOLIDADO!G287)=3,CONSOLIDADO!G287,""))))</f>
        <v>33114022007900601006</v>
      </c>
      <c r="G283" s="16" t="str">
        <f>CONSOLIDADO!B287</f>
        <v>Sensibilizar a 2500000 personas a través de distintos medios sobre gestión del riesgo</v>
      </c>
      <c r="H283" s="16" t="str">
        <f>MID(CONSOLIDADO!E287,6,250)</f>
        <v>Desarrollar iniciativas para la sensiblización y comprensión en Gestión del Riesgo y cambio climático en Bogotá</v>
      </c>
      <c r="I283" s="36" t="str">
        <f>CONSOLIDADO!H287</f>
        <v>Prestar servicios profesionales a la entidad en el desarrollo de actividades de información, a traves de las redes virtuales y la plataforma del IDIGER para la sensibilización en gestión de riesgos a los habitantes de Bogotá.</v>
      </c>
      <c r="J283" s="34" t="str">
        <f>+CONSOLIDADO!P287&amp;" - "&amp;CONSOLIDADO!Q287&amp;" - "&amp;CONSOLIDADO!R287&amp;" "&amp;CONSOLIDADO!S287</f>
        <v>03 - 04 - 0323 Personal contratado para el fortalecimiento de las Gestión del Riesgo</v>
      </c>
      <c r="K283" s="34" t="str">
        <f>+CONSOLIDADO!J287&amp;" "&amp;CONSOLIDADO!K287</f>
        <v>2.3.03.03.01.03 Servicios Personales Indirectos</v>
      </c>
      <c r="L283" s="16" t="str">
        <f>+CONSOLIDADO!L287&amp;" "&amp;CONSOLIDADO!M287</f>
        <v>083 Prevención Y Atención De Desastres - General</v>
      </c>
      <c r="M283" s="16" t="str">
        <f>+CONSOLIDADO!N287&amp;" "&amp;CONSOLIDADO!O287</f>
        <v>7018 Transferencias de carácter general entre diferentes niveles de gobierno</v>
      </c>
    </row>
    <row r="284" spans="1:13" x14ac:dyDescent="0.2">
      <c r="A284" s="34" t="str">
        <f t="shared" si="20"/>
        <v>3311402200790-42</v>
      </c>
      <c r="B284" s="34">
        <f t="shared" si="21"/>
        <v>42</v>
      </c>
      <c r="C284" s="34" t="str">
        <f t="shared" si="22"/>
        <v>3311402200790</v>
      </c>
      <c r="D284" s="34" t="str">
        <f t="shared" si="23"/>
        <v>331140220079006</v>
      </c>
      <c r="E284" s="34" t="str">
        <f t="shared" si="24"/>
        <v>33114022007900601</v>
      </c>
      <c r="F284" s="35" t="str">
        <f>IF(ISERROR(CONSOLIDADO!D288&amp;IF(LEN(CONSOLIDADO!G288)=1,"00"&amp;CONSOLIDADO!G288,IF(LEN(CONSOLIDADO!G288)=2,"0"&amp;CONSOLIDADO!G288,IF(LEN(CONSOLIDADO!G288)=3,CONSOLIDADO!G288,""))))=TRUE,"",CONSOLIDADO!D288&amp;IF(LEN(CONSOLIDADO!G288)=1,"00"&amp;CONSOLIDADO!G288,IF(LEN(CONSOLIDADO!G288)=2,"0"&amp;CONSOLIDADO!G288,IF(LEN(CONSOLIDADO!G288)=3,CONSOLIDADO!G288,""))))</f>
        <v>33114022007900601007</v>
      </c>
      <c r="G284" s="16" t="str">
        <f>CONSOLIDADO!B288</f>
        <v>Sensibilizar a 2500000 personas a través de distintos medios sobre gestión del riesgo</v>
      </c>
      <c r="H284" s="16" t="str">
        <f>MID(CONSOLIDADO!E288,6,250)</f>
        <v>Desarrollar iniciativas para la sensiblización y comprensión en Gestión del Riesgo y cambio climático en Bogotá</v>
      </c>
      <c r="I284" s="36" t="str">
        <f>CONSOLIDADO!H288</f>
        <v>Prestar servicios técnicos a la entidad  para la realización  las actividades de diseño de piezas publicitarias, pedagógicas e informativas que se requieran en la entidad.</v>
      </c>
      <c r="J284" s="34" t="str">
        <f>+CONSOLIDADO!P288&amp;" - "&amp;CONSOLIDADO!Q288&amp;" - "&amp;CONSOLIDADO!R288&amp;" "&amp;CONSOLIDADO!S288</f>
        <v>03 - 04 - 0323 Personal contratado para el fortalecimiento de las Gestión del Riesgo</v>
      </c>
      <c r="K284" s="34" t="str">
        <f>+CONSOLIDADO!J288&amp;" "&amp;CONSOLIDADO!K288</f>
        <v>2.3.03.03.01.03 Servicios Personales Indirectos</v>
      </c>
      <c r="L284" s="16" t="str">
        <f>+CONSOLIDADO!L288&amp;" "&amp;CONSOLIDADO!M288</f>
        <v>083 Prevención Y Atención De Desastres - General</v>
      </c>
      <c r="M284" s="16" t="str">
        <f>+CONSOLIDADO!N288&amp;" "&amp;CONSOLIDADO!O288</f>
        <v>7018 Transferencias de carácter general entre diferentes niveles de gobierno</v>
      </c>
    </row>
    <row r="285" spans="1:13" x14ac:dyDescent="0.2">
      <c r="A285" s="34" t="str">
        <f t="shared" si="20"/>
        <v>3311402200790-43</v>
      </c>
      <c r="B285" s="34">
        <f t="shared" si="21"/>
        <v>43</v>
      </c>
      <c r="C285" s="34" t="str">
        <f t="shared" si="22"/>
        <v>3311402200790</v>
      </c>
      <c r="D285" s="34" t="str">
        <f t="shared" si="23"/>
        <v>331140220079006</v>
      </c>
      <c r="E285" s="34" t="str">
        <f t="shared" si="24"/>
        <v>33114022007900601</v>
      </c>
      <c r="F285" s="35" t="str">
        <f>IF(ISERROR(CONSOLIDADO!D289&amp;IF(LEN(CONSOLIDADO!G289)=1,"00"&amp;CONSOLIDADO!G289,IF(LEN(CONSOLIDADO!G289)=2,"0"&amp;CONSOLIDADO!G289,IF(LEN(CONSOLIDADO!G289)=3,CONSOLIDADO!G289,""))))=TRUE,"",CONSOLIDADO!D289&amp;IF(LEN(CONSOLIDADO!G289)=1,"00"&amp;CONSOLIDADO!G289,IF(LEN(CONSOLIDADO!G289)=2,"0"&amp;CONSOLIDADO!G289,IF(LEN(CONSOLIDADO!G289)=3,CONSOLIDADO!G289,""))))</f>
        <v>33114022007900601008</v>
      </c>
      <c r="G285" s="16" t="str">
        <f>CONSOLIDADO!B289</f>
        <v>Sensibilizar a 2500000 personas a través de distintos medios sobre gestión del riesgo</v>
      </c>
      <c r="H285" s="16" t="str">
        <f>MID(CONSOLIDADO!E289,6,250)</f>
        <v>Desarrollar iniciativas para la sensiblización y comprensión en Gestión del Riesgo y cambio climático en Bogotá</v>
      </c>
      <c r="I285" s="36" t="str">
        <f>CONSOLIDADO!H289</f>
        <v>Prestar servicios a la entidad para el registro fotográfico y de video así como la preproducción, producción y posproducción de videos para la difusión y/o sensibilización en gestión de riesgos</v>
      </c>
      <c r="J285" s="34" t="str">
        <f>+CONSOLIDADO!P289&amp;" - "&amp;CONSOLIDADO!Q289&amp;" - "&amp;CONSOLIDADO!R289&amp;" "&amp;CONSOLIDADO!S289</f>
        <v>03 - 04 - 0323 Personal contratado para el fortalecimiento de las Gestión del Riesgo</v>
      </c>
      <c r="K285" s="34" t="str">
        <f>+CONSOLIDADO!J289&amp;" "&amp;CONSOLIDADO!K289</f>
        <v>2.3.03.03.01.03 Servicios Personales Indirectos</v>
      </c>
      <c r="L285" s="16" t="str">
        <f>+CONSOLIDADO!L289&amp;" "&amp;CONSOLIDADO!M289</f>
        <v>083 Prevención Y Atención De Desastres - General</v>
      </c>
      <c r="M285" s="16" t="str">
        <f>+CONSOLIDADO!N289&amp;" "&amp;CONSOLIDADO!O289</f>
        <v>7018 Transferencias de carácter general entre diferentes niveles de gobierno</v>
      </c>
    </row>
    <row r="286" spans="1:13" x14ac:dyDescent="0.2">
      <c r="A286" s="34" t="str">
        <f t="shared" si="20"/>
        <v>3311402200790-44</v>
      </c>
      <c r="B286" s="34">
        <f t="shared" si="21"/>
        <v>44</v>
      </c>
      <c r="C286" s="34" t="str">
        <f t="shared" si="22"/>
        <v>3311402200790</v>
      </c>
      <c r="D286" s="34" t="str">
        <f t="shared" si="23"/>
        <v>331140220079006</v>
      </c>
      <c r="E286" s="34" t="str">
        <f t="shared" si="24"/>
        <v>33114022007900601</v>
      </c>
      <c r="F286" s="35" t="str">
        <f>IF(ISERROR(CONSOLIDADO!D290&amp;IF(LEN(CONSOLIDADO!G290)=1,"00"&amp;CONSOLIDADO!G290,IF(LEN(CONSOLIDADO!G290)=2,"0"&amp;CONSOLIDADO!G290,IF(LEN(CONSOLIDADO!G290)=3,CONSOLIDADO!G290,""))))=TRUE,"",CONSOLIDADO!D290&amp;IF(LEN(CONSOLIDADO!G290)=1,"00"&amp;CONSOLIDADO!G290,IF(LEN(CONSOLIDADO!G290)=2,"0"&amp;CONSOLIDADO!G290,IF(LEN(CONSOLIDADO!G290)=3,CONSOLIDADO!G290,""))))</f>
        <v>33114022007900601009</v>
      </c>
      <c r="G286" s="16" t="str">
        <f>CONSOLIDADO!B290</f>
        <v>Sensibilizar a 2500000 personas a través de distintos medios sobre gestión del riesgo</v>
      </c>
      <c r="H286" s="16" t="str">
        <f>MID(CONSOLIDADO!E290,6,250)</f>
        <v>Desarrollar iniciativas para la sensiblización y comprensión en Gestión del Riesgo y cambio climático en Bogotá</v>
      </c>
      <c r="I286" s="36" t="str">
        <f>CONSOLIDADO!H290</f>
        <v>Adición al contrato de prestación de servicios N°302 de 2014 cuyo objeto contractual es "Prestar servicios profesionales a la entidad en el desarrollo de actividades de  información interna y la implementación de la estrategia de comunicación externa para la sensibilización en gestión de riesgos a los habitantes de Bogotá".</v>
      </c>
      <c r="J286" s="34" t="str">
        <f>+CONSOLIDADO!P290&amp;" - "&amp;CONSOLIDADO!Q290&amp;" - "&amp;CONSOLIDADO!R290&amp;" "&amp;CONSOLIDADO!S290</f>
        <v>03 - 04 - 0323 Personal contratado para el fortalecimiento de las Gestión del Riesgo</v>
      </c>
      <c r="K286" s="34" t="str">
        <f>+CONSOLIDADO!J290&amp;" "&amp;CONSOLIDADO!K290</f>
        <v>2.3.03.03.01.03 Servicios Personales Indirectos</v>
      </c>
      <c r="L286" s="16" t="str">
        <f>+CONSOLIDADO!L290&amp;" "&amp;CONSOLIDADO!M290</f>
        <v>083 Prevención Y Atención De Desastres - General</v>
      </c>
      <c r="M286" s="16" t="str">
        <f>+CONSOLIDADO!N290&amp;" "&amp;CONSOLIDADO!O290</f>
        <v>7018 Transferencias de carácter general entre diferentes niveles de gobierno</v>
      </c>
    </row>
    <row r="287" spans="1:13" x14ac:dyDescent="0.2">
      <c r="A287" s="34" t="str">
        <f t="shared" si="20"/>
        <v>3311402200790-45</v>
      </c>
      <c r="B287" s="34">
        <f t="shared" si="21"/>
        <v>45</v>
      </c>
      <c r="C287" s="34" t="str">
        <f t="shared" si="22"/>
        <v>3311402200790</v>
      </c>
      <c r="D287" s="34" t="str">
        <f t="shared" si="23"/>
        <v>331140220079006</v>
      </c>
      <c r="E287" s="34" t="str">
        <f t="shared" si="24"/>
        <v>33114022007900601</v>
      </c>
      <c r="F287" s="35" t="str">
        <f>IF(ISERROR(CONSOLIDADO!D291&amp;IF(LEN(CONSOLIDADO!G291)=1,"00"&amp;CONSOLIDADO!G291,IF(LEN(CONSOLIDADO!G291)=2,"0"&amp;CONSOLIDADO!G291,IF(LEN(CONSOLIDADO!G291)=3,CONSOLIDADO!G291,""))))=TRUE,"",CONSOLIDADO!D291&amp;IF(LEN(CONSOLIDADO!G291)=1,"00"&amp;CONSOLIDADO!G291,IF(LEN(CONSOLIDADO!G291)=2,"0"&amp;CONSOLIDADO!G291,IF(LEN(CONSOLIDADO!G291)=3,CONSOLIDADO!G291,""))))</f>
        <v>33114022007900601010</v>
      </c>
      <c r="G287" s="16" t="str">
        <f>CONSOLIDADO!B291</f>
        <v>Sensibilizar a 2500000 personas a través de distintos medios sobre gestión del riesgo</v>
      </c>
      <c r="H287" s="16" t="str">
        <f>MID(CONSOLIDADO!E291,6,250)</f>
        <v>Desarrollar iniciativas para la sensiblización y comprensión en Gestión del Riesgo y cambio climático en Bogotá</v>
      </c>
      <c r="I287" s="36" t="str">
        <f>CONSOLIDADO!H291</f>
        <v xml:space="preserve">Adición al contrato de prestación de servicios N°287 de 2014 cuyo objeto contractual es "Prestar servicios a la entidad  para adelantar y desarrollar las acciones de información y divulgación de la entidad a través de los medios de comunicación masiva". </v>
      </c>
      <c r="J287" s="34" t="str">
        <f>+CONSOLIDADO!P291&amp;" - "&amp;CONSOLIDADO!Q291&amp;" - "&amp;CONSOLIDADO!R291&amp;" "&amp;CONSOLIDADO!S291</f>
        <v>03 - 04 - 0323 Personal contratado para el fortalecimiento de las Gestión del Riesgo</v>
      </c>
      <c r="K287" s="34" t="str">
        <f>+CONSOLIDADO!J291&amp;" "&amp;CONSOLIDADO!K291</f>
        <v>2.3.03.03.01.03 Servicios Personales Indirectos</v>
      </c>
      <c r="L287" s="16" t="str">
        <f>+CONSOLIDADO!L291&amp;" "&amp;CONSOLIDADO!M291</f>
        <v>083 Prevención Y Atención De Desastres - General</v>
      </c>
      <c r="M287" s="16" t="str">
        <f>+CONSOLIDADO!N291&amp;" "&amp;CONSOLIDADO!O291</f>
        <v>7018 Transferencias de carácter general entre diferentes niveles de gobierno</v>
      </c>
    </row>
    <row r="288" spans="1:13" x14ac:dyDescent="0.2">
      <c r="A288" s="34" t="str">
        <f t="shared" si="20"/>
        <v>3311402200790-46</v>
      </c>
      <c r="B288" s="34">
        <f t="shared" si="21"/>
        <v>46</v>
      </c>
      <c r="C288" s="34" t="str">
        <f t="shared" si="22"/>
        <v>3311402200790</v>
      </c>
      <c r="D288" s="34" t="str">
        <f t="shared" si="23"/>
        <v>331140220079006</v>
      </c>
      <c r="E288" s="34" t="str">
        <f t="shared" si="24"/>
        <v>33114022007900601</v>
      </c>
      <c r="F288" s="35" t="str">
        <f>IF(ISERROR(CONSOLIDADO!D292&amp;IF(LEN(CONSOLIDADO!G292)=1,"00"&amp;CONSOLIDADO!G292,IF(LEN(CONSOLIDADO!G292)=2,"0"&amp;CONSOLIDADO!G292,IF(LEN(CONSOLIDADO!G292)=3,CONSOLIDADO!G292,""))))=TRUE,"",CONSOLIDADO!D292&amp;IF(LEN(CONSOLIDADO!G292)=1,"00"&amp;CONSOLIDADO!G292,IF(LEN(CONSOLIDADO!G292)=2,"0"&amp;CONSOLIDADO!G292,IF(LEN(CONSOLIDADO!G292)=3,CONSOLIDADO!G292,""))))</f>
        <v>33114022007900601011</v>
      </c>
      <c r="G288" s="16" t="str">
        <f>CONSOLIDADO!B292</f>
        <v>Sensibilizar a 2500000 personas a través de distintos medios sobre gestión del riesgo</v>
      </c>
      <c r="H288" s="16" t="str">
        <f>MID(CONSOLIDADO!E292,6,250)</f>
        <v>Desarrollar iniciativas para la sensiblización y comprensión en Gestión del Riesgo y cambio climático en Bogotá</v>
      </c>
      <c r="I288" s="36" t="str">
        <f>CONSOLIDADO!H292</f>
        <v>Adición al contrato de prestación de servicios N°285 de 2014 cuyo objeto contractual es "Prestar servicios profesionales a la entidad para coordinar el área de educación y comunicación  en el marco del Programa de Gestión Integral del Riesgo y las políticas de la Entidad".</v>
      </c>
      <c r="J288" s="34" t="str">
        <f>+CONSOLIDADO!P292&amp;" - "&amp;CONSOLIDADO!Q292&amp;" - "&amp;CONSOLIDADO!R292&amp;" "&amp;CONSOLIDADO!S292</f>
        <v>03 - 04 - 0323 Personal contratado para el fortalecimiento de las Gestión del Riesgo</v>
      </c>
      <c r="K288" s="34" t="str">
        <f>+CONSOLIDADO!J292&amp;" "&amp;CONSOLIDADO!K292</f>
        <v>2.3.03.03.01.03 Servicios Personales Indirectos</v>
      </c>
      <c r="L288" s="16" t="str">
        <f>+CONSOLIDADO!L292&amp;" "&amp;CONSOLIDADO!M292</f>
        <v>083 Prevención Y Atención De Desastres - General</v>
      </c>
      <c r="M288" s="16" t="str">
        <f>+CONSOLIDADO!N292&amp;" "&amp;CONSOLIDADO!O292</f>
        <v>7018 Transferencias de carácter general entre diferentes niveles de gobierno</v>
      </c>
    </row>
    <row r="289" spans="1:13" x14ac:dyDescent="0.2">
      <c r="A289" s="34" t="str">
        <f t="shared" si="20"/>
        <v>3311402200790-47</v>
      </c>
      <c r="B289" s="34">
        <f t="shared" si="21"/>
        <v>47</v>
      </c>
      <c r="C289" s="34" t="str">
        <f t="shared" si="22"/>
        <v>3311402200790</v>
      </c>
      <c r="D289" s="34" t="str">
        <f t="shared" si="23"/>
        <v>331140220079007</v>
      </c>
      <c r="E289" s="34" t="str">
        <f t="shared" si="24"/>
        <v>33114022007900701</v>
      </c>
      <c r="F289" s="35" t="str">
        <f>IF(ISERROR(CONSOLIDADO!D293&amp;IF(LEN(CONSOLIDADO!G293)=1,"00"&amp;CONSOLIDADO!G293,IF(LEN(CONSOLIDADO!G293)=2,"0"&amp;CONSOLIDADO!G293,IF(LEN(CONSOLIDADO!G293)=3,CONSOLIDADO!G293,""))))=TRUE,"",CONSOLIDADO!D293&amp;IF(LEN(CONSOLIDADO!G293)=1,"00"&amp;CONSOLIDADO!G293,IF(LEN(CONSOLIDADO!G293)=2,"0"&amp;CONSOLIDADO!G293,IF(LEN(CONSOLIDADO!G293)=3,CONSOLIDADO!G293,""))))</f>
        <v>33114022007900701001</v>
      </c>
      <c r="G289" s="16" t="str">
        <f>CONSOLIDADO!B293</f>
        <v>Fortalecer  las 20 localidades para generar capacidades institucionales,   sectoriales, sociales y comunitarias en gestión de riesgos</v>
      </c>
      <c r="H289" s="16" t="str">
        <f>MID(CONSOLIDADO!E293,6,250)</f>
        <v>Coordinar y asesorar procesos institucionales, sectoriales, sociales y comunitarios en Gestión de Riesgos en el  nivel local.</v>
      </c>
      <c r="I289" s="36" t="str">
        <f>CONSOLIDADO!H293</f>
        <v>Prestar servicios profesionales a la entidad para el fortalecimiento de capacidades institucionales, sectoriales, sociales y comunitarias en el nivel local, acorde con el Programa de Gestión Integral del Riesgo y las políticas de la Entidad</v>
      </c>
      <c r="J289" s="34" t="str">
        <f>+CONSOLIDADO!P293&amp;" - "&amp;CONSOLIDADO!Q293&amp;" - "&amp;CONSOLIDADO!R293&amp;" "&amp;CONSOLIDADO!S293</f>
        <v>03 - 04 - 0323 Personal contratado para el fortalecimiento de las Gestión del Riesgo</v>
      </c>
      <c r="K289" s="34" t="str">
        <f>+CONSOLIDADO!J293&amp;" "&amp;CONSOLIDADO!K293</f>
        <v>2.3.03.03.01.03 Servicios Personales Indirectos</v>
      </c>
      <c r="L289" s="16" t="str">
        <f>+CONSOLIDADO!L293&amp;" "&amp;CONSOLIDADO!M293</f>
        <v>083 Prevención Y Atención De Desastres - General</v>
      </c>
      <c r="M289" s="16" t="str">
        <f>+CONSOLIDADO!N293&amp;" "&amp;CONSOLIDADO!O293</f>
        <v>7018 Transferencias de carácter general entre diferentes niveles de gobierno</v>
      </c>
    </row>
    <row r="290" spans="1:13" x14ac:dyDescent="0.2">
      <c r="A290" s="34" t="str">
        <f t="shared" si="20"/>
        <v>3311402200790-48</v>
      </c>
      <c r="B290" s="34">
        <f t="shared" si="21"/>
        <v>48</v>
      </c>
      <c r="C290" s="34" t="str">
        <f t="shared" si="22"/>
        <v>3311402200790</v>
      </c>
      <c r="D290" s="34" t="str">
        <f t="shared" si="23"/>
        <v>331140220079007</v>
      </c>
      <c r="E290" s="34" t="str">
        <f t="shared" si="24"/>
        <v>33114022007900701</v>
      </c>
      <c r="F290" s="35" t="str">
        <f>IF(ISERROR(CONSOLIDADO!D294&amp;IF(LEN(CONSOLIDADO!G294)=1,"00"&amp;CONSOLIDADO!G294,IF(LEN(CONSOLIDADO!G294)=2,"0"&amp;CONSOLIDADO!G294,IF(LEN(CONSOLIDADO!G294)=3,CONSOLIDADO!G294,""))))=TRUE,"",CONSOLIDADO!D294&amp;IF(LEN(CONSOLIDADO!G294)=1,"00"&amp;CONSOLIDADO!G294,IF(LEN(CONSOLIDADO!G294)=2,"0"&amp;CONSOLIDADO!G294,IF(LEN(CONSOLIDADO!G294)=3,CONSOLIDADO!G294,""))))</f>
        <v>33114022007900701002</v>
      </c>
      <c r="G290" s="16" t="str">
        <f>CONSOLIDADO!B294</f>
        <v>Fortalecer  las 20 localidades para generar capacidades institucionales,   sectoriales, sociales y comunitarias en gestión de riesgos</v>
      </c>
      <c r="H290" s="16" t="str">
        <f>MID(CONSOLIDADO!E294,6,250)</f>
        <v>Coordinar y asesorar procesos institucionales, sectoriales, sociales y comunitarios en Gestión de Riesgos en el  nivel local.</v>
      </c>
      <c r="I290" s="36" t="str">
        <f>CONSOLIDADO!H294</f>
        <v>Prestar servicios profesionales a la entidad para el fortalecimiento de capacidades institucionales, sectoriales, sociales y comunitarias en el nivel local, acorde con el Programa de Gestión Integral del Riesgo y las políticas de la Entidad</v>
      </c>
      <c r="J290" s="34" t="str">
        <f>+CONSOLIDADO!P294&amp;" - "&amp;CONSOLIDADO!Q294&amp;" - "&amp;CONSOLIDADO!R294&amp;" "&amp;CONSOLIDADO!S294</f>
        <v>03 - 04 - 0323 Personal contratado para el fortalecimiento de las Gestión del Riesgo</v>
      </c>
      <c r="K290" s="34" t="str">
        <f>+CONSOLIDADO!J294&amp;" "&amp;CONSOLIDADO!K294</f>
        <v>2.3.03.03.01.03 Servicios Personales Indirectos</v>
      </c>
      <c r="L290" s="16" t="str">
        <f>+CONSOLIDADO!L294&amp;" "&amp;CONSOLIDADO!M294</f>
        <v>083 Prevención Y Atención De Desastres - General</v>
      </c>
      <c r="M290" s="16" t="str">
        <f>+CONSOLIDADO!N294&amp;" "&amp;CONSOLIDADO!O294</f>
        <v>7018 Transferencias de carácter general entre diferentes niveles de gobierno</v>
      </c>
    </row>
    <row r="291" spans="1:13" x14ac:dyDescent="0.2">
      <c r="A291" s="34" t="str">
        <f t="shared" si="20"/>
        <v>3311402200790-49</v>
      </c>
      <c r="B291" s="34">
        <f t="shared" si="21"/>
        <v>49</v>
      </c>
      <c r="C291" s="34" t="str">
        <f t="shared" si="22"/>
        <v>3311402200790</v>
      </c>
      <c r="D291" s="34" t="str">
        <f t="shared" si="23"/>
        <v>331140220079007</v>
      </c>
      <c r="E291" s="34" t="str">
        <f t="shared" si="24"/>
        <v>33114022007900701</v>
      </c>
      <c r="F291" s="35" t="str">
        <f>IF(ISERROR(CONSOLIDADO!D295&amp;IF(LEN(CONSOLIDADO!G295)=1,"00"&amp;CONSOLIDADO!G295,IF(LEN(CONSOLIDADO!G295)=2,"0"&amp;CONSOLIDADO!G295,IF(LEN(CONSOLIDADO!G295)=3,CONSOLIDADO!G295,""))))=TRUE,"",CONSOLIDADO!D295&amp;IF(LEN(CONSOLIDADO!G295)=1,"00"&amp;CONSOLIDADO!G295,IF(LEN(CONSOLIDADO!G295)=2,"0"&amp;CONSOLIDADO!G295,IF(LEN(CONSOLIDADO!G295)=3,CONSOLIDADO!G295,""))))</f>
        <v>33114022007900701003</v>
      </c>
      <c r="G291" s="16" t="str">
        <f>CONSOLIDADO!B295</f>
        <v>Fortalecer  las 20 localidades para generar capacidades institucionales,   sectoriales, sociales y comunitarias en gestión de riesgos</v>
      </c>
      <c r="H291" s="16" t="str">
        <f>MID(CONSOLIDADO!E295,6,250)</f>
        <v>Coordinar y asesorar procesos institucionales, sectoriales, sociales y comunitarios en Gestión de Riesgos en el  nivel local.</v>
      </c>
      <c r="I291" s="36" t="str">
        <f>CONSOLIDADO!H295</f>
        <v>Prestar servicios profesionales a la entidad para el fortalecimiento de capacidades institucionales, sectoriales, sociales y comunitarias en el nivel local, acorde con el Programa de Gestión Integral del Riesgo y las políticas de la Entidad</v>
      </c>
      <c r="J291" s="34" t="str">
        <f>+CONSOLIDADO!P295&amp;" - "&amp;CONSOLIDADO!Q295&amp;" - "&amp;CONSOLIDADO!R295&amp;" "&amp;CONSOLIDADO!S295</f>
        <v>03 - 04 - 0323 Personal contratado para el fortalecimiento de las Gestión del Riesgo</v>
      </c>
      <c r="K291" s="34" t="str">
        <f>+CONSOLIDADO!J295&amp;" "&amp;CONSOLIDADO!K295</f>
        <v>2.3.03.03.01.03 Servicios Personales Indirectos</v>
      </c>
      <c r="L291" s="16" t="str">
        <f>+CONSOLIDADO!L295&amp;" "&amp;CONSOLIDADO!M295</f>
        <v>083 Prevención Y Atención De Desastres - General</v>
      </c>
      <c r="M291" s="16" t="str">
        <f>+CONSOLIDADO!N295&amp;" "&amp;CONSOLIDADO!O295</f>
        <v>7018 Transferencias de carácter general entre diferentes niveles de gobierno</v>
      </c>
    </row>
    <row r="292" spans="1:13" x14ac:dyDescent="0.2">
      <c r="A292" s="34" t="str">
        <f t="shared" si="20"/>
        <v>3311402200790-50</v>
      </c>
      <c r="B292" s="34">
        <f t="shared" si="21"/>
        <v>50</v>
      </c>
      <c r="C292" s="34" t="str">
        <f t="shared" si="22"/>
        <v>3311402200790</v>
      </c>
      <c r="D292" s="34" t="str">
        <f t="shared" si="23"/>
        <v>331140220079007</v>
      </c>
      <c r="E292" s="34" t="str">
        <f t="shared" si="24"/>
        <v>33114022007900701</v>
      </c>
      <c r="F292" s="35" t="str">
        <f>IF(ISERROR(CONSOLIDADO!D296&amp;IF(LEN(CONSOLIDADO!G296)=1,"00"&amp;CONSOLIDADO!G296,IF(LEN(CONSOLIDADO!G296)=2,"0"&amp;CONSOLIDADO!G296,IF(LEN(CONSOLIDADO!G296)=3,CONSOLIDADO!G296,""))))=TRUE,"",CONSOLIDADO!D296&amp;IF(LEN(CONSOLIDADO!G296)=1,"00"&amp;CONSOLIDADO!G296,IF(LEN(CONSOLIDADO!G296)=2,"0"&amp;CONSOLIDADO!G296,IF(LEN(CONSOLIDADO!G296)=3,CONSOLIDADO!G296,""))))</f>
        <v>33114022007900701004</v>
      </c>
      <c r="G292" s="16" t="str">
        <f>CONSOLIDADO!B296</f>
        <v>Fortalecer  las 20 localidades para generar capacidades institucionales,   sectoriales, sociales y comunitarias en gestión de riesgos</v>
      </c>
      <c r="H292" s="16" t="str">
        <f>MID(CONSOLIDADO!E296,6,250)</f>
        <v>Coordinar y asesorar procesos institucionales, sectoriales, sociales y comunitarios en Gestión de Riesgos en el  nivel local.</v>
      </c>
      <c r="I292" s="36" t="str">
        <f>CONSOLIDADO!H296</f>
        <v>Prestar servicios profesionales a la entidad para el fortalecimiento de capacidades institucionales, sectoriales, sociales y comunitarias en el nivel local, acorde con el Programa de Gestión Integral del Riesgo y las políticas de la Entidad</v>
      </c>
      <c r="J292" s="34" t="str">
        <f>+CONSOLIDADO!P296&amp;" - "&amp;CONSOLIDADO!Q296&amp;" - "&amp;CONSOLIDADO!R296&amp;" "&amp;CONSOLIDADO!S296</f>
        <v>03 - 04 - 0323 Personal contratado para el fortalecimiento de las Gestión del Riesgo</v>
      </c>
      <c r="K292" s="34" t="str">
        <f>+CONSOLIDADO!J296&amp;" "&amp;CONSOLIDADO!K296</f>
        <v>2.3.03.03.01.03 Servicios Personales Indirectos</v>
      </c>
      <c r="L292" s="16" t="str">
        <f>+CONSOLIDADO!L296&amp;" "&amp;CONSOLIDADO!M296</f>
        <v>083 Prevención Y Atención De Desastres - General</v>
      </c>
      <c r="M292" s="16" t="str">
        <f>+CONSOLIDADO!N296&amp;" "&amp;CONSOLIDADO!O296</f>
        <v>7018 Transferencias de carácter general entre diferentes niveles de gobierno</v>
      </c>
    </row>
    <row r="293" spans="1:13" x14ac:dyDescent="0.2">
      <c r="A293" s="34" t="str">
        <f t="shared" si="20"/>
        <v>3311402200790-51</v>
      </c>
      <c r="B293" s="34">
        <f t="shared" si="21"/>
        <v>51</v>
      </c>
      <c r="C293" s="34" t="str">
        <f t="shared" si="22"/>
        <v>3311402200790</v>
      </c>
      <c r="D293" s="34" t="str">
        <f t="shared" si="23"/>
        <v>331140220079007</v>
      </c>
      <c r="E293" s="34" t="str">
        <f t="shared" si="24"/>
        <v>33114022007900701</v>
      </c>
      <c r="F293" s="35" t="str">
        <f>IF(ISERROR(CONSOLIDADO!D297&amp;IF(LEN(CONSOLIDADO!G297)=1,"00"&amp;CONSOLIDADO!G297,IF(LEN(CONSOLIDADO!G297)=2,"0"&amp;CONSOLIDADO!G297,IF(LEN(CONSOLIDADO!G297)=3,CONSOLIDADO!G297,""))))=TRUE,"",CONSOLIDADO!D297&amp;IF(LEN(CONSOLIDADO!G297)=1,"00"&amp;CONSOLIDADO!G297,IF(LEN(CONSOLIDADO!G297)=2,"0"&amp;CONSOLIDADO!G297,IF(LEN(CONSOLIDADO!G297)=3,CONSOLIDADO!G297,""))))</f>
        <v>33114022007900701005</v>
      </c>
      <c r="G293" s="16" t="str">
        <f>CONSOLIDADO!B297</f>
        <v>Fortalecer  las 20 localidades para generar capacidades institucionales,   sectoriales, sociales y comunitarias en gestión de riesgos</v>
      </c>
      <c r="H293" s="16" t="str">
        <f>MID(CONSOLIDADO!E297,6,250)</f>
        <v>Coordinar y asesorar procesos institucionales, sectoriales, sociales y comunitarios en Gestión de Riesgos en el  nivel local.</v>
      </c>
      <c r="I293" s="36" t="str">
        <f>CONSOLIDADO!H297</f>
        <v>Prestar servicios profesionales a la entidad para el fortalecimiento de capacidades institucionales, sectoriales, sociales y comunitarias en el nivel local, acorde con el Programa de Gestión Integral del Riesgo y las políticas de la Entidad</v>
      </c>
      <c r="J293" s="34" t="str">
        <f>+CONSOLIDADO!P297&amp;" - "&amp;CONSOLIDADO!Q297&amp;" - "&amp;CONSOLIDADO!R297&amp;" "&amp;CONSOLIDADO!S297</f>
        <v>03 - 04 - 0323 Personal contratado para el fortalecimiento de las Gestión del Riesgo</v>
      </c>
      <c r="K293" s="34" t="str">
        <f>+CONSOLIDADO!J297&amp;" "&amp;CONSOLIDADO!K297</f>
        <v>2.3.03.03.01.03 Servicios Personales Indirectos</v>
      </c>
      <c r="L293" s="16" t="str">
        <f>+CONSOLIDADO!L297&amp;" "&amp;CONSOLIDADO!M297</f>
        <v>083 Prevención Y Atención De Desastres - General</v>
      </c>
      <c r="M293" s="16" t="str">
        <f>+CONSOLIDADO!N297&amp;" "&amp;CONSOLIDADO!O297</f>
        <v>7018 Transferencias de carácter general entre diferentes niveles de gobierno</v>
      </c>
    </row>
    <row r="294" spans="1:13" x14ac:dyDescent="0.2">
      <c r="A294" s="34" t="str">
        <f t="shared" si="20"/>
        <v>3311402200790-52</v>
      </c>
      <c r="B294" s="34">
        <f t="shared" si="21"/>
        <v>52</v>
      </c>
      <c r="C294" s="34" t="str">
        <f t="shared" si="22"/>
        <v>3311402200790</v>
      </c>
      <c r="D294" s="34" t="str">
        <f t="shared" si="23"/>
        <v>331140220079007</v>
      </c>
      <c r="E294" s="34" t="str">
        <f t="shared" si="24"/>
        <v>33114022007900701</v>
      </c>
      <c r="F294" s="35" t="str">
        <f>IF(ISERROR(CONSOLIDADO!D298&amp;IF(LEN(CONSOLIDADO!G298)=1,"00"&amp;CONSOLIDADO!G298,IF(LEN(CONSOLIDADO!G298)=2,"0"&amp;CONSOLIDADO!G298,IF(LEN(CONSOLIDADO!G298)=3,CONSOLIDADO!G298,""))))=TRUE,"",CONSOLIDADO!D298&amp;IF(LEN(CONSOLIDADO!G298)=1,"00"&amp;CONSOLIDADO!G298,IF(LEN(CONSOLIDADO!G298)=2,"0"&amp;CONSOLIDADO!G298,IF(LEN(CONSOLIDADO!G298)=3,CONSOLIDADO!G298,""))))</f>
        <v>33114022007900701006</v>
      </c>
      <c r="G294" s="16" t="str">
        <f>CONSOLIDADO!B298</f>
        <v>Fortalecer  las 20 localidades para generar capacidades institucionales,   sectoriales, sociales y comunitarias en gestión de riesgos</v>
      </c>
      <c r="H294" s="16" t="str">
        <f>MID(CONSOLIDADO!E298,6,250)</f>
        <v>Coordinar y asesorar procesos institucionales, sectoriales, sociales y comunitarios en Gestión de Riesgos en el  nivel local.</v>
      </c>
      <c r="I294" s="36" t="str">
        <f>CONSOLIDADO!H298</f>
        <v>Prestar servicios profesionales a la entidad para el fortalecimiento de capacidades institucionales, sectoriales, sociales y comunitarias en el nivel local, acorde con el Programa de Gestión Integral del Riesgo y las políticas de la Entidad</v>
      </c>
      <c r="J294" s="34" t="str">
        <f>+CONSOLIDADO!P298&amp;" - "&amp;CONSOLIDADO!Q298&amp;" - "&amp;CONSOLIDADO!R298&amp;" "&amp;CONSOLIDADO!S298</f>
        <v>03 - 04 - 0323 Personal contratado para el fortalecimiento de las Gestión del Riesgo</v>
      </c>
      <c r="K294" s="34" t="str">
        <f>+CONSOLIDADO!J298&amp;" "&amp;CONSOLIDADO!K298</f>
        <v>2.3.03.03.01.03 Servicios Personales Indirectos</v>
      </c>
      <c r="L294" s="16" t="str">
        <f>+CONSOLIDADO!L298&amp;" "&amp;CONSOLIDADO!M298</f>
        <v>083 Prevención Y Atención De Desastres - General</v>
      </c>
      <c r="M294" s="16" t="str">
        <f>+CONSOLIDADO!N298&amp;" "&amp;CONSOLIDADO!O298</f>
        <v>7018 Transferencias de carácter general entre diferentes niveles de gobierno</v>
      </c>
    </row>
    <row r="295" spans="1:13" x14ac:dyDescent="0.2">
      <c r="A295" s="34" t="str">
        <f t="shared" si="20"/>
        <v>3311402200790-53</v>
      </c>
      <c r="B295" s="34">
        <f t="shared" si="21"/>
        <v>53</v>
      </c>
      <c r="C295" s="34" t="str">
        <f t="shared" si="22"/>
        <v>3311402200790</v>
      </c>
      <c r="D295" s="34" t="str">
        <f t="shared" si="23"/>
        <v>331140220079007</v>
      </c>
      <c r="E295" s="34" t="str">
        <f t="shared" si="24"/>
        <v>33114022007900701</v>
      </c>
      <c r="F295" s="35" t="str">
        <f>IF(ISERROR(CONSOLIDADO!D299&amp;IF(LEN(CONSOLIDADO!G299)=1,"00"&amp;CONSOLIDADO!G299,IF(LEN(CONSOLIDADO!G299)=2,"0"&amp;CONSOLIDADO!G299,IF(LEN(CONSOLIDADO!G299)=3,CONSOLIDADO!G299,""))))=TRUE,"",CONSOLIDADO!D299&amp;IF(LEN(CONSOLIDADO!G299)=1,"00"&amp;CONSOLIDADO!G299,IF(LEN(CONSOLIDADO!G299)=2,"0"&amp;CONSOLIDADO!G299,IF(LEN(CONSOLIDADO!G299)=3,CONSOLIDADO!G299,""))))</f>
        <v>33114022007900701007</v>
      </c>
      <c r="G295" s="16" t="str">
        <f>CONSOLIDADO!B299</f>
        <v>Fortalecer  las 20 localidades para generar capacidades institucionales,   sectoriales, sociales y comunitarias en gestión de riesgos</v>
      </c>
      <c r="H295" s="16" t="str">
        <f>MID(CONSOLIDADO!E299,6,250)</f>
        <v>Coordinar y asesorar procesos institucionales, sectoriales, sociales y comunitarios en Gestión de Riesgos en el  nivel local.</v>
      </c>
      <c r="I295" s="36" t="str">
        <f>CONSOLIDADO!H299</f>
        <v>Prestar servicios profesionales a la entidad para el fortalecimiento de capacidades institucionales, sectoriales, sociales y comunitarias en el nivel local, acorde con el Programa de Gestión Integral del Riesgo y las políticas de la Entidad</v>
      </c>
      <c r="J295" s="34" t="str">
        <f>+CONSOLIDADO!P299&amp;" - "&amp;CONSOLIDADO!Q299&amp;" - "&amp;CONSOLIDADO!R299&amp;" "&amp;CONSOLIDADO!S299</f>
        <v>03 - 04 - 0323 Personal contratado para el fortalecimiento de las Gestión del Riesgo</v>
      </c>
      <c r="K295" s="34" t="str">
        <f>+CONSOLIDADO!J299&amp;" "&amp;CONSOLIDADO!K299</f>
        <v>2.3.03.03.01.03 Servicios Personales Indirectos</v>
      </c>
      <c r="L295" s="16" t="str">
        <f>+CONSOLIDADO!L299&amp;" "&amp;CONSOLIDADO!M299</f>
        <v>083 Prevención Y Atención De Desastres - General</v>
      </c>
      <c r="M295" s="16" t="str">
        <f>+CONSOLIDADO!N299&amp;" "&amp;CONSOLIDADO!O299</f>
        <v>7018 Transferencias de carácter general entre diferentes niveles de gobierno</v>
      </c>
    </row>
    <row r="296" spans="1:13" x14ac:dyDescent="0.2">
      <c r="A296" s="34" t="str">
        <f t="shared" si="20"/>
        <v>3311402200790-54</v>
      </c>
      <c r="B296" s="34">
        <f t="shared" si="21"/>
        <v>54</v>
      </c>
      <c r="C296" s="34" t="str">
        <f t="shared" si="22"/>
        <v>3311402200790</v>
      </c>
      <c r="D296" s="34" t="str">
        <f t="shared" si="23"/>
        <v>331140220079007</v>
      </c>
      <c r="E296" s="34" t="str">
        <f t="shared" si="24"/>
        <v>33114022007900701</v>
      </c>
      <c r="F296" s="35" t="str">
        <f>IF(ISERROR(CONSOLIDADO!D300&amp;IF(LEN(CONSOLIDADO!G300)=1,"00"&amp;CONSOLIDADO!G300,IF(LEN(CONSOLIDADO!G300)=2,"0"&amp;CONSOLIDADO!G300,IF(LEN(CONSOLIDADO!G300)=3,CONSOLIDADO!G300,""))))=TRUE,"",CONSOLIDADO!D300&amp;IF(LEN(CONSOLIDADO!G300)=1,"00"&amp;CONSOLIDADO!G300,IF(LEN(CONSOLIDADO!G300)=2,"0"&amp;CONSOLIDADO!G300,IF(LEN(CONSOLIDADO!G300)=3,CONSOLIDADO!G300,""))))</f>
        <v>33114022007900701008</v>
      </c>
      <c r="G296" s="16" t="str">
        <f>CONSOLIDADO!B300</f>
        <v>Fortalecer  las 20 localidades para generar capacidades institucionales,   sectoriales, sociales y comunitarias en gestión de riesgos</v>
      </c>
      <c r="H296" s="16" t="str">
        <f>MID(CONSOLIDADO!E300,6,250)</f>
        <v>Coordinar y asesorar procesos institucionales, sectoriales, sociales y comunitarios en Gestión de Riesgos en el  nivel local.</v>
      </c>
      <c r="I296" s="36" t="str">
        <f>CONSOLIDADO!H300</f>
        <v>Prestar servicios profesionales a la entidad para el fortalecimiento de capacidades institucionales, sectoriales, sociales y comunitarias en el nivel local, acorde con el Programa de Gestión Integral del Riesgo y las políticas de la Entidad</v>
      </c>
      <c r="J296" s="34" t="str">
        <f>+CONSOLIDADO!P300&amp;" - "&amp;CONSOLIDADO!Q300&amp;" - "&amp;CONSOLIDADO!R300&amp;" "&amp;CONSOLIDADO!S300</f>
        <v>03 - 04 - 0323 Personal contratado para el fortalecimiento de las Gestión del Riesgo</v>
      </c>
      <c r="K296" s="34" t="str">
        <f>+CONSOLIDADO!J300&amp;" "&amp;CONSOLIDADO!K300</f>
        <v>2.3.03.03.01.03 Servicios Personales Indirectos</v>
      </c>
      <c r="L296" s="16" t="str">
        <f>+CONSOLIDADO!L300&amp;" "&amp;CONSOLIDADO!M300</f>
        <v>083 Prevención Y Atención De Desastres - General</v>
      </c>
      <c r="M296" s="16" t="str">
        <f>+CONSOLIDADO!N300&amp;" "&amp;CONSOLIDADO!O300</f>
        <v>7018 Transferencias de carácter general entre diferentes niveles de gobierno</v>
      </c>
    </row>
    <row r="297" spans="1:13" x14ac:dyDescent="0.2">
      <c r="A297" s="34" t="str">
        <f t="shared" si="20"/>
        <v>3311402200790-55</v>
      </c>
      <c r="B297" s="34">
        <f t="shared" si="21"/>
        <v>55</v>
      </c>
      <c r="C297" s="34" t="str">
        <f t="shared" si="22"/>
        <v>3311402200790</v>
      </c>
      <c r="D297" s="34" t="str">
        <f t="shared" si="23"/>
        <v>331140220079007</v>
      </c>
      <c r="E297" s="34" t="str">
        <f t="shared" si="24"/>
        <v>33114022007900701</v>
      </c>
      <c r="F297" s="35" t="str">
        <f>IF(ISERROR(CONSOLIDADO!D301&amp;IF(LEN(CONSOLIDADO!G301)=1,"00"&amp;CONSOLIDADO!G301,IF(LEN(CONSOLIDADO!G301)=2,"0"&amp;CONSOLIDADO!G301,IF(LEN(CONSOLIDADO!G301)=3,CONSOLIDADO!G301,""))))=TRUE,"",CONSOLIDADO!D301&amp;IF(LEN(CONSOLIDADO!G301)=1,"00"&amp;CONSOLIDADO!G301,IF(LEN(CONSOLIDADO!G301)=2,"0"&amp;CONSOLIDADO!G301,IF(LEN(CONSOLIDADO!G301)=3,CONSOLIDADO!G301,""))))</f>
        <v>33114022007900701009</v>
      </c>
      <c r="G297" s="16" t="str">
        <f>CONSOLIDADO!B301</f>
        <v>Fortalecer  las 20 localidades para generar capacidades institucionales,   sectoriales, sociales y comunitarias en gestión de riesgos</v>
      </c>
      <c r="H297" s="16" t="str">
        <f>MID(CONSOLIDADO!E301,6,250)</f>
        <v>Coordinar y asesorar procesos institucionales, sectoriales, sociales y comunitarios en Gestión de Riesgos en el  nivel local.</v>
      </c>
      <c r="I297" s="36" t="str">
        <f>CONSOLIDADO!H301</f>
        <v>Prestar servicios profesionales a la entidad para el fortalecimiento de capacidades institucionales, sectoriales, sociales y comunitarias en el nivel local, acorde con el Programa de Gestión Integral del Riesgo y las políticas de la Entidad</v>
      </c>
      <c r="J297" s="34" t="str">
        <f>+CONSOLIDADO!P301&amp;" - "&amp;CONSOLIDADO!Q301&amp;" - "&amp;CONSOLIDADO!R301&amp;" "&amp;CONSOLIDADO!S301</f>
        <v>03 - 04 - 0323 Personal contratado para el fortalecimiento de las Gestión del Riesgo</v>
      </c>
      <c r="K297" s="34" t="str">
        <f>+CONSOLIDADO!J301&amp;" "&amp;CONSOLIDADO!K301</f>
        <v>2.3.03.03.01.03 Servicios Personales Indirectos</v>
      </c>
      <c r="L297" s="16" t="str">
        <f>+CONSOLIDADO!L301&amp;" "&amp;CONSOLIDADO!M301</f>
        <v>083 Prevención Y Atención De Desastres - General</v>
      </c>
      <c r="M297" s="16" t="str">
        <f>+CONSOLIDADO!N301&amp;" "&amp;CONSOLIDADO!O301</f>
        <v>7018 Transferencias de carácter general entre diferentes niveles de gobierno</v>
      </c>
    </row>
    <row r="298" spans="1:13" x14ac:dyDescent="0.2">
      <c r="A298" s="34" t="str">
        <f t="shared" si="20"/>
        <v>3311402200790-56</v>
      </c>
      <c r="B298" s="34">
        <f t="shared" si="21"/>
        <v>56</v>
      </c>
      <c r="C298" s="34" t="str">
        <f t="shared" si="22"/>
        <v>3311402200790</v>
      </c>
      <c r="D298" s="34" t="str">
        <f t="shared" si="23"/>
        <v>331140220079007</v>
      </c>
      <c r="E298" s="34" t="str">
        <f t="shared" si="24"/>
        <v>33114022007900701</v>
      </c>
      <c r="F298" s="35" t="str">
        <f>IF(ISERROR(CONSOLIDADO!D302&amp;IF(LEN(CONSOLIDADO!G302)=1,"00"&amp;CONSOLIDADO!G302,IF(LEN(CONSOLIDADO!G302)=2,"0"&amp;CONSOLIDADO!G302,IF(LEN(CONSOLIDADO!G302)=3,CONSOLIDADO!G302,""))))=TRUE,"",CONSOLIDADO!D302&amp;IF(LEN(CONSOLIDADO!G302)=1,"00"&amp;CONSOLIDADO!G302,IF(LEN(CONSOLIDADO!G302)=2,"0"&amp;CONSOLIDADO!G302,IF(LEN(CONSOLIDADO!G302)=3,CONSOLIDADO!G302,""))))</f>
        <v>33114022007900701010</v>
      </c>
      <c r="G298" s="16" t="str">
        <f>CONSOLIDADO!B302</f>
        <v>Fortalecer  las 20 localidades para generar capacidades institucionales,   sectoriales, sociales y comunitarias en gestión de riesgos</v>
      </c>
      <c r="H298" s="16" t="str">
        <f>MID(CONSOLIDADO!E302,6,250)</f>
        <v>Coordinar y asesorar procesos institucionales, sectoriales, sociales y comunitarios en Gestión de Riesgos en el  nivel local.</v>
      </c>
      <c r="I298" s="36" t="str">
        <f>CONSOLIDADO!H302</f>
        <v>Prestar servicios profesionales a la entidad para el fortalecimiento de capacidades institucionales, sectoriales, sociales y comunitarias en el nivel local, acorde con el Programa de Gestión Integral del Riesgo y las políticas de la Entidad</v>
      </c>
      <c r="J298" s="34" t="str">
        <f>+CONSOLIDADO!P302&amp;" - "&amp;CONSOLIDADO!Q302&amp;" - "&amp;CONSOLIDADO!R302&amp;" "&amp;CONSOLIDADO!S302</f>
        <v>03 - 04 - 0323 Personal contratado para el fortalecimiento de las Gestión del Riesgo</v>
      </c>
      <c r="K298" s="34" t="str">
        <f>+CONSOLIDADO!J302&amp;" "&amp;CONSOLIDADO!K302</f>
        <v>2.3.03.03.01.03 Servicios Personales Indirectos</v>
      </c>
      <c r="L298" s="16" t="str">
        <f>+CONSOLIDADO!L302&amp;" "&amp;CONSOLIDADO!M302</f>
        <v>083 Prevención Y Atención De Desastres - General</v>
      </c>
      <c r="M298" s="16" t="str">
        <f>+CONSOLIDADO!N302&amp;" "&amp;CONSOLIDADO!O302</f>
        <v>7018 Transferencias de carácter general entre diferentes niveles de gobierno</v>
      </c>
    </row>
    <row r="299" spans="1:13" x14ac:dyDescent="0.2">
      <c r="A299" s="34" t="str">
        <f t="shared" si="20"/>
        <v>3311402200790-57</v>
      </c>
      <c r="B299" s="34">
        <f t="shared" si="21"/>
        <v>57</v>
      </c>
      <c r="C299" s="34" t="str">
        <f t="shared" si="22"/>
        <v>3311402200790</v>
      </c>
      <c r="D299" s="34" t="str">
        <f t="shared" si="23"/>
        <v>331140220079007</v>
      </c>
      <c r="E299" s="34" t="str">
        <f t="shared" si="24"/>
        <v>33114022007900701</v>
      </c>
      <c r="F299" s="35" t="str">
        <f>IF(ISERROR(CONSOLIDADO!D303&amp;IF(LEN(CONSOLIDADO!G303)=1,"00"&amp;CONSOLIDADO!G303,IF(LEN(CONSOLIDADO!G303)=2,"0"&amp;CONSOLIDADO!G303,IF(LEN(CONSOLIDADO!G303)=3,CONSOLIDADO!G303,""))))=TRUE,"",CONSOLIDADO!D303&amp;IF(LEN(CONSOLIDADO!G303)=1,"00"&amp;CONSOLIDADO!G303,IF(LEN(CONSOLIDADO!G303)=2,"0"&amp;CONSOLIDADO!G303,IF(LEN(CONSOLIDADO!G303)=3,CONSOLIDADO!G303,""))))</f>
        <v>33114022007900701011</v>
      </c>
      <c r="G299" s="16" t="str">
        <f>CONSOLIDADO!B303</f>
        <v>Fortalecer  las 20 localidades para generar capacidades institucionales,   sectoriales, sociales y comunitarias en gestión de riesgos</v>
      </c>
      <c r="H299" s="16" t="str">
        <f>MID(CONSOLIDADO!E303,6,250)</f>
        <v>Coordinar y asesorar procesos institucionales, sectoriales, sociales y comunitarios en Gestión de Riesgos en el  nivel local.</v>
      </c>
      <c r="I299" s="36" t="str">
        <f>CONSOLIDADO!H303</f>
        <v>Prestar servicios profesionales a la entidad para el fortalecimiento de capacidades institucionales, sectoriales, sociales y comunitarias en el nivel local, acorde con el Programa de Gestión Integral del Riesgo y las políticas de la Entidad</v>
      </c>
      <c r="J299" s="34" t="str">
        <f>+CONSOLIDADO!P303&amp;" - "&amp;CONSOLIDADO!Q303&amp;" - "&amp;CONSOLIDADO!R303&amp;" "&amp;CONSOLIDADO!S303</f>
        <v>03 - 04 - 0323 Personal contratado para el fortalecimiento de las Gestión del Riesgo</v>
      </c>
      <c r="K299" s="34" t="str">
        <f>+CONSOLIDADO!J303&amp;" "&amp;CONSOLIDADO!K303</f>
        <v>2.3.03.03.01.03 Servicios Personales Indirectos</v>
      </c>
      <c r="L299" s="16" t="str">
        <f>+CONSOLIDADO!L303&amp;" "&amp;CONSOLIDADO!M303</f>
        <v>083 Prevención Y Atención De Desastres - General</v>
      </c>
      <c r="M299" s="16" t="str">
        <f>+CONSOLIDADO!N303&amp;" "&amp;CONSOLIDADO!O303</f>
        <v>7018 Transferencias de carácter general entre diferentes niveles de gobierno</v>
      </c>
    </row>
    <row r="300" spans="1:13" x14ac:dyDescent="0.2">
      <c r="A300" s="34" t="str">
        <f t="shared" si="20"/>
        <v>3311402200790-58</v>
      </c>
      <c r="B300" s="34">
        <f t="shared" si="21"/>
        <v>58</v>
      </c>
      <c r="C300" s="34" t="str">
        <f t="shared" si="22"/>
        <v>3311402200790</v>
      </c>
      <c r="D300" s="34" t="str">
        <f t="shared" si="23"/>
        <v>331140220079007</v>
      </c>
      <c r="E300" s="34" t="str">
        <f t="shared" si="24"/>
        <v>33114022007900701</v>
      </c>
      <c r="F300" s="35" t="str">
        <f>IF(ISERROR(CONSOLIDADO!D304&amp;IF(LEN(CONSOLIDADO!G304)=1,"00"&amp;CONSOLIDADO!G304,IF(LEN(CONSOLIDADO!G304)=2,"0"&amp;CONSOLIDADO!G304,IF(LEN(CONSOLIDADO!G304)=3,CONSOLIDADO!G304,""))))=TRUE,"",CONSOLIDADO!D304&amp;IF(LEN(CONSOLIDADO!G304)=1,"00"&amp;CONSOLIDADO!G304,IF(LEN(CONSOLIDADO!G304)=2,"0"&amp;CONSOLIDADO!G304,IF(LEN(CONSOLIDADO!G304)=3,CONSOLIDADO!G304,""))))</f>
        <v>33114022007900701012</v>
      </c>
      <c r="G300" s="16" t="str">
        <f>CONSOLIDADO!B304</f>
        <v>Fortalecer  las 20 localidades para generar capacidades institucionales,   sectoriales, sociales y comunitarias en gestión de riesgos</v>
      </c>
      <c r="H300" s="16" t="str">
        <f>MID(CONSOLIDADO!E304,6,250)</f>
        <v>Coordinar y asesorar procesos institucionales, sectoriales, sociales y comunitarios en Gestión de Riesgos en el  nivel local.</v>
      </c>
      <c r="I300" s="36" t="str">
        <f>CONSOLIDADO!H304</f>
        <v>Prestar servicios profesionales a la entidad para el fortalecimiento de capacidades institucionales, sectoriales, sociales y comunitarias en el nivel local, acorde con el Programa de Gestión Integral del Riesgo y las políticas de la Entidad</v>
      </c>
      <c r="J300" s="34" t="str">
        <f>+CONSOLIDADO!P304&amp;" - "&amp;CONSOLIDADO!Q304&amp;" - "&amp;CONSOLIDADO!R304&amp;" "&amp;CONSOLIDADO!S304</f>
        <v>03 - 04 - 0323 Personal contratado para el fortalecimiento de las Gestión del Riesgo</v>
      </c>
      <c r="K300" s="34" t="str">
        <f>+CONSOLIDADO!J304&amp;" "&amp;CONSOLIDADO!K304</f>
        <v>2.3.03.03.01.03 Servicios Personales Indirectos</v>
      </c>
      <c r="L300" s="16" t="str">
        <f>+CONSOLIDADO!L304&amp;" "&amp;CONSOLIDADO!M304</f>
        <v>083 Prevención Y Atención De Desastres - General</v>
      </c>
      <c r="M300" s="16" t="str">
        <f>+CONSOLIDADO!N304&amp;" "&amp;CONSOLIDADO!O304</f>
        <v>7018 Transferencias de carácter general entre diferentes niveles de gobierno</v>
      </c>
    </row>
    <row r="301" spans="1:13" x14ac:dyDescent="0.2">
      <c r="A301" s="34" t="str">
        <f t="shared" si="20"/>
        <v>3311402200790-59</v>
      </c>
      <c r="B301" s="34">
        <f t="shared" si="21"/>
        <v>59</v>
      </c>
      <c r="C301" s="34" t="str">
        <f t="shared" si="22"/>
        <v>3311402200790</v>
      </c>
      <c r="D301" s="34" t="str">
        <f t="shared" si="23"/>
        <v>331140220079007</v>
      </c>
      <c r="E301" s="34" t="str">
        <f t="shared" si="24"/>
        <v>33114022007900701</v>
      </c>
      <c r="F301" s="35" t="str">
        <f>IF(ISERROR(CONSOLIDADO!D305&amp;IF(LEN(CONSOLIDADO!G305)=1,"00"&amp;CONSOLIDADO!G305,IF(LEN(CONSOLIDADO!G305)=2,"0"&amp;CONSOLIDADO!G305,IF(LEN(CONSOLIDADO!G305)=3,CONSOLIDADO!G305,""))))=TRUE,"",CONSOLIDADO!D305&amp;IF(LEN(CONSOLIDADO!G305)=1,"00"&amp;CONSOLIDADO!G305,IF(LEN(CONSOLIDADO!G305)=2,"0"&amp;CONSOLIDADO!G305,IF(LEN(CONSOLIDADO!G305)=3,CONSOLIDADO!G305,""))))</f>
        <v>33114022007900701013</v>
      </c>
      <c r="G301" s="16" t="str">
        <f>CONSOLIDADO!B305</f>
        <v>Fortalecer  las 20 localidades para generar capacidades institucionales,   sectoriales, sociales y comunitarias en gestión de riesgos</v>
      </c>
      <c r="H301" s="16" t="str">
        <f>MID(CONSOLIDADO!E305,6,250)</f>
        <v>Coordinar y asesorar procesos institucionales, sectoriales, sociales y comunitarios en Gestión de Riesgos en el  nivel local.</v>
      </c>
      <c r="I301" s="36" t="str">
        <f>CONSOLIDADO!H305</f>
        <v>Prestar servicios profesionales a la entidad para el fortalecimiento de capacidades institucionales, sectoriales, sociales y comunitarias en el nivel local, acorde con el Programa de Gestión Integral del Riesgo y las políticas de la Entidad</v>
      </c>
      <c r="J301" s="34" t="str">
        <f>+CONSOLIDADO!P305&amp;" - "&amp;CONSOLIDADO!Q305&amp;" - "&amp;CONSOLIDADO!R305&amp;" "&amp;CONSOLIDADO!S305</f>
        <v>03 - 04 - 0323 Personal contratado para el fortalecimiento de las Gestión del Riesgo</v>
      </c>
      <c r="K301" s="34" t="str">
        <f>+CONSOLIDADO!J305&amp;" "&amp;CONSOLIDADO!K305</f>
        <v>2.3.03.03.01.03 Servicios Personales Indirectos</v>
      </c>
      <c r="L301" s="16" t="str">
        <f>+CONSOLIDADO!L305&amp;" "&amp;CONSOLIDADO!M305</f>
        <v>083 Prevención Y Atención De Desastres - General</v>
      </c>
      <c r="M301" s="16" t="str">
        <f>+CONSOLIDADO!N305&amp;" "&amp;CONSOLIDADO!O305</f>
        <v>7018 Transferencias de carácter general entre diferentes niveles de gobierno</v>
      </c>
    </row>
    <row r="302" spans="1:13" x14ac:dyDescent="0.2">
      <c r="A302" s="34" t="str">
        <f t="shared" si="20"/>
        <v>3311402200790-60</v>
      </c>
      <c r="B302" s="34">
        <f t="shared" si="21"/>
        <v>60</v>
      </c>
      <c r="C302" s="34" t="str">
        <f t="shared" si="22"/>
        <v>3311402200790</v>
      </c>
      <c r="D302" s="34" t="str">
        <f t="shared" si="23"/>
        <v>331140220079007</v>
      </c>
      <c r="E302" s="34" t="str">
        <f t="shared" si="24"/>
        <v>33114022007900701</v>
      </c>
      <c r="F302" s="35" t="str">
        <f>IF(ISERROR(CONSOLIDADO!D306&amp;IF(LEN(CONSOLIDADO!G306)=1,"00"&amp;CONSOLIDADO!G306,IF(LEN(CONSOLIDADO!G306)=2,"0"&amp;CONSOLIDADO!G306,IF(LEN(CONSOLIDADO!G306)=3,CONSOLIDADO!G306,""))))=TRUE,"",CONSOLIDADO!D306&amp;IF(LEN(CONSOLIDADO!G306)=1,"00"&amp;CONSOLIDADO!G306,IF(LEN(CONSOLIDADO!G306)=2,"0"&amp;CONSOLIDADO!G306,IF(LEN(CONSOLIDADO!G306)=3,CONSOLIDADO!G306,""))))</f>
        <v>33114022007900701014</v>
      </c>
      <c r="G302" s="16" t="str">
        <f>CONSOLIDADO!B306</f>
        <v>Fortalecer  las 20 localidades para generar capacidades institucionales,   sectoriales, sociales y comunitarias en gestión de riesgos</v>
      </c>
      <c r="H302" s="16" t="str">
        <f>MID(CONSOLIDADO!E306,6,250)</f>
        <v>Coordinar y asesorar procesos institucionales, sectoriales, sociales y comunitarios en Gestión de Riesgos en el  nivel local.</v>
      </c>
      <c r="I302" s="36" t="str">
        <f>CONSOLIDADO!H306</f>
        <v>Prestar servicios profesionales a la entidad para el fortalecimiento de capacidades institucionales, sectoriales, sociales y comunitarias en el nivel local, acorde con el Programa de Gestión Integral del Riesgo y las políticas de la Entidad</v>
      </c>
      <c r="J302" s="34" t="str">
        <f>+CONSOLIDADO!P306&amp;" - "&amp;CONSOLIDADO!Q306&amp;" - "&amp;CONSOLIDADO!R306&amp;" "&amp;CONSOLIDADO!S306</f>
        <v>03 - 04 - 0323 Personal contratado para el fortalecimiento de las Gestión del Riesgo</v>
      </c>
      <c r="K302" s="34" t="str">
        <f>+CONSOLIDADO!J306&amp;" "&amp;CONSOLIDADO!K306</f>
        <v>2.3.03.03.01.03 Servicios Personales Indirectos</v>
      </c>
      <c r="L302" s="16" t="str">
        <f>+CONSOLIDADO!L306&amp;" "&amp;CONSOLIDADO!M306</f>
        <v>083 Prevención Y Atención De Desastres - General</v>
      </c>
      <c r="M302" s="16" t="str">
        <f>+CONSOLIDADO!N306&amp;" "&amp;CONSOLIDADO!O306</f>
        <v>7018 Transferencias de carácter general entre diferentes niveles de gobierno</v>
      </c>
    </row>
    <row r="303" spans="1:13" x14ac:dyDescent="0.2">
      <c r="A303" s="34" t="str">
        <f t="shared" si="20"/>
        <v>3311402200790-61</v>
      </c>
      <c r="B303" s="34">
        <f t="shared" si="21"/>
        <v>61</v>
      </c>
      <c r="C303" s="34" t="str">
        <f t="shared" si="22"/>
        <v>3311402200790</v>
      </c>
      <c r="D303" s="34" t="str">
        <f t="shared" si="23"/>
        <v>331140220079007</v>
      </c>
      <c r="E303" s="34" t="str">
        <f t="shared" si="24"/>
        <v>33114022007900701</v>
      </c>
      <c r="F303" s="35" t="str">
        <f>IF(ISERROR(CONSOLIDADO!D307&amp;IF(LEN(CONSOLIDADO!G307)=1,"00"&amp;CONSOLIDADO!G307,IF(LEN(CONSOLIDADO!G307)=2,"0"&amp;CONSOLIDADO!G307,IF(LEN(CONSOLIDADO!G307)=3,CONSOLIDADO!G307,""))))=TRUE,"",CONSOLIDADO!D307&amp;IF(LEN(CONSOLIDADO!G307)=1,"00"&amp;CONSOLIDADO!G307,IF(LEN(CONSOLIDADO!G307)=2,"0"&amp;CONSOLIDADO!G307,IF(LEN(CONSOLIDADO!G307)=3,CONSOLIDADO!G307,""))))</f>
        <v>33114022007900701015</v>
      </c>
      <c r="G303" s="16" t="str">
        <f>CONSOLIDADO!B307</f>
        <v>Fortalecer  las 20 localidades para generar capacidades institucionales,   sectoriales, sociales y comunitarias en gestión de riesgos</v>
      </c>
      <c r="H303" s="16" t="str">
        <f>MID(CONSOLIDADO!E307,6,250)</f>
        <v>Coordinar y asesorar procesos institucionales, sectoriales, sociales y comunitarios en Gestión de Riesgos en el  nivel local.</v>
      </c>
      <c r="I303" s="36" t="str">
        <f>CONSOLIDADO!H307</f>
        <v>Prestar servicios profesionales a la entidad para el fortalecimiento de capacidades institucionales, sectoriales, sociales y comunitarias en el nivel local, acorde con el Programa de Gestión Integral del Riesgo y las políticas de la Entidad</v>
      </c>
      <c r="J303" s="34" t="str">
        <f>+CONSOLIDADO!P307&amp;" - "&amp;CONSOLIDADO!Q307&amp;" - "&amp;CONSOLIDADO!R307&amp;" "&amp;CONSOLIDADO!S307</f>
        <v>03 - 04 - 0323 Personal contratado para el fortalecimiento de las Gestión del Riesgo</v>
      </c>
      <c r="K303" s="34" t="str">
        <f>+CONSOLIDADO!J307&amp;" "&amp;CONSOLIDADO!K307</f>
        <v>2.3.03.03.01.03 Servicios Personales Indirectos</v>
      </c>
      <c r="L303" s="16" t="str">
        <f>+CONSOLIDADO!L307&amp;" "&amp;CONSOLIDADO!M307</f>
        <v>083 Prevención Y Atención De Desastres - General</v>
      </c>
      <c r="M303" s="16" t="str">
        <f>+CONSOLIDADO!N307&amp;" "&amp;CONSOLIDADO!O307</f>
        <v>7018 Transferencias de carácter general entre diferentes niveles de gobierno</v>
      </c>
    </row>
    <row r="304" spans="1:13" x14ac:dyDescent="0.2">
      <c r="A304" s="34" t="str">
        <f t="shared" si="20"/>
        <v>3311402200790-62</v>
      </c>
      <c r="B304" s="34">
        <f t="shared" si="21"/>
        <v>62</v>
      </c>
      <c r="C304" s="34" t="str">
        <f t="shared" si="22"/>
        <v>3311402200790</v>
      </c>
      <c r="D304" s="34" t="str">
        <f t="shared" si="23"/>
        <v>331140220079007</v>
      </c>
      <c r="E304" s="34" t="str">
        <f t="shared" si="24"/>
        <v>33114022007900701</v>
      </c>
      <c r="F304" s="35" t="str">
        <f>IF(ISERROR(CONSOLIDADO!D308&amp;IF(LEN(CONSOLIDADO!G308)=1,"00"&amp;CONSOLIDADO!G308,IF(LEN(CONSOLIDADO!G308)=2,"0"&amp;CONSOLIDADO!G308,IF(LEN(CONSOLIDADO!G308)=3,CONSOLIDADO!G308,""))))=TRUE,"",CONSOLIDADO!D308&amp;IF(LEN(CONSOLIDADO!G308)=1,"00"&amp;CONSOLIDADO!G308,IF(LEN(CONSOLIDADO!G308)=2,"0"&amp;CONSOLIDADO!G308,IF(LEN(CONSOLIDADO!G308)=3,CONSOLIDADO!G308,""))))</f>
        <v>33114022007900701016</v>
      </c>
      <c r="G304" s="16" t="str">
        <f>CONSOLIDADO!B308</f>
        <v>Fortalecer  las 20 localidades para generar capacidades institucionales,   sectoriales, sociales y comunitarias en gestión de riesgos</v>
      </c>
      <c r="H304" s="16" t="str">
        <f>MID(CONSOLIDADO!E308,6,250)</f>
        <v>Coordinar y asesorar procesos institucionales, sectoriales, sociales y comunitarios en Gestión de Riesgos en el  nivel local.</v>
      </c>
      <c r="I304" s="36" t="str">
        <f>CONSOLIDADO!H308</f>
        <v xml:space="preserve">Prestar servicios profesionales para el apoyo al fortalecimiento de la participación y la organización social de las comunidades en el sector de Altos de la Estancia en el marco de la Estrategia de Gestión Comunitaria del Riesgo. </v>
      </c>
      <c r="J304" s="34" t="str">
        <f>+CONSOLIDADO!P308&amp;" - "&amp;CONSOLIDADO!Q308&amp;" - "&amp;CONSOLIDADO!R308&amp;" "&amp;CONSOLIDADO!S308</f>
        <v>03 - 04 - 0323 Personal contratado para el fortalecimiento de las Gestión del Riesgo</v>
      </c>
      <c r="K304" s="34" t="str">
        <f>+CONSOLIDADO!J308&amp;" "&amp;CONSOLIDADO!K308</f>
        <v>2.3.03.03.01.03 Servicios Personales Indirectos</v>
      </c>
      <c r="L304" s="16" t="str">
        <f>+CONSOLIDADO!L308&amp;" "&amp;CONSOLIDADO!M308</f>
        <v>083 Prevención Y Atención De Desastres - General</v>
      </c>
      <c r="M304" s="16" t="str">
        <f>+CONSOLIDADO!N308&amp;" "&amp;CONSOLIDADO!O308</f>
        <v>7018 Transferencias de carácter general entre diferentes niveles de gobierno</v>
      </c>
    </row>
    <row r="305" spans="1:13" x14ac:dyDescent="0.2">
      <c r="A305" s="34" t="str">
        <f t="shared" si="20"/>
        <v>3311402200790-63</v>
      </c>
      <c r="B305" s="34">
        <f t="shared" si="21"/>
        <v>63</v>
      </c>
      <c r="C305" s="34" t="str">
        <f t="shared" si="22"/>
        <v>3311402200790</v>
      </c>
      <c r="D305" s="34" t="str">
        <f t="shared" si="23"/>
        <v>331140220079007</v>
      </c>
      <c r="E305" s="34" t="str">
        <f t="shared" si="24"/>
        <v>33114022007900701</v>
      </c>
      <c r="F305" s="35" t="str">
        <f>IF(ISERROR(CONSOLIDADO!D309&amp;IF(LEN(CONSOLIDADO!G309)=1,"00"&amp;CONSOLIDADO!G309,IF(LEN(CONSOLIDADO!G309)=2,"0"&amp;CONSOLIDADO!G309,IF(LEN(CONSOLIDADO!G309)=3,CONSOLIDADO!G309,""))))=TRUE,"",CONSOLIDADO!D309&amp;IF(LEN(CONSOLIDADO!G309)=1,"00"&amp;CONSOLIDADO!G309,IF(LEN(CONSOLIDADO!G309)=2,"0"&amp;CONSOLIDADO!G309,IF(LEN(CONSOLIDADO!G309)=3,CONSOLIDADO!G309,""))))</f>
        <v>33114022007900701017</v>
      </c>
      <c r="G305" s="16" t="str">
        <f>CONSOLIDADO!B309</f>
        <v>Fortalecer  las 20 localidades para generar capacidades institucionales,   sectoriales, sociales y comunitarias en gestión de riesgos</v>
      </c>
      <c r="H305" s="16" t="str">
        <f>MID(CONSOLIDADO!E309,6,250)</f>
        <v>Coordinar y asesorar procesos institucionales, sectoriales, sociales y comunitarios en Gestión de Riesgos en el  nivel local.</v>
      </c>
      <c r="I305" s="36" t="str">
        <f>CONSOLIDADO!H309</f>
        <v>Prestar servicios profesionales a la entidad en la incorporación de elementos técnicos y metodológicos de gestión de riesgos para la formulación del plan distrital de gestión de riesgo, la política pública de reasentamiento, la estratégia de intervención integral  en las zonas de riesgo y los procesos de participación social y comunitaria en el Distrito Capital.</v>
      </c>
      <c r="J305" s="34" t="str">
        <f>+CONSOLIDADO!P309&amp;" - "&amp;CONSOLIDADO!Q309&amp;" - "&amp;CONSOLIDADO!R309&amp;" "&amp;CONSOLIDADO!S309</f>
        <v>03 - 04 - 0323 Personal contratado para el fortalecimiento de las Gestión del Riesgo</v>
      </c>
      <c r="K305" s="34" t="str">
        <f>+CONSOLIDADO!J309&amp;" "&amp;CONSOLIDADO!K309</f>
        <v>2.3.03.03.01.03 Servicios Personales Indirectos</v>
      </c>
      <c r="L305" s="16" t="str">
        <f>+CONSOLIDADO!L309&amp;" "&amp;CONSOLIDADO!M309</f>
        <v>083 Prevención Y Atención De Desastres - General</v>
      </c>
      <c r="M305" s="16" t="str">
        <f>+CONSOLIDADO!N309&amp;" "&amp;CONSOLIDADO!O309</f>
        <v>7018 Transferencias de carácter general entre diferentes niveles de gobierno</v>
      </c>
    </row>
    <row r="306" spans="1:13" x14ac:dyDescent="0.2">
      <c r="A306" s="34" t="str">
        <f t="shared" si="20"/>
        <v>3311402200790-64</v>
      </c>
      <c r="B306" s="34">
        <f t="shared" si="21"/>
        <v>64</v>
      </c>
      <c r="C306" s="34" t="str">
        <f t="shared" si="22"/>
        <v>3311402200790</v>
      </c>
      <c r="D306" s="34" t="str">
        <f t="shared" si="23"/>
        <v>331140220079007</v>
      </c>
      <c r="E306" s="34" t="str">
        <f t="shared" si="24"/>
        <v>33114022007900701</v>
      </c>
      <c r="F306" s="35" t="str">
        <f>IF(ISERROR(CONSOLIDADO!D310&amp;IF(LEN(CONSOLIDADO!G310)=1,"00"&amp;CONSOLIDADO!G310,IF(LEN(CONSOLIDADO!G310)=2,"0"&amp;CONSOLIDADO!G310,IF(LEN(CONSOLIDADO!G310)=3,CONSOLIDADO!G310,""))))=TRUE,"",CONSOLIDADO!D310&amp;IF(LEN(CONSOLIDADO!G310)=1,"00"&amp;CONSOLIDADO!G310,IF(LEN(CONSOLIDADO!G310)=2,"0"&amp;CONSOLIDADO!G310,IF(LEN(CONSOLIDADO!G310)=3,CONSOLIDADO!G310,""))))</f>
        <v>33114022007900701018</v>
      </c>
      <c r="G306" s="16" t="str">
        <f>CONSOLIDADO!B310</f>
        <v>Fortalecer  las 20 localidades para generar capacidades institucionales,   sectoriales, sociales y comunitarias en gestión de riesgos</v>
      </c>
      <c r="H306" s="16" t="str">
        <f>MID(CONSOLIDADO!E310,6,250)</f>
        <v>Coordinar y asesorar procesos institucionales, sectoriales, sociales y comunitarios en Gestión de Riesgos en el  nivel local.</v>
      </c>
      <c r="I306" s="36" t="str">
        <f>CONSOLIDADO!H310</f>
        <v>Prestar servicios profesionales a la entidad para el fortalecimiento de capacidades institucionales, sectoriales, sociales y comunitarias en el nivel local, acorde con el Programa de Gestión Integral del Riesgo y las políticas de la Entidad</v>
      </c>
      <c r="J306" s="34" t="str">
        <f>+CONSOLIDADO!P310&amp;" - "&amp;CONSOLIDADO!Q310&amp;" - "&amp;CONSOLIDADO!R310&amp;" "&amp;CONSOLIDADO!S310</f>
        <v>03 - 04 - 0323 Personal contratado para el fortalecimiento de las Gestión del Riesgo</v>
      </c>
      <c r="K306" s="34" t="str">
        <f>+CONSOLIDADO!J310&amp;" "&amp;CONSOLIDADO!K310</f>
        <v>2.3.03.03.01.03 Servicios Personales Indirectos</v>
      </c>
      <c r="L306" s="16" t="str">
        <f>+CONSOLIDADO!L310&amp;" "&amp;CONSOLIDADO!M310</f>
        <v>083 Prevención Y Atención De Desastres - General</v>
      </c>
      <c r="M306" s="16" t="str">
        <f>+CONSOLIDADO!N310&amp;" "&amp;CONSOLIDADO!O310</f>
        <v>7018 Transferencias de carácter general entre diferentes niveles de gobierno</v>
      </c>
    </row>
    <row r="307" spans="1:13" x14ac:dyDescent="0.2">
      <c r="A307" s="34" t="str">
        <f t="shared" si="20"/>
        <v>3311402200790-65</v>
      </c>
      <c r="B307" s="34">
        <f t="shared" si="21"/>
        <v>65</v>
      </c>
      <c r="C307" s="34" t="str">
        <f t="shared" si="22"/>
        <v>3311402200790</v>
      </c>
      <c r="D307" s="34" t="str">
        <f t="shared" si="23"/>
        <v>331140220079007</v>
      </c>
      <c r="E307" s="34" t="str">
        <f t="shared" si="24"/>
        <v>33114022007900701</v>
      </c>
      <c r="F307" s="35" t="str">
        <f>IF(ISERROR(CONSOLIDADO!D311&amp;IF(LEN(CONSOLIDADO!G311)=1,"00"&amp;CONSOLIDADO!G311,IF(LEN(CONSOLIDADO!G311)=2,"0"&amp;CONSOLIDADO!G311,IF(LEN(CONSOLIDADO!G311)=3,CONSOLIDADO!G311,""))))=TRUE,"",CONSOLIDADO!D311&amp;IF(LEN(CONSOLIDADO!G311)=1,"00"&amp;CONSOLIDADO!G311,IF(LEN(CONSOLIDADO!G311)=2,"0"&amp;CONSOLIDADO!G311,IF(LEN(CONSOLIDADO!G311)=3,CONSOLIDADO!G311,""))))</f>
        <v>33114022007900701019</v>
      </c>
      <c r="G307" s="16" t="str">
        <f>CONSOLIDADO!B311</f>
        <v>Fortalecer  las 20 localidades para generar capacidades institucionales,   sectoriales, sociales y comunitarias en gestión de riesgos</v>
      </c>
      <c r="H307" s="16" t="str">
        <f>MID(CONSOLIDADO!E311,6,250)</f>
        <v>Coordinar y asesorar procesos institucionales, sectoriales, sociales y comunitarios en Gestión de Riesgos en el  nivel local.</v>
      </c>
      <c r="I307" s="36" t="str">
        <f>CONSOLIDADO!H311</f>
        <v>Adición al contrato de prestación de servicios N°276 de 2014 cuyo objeto contractual es "Prestar servicios profesionales para apoyar la elaboración de estudios técnicos administrativos y financieros de la etapa precontractual de los proyectos de inversión de la entidad".</v>
      </c>
      <c r="J307" s="34" t="str">
        <f>+CONSOLIDADO!P311&amp;" - "&amp;CONSOLIDADO!Q311&amp;" - "&amp;CONSOLIDADO!R311&amp;" "&amp;CONSOLIDADO!S311</f>
        <v>03 - 04 - 0323 Personal contratado para el fortalecimiento de las Gestión del Riesgo</v>
      </c>
      <c r="K307" s="34" t="str">
        <f>+CONSOLIDADO!J311&amp;" "&amp;CONSOLIDADO!K311</f>
        <v>2.3.03.03.01.03 Servicios Personales Indirectos</v>
      </c>
      <c r="L307" s="16" t="str">
        <f>+CONSOLIDADO!L311&amp;" "&amp;CONSOLIDADO!M311</f>
        <v>083 Prevención Y Atención De Desastres - General</v>
      </c>
      <c r="M307" s="16" t="str">
        <f>+CONSOLIDADO!N311&amp;" "&amp;CONSOLIDADO!O311</f>
        <v>7018 Transferencias de carácter general entre diferentes niveles de gobierno</v>
      </c>
    </row>
    <row r="308" spans="1:13" x14ac:dyDescent="0.2">
      <c r="A308" s="34" t="str">
        <f t="shared" si="20"/>
        <v>3311402200790-66</v>
      </c>
      <c r="B308" s="34">
        <f t="shared" si="21"/>
        <v>66</v>
      </c>
      <c r="C308" s="34" t="str">
        <f t="shared" si="22"/>
        <v>3311402200790</v>
      </c>
      <c r="D308" s="34" t="str">
        <f t="shared" si="23"/>
        <v>331140220079008</v>
      </c>
      <c r="E308" s="34" t="str">
        <f t="shared" si="24"/>
        <v>33114022007900801</v>
      </c>
      <c r="F308" s="35" t="str">
        <f>IF(ISERROR(CONSOLIDADO!D312&amp;IF(LEN(CONSOLIDADO!G312)=1,"00"&amp;CONSOLIDADO!G312,IF(LEN(CONSOLIDADO!G312)=2,"0"&amp;CONSOLIDADO!G312,IF(LEN(CONSOLIDADO!G312)=3,CONSOLIDADO!G312,""))))=TRUE,"",CONSOLIDADO!D312&amp;IF(LEN(CONSOLIDADO!G312)=1,"00"&amp;CONSOLIDADO!G312,IF(LEN(CONSOLIDADO!G312)=2,"0"&amp;CONSOLIDADO!G312,IF(LEN(CONSOLIDADO!G312)=3,CONSOLIDADO!G312,""))))</f>
        <v>33114022007900801001</v>
      </c>
      <c r="G308" s="16" t="str">
        <f>CONSOLIDADO!B312</f>
        <v>Realizar  3 procesos culturales que contribuyan a generar hábitos, comportamientos y manifestaciones de gestión de riesgo</v>
      </c>
      <c r="H308" s="16" t="str">
        <f>MID(CONSOLIDADO!E312,6,250)</f>
        <v>Acompañar y promover procesos culturales con las familias aledañas a los predios que se han reasentado.</v>
      </c>
      <c r="I308" s="36" t="str">
        <f>CONSOLIDADO!H312</f>
        <v>Prestar servicios a la entidad  para adelantar y desarrollar piezas divulgativas en materia de gestion de riesgos y cambio climatico</v>
      </c>
      <c r="J308" s="34" t="str">
        <f>+CONSOLIDADO!P312&amp;" - "&amp;CONSOLIDADO!Q312&amp;" - "&amp;CONSOLIDADO!R312&amp;" "&amp;CONSOLIDADO!S312</f>
        <v>03 - 04 - 0323 Personal contratado para el fortalecimiento de las Gestión del Riesgo</v>
      </c>
      <c r="K308" s="34" t="str">
        <f>+CONSOLIDADO!J312&amp;" "&amp;CONSOLIDADO!K312</f>
        <v>2.3.03.03.01.03 Servicios Personales Indirectos</v>
      </c>
      <c r="L308" s="16" t="str">
        <f>+CONSOLIDADO!L312&amp;" "&amp;CONSOLIDADO!M312</f>
        <v>083 Prevención Y Atención De Desastres - General</v>
      </c>
      <c r="M308" s="16" t="str">
        <f>+CONSOLIDADO!N312&amp;" "&amp;CONSOLIDADO!O312</f>
        <v>7018 Transferencias de carácter general entre diferentes niveles de gobierno</v>
      </c>
    </row>
    <row r="309" spans="1:13" x14ac:dyDescent="0.2">
      <c r="A309" s="34" t="str">
        <f t="shared" si="20"/>
        <v>3311402200793-1</v>
      </c>
      <c r="B309" s="34">
        <f t="shared" si="21"/>
        <v>1</v>
      </c>
      <c r="C309" s="34" t="str">
        <f t="shared" si="22"/>
        <v>3311402200793</v>
      </c>
      <c r="D309" s="34" t="str">
        <f t="shared" si="23"/>
        <v>331140220079304</v>
      </c>
      <c r="E309" s="34" t="str">
        <f t="shared" si="24"/>
        <v>33114022007930401</v>
      </c>
      <c r="F309" s="35" t="str">
        <f>IF(ISERROR(CONSOLIDADO!D313&amp;IF(LEN(CONSOLIDADO!G313)=1,"00"&amp;CONSOLIDADO!G313,IF(LEN(CONSOLIDADO!G313)=2,"0"&amp;CONSOLIDADO!G313,IF(LEN(CONSOLIDADO!G313)=3,CONSOLIDADO!G313,""))))=TRUE,"",CONSOLIDADO!D313&amp;IF(LEN(CONSOLIDADO!G313)=1,"00"&amp;CONSOLIDADO!G313,IF(LEN(CONSOLIDADO!G313)=2,"0"&amp;CONSOLIDADO!G313,IF(LEN(CONSOLIDADO!G313)=3,CONSOLIDADO!G313,""))))</f>
        <v>33114022007930401001</v>
      </c>
      <c r="G309" s="16" t="str">
        <f>CONSOLIDADO!B313</f>
        <v>Ajustar el  plan distrital de gestion de riesgos como un instrumento fundamental para garantizar el cumplimineto de los objetivos del sistema distrital de gestión de riesgos</v>
      </c>
      <c r="H309" s="16" t="str">
        <f>MID(CONSOLIDADO!E313,6,250)</f>
        <v>Revisión y ajuste del Plan Distrital para la Gestión Integral de Riesgos y estructuración y seguimiento a las agendas del plan</v>
      </c>
      <c r="I309" s="36" t="str">
        <f>CONSOLIDADO!H313</f>
        <v>Prestar servicios profesionales al IDIGER para la formulación e implementación del Plan Distrirtal de Gestión de Riesgos - PDGR -  y la incorporación de riesgos en instrumentos de ordenamiento territorial.</v>
      </c>
      <c r="J309" s="34" t="str">
        <f>+CONSOLIDADO!P313&amp;" - "&amp;CONSOLIDADO!Q313&amp;" - "&amp;CONSOLIDADO!R313&amp;" "&amp;CONSOLIDADO!S313</f>
        <v>03 - 04 - 0323 Personal contratado para el fortalecimiento de las Gestión del Riesgo</v>
      </c>
      <c r="K309" s="34" t="str">
        <f>+CONSOLIDADO!J313&amp;" "&amp;CONSOLIDADO!K313</f>
        <v>2.3.03.03.01.03 Servicios Personales Indirectos</v>
      </c>
      <c r="L309" s="16" t="str">
        <f>+CONSOLIDADO!L313&amp;" "&amp;CONSOLIDADO!M313</f>
        <v>066 Fortalecimiento Institucional - General</v>
      </c>
      <c r="M309" s="16" t="str">
        <f>+CONSOLIDADO!N313&amp;" "&amp;CONSOLIDADO!O313</f>
        <v>7018 Transferencias de carácter general entre diferentes niveles de gobierno</v>
      </c>
    </row>
    <row r="310" spans="1:13" x14ac:dyDescent="0.2">
      <c r="A310" s="34" t="str">
        <f t="shared" si="20"/>
        <v>3311402200793-2</v>
      </c>
      <c r="B310" s="34">
        <f t="shared" si="21"/>
        <v>2</v>
      </c>
      <c r="C310" s="34" t="str">
        <f t="shared" si="22"/>
        <v>3311402200793</v>
      </c>
      <c r="D310" s="34" t="str">
        <f t="shared" si="23"/>
        <v>331140220079305</v>
      </c>
      <c r="E310" s="34" t="str">
        <f t="shared" si="24"/>
        <v>33114022007930501</v>
      </c>
      <c r="F310" s="35" t="str">
        <f>IF(ISERROR(CONSOLIDADO!D314&amp;IF(LEN(CONSOLIDADO!G314)=1,"00"&amp;CONSOLIDADO!G314,IF(LEN(CONSOLIDADO!G314)=2,"0"&amp;CONSOLIDADO!G314,IF(LEN(CONSOLIDADO!G314)=3,CONSOLIDADO!G314,""))))=TRUE,"",CONSOLIDADO!D314&amp;IF(LEN(CONSOLIDADO!G314)=1,"00"&amp;CONSOLIDADO!G314,IF(LEN(CONSOLIDADO!G314)=2,"0"&amp;CONSOLIDADO!G314,IF(LEN(CONSOLIDADO!G314)=3,CONSOLIDADO!G314,""))))</f>
        <v>33114022007930501001</v>
      </c>
      <c r="G310" s="16" t="str">
        <f>CONSOLIDADO!B314</f>
        <v>Incorporar en los 1 instrumentos de planificación territorial el componete de gestion de riesgos</v>
      </c>
      <c r="H310" s="16" t="str">
        <f>MID(CONSOLIDADO!E314,6,250)</f>
        <v>Implementación de las acciones de gestión de riesgos establecidas en la Modificación excepcional del POT, Decreto 364 de 2013.</v>
      </c>
      <c r="I310" s="36" t="str">
        <f>CONSOLIDADO!H314</f>
        <v>Prestar servicios profesionales al IDIGER para la coordinación de los procesos de gestión de riesgos territorial y articulación interinstitucional distrital</v>
      </c>
      <c r="J310" s="34" t="str">
        <f>+CONSOLIDADO!P314&amp;" - "&amp;CONSOLIDADO!Q314&amp;" - "&amp;CONSOLIDADO!R314&amp;" "&amp;CONSOLIDADO!S314</f>
        <v>03 - 04 - 0323 Personal contratado para el fortalecimiento de las Gestión del Riesgo</v>
      </c>
      <c r="K310" s="34" t="str">
        <f>+CONSOLIDADO!J314&amp;" "&amp;CONSOLIDADO!K314</f>
        <v>2.3.03.03.01.03 Servicios Personales Indirectos</v>
      </c>
      <c r="L310" s="16" t="str">
        <f>+CONSOLIDADO!L314&amp;" "&amp;CONSOLIDADO!M314</f>
        <v>066 Fortalecimiento Institucional - General</v>
      </c>
      <c r="M310" s="16" t="str">
        <f>+CONSOLIDADO!N314&amp;" "&amp;CONSOLIDADO!O314</f>
        <v>7018 Transferencias de carácter general entre diferentes niveles de gobierno</v>
      </c>
    </row>
    <row r="311" spans="1:13" x14ac:dyDescent="0.2">
      <c r="A311" s="34" t="str">
        <f t="shared" si="20"/>
        <v>3311402200793-3</v>
      </c>
      <c r="B311" s="34">
        <f t="shared" si="21"/>
        <v>3</v>
      </c>
      <c r="C311" s="34" t="str">
        <f t="shared" si="22"/>
        <v>3311402200793</v>
      </c>
      <c r="D311" s="34" t="str">
        <f t="shared" si="23"/>
        <v>331140220079305</v>
      </c>
      <c r="E311" s="34" t="str">
        <f t="shared" si="24"/>
        <v>33114022007930501</v>
      </c>
      <c r="F311" s="35" t="str">
        <f>IF(ISERROR(CONSOLIDADO!D315&amp;IF(LEN(CONSOLIDADO!G315)=1,"00"&amp;CONSOLIDADO!G315,IF(LEN(CONSOLIDADO!G315)=2,"0"&amp;CONSOLIDADO!G315,IF(LEN(CONSOLIDADO!G315)=3,CONSOLIDADO!G315,""))))=TRUE,"",CONSOLIDADO!D315&amp;IF(LEN(CONSOLIDADO!G315)=1,"00"&amp;CONSOLIDADO!G315,IF(LEN(CONSOLIDADO!G315)=2,"0"&amp;CONSOLIDADO!G315,IF(LEN(CONSOLIDADO!G315)=3,CONSOLIDADO!G315,""))))</f>
        <v>33114022007930501002</v>
      </c>
      <c r="G311" s="16" t="str">
        <f>CONSOLIDADO!B315</f>
        <v>Incorporar en los 1 instrumentos de planificación territorial el componete de gestion de riesgos</v>
      </c>
      <c r="H311" s="16" t="str">
        <f>MID(CONSOLIDADO!E315,6,250)</f>
        <v>Implementación de las acciones de gestión de riesgos establecidas en la Modificación excepcional del POT, Decreto 364 de 2013.</v>
      </c>
      <c r="I311" s="36" t="str">
        <f>CONSOLIDADO!H315</f>
        <v>Prestar servicios profesionales al Idiger para el desarrollo de acciones de cooperacion que complementen estrategias de gestion de riesgos y adaptación al cambio climático</v>
      </c>
      <c r="J311" s="34" t="str">
        <f>+CONSOLIDADO!P315&amp;" - "&amp;CONSOLIDADO!Q315&amp;" - "&amp;CONSOLIDADO!R315&amp;" "&amp;CONSOLIDADO!S315</f>
        <v>03 - 04 - 0323 Personal contratado para el fortalecimiento de las Gestión del Riesgo</v>
      </c>
      <c r="K311" s="34" t="str">
        <f>+CONSOLIDADO!J315&amp;" "&amp;CONSOLIDADO!K315</f>
        <v>2.3.03.03.01.03 Servicios Personales Indirectos</v>
      </c>
      <c r="L311" s="16" t="str">
        <f>+CONSOLIDADO!L315&amp;" "&amp;CONSOLIDADO!M315</f>
        <v>066 Fortalecimiento Institucional - General</v>
      </c>
      <c r="M311" s="16" t="str">
        <f>+CONSOLIDADO!N315&amp;" "&amp;CONSOLIDADO!O315</f>
        <v>7018 Transferencias de carácter general entre diferentes niveles de gobierno</v>
      </c>
    </row>
    <row r="312" spans="1:13" x14ac:dyDescent="0.2">
      <c r="A312" s="34" t="str">
        <f t="shared" si="20"/>
        <v>3311402200793-4</v>
      </c>
      <c r="B312" s="34">
        <f t="shared" si="21"/>
        <v>4</v>
      </c>
      <c r="C312" s="34" t="str">
        <f t="shared" si="22"/>
        <v>3311402200793</v>
      </c>
      <c r="D312" s="34" t="str">
        <f t="shared" si="23"/>
        <v>331140220079306</v>
      </c>
      <c r="E312" s="34" t="str">
        <f t="shared" si="24"/>
        <v>33114022007930601</v>
      </c>
      <c r="F312" s="35" t="str">
        <f>IF(ISERROR(CONSOLIDADO!D316&amp;IF(LEN(CONSOLIDADO!G316)=1,"00"&amp;CONSOLIDADO!G316,IF(LEN(CONSOLIDADO!G316)=2,"0"&amp;CONSOLIDADO!G316,IF(LEN(CONSOLIDADO!G316)=3,CONSOLIDADO!G316,""))))=TRUE,"",CONSOLIDADO!D316&amp;IF(LEN(CONSOLIDADO!G316)=1,"00"&amp;CONSOLIDADO!G316,IF(LEN(CONSOLIDADO!G316)=2,"0"&amp;CONSOLIDADO!G316,IF(LEN(CONSOLIDADO!G316)=3,CONSOLIDADO!G316,""))))</f>
        <v>33114022007930601001</v>
      </c>
      <c r="G312" s="16" t="str">
        <f>CONSOLIDADO!B316</f>
        <v>Elaborar  1 lineamientos de gestion sectorial de riesgos para fortalecer la corresponsabilidad pública, privada y ciudadana frente a la gestión de riesgos</v>
      </c>
      <c r="H312" s="16" t="str">
        <f>MID(CONSOLIDADO!E316,6,250)</f>
        <v xml:space="preserve">3 instrumentos sectoriales para la orientación de intervenciones en zonas de amenaza y riesgo </v>
      </c>
      <c r="I312" s="36" t="str">
        <f>CONSOLIDADO!H316</f>
        <v>Desarrollar para el IDIGER lineamientos y directrices técnicas de gestión de riesgos  para los proyectos estratégicos Distritales del Sector de Movilidad: Metro y cable Aereo</v>
      </c>
      <c r="J312" s="34" t="str">
        <f>+CONSOLIDADO!P316&amp;" - "&amp;CONSOLIDADO!Q316&amp;" - "&amp;CONSOLIDADO!R316&amp;" "&amp;CONSOLIDADO!S316</f>
        <v>03 - 04 - 0323 Personal contratado para el fortalecimiento de las Gestión del Riesgo</v>
      </c>
      <c r="K312" s="34" t="str">
        <f>+CONSOLIDADO!J316&amp;" "&amp;CONSOLIDADO!K316</f>
        <v>2.3.03.03.01.03 Servicios Personales Indirectos</v>
      </c>
      <c r="L312" s="16" t="str">
        <f>+CONSOLIDADO!L316&amp;" "&amp;CONSOLIDADO!M316</f>
        <v>066 Fortalecimiento Institucional - General</v>
      </c>
      <c r="M312" s="16" t="str">
        <f>+CONSOLIDADO!N316&amp;" "&amp;CONSOLIDADO!O316</f>
        <v>7018 Transferencias de carácter general entre diferentes niveles de gobierno</v>
      </c>
    </row>
    <row r="313" spans="1:13" x14ac:dyDescent="0.2">
      <c r="A313" s="34" t="str">
        <f t="shared" si="20"/>
        <v>3311402200793-5</v>
      </c>
      <c r="B313" s="34">
        <f t="shared" si="21"/>
        <v>5</v>
      </c>
      <c r="C313" s="34" t="str">
        <f t="shared" si="22"/>
        <v>3311402200793</v>
      </c>
      <c r="D313" s="34" t="str">
        <f t="shared" si="23"/>
        <v>331140220079306</v>
      </c>
      <c r="E313" s="34" t="str">
        <f t="shared" si="24"/>
        <v>33114022007930601</v>
      </c>
      <c r="F313" s="35" t="str">
        <f>IF(ISERROR(CONSOLIDADO!D317&amp;IF(LEN(CONSOLIDADO!G317)=1,"00"&amp;CONSOLIDADO!G317,IF(LEN(CONSOLIDADO!G317)=2,"0"&amp;CONSOLIDADO!G317,IF(LEN(CONSOLIDADO!G317)=3,CONSOLIDADO!G317,""))))=TRUE,"",CONSOLIDADO!D317&amp;IF(LEN(CONSOLIDADO!G317)=1,"00"&amp;CONSOLIDADO!G317,IF(LEN(CONSOLIDADO!G317)=2,"0"&amp;CONSOLIDADO!G317,IF(LEN(CONSOLIDADO!G317)=3,CONSOLIDADO!G317,""))))</f>
        <v>33114022007930601002</v>
      </c>
      <c r="G313" s="16" t="str">
        <f>CONSOLIDADO!B317</f>
        <v>Elaborar  1 lineamientos de gestion sectorial de riesgos para fortalecer la corresponsabilidad pública, privada y ciudadana frente a la gestión de riesgos</v>
      </c>
      <c r="H313" s="16" t="str">
        <f>MID(CONSOLIDADO!E317,6,250)</f>
        <v xml:space="preserve">3 instrumentos sectoriales para la orientación de intervenciones en zonas de amenaza y riesgo </v>
      </c>
      <c r="I313" s="36" t="str">
        <f>CONSOLIDADO!H317</f>
        <v>Prestar servicios profesionales para desarrollar y promover lineamientos para la gestión de riesgos en la prestación de servicios públicos con énfasis en el sector de movilidad</v>
      </c>
      <c r="J313" s="34" t="str">
        <f>+CONSOLIDADO!P317&amp;" - "&amp;CONSOLIDADO!Q317&amp;" - "&amp;CONSOLIDADO!R317&amp;" "&amp;CONSOLIDADO!S317</f>
        <v>03 - 04 - 0323 Personal contratado para el fortalecimiento de las Gestión del Riesgo</v>
      </c>
      <c r="K313" s="34" t="str">
        <f>+CONSOLIDADO!J317&amp;" "&amp;CONSOLIDADO!K317</f>
        <v>2.3.03.03.01.03 Servicios Personales Indirectos</v>
      </c>
      <c r="L313" s="16" t="str">
        <f>+CONSOLIDADO!L317&amp;" "&amp;CONSOLIDADO!M317</f>
        <v>066 Fortalecimiento Institucional - General</v>
      </c>
      <c r="M313" s="16" t="str">
        <f>+CONSOLIDADO!N317&amp;" "&amp;CONSOLIDADO!O317</f>
        <v>7018 Transferencias de carácter general entre diferentes niveles de gobierno</v>
      </c>
    </row>
    <row r="314" spans="1:13" x14ac:dyDescent="0.2">
      <c r="A314" s="34" t="str">
        <f t="shared" si="20"/>
        <v>3311402200793-6</v>
      </c>
      <c r="B314" s="34">
        <f t="shared" si="21"/>
        <v>6</v>
      </c>
      <c r="C314" s="34" t="str">
        <f t="shared" si="22"/>
        <v>3311402200793</v>
      </c>
      <c r="D314" s="34" t="str">
        <f t="shared" si="23"/>
        <v>331140220079306</v>
      </c>
      <c r="E314" s="34" t="str">
        <f t="shared" si="24"/>
        <v>33114022007930601</v>
      </c>
      <c r="F314" s="35" t="str">
        <f>IF(ISERROR(CONSOLIDADO!D318&amp;IF(LEN(CONSOLIDADO!G318)=1,"00"&amp;CONSOLIDADO!G318,IF(LEN(CONSOLIDADO!G318)=2,"0"&amp;CONSOLIDADO!G318,IF(LEN(CONSOLIDADO!G318)=3,CONSOLIDADO!G318,""))))=TRUE,"",CONSOLIDADO!D318&amp;IF(LEN(CONSOLIDADO!G318)=1,"00"&amp;CONSOLIDADO!G318,IF(LEN(CONSOLIDADO!G318)=2,"0"&amp;CONSOLIDADO!G318,IF(LEN(CONSOLIDADO!G318)=3,CONSOLIDADO!G318,""))))</f>
        <v>33114022007930601003</v>
      </c>
      <c r="G314" s="16" t="str">
        <f>CONSOLIDADO!B318</f>
        <v>Elaborar  1 lineamientos de gestion sectorial de riesgos para fortalecer la corresponsabilidad pública, privada y ciudadana frente a la gestión de riesgos</v>
      </c>
      <c r="H314" s="16" t="str">
        <f>MID(CONSOLIDADO!E318,6,250)</f>
        <v xml:space="preserve">3 instrumentos sectoriales para la orientación de intervenciones en zonas de amenaza y riesgo </v>
      </c>
      <c r="I314" s="36" t="str">
        <f>CONSOLIDADO!H318</f>
        <v>Prestar servicios profesionales al Idiger para la coordinación  de los procesos asociados al cambio climático y articulación interinstitucional distrital</v>
      </c>
      <c r="J314" s="34" t="str">
        <f>+CONSOLIDADO!P318&amp;" - "&amp;CONSOLIDADO!Q318&amp;" - "&amp;CONSOLIDADO!R318&amp;" "&amp;CONSOLIDADO!S318</f>
        <v>03 - 04 - 0323 Personal contratado para el fortalecimiento de las Gestión del Riesgo</v>
      </c>
      <c r="K314" s="34" t="str">
        <f>+CONSOLIDADO!J318&amp;" "&amp;CONSOLIDADO!K318</f>
        <v>2.3.03.03.01.03 Servicios Personales Indirectos</v>
      </c>
      <c r="L314" s="16" t="str">
        <f>+CONSOLIDADO!L318&amp;" "&amp;CONSOLIDADO!M318</f>
        <v>066 Fortalecimiento Institucional - General</v>
      </c>
      <c r="M314" s="16" t="str">
        <f>+CONSOLIDADO!N318&amp;" "&amp;CONSOLIDADO!O318</f>
        <v>7018 Transferencias de carácter general entre diferentes niveles de gobierno</v>
      </c>
    </row>
    <row r="315" spans="1:13" x14ac:dyDescent="0.2">
      <c r="A315" s="34" t="str">
        <f t="shared" si="20"/>
        <v>3311402200793-7</v>
      </c>
      <c r="B315" s="34">
        <f t="shared" si="21"/>
        <v>7</v>
      </c>
      <c r="C315" s="34" t="str">
        <f t="shared" si="22"/>
        <v>3311402200793</v>
      </c>
      <c r="D315" s="34" t="str">
        <f t="shared" si="23"/>
        <v>331140220079306</v>
      </c>
      <c r="E315" s="34" t="str">
        <f t="shared" si="24"/>
        <v>33114022007930601</v>
      </c>
      <c r="F315" s="35" t="str">
        <f>IF(ISERROR(CONSOLIDADO!D319&amp;IF(LEN(CONSOLIDADO!G319)=1,"00"&amp;CONSOLIDADO!G319,IF(LEN(CONSOLIDADO!G319)=2,"0"&amp;CONSOLIDADO!G319,IF(LEN(CONSOLIDADO!G319)=3,CONSOLIDADO!G319,""))))=TRUE,"",CONSOLIDADO!D319&amp;IF(LEN(CONSOLIDADO!G319)=1,"00"&amp;CONSOLIDADO!G319,IF(LEN(CONSOLIDADO!G319)=2,"0"&amp;CONSOLIDADO!G319,IF(LEN(CONSOLIDADO!G319)=3,CONSOLIDADO!G319,""))))</f>
        <v>33114022007930601004</v>
      </c>
      <c r="G315" s="16" t="str">
        <f>CONSOLIDADO!B319</f>
        <v>Elaborar  1 lineamientos de gestion sectorial de riesgos para fortalecer la corresponsabilidad pública, privada y ciudadana frente a la gestión de riesgos</v>
      </c>
      <c r="H315" s="16" t="str">
        <f>MID(CONSOLIDADO!E319,6,250)</f>
        <v xml:space="preserve">3 instrumentos sectoriales para la orientación de intervenciones en zonas de amenaza y riesgo </v>
      </c>
      <c r="I315" s="36" t="str">
        <f>CONSOLIDADO!H319</f>
        <v>Desarrollar para el IDIGER lineamientos y directrices técnicas de gestión de riesgos  para los proyectos estratégicos Distritales del Sector de Movilidad: Metro y cable Aereo</v>
      </c>
      <c r="J315" s="34" t="str">
        <f>+CONSOLIDADO!P319&amp;" - "&amp;CONSOLIDADO!Q319&amp;" - "&amp;CONSOLIDADO!R319&amp;" "&amp;CONSOLIDADO!S319</f>
        <v>03 - 04 - 0323 Personal contratado para el fortalecimiento de las Gestión del Riesgo</v>
      </c>
      <c r="K315" s="34" t="str">
        <f>+CONSOLIDADO!J319&amp;" "&amp;CONSOLIDADO!K319</f>
        <v>2.3.03.03.01.03 Servicios Personales Indirectos</v>
      </c>
      <c r="L315" s="16" t="str">
        <f>+CONSOLIDADO!L319&amp;" "&amp;CONSOLIDADO!M319</f>
        <v>066 Fortalecimiento Institucional - General</v>
      </c>
      <c r="M315" s="16" t="str">
        <f>+CONSOLIDADO!N319&amp;" "&amp;CONSOLIDADO!O319</f>
        <v>7018 Transferencias de carácter general entre diferentes niveles de gobierno</v>
      </c>
    </row>
    <row r="316" spans="1:13" x14ac:dyDescent="0.2">
      <c r="A316" s="34" t="str">
        <f t="shared" si="20"/>
        <v>3311402200793-8</v>
      </c>
      <c r="B316" s="34">
        <f t="shared" si="21"/>
        <v>8</v>
      </c>
      <c r="C316" s="34" t="str">
        <f t="shared" si="22"/>
        <v>3311402200793</v>
      </c>
      <c r="D316" s="34" t="str">
        <f t="shared" si="23"/>
        <v>331140220079308</v>
      </c>
      <c r="E316" s="34" t="str">
        <f t="shared" si="24"/>
        <v>33114022007930801</v>
      </c>
      <c r="F316" s="35" t="str">
        <f>IF(ISERROR(CONSOLIDADO!D320&amp;IF(LEN(CONSOLIDADO!G320)=1,"00"&amp;CONSOLIDADO!G320,IF(LEN(CONSOLIDADO!G320)=2,"0"&amp;CONSOLIDADO!G320,IF(LEN(CONSOLIDADO!G320)=3,CONSOLIDADO!G320,""))))=TRUE,"",CONSOLIDADO!D320&amp;IF(LEN(CONSOLIDADO!G320)=1,"00"&amp;CONSOLIDADO!G320,IF(LEN(CONSOLIDADO!G320)=2,"0"&amp;CONSOLIDADO!G320,IF(LEN(CONSOLIDADO!G320)=3,CONSOLIDADO!G320,""))))</f>
        <v>33114022007930801001</v>
      </c>
      <c r="G316" s="16" t="str">
        <f>CONSOLIDADO!B320</f>
        <v>Establecer   mecanismos de cooperación a nivel regional, nacional e internacional para complementar estrategias de gestion de riesgos e intercambio de experiencias y buenas practica</v>
      </c>
      <c r="H316" s="16" t="str">
        <f>MID(CONSOLIDADO!E320,6,250)</f>
        <v>Desarrollar, implementar y participar en estrategias  de cooperación y espacios de articulación que contribuyan al fortalecimiento del FOPAE como coordinador del Sistema Distrital de Gestión de Riesgos</v>
      </c>
      <c r="I316" s="36" t="str">
        <f>CONSOLIDADO!H320</f>
        <v>Prestar servicios profesionales al Idiger para el desarrollo de acciones de cooperacion que complementen estrategias de gestion de riesgos y adaptación al cambio climático</v>
      </c>
      <c r="J316" s="34" t="str">
        <f>+CONSOLIDADO!P320&amp;" - "&amp;CONSOLIDADO!Q320&amp;" - "&amp;CONSOLIDADO!R320&amp;" "&amp;CONSOLIDADO!S320</f>
        <v>03 - 04 - 0323 Personal contratado para el fortalecimiento de las Gestión del Riesgo</v>
      </c>
      <c r="K316" s="34" t="str">
        <f>+CONSOLIDADO!J320&amp;" "&amp;CONSOLIDADO!K320</f>
        <v>2.3.03.03.01.03 Servicios Personales Indirectos</v>
      </c>
      <c r="L316" s="16" t="str">
        <f>+CONSOLIDADO!L320&amp;" "&amp;CONSOLIDADO!M320</f>
        <v>066 Fortalecimiento Institucional - General</v>
      </c>
      <c r="M316" s="16" t="str">
        <f>+CONSOLIDADO!N320&amp;" "&amp;CONSOLIDADO!O320</f>
        <v>7018 Transferencias de carácter general entre diferentes niveles de gobierno</v>
      </c>
    </row>
    <row r="317" spans="1:13" x14ac:dyDescent="0.2">
      <c r="A317" s="34" t="str">
        <f t="shared" si="20"/>
        <v>3311402200793-9</v>
      </c>
      <c r="B317" s="34">
        <f t="shared" si="21"/>
        <v>9</v>
      </c>
      <c r="C317" s="34" t="str">
        <f t="shared" si="22"/>
        <v>3311402200793</v>
      </c>
      <c r="D317" s="34" t="str">
        <f t="shared" si="23"/>
        <v>331140220079309</v>
      </c>
      <c r="E317" s="34" t="str">
        <f t="shared" si="24"/>
        <v>33114022007930901</v>
      </c>
      <c r="F317" s="35" t="str">
        <f>IF(ISERROR(CONSOLIDADO!D321&amp;IF(LEN(CONSOLIDADO!G321)=1,"00"&amp;CONSOLIDADO!G321,IF(LEN(CONSOLIDADO!G321)=2,"0"&amp;CONSOLIDADO!G321,IF(LEN(CONSOLIDADO!G321)=3,CONSOLIDADO!G321,""))))=TRUE,"",CONSOLIDADO!D321&amp;IF(LEN(CONSOLIDADO!G321)=1,"00"&amp;CONSOLIDADO!G321,IF(LEN(CONSOLIDADO!G321)=2,"0"&amp;CONSOLIDADO!G321,IF(LEN(CONSOLIDADO!G321)=3,CONSOLIDADO!G321,""))))</f>
        <v>33114022007930901001</v>
      </c>
      <c r="G317" s="16" t="str">
        <f>CONSOLIDADO!B321</f>
        <v>Implementar  1 observatorio de gestion de riesgos para fortalecer el siguimiento y evaluación del sistema distrital de gestión de riesgos</v>
      </c>
      <c r="H317" s="16" t="str">
        <f>MID(CONSOLIDADO!E321,6,250)</f>
        <v>Implementación y estructuración del observatorio Distrital de  Gestión del Riesgo.</v>
      </c>
      <c r="I317" s="36" t="str">
        <f>CONSOLIDADO!H321</f>
        <v xml:space="preserve">Prestar servicios profesionales al Idiger para la administracion y analisis de la infromacion del observatorio de gestion de riesgos </v>
      </c>
      <c r="J317" s="34" t="str">
        <f>+CONSOLIDADO!P321&amp;" - "&amp;CONSOLIDADO!Q321&amp;" - "&amp;CONSOLIDADO!R321&amp;" "&amp;CONSOLIDADO!S321</f>
        <v>03 - 04 - 0323 Personal contratado para el fortalecimiento de las Gestión del Riesgo</v>
      </c>
      <c r="K317" s="34" t="str">
        <f>+CONSOLIDADO!J321&amp;" "&amp;CONSOLIDADO!K321</f>
        <v>2.3.03.03.01.03 Servicios Personales Indirectos</v>
      </c>
      <c r="L317" s="16" t="str">
        <f>+CONSOLIDADO!L321&amp;" "&amp;CONSOLIDADO!M321</f>
        <v>066 Fortalecimiento Institucional - General</v>
      </c>
      <c r="M317" s="16" t="str">
        <f>+CONSOLIDADO!N321&amp;" "&amp;CONSOLIDADO!O321</f>
        <v>7018 Transferencias de carácter general entre diferentes niveles de gobierno</v>
      </c>
    </row>
    <row r="318" spans="1:13" x14ac:dyDescent="0.2">
      <c r="A318" s="34" t="str">
        <f t="shared" si="20"/>
        <v>3311402200793-10</v>
      </c>
      <c r="B318" s="34">
        <f t="shared" si="21"/>
        <v>10</v>
      </c>
      <c r="C318" s="34" t="str">
        <f t="shared" si="22"/>
        <v>3311402200793</v>
      </c>
      <c r="D318" s="34" t="str">
        <f t="shared" si="23"/>
        <v>331140220079309</v>
      </c>
      <c r="E318" s="34" t="str">
        <f t="shared" si="24"/>
        <v>33114022007930901</v>
      </c>
      <c r="F318" s="35" t="str">
        <f>IF(ISERROR(CONSOLIDADO!D322&amp;IF(LEN(CONSOLIDADO!G322)=1,"00"&amp;CONSOLIDADO!G322,IF(LEN(CONSOLIDADO!G322)=2,"0"&amp;CONSOLIDADO!G322,IF(LEN(CONSOLIDADO!G322)=3,CONSOLIDADO!G322,""))))=TRUE,"",CONSOLIDADO!D322&amp;IF(LEN(CONSOLIDADO!G322)=1,"00"&amp;CONSOLIDADO!G322,IF(LEN(CONSOLIDADO!G322)=2,"0"&amp;CONSOLIDADO!G322,IF(LEN(CONSOLIDADO!G322)=3,CONSOLIDADO!G322,""))))</f>
        <v>33114022007930901002</v>
      </c>
      <c r="G318" s="16" t="str">
        <f>CONSOLIDADO!B322</f>
        <v>Implementar  1 observatorio de gestion de riesgos para fortalecer el siguimiento y evaluación del sistema distrital de gestión de riesgos</v>
      </c>
      <c r="H318" s="16" t="str">
        <f>MID(CONSOLIDADO!E322,6,250)</f>
        <v>Implementación y estructuración del observatorio Distrital de  Gestión del Riesgo.</v>
      </c>
      <c r="I318" s="36" t="str">
        <f>CONSOLIDADO!H322</f>
        <v xml:space="preserve">Prestar servicios profesionales al Idiger para la administracion y analisis de la infromacion del observatorio de gestion de riesgos </v>
      </c>
      <c r="J318" s="34" t="str">
        <f>+CONSOLIDADO!P322&amp;" - "&amp;CONSOLIDADO!Q322&amp;" - "&amp;CONSOLIDADO!R322&amp;" "&amp;CONSOLIDADO!S322</f>
        <v>03 - 04 - 0323 Personal contratado para el fortalecimiento de las Gestión del Riesgo</v>
      </c>
      <c r="K318" s="34" t="str">
        <f>+CONSOLIDADO!J322&amp;" "&amp;CONSOLIDADO!K322</f>
        <v>2.3.03.03.01.03 Servicios Personales Indirectos</v>
      </c>
      <c r="L318" s="16" t="str">
        <f>+CONSOLIDADO!L322&amp;" "&amp;CONSOLIDADO!M322</f>
        <v>066 Fortalecimiento Institucional - General</v>
      </c>
      <c r="M318" s="16" t="str">
        <f>+CONSOLIDADO!N322&amp;" "&amp;CONSOLIDADO!O322</f>
        <v>7018 Transferencias de carácter general entre diferentes niveles de gobierno</v>
      </c>
    </row>
    <row r="319" spans="1:13" x14ac:dyDescent="0.2">
      <c r="A319" s="34" t="str">
        <f t="shared" si="20"/>
        <v>3311402200793-11</v>
      </c>
      <c r="B319" s="34">
        <f t="shared" si="21"/>
        <v>11</v>
      </c>
      <c r="C319" s="34" t="str">
        <f t="shared" si="22"/>
        <v>3311402200793</v>
      </c>
      <c r="D319" s="34" t="str">
        <f t="shared" si="23"/>
        <v>331140220079311</v>
      </c>
      <c r="E319" s="34" t="str">
        <f t="shared" si="24"/>
        <v>33114022007931101</v>
      </c>
      <c r="F319" s="35" t="str">
        <f>IF(ISERROR(CONSOLIDADO!D323&amp;IF(LEN(CONSOLIDADO!G323)=1,"00"&amp;CONSOLIDADO!G323,IF(LEN(CONSOLIDADO!G323)=2,"0"&amp;CONSOLIDADO!G323,IF(LEN(CONSOLIDADO!G323)=3,CONSOLIDADO!G323,""))))=TRUE,"",CONSOLIDADO!D323&amp;IF(LEN(CONSOLIDADO!G323)=1,"00"&amp;CONSOLIDADO!G323,IF(LEN(CONSOLIDADO!G323)=2,"0"&amp;CONSOLIDADO!G323,IF(LEN(CONSOLIDADO!G323)=3,CONSOLIDADO!G323,""))))</f>
        <v>33114022007931101001</v>
      </c>
      <c r="G319" s="16" t="str">
        <f>CONSOLIDADO!B323</f>
        <v>Coordinar   sistema distrital de gestion de riesgos bajo los principios de la participación, desconcentración y descentralización</v>
      </c>
      <c r="H319" s="16" t="str">
        <f>MID(CONSOLIDADO!E323,6,250)</f>
        <v>Coordinar el sistema Distrital de Gestion de Riesgos, bajo los principios de la participación, desconcentración y descentralización</v>
      </c>
      <c r="I319" s="36" t="str">
        <f>CONSOLIDADO!H323</f>
        <v>Contratar una Sociedad Fiduciaria para manejar mediante Fiducia Pública de Administración, pagos e inversión, los recursos asignados al Fondo Distrital para la Gestión de Riesgos y Cambio Climático de Bogotá D.C. FONDIGER</v>
      </c>
      <c r="J319" s="34" t="str">
        <f>+CONSOLIDADO!P323&amp;" - "&amp;CONSOLIDADO!Q323&amp;" - "&amp;CONSOLIDADO!R323&amp;" "&amp;CONSOLIDADO!S323</f>
        <v>02 - 06 - 0004 Otros Gastos Operativos</v>
      </c>
      <c r="K319" s="34" t="str">
        <f>+CONSOLIDADO!J323&amp;" "&amp;CONSOLIDADO!K323</f>
        <v>2.3.02.01.01.98 Otros Gastos Adquisición y/o producción equipos, materiales, suministros y servicios propios Sector</v>
      </c>
      <c r="L319" s="16" t="str">
        <f>+CONSOLIDADO!L323&amp;" "&amp;CONSOLIDADO!M323</f>
        <v>066 Fortalecimiento Institucional - General</v>
      </c>
      <c r="M319" s="16" t="str">
        <f>+CONSOLIDADO!N323&amp;" "&amp;CONSOLIDADO!O323</f>
        <v>7018 Transferencias de carácter general entre diferentes niveles de gobierno</v>
      </c>
    </row>
    <row r="320" spans="1:13" x14ac:dyDescent="0.2">
      <c r="A320" s="34" t="str">
        <f t="shared" si="20"/>
        <v>3311402200793-12</v>
      </c>
      <c r="B320" s="34">
        <f t="shared" si="21"/>
        <v>12</v>
      </c>
      <c r="C320" s="34" t="str">
        <f t="shared" si="22"/>
        <v>3311402200793</v>
      </c>
      <c r="D320" s="34" t="str">
        <f t="shared" si="23"/>
        <v>331140220079311</v>
      </c>
      <c r="E320" s="34" t="str">
        <f t="shared" si="24"/>
        <v>33114022007931101</v>
      </c>
      <c r="F320" s="35" t="str">
        <f>IF(ISERROR(CONSOLIDADO!D324&amp;IF(LEN(CONSOLIDADO!G324)=1,"00"&amp;CONSOLIDADO!G324,IF(LEN(CONSOLIDADO!G324)=2,"0"&amp;CONSOLIDADO!G324,IF(LEN(CONSOLIDADO!G324)=3,CONSOLIDADO!G324,""))))=TRUE,"",CONSOLIDADO!D324&amp;IF(LEN(CONSOLIDADO!G324)=1,"00"&amp;CONSOLIDADO!G324,IF(LEN(CONSOLIDADO!G324)=2,"0"&amp;CONSOLIDADO!G324,IF(LEN(CONSOLIDADO!G324)=3,CONSOLIDADO!G324,""))))</f>
        <v>33114022007931101002</v>
      </c>
      <c r="G320" s="16" t="str">
        <f>CONSOLIDADO!B324</f>
        <v>Coordinar   sistema distrital de gestion de riesgos bajo los principios de la participación, desconcentración y descentralización</v>
      </c>
      <c r="H320" s="16" t="str">
        <f>MID(CONSOLIDADO!E324,6,250)</f>
        <v>Coordinar el sistema Distrital de Gestion de Riesgos, bajo los principios de la participación, desconcentración y descentralización</v>
      </c>
      <c r="I320" s="36" t="str">
        <f>CONSOLIDADO!H324</f>
        <v>Contratar una Sociedad Fiduciaria para manejar mediante Fiducia Pública de Administración, pagos e inversión, los recursos asignados al Fondo Distrital para la Gestión de Riesgos y Cambio Climático de Bogotá D.C. FONDIGER. Este cdp reemplaza el cdp de vigencia anterior No. 1340 con fecha de registro en el sistema predis de diciembre 18 de 2014</v>
      </c>
      <c r="J320" s="34" t="str">
        <f>+CONSOLIDADO!P324&amp;" - "&amp;CONSOLIDADO!Q324&amp;" - "&amp;CONSOLIDADO!R324&amp;" "&amp;CONSOLIDADO!S324</f>
        <v>02 - 06 - 0004 Otros Gastos Operativos</v>
      </c>
      <c r="K320" s="34" t="str">
        <f>+CONSOLIDADO!J324&amp;" "&amp;CONSOLIDADO!K324</f>
        <v>2.3.02.01.01.98 Otros Gastos Adquisición y/o producción equipos, materiales, suministros y servicios propios Sector</v>
      </c>
      <c r="L320" s="16" t="str">
        <f>+CONSOLIDADO!L324&amp;" "&amp;CONSOLIDADO!M324</f>
        <v>066 Fortalecimiento Institucional - General</v>
      </c>
      <c r="M320" s="16" t="str">
        <f>+CONSOLIDADO!N324&amp;" "&amp;CONSOLIDADO!O324</f>
        <v>7018 Transferencias de carácter general entre diferentes niveles de gobierno</v>
      </c>
    </row>
    <row r="321" spans="1:13" x14ac:dyDescent="0.2">
      <c r="A321" s="34" t="str">
        <f t="shared" si="20"/>
        <v>3311402200793-13</v>
      </c>
      <c r="B321" s="34">
        <f t="shared" si="21"/>
        <v>13</v>
      </c>
      <c r="C321" s="34" t="str">
        <f t="shared" si="22"/>
        <v>3311402200793</v>
      </c>
      <c r="D321" s="34" t="str">
        <f t="shared" si="23"/>
        <v>331140220079311</v>
      </c>
      <c r="E321" s="34" t="str">
        <f t="shared" si="24"/>
        <v>33114022007931101</v>
      </c>
      <c r="F321" s="35" t="str">
        <f>IF(ISERROR(CONSOLIDADO!D325&amp;IF(LEN(CONSOLIDADO!G325)=1,"00"&amp;CONSOLIDADO!G325,IF(LEN(CONSOLIDADO!G325)=2,"0"&amp;CONSOLIDADO!G325,IF(LEN(CONSOLIDADO!G325)=3,CONSOLIDADO!G325,""))))=TRUE,"",CONSOLIDADO!D325&amp;IF(LEN(CONSOLIDADO!G325)=1,"00"&amp;CONSOLIDADO!G325,IF(LEN(CONSOLIDADO!G325)=2,"0"&amp;CONSOLIDADO!G325,IF(LEN(CONSOLIDADO!G325)=3,CONSOLIDADO!G325,""))))</f>
        <v>33114022007931101003</v>
      </c>
      <c r="G321" s="16" t="str">
        <f>CONSOLIDADO!B325</f>
        <v>Coordinar   sistema distrital de gestion de riesgos bajo los principios de la participación, desconcentración y descentralización</v>
      </c>
      <c r="H321" s="16" t="str">
        <f>MID(CONSOLIDADO!E325,6,250)</f>
        <v>Coordinar el sistema Distrital de Gestion de Riesgos, bajo los principios de la participación, desconcentración y descentralización</v>
      </c>
      <c r="I321" s="36" t="str">
        <f>CONSOLIDADO!H325</f>
        <v>Prestar servicios profesionales al Idiger para la coordinación  de los procesos asociados al cambio climático y articulación interinstitucional distrital</v>
      </c>
      <c r="J321" s="34" t="str">
        <f>+CONSOLIDADO!P325&amp;" - "&amp;CONSOLIDADO!Q325&amp;" - "&amp;CONSOLIDADO!R325&amp;" "&amp;CONSOLIDADO!S325</f>
        <v>03 - 04 - 0323 Personal contratado para el fortalecimiento de las Gestión del Riesgo</v>
      </c>
      <c r="K321" s="34" t="str">
        <f>+CONSOLIDADO!J325&amp;" "&amp;CONSOLIDADO!K325</f>
        <v>2.3.03.03.01.03 Servicios Personales Indirectos</v>
      </c>
      <c r="L321" s="16" t="str">
        <f>+CONSOLIDADO!L325&amp;" "&amp;CONSOLIDADO!M325</f>
        <v>066 Fortalecimiento Institucional - General</v>
      </c>
      <c r="M321" s="16" t="str">
        <f>+CONSOLIDADO!N325&amp;" "&amp;CONSOLIDADO!O325</f>
        <v>7018 Transferencias de carácter general entre diferentes niveles de gobierno</v>
      </c>
    </row>
    <row r="322" spans="1:13" x14ac:dyDescent="0.2">
      <c r="A322" s="34" t="str">
        <f t="shared" si="20"/>
        <v>3311402200793-14</v>
      </c>
      <c r="B322" s="34">
        <f t="shared" si="21"/>
        <v>14</v>
      </c>
      <c r="C322" s="34" t="str">
        <f t="shared" si="22"/>
        <v>3311402200793</v>
      </c>
      <c r="D322" s="34" t="str">
        <f t="shared" si="23"/>
        <v>331140220079311</v>
      </c>
      <c r="E322" s="34" t="str">
        <f t="shared" si="24"/>
        <v>33114022007931101</v>
      </c>
      <c r="F322" s="35" t="str">
        <f>IF(ISERROR(CONSOLIDADO!D326&amp;IF(LEN(CONSOLIDADO!G326)=1,"00"&amp;CONSOLIDADO!G326,IF(LEN(CONSOLIDADO!G326)=2,"0"&amp;CONSOLIDADO!G326,IF(LEN(CONSOLIDADO!G326)=3,CONSOLIDADO!G326,""))))=TRUE,"",CONSOLIDADO!D326&amp;IF(LEN(CONSOLIDADO!G326)=1,"00"&amp;CONSOLIDADO!G326,IF(LEN(CONSOLIDADO!G326)=2,"0"&amp;CONSOLIDADO!G326,IF(LEN(CONSOLIDADO!G326)=3,CONSOLIDADO!G326,""))))</f>
        <v>33114022007931101004</v>
      </c>
      <c r="G322" s="16" t="str">
        <f>CONSOLIDADO!B326</f>
        <v>Coordinar   sistema distrital de gestion de riesgos bajo los principios de la participación, desconcentración y descentralización</v>
      </c>
      <c r="H322" s="16" t="str">
        <f>MID(CONSOLIDADO!E326,6,250)</f>
        <v>Coordinar el sistema Distrital de Gestion de Riesgos, bajo los principios de la participación, desconcentración y descentralización</v>
      </c>
      <c r="I322" s="36" t="str">
        <f>CONSOLIDADO!H326</f>
        <v>Prestar servicios profesionales como abogada especializada para la puesta en funcionamiento del modelo administrativo, financiero y operativo del FONDIGER y la estructuración de su Manual Operativo.</v>
      </c>
      <c r="J322" s="34" t="str">
        <f>+CONSOLIDADO!P326&amp;" - "&amp;CONSOLIDADO!Q326&amp;" - "&amp;CONSOLIDADO!R326&amp;" "&amp;CONSOLIDADO!S326</f>
        <v>03 - 04 - 0323 Personal contratado para el fortalecimiento de las Gestión del Riesgo</v>
      </c>
      <c r="K322" s="34" t="str">
        <f>+CONSOLIDADO!J326&amp;" "&amp;CONSOLIDADO!K326</f>
        <v>2.3.03.03.01.03 Servicios Personales Indirectos</v>
      </c>
      <c r="L322" s="16" t="str">
        <f>+CONSOLIDADO!L326&amp;" "&amp;CONSOLIDADO!M326</f>
        <v>066 Fortalecimiento Institucional - General</v>
      </c>
      <c r="M322" s="16" t="str">
        <f>+CONSOLIDADO!N326&amp;" "&amp;CONSOLIDADO!O326</f>
        <v>7018 Transferencias de carácter general entre diferentes niveles de gobierno</v>
      </c>
    </row>
    <row r="323" spans="1:13" x14ac:dyDescent="0.2">
      <c r="A323" s="34" t="str">
        <f t="shared" si="20"/>
        <v>3311402200793-15</v>
      </c>
      <c r="B323" s="34">
        <f t="shared" si="21"/>
        <v>15</v>
      </c>
      <c r="C323" s="34" t="str">
        <f t="shared" si="22"/>
        <v>3311402200793</v>
      </c>
      <c r="D323" s="34" t="str">
        <f t="shared" si="23"/>
        <v>331140220079311</v>
      </c>
      <c r="E323" s="34" t="str">
        <f t="shared" si="24"/>
        <v>33114022007931101</v>
      </c>
      <c r="F323" s="35" t="str">
        <f>IF(ISERROR(CONSOLIDADO!D327&amp;IF(LEN(CONSOLIDADO!G327)=1,"00"&amp;CONSOLIDADO!G327,IF(LEN(CONSOLIDADO!G327)=2,"0"&amp;CONSOLIDADO!G327,IF(LEN(CONSOLIDADO!G327)=3,CONSOLIDADO!G327,""))))=TRUE,"",CONSOLIDADO!D327&amp;IF(LEN(CONSOLIDADO!G327)=1,"00"&amp;CONSOLIDADO!G327,IF(LEN(CONSOLIDADO!G327)=2,"0"&amp;CONSOLIDADO!G327,IF(LEN(CONSOLIDADO!G327)=3,CONSOLIDADO!G327,""))))</f>
        <v>33114022007931101005</v>
      </c>
      <c r="G323" s="16" t="str">
        <f>CONSOLIDADO!B327</f>
        <v>Coordinar   sistema distrital de gestion de riesgos bajo los principios de la participación, desconcentración y descentralización</v>
      </c>
      <c r="H323" s="16" t="str">
        <f>MID(CONSOLIDADO!E327,6,250)</f>
        <v>Coordinar el sistema Distrital de Gestion de Riesgos, bajo los principios de la participación, desconcentración y descentralización</v>
      </c>
      <c r="I323" s="36" t="str">
        <f>CONSOLIDADO!H327</f>
        <v>Prestar servicios profesionales especializados para la puesta en funcionamiento del modelo administrativo, financiero y operativo del FONDIGER y la estructuración del Manual Operativo en su componente financiero que incluye, entre otros, los aspectos presupuestales, contables, de inversiones y operaciones de pago.</v>
      </c>
      <c r="J323" s="34" t="str">
        <f>+CONSOLIDADO!P327&amp;" - "&amp;CONSOLIDADO!Q327&amp;" - "&amp;CONSOLIDADO!R327&amp;" "&amp;CONSOLIDADO!S327</f>
        <v>03 - 04 - 0323 Personal contratado para el fortalecimiento de las Gestión del Riesgo</v>
      </c>
      <c r="K323" s="34" t="str">
        <f>+CONSOLIDADO!J327&amp;" "&amp;CONSOLIDADO!K327</f>
        <v>2.3.03.03.01.03 Servicios Personales Indirectos</v>
      </c>
      <c r="L323" s="16" t="str">
        <f>+CONSOLIDADO!L327&amp;" "&amp;CONSOLIDADO!M327</f>
        <v>066 Fortalecimiento Institucional - General</v>
      </c>
      <c r="M323" s="16" t="str">
        <f>+CONSOLIDADO!N327&amp;" "&amp;CONSOLIDADO!O327</f>
        <v>7018 Transferencias de carácter general entre diferentes niveles de gobierno</v>
      </c>
    </row>
    <row r="324" spans="1:13" x14ac:dyDescent="0.2">
      <c r="A324" s="34" t="str">
        <f t="shared" ref="A324:A387" si="25">+C324&amp;"-"&amp;B324</f>
        <v>3311402200793-16</v>
      </c>
      <c r="B324" s="34">
        <f t="shared" ref="B324:B387" si="26">IF(C324=C323,B323+1,1)</f>
        <v>16</v>
      </c>
      <c r="C324" s="34" t="str">
        <f t="shared" ref="C324:C387" si="27">MID($F324,1,13)</f>
        <v>3311402200793</v>
      </c>
      <c r="D324" s="34" t="str">
        <f t="shared" ref="D324:D387" si="28">MID($F324,1,15)</f>
        <v>331140220079312</v>
      </c>
      <c r="E324" s="34" t="str">
        <f t="shared" ref="E324:E387" si="29">MID($F324,1,17)</f>
        <v>33114022007931201</v>
      </c>
      <c r="F324" s="35" t="str">
        <f>IF(ISERROR(CONSOLIDADO!D328&amp;IF(LEN(CONSOLIDADO!G328)=1,"00"&amp;CONSOLIDADO!G328,IF(LEN(CONSOLIDADO!G328)=2,"0"&amp;CONSOLIDADO!G328,IF(LEN(CONSOLIDADO!G328)=3,CONSOLIDADO!G328,""))))=TRUE,"",CONSOLIDADO!D328&amp;IF(LEN(CONSOLIDADO!G328)=1,"00"&amp;CONSOLIDADO!G328,IF(LEN(CONSOLIDADO!G328)=2,"0"&amp;CONSOLIDADO!G328,IF(LEN(CONSOLIDADO!G328)=3,CONSOLIDADO!G328,""))))</f>
        <v>33114022007931201001</v>
      </c>
      <c r="G324" s="16" t="str">
        <f>CONSOLIDADO!B328</f>
        <v>Administrar el 100 % de los proyectos de inversión financiados por el fondiger, ejecutados por el sistema distrital de gestión de riesgos y cambio climatico y el idiger</v>
      </c>
      <c r="H324" s="16" t="str">
        <f>MID(CONSOLIDADO!E328,6,250)</f>
        <v>Planear y organizar la formulación, reformulacion, seguimieto y control de los Programas y proyectos de inversión.</v>
      </c>
      <c r="I324" s="36" t="str">
        <f>CONSOLIDADO!H328</f>
        <v>Prestar servicios profesionales al Idiger para el seguimiento y evaluación de  proyectos de la entidad.</v>
      </c>
      <c r="J324" s="34" t="str">
        <f>+CONSOLIDADO!P328&amp;" - "&amp;CONSOLIDADO!Q328&amp;" - "&amp;CONSOLIDADO!R328&amp;" "&amp;CONSOLIDADO!S328</f>
        <v>03 - 04 - 0323 Personal contratado para el fortalecimiento de las Gestión del Riesgo</v>
      </c>
      <c r="K324" s="34" t="str">
        <f>+CONSOLIDADO!J328&amp;" "&amp;CONSOLIDADO!K328</f>
        <v>2.3.03.03.01.03 Servicios Personales Indirectos</v>
      </c>
      <c r="L324" s="16" t="str">
        <f>+CONSOLIDADO!L328&amp;" "&amp;CONSOLIDADO!M328</f>
        <v>066 Fortalecimiento Institucional - General</v>
      </c>
      <c r="M324" s="16" t="str">
        <f>+CONSOLIDADO!N328&amp;" "&amp;CONSOLIDADO!O328</f>
        <v>7018 Transferencias de carácter general entre diferentes niveles de gobierno</v>
      </c>
    </row>
    <row r="325" spans="1:13" x14ac:dyDescent="0.2">
      <c r="A325" s="34" t="str">
        <f t="shared" si="25"/>
        <v>3311402200793-17</v>
      </c>
      <c r="B325" s="34">
        <f t="shared" si="26"/>
        <v>17</v>
      </c>
      <c r="C325" s="34" t="str">
        <f t="shared" si="27"/>
        <v>3311402200793</v>
      </c>
      <c r="D325" s="34" t="str">
        <f t="shared" si="28"/>
        <v>331140220079312</v>
      </c>
      <c r="E325" s="34" t="str">
        <f t="shared" si="29"/>
        <v>33114022007931201</v>
      </c>
      <c r="F325" s="35" t="str">
        <f>IF(ISERROR(CONSOLIDADO!D329&amp;IF(LEN(CONSOLIDADO!G329)=1,"00"&amp;CONSOLIDADO!G329,IF(LEN(CONSOLIDADO!G329)=2,"0"&amp;CONSOLIDADO!G329,IF(LEN(CONSOLIDADO!G329)=3,CONSOLIDADO!G329,""))))=TRUE,"",CONSOLIDADO!D329&amp;IF(LEN(CONSOLIDADO!G329)=1,"00"&amp;CONSOLIDADO!G329,IF(LEN(CONSOLIDADO!G329)=2,"0"&amp;CONSOLIDADO!G329,IF(LEN(CONSOLIDADO!G329)=3,CONSOLIDADO!G329,""))))</f>
        <v>33114022007931201002</v>
      </c>
      <c r="G325" s="16" t="str">
        <f>CONSOLIDADO!B329</f>
        <v>Administrar el 100 % de los proyectos de inversión financiados por el fondiger, ejecutados por el sistema distrital de gestión de riesgos y cambio climatico y el idiger</v>
      </c>
      <c r="H325" s="16" t="str">
        <f>MID(CONSOLIDADO!E329,6,250)</f>
        <v>Planear y organizar la formulación, reformulacion, seguimieto y control de los Programas y proyectos de inversión.</v>
      </c>
      <c r="I325" s="36" t="str">
        <f>CONSOLIDADO!H329</f>
        <v xml:space="preserve">Prestar servicios profesionales al Idiger para el seguimiento y evaluación de  proyectos de la entidad y de apoyo al seguimiento del Banco de Proyectos del FONDIGER </v>
      </c>
      <c r="J325" s="34" t="str">
        <f>+CONSOLIDADO!P329&amp;" - "&amp;CONSOLIDADO!Q329&amp;" - "&amp;CONSOLIDADO!R329&amp;" "&amp;CONSOLIDADO!S329</f>
        <v>03 - 04 - 0323 Personal contratado para el fortalecimiento de las Gestión del Riesgo</v>
      </c>
      <c r="K325" s="34" t="str">
        <f>+CONSOLIDADO!J329&amp;" "&amp;CONSOLIDADO!K329</f>
        <v>2.3.03.03.01.03 Servicios Personales Indirectos</v>
      </c>
      <c r="L325" s="16" t="str">
        <f>+CONSOLIDADO!L329&amp;" "&amp;CONSOLIDADO!M329</f>
        <v>066 Fortalecimiento Institucional - General</v>
      </c>
      <c r="M325" s="16" t="str">
        <f>+CONSOLIDADO!N329&amp;" "&amp;CONSOLIDADO!O329</f>
        <v>7018 Transferencias de carácter general entre diferentes niveles de gobierno</v>
      </c>
    </row>
    <row r="326" spans="1:13" x14ac:dyDescent="0.2">
      <c r="A326" s="34" t="str">
        <f t="shared" si="25"/>
        <v>3311402200793-18</v>
      </c>
      <c r="B326" s="34">
        <f t="shared" si="26"/>
        <v>18</v>
      </c>
      <c r="C326" s="34" t="str">
        <f t="shared" si="27"/>
        <v>3311402200793</v>
      </c>
      <c r="D326" s="34" t="str">
        <f t="shared" si="28"/>
        <v>331140220079312</v>
      </c>
      <c r="E326" s="34" t="str">
        <f t="shared" si="29"/>
        <v>33114022007931201</v>
      </c>
      <c r="F326" s="35" t="str">
        <f>IF(ISERROR(CONSOLIDADO!D330&amp;IF(LEN(CONSOLIDADO!G330)=1,"00"&amp;CONSOLIDADO!G330,IF(LEN(CONSOLIDADO!G330)=2,"0"&amp;CONSOLIDADO!G330,IF(LEN(CONSOLIDADO!G330)=3,CONSOLIDADO!G330,""))))=TRUE,"",CONSOLIDADO!D330&amp;IF(LEN(CONSOLIDADO!G330)=1,"00"&amp;CONSOLIDADO!G330,IF(LEN(CONSOLIDADO!G330)=2,"0"&amp;CONSOLIDADO!G330,IF(LEN(CONSOLIDADO!G330)=3,CONSOLIDADO!G330,""))))</f>
        <v>33114022007931201003</v>
      </c>
      <c r="G326" s="16" t="str">
        <f>CONSOLIDADO!B330</f>
        <v>Administrar el 100 % de los proyectos de inversión financiados por el fondiger, ejecutados por el sistema distrital de gestión de riesgos y cambio climatico y el idiger</v>
      </c>
      <c r="H326" s="16" t="str">
        <f>MID(CONSOLIDADO!E330,6,250)</f>
        <v>Planear y organizar la formulación, reformulacion, seguimieto y control de los Programas y proyectos de inversión.</v>
      </c>
      <c r="I326" s="36" t="str">
        <f>CONSOLIDADO!H330</f>
        <v xml:space="preserve">Prestar servicios profesionales al Idiger para consolidar los informes de seguimiento y evaluación al Programa de gestión Integral del riesgos del Plan de Desarrollo y del FONDIGER, </v>
      </c>
      <c r="J326" s="34" t="str">
        <f>+CONSOLIDADO!P330&amp;" - "&amp;CONSOLIDADO!Q330&amp;" - "&amp;CONSOLIDADO!R330&amp;" "&amp;CONSOLIDADO!S330</f>
        <v>03 - 04 - 0323 Personal contratado para el fortalecimiento de las Gestión del Riesgo</v>
      </c>
      <c r="K326" s="34" t="str">
        <f>+CONSOLIDADO!J330&amp;" "&amp;CONSOLIDADO!K330</f>
        <v>2.3.03.03.01.03 Servicios Personales Indirectos</v>
      </c>
      <c r="L326" s="16" t="str">
        <f>+CONSOLIDADO!L330&amp;" "&amp;CONSOLIDADO!M330</f>
        <v>066 Fortalecimiento Institucional - General</v>
      </c>
      <c r="M326" s="16" t="str">
        <f>+CONSOLIDADO!N330&amp;" "&amp;CONSOLIDADO!O330</f>
        <v>7018 Transferencias de carácter general entre diferentes niveles de gobierno</v>
      </c>
    </row>
    <row r="327" spans="1:13" x14ac:dyDescent="0.2">
      <c r="A327" s="34" t="str">
        <f t="shared" si="25"/>
        <v>3311402200793-19</v>
      </c>
      <c r="B327" s="34">
        <f t="shared" si="26"/>
        <v>19</v>
      </c>
      <c r="C327" s="34" t="str">
        <f t="shared" si="27"/>
        <v>3311402200793</v>
      </c>
      <c r="D327" s="34" t="str">
        <f t="shared" si="28"/>
        <v>331140220079312</v>
      </c>
      <c r="E327" s="34" t="str">
        <f t="shared" si="29"/>
        <v>33114022007931201</v>
      </c>
      <c r="F327" s="35" t="str">
        <f>IF(ISERROR(CONSOLIDADO!D331&amp;IF(LEN(CONSOLIDADO!G331)=1,"00"&amp;CONSOLIDADO!G331,IF(LEN(CONSOLIDADO!G331)=2,"0"&amp;CONSOLIDADO!G331,IF(LEN(CONSOLIDADO!G331)=3,CONSOLIDADO!G331,""))))=TRUE,"",CONSOLIDADO!D331&amp;IF(LEN(CONSOLIDADO!G331)=1,"00"&amp;CONSOLIDADO!G331,IF(LEN(CONSOLIDADO!G331)=2,"0"&amp;CONSOLIDADO!G331,IF(LEN(CONSOLIDADO!G331)=3,CONSOLIDADO!G331,""))))</f>
        <v>33114022007931201004</v>
      </c>
      <c r="G327" s="16" t="str">
        <f>CONSOLIDADO!B331</f>
        <v>Administrar el 100 % de los proyectos de inversión financiados por el fondiger, ejecutados por el sistema distrital de gestión de riesgos y cambio climatico y el idiger</v>
      </c>
      <c r="H327" s="16" t="str">
        <f>MID(CONSOLIDADO!E331,6,250)</f>
        <v>Planear y organizar la formulación, reformulacion, seguimieto y control de los Programas y proyectos de inversión.</v>
      </c>
      <c r="I327" s="36" t="str">
        <f>CONSOLIDADO!H331</f>
        <v>Prestar servicios de apoyo técnico al IDIGER  en actividades operativas requeridas en la ejecución de los proyectos de inversión de la entidad y del FONDIGER</v>
      </c>
      <c r="J327" s="34" t="str">
        <f>+CONSOLIDADO!P331&amp;" - "&amp;CONSOLIDADO!Q331&amp;" - "&amp;CONSOLIDADO!R331&amp;" "&amp;CONSOLIDADO!S331</f>
        <v>03 - 04 - 0323 Personal contratado para el fortalecimiento de las Gestión del Riesgo</v>
      </c>
      <c r="K327" s="34" t="str">
        <f>+CONSOLIDADO!J331&amp;" "&amp;CONSOLIDADO!K331</f>
        <v>2.3.03.03.01.03 Servicios Personales Indirectos</v>
      </c>
      <c r="L327" s="16" t="str">
        <f>+CONSOLIDADO!L331&amp;" "&amp;CONSOLIDADO!M331</f>
        <v>066 Fortalecimiento Institucional - General</v>
      </c>
      <c r="M327" s="16" t="str">
        <f>+CONSOLIDADO!N331&amp;" "&amp;CONSOLIDADO!O331</f>
        <v>7018 Transferencias de carácter general entre diferentes niveles de gobierno</v>
      </c>
    </row>
    <row r="328" spans="1:13" x14ac:dyDescent="0.2">
      <c r="A328" s="34" t="str">
        <f t="shared" si="25"/>
        <v>3311402200793-20</v>
      </c>
      <c r="B328" s="34">
        <f t="shared" si="26"/>
        <v>20</v>
      </c>
      <c r="C328" s="34" t="str">
        <f t="shared" si="27"/>
        <v>3311402200793</v>
      </c>
      <c r="D328" s="34" t="str">
        <f t="shared" si="28"/>
        <v>331140220079312</v>
      </c>
      <c r="E328" s="34" t="str">
        <f t="shared" si="29"/>
        <v>33114022007931201</v>
      </c>
      <c r="F328" s="35" t="str">
        <f>IF(ISERROR(CONSOLIDADO!D332&amp;IF(LEN(CONSOLIDADO!G332)=1,"00"&amp;CONSOLIDADO!G332,IF(LEN(CONSOLIDADO!G332)=2,"0"&amp;CONSOLIDADO!G332,IF(LEN(CONSOLIDADO!G332)=3,CONSOLIDADO!G332,""))))=TRUE,"",CONSOLIDADO!D332&amp;IF(LEN(CONSOLIDADO!G332)=1,"00"&amp;CONSOLIDADO!G332,IF(LEN(CONSOLIDADO!G332)=2,"0"&amp;CONSOLIDADO!G332,IF(LEN(CONSOLIDADO!G332)=3,CONSOLIDADO!G332,""))))</f>
        <v>33114022007931201005</v>
      </c>
      <c r="G328" s="16" t="str">
        <f>CONSOLIDADO!B332</f>
        <v>Administrar el 100 % de los proyectos de inversión financiados por el fondiger, ejecutados por el sistema distrital de gestión de riesgos y cambio climatico y el idiger</v>
      </c>
      <c r="H328" s="16" t="str">
        <f>MID(CONSOLIDADO!E332,6,250)</f>
        <v>Planear y organizar la formulación, reformulacion, seguimieto y control de los Programas y proyectos de inversión.</v>
      </c>
      <c r="I328" s="36" t="str">
        <f>CONSOLIDADO!H332</f>
        <v>Prestar servicios profesionales de asesoría al IDIGER en la estructuración de los proyectos y etapa precontractual requeridos para la ejecución de los recursos del FONDIGER.</v>
      </c>
      <c r="J328" s="34" t="str">
        <f>+CONSOLIDADO!P332&amp;" - "&amp;CONSOLIDADO!Q332&amp;" - "&amp;CONSOLIDADO!R332&amp;" "&amp;CONSOLIDADO!S332</f>
        <v>03 - 04 - 0323 Personal contratado para el fortalecimiento de las Gestión del Riesgo</v>
      </c>
      <c r="K328" s="34" t="str">
        <f>+CONSOLIDADO!J332&amp;" "&amp;CONSOLIDADO!K332</f>
        <v>2.3.03.03.01.03 Servicios Personales Indirectos</v>
      </c>
      <c r="L328" s="16" t="str">
        <f>+CONSOLIDADO!L332&amp;" "&amp;CONSOLIDADO!M332</f>
        <v>066 Fortalecimiento Institucional - General</v>
      </c>
      <c r="M328" s="16" t="str">
        <f>+CONSOLIDADO!N332&amp;" "&amp;CONSOLIDADO!O332</f>
        <v>7018 Transferencias de carácter general entre diferentes niveles de gobierno</v>
      </c>
    </row>
    <row r="329" spans="1:13" x14ac:dyDescent="0.2">
      <c r="A329" s="34" t="str">
        <f t="shared" si="25"/>
        <v>3311402200793-21</v>
      </c>
      <c r="B329" s="34">
        <f t="shared" si="26"/>
        <v>21</v>
      </c>
      <c r="C329" s="34" t="str">
        <f t="shared" si="27"/>
        <v>3311402200793</v>
      </c>
      <c r="D329" s="34" t="str">
        <f t="shared" si="28"/>
        <v>331140220079312</v>
      </c>
      <c r="E329" s="34" t="str">
        <f t="shared" si="29"/>
        <v>33114022007931201</v>
      </c>
      <c r="F329" s="35" t="str">
        <f>IF(ISERROR(CONSOLIDADO!D333&amp;IF(LEN(CONSOLIDADO!G333)=1,"00"&amp;CONSOLIDADO!G333,IF(LEN(CONSOLIDADO!G333)=2,"0"&amp;CONSOLIDADO!G333,IF(LEN(CONSOLIDADO!G333)=3,CONSOLIDADO!G333,""))))=TRUE,"",CONSOLIDADO!D333&amp;IF(LEN(CONSOLIDADO!G333)=1,"00"&amp;CONSOLIDADO!G333,IF(LEN(CONSOLIDADO!G333)=2,"0"&amp;CONSOLIDADO!G333,IF(LEN(CONSOLIDADO!G333)=3,CONSOLIDADO!G333,""))))</f>
        <v>33114022007931201006</v>
      </c>
      <c r="G329" s="16" t="str">
        <f>CONSOLIDADO!B333</f>
        <v>Administrar el 100 % de los proyectos de inversión financiados por el fondiger, ejecutados por el sistema distrital de gestión de riesgos y cambio climatico y el idiger</v>
      </c>
      <c r="H329" s="16" t="str">
        <f>MID(CONSOLIDADO!E333,6,250)</f>
        <v>Planear y organizar la formulación, reformulacion, seguimieto y control de los Programas y proyectos de inversión.</v>
      </c>
      <c r="I329" s="36" t="str">
        <f>CONSOLIDADO!H333</f>
        <v>Prestar servicios de apoyo para adelantar actividades de asistencia administrativas relacionadas con el proyecto de Consolidación del Sistema de Gestión de Riesgos del IDIGER.</v>
      </c>
      <c r="J329" s="34" t="str">
        <f>+CONSOLIDADO!P333&amp;" - "&amp;CONSOLIDADO!Q333&amp;" - "&amp;CONSOLIDADO!R333&amp;" "&amp;CONSOLIDADO!S333</f>
        <v>03 - 04 - 0323 Personal contratado para el fortalecimiento de las Gestión del Riesgo</v>
      </c>
      <c r="K329" s="34" t="str">
        <f>+CONSOLIDADO!J333&amp;" "&amp;CONSOLIDADO!K333</f>
        <v>2.3.03.03.01.03 Servicios Personales Indirectos</v>
      </c>
      <c r="L329" s="16" t="str">
        <f>+CONSOLIDADO!L333&amp;" "&amp;CONSOLIDADO!M333</f>
        <v>066 Fortalecimiento Institucional - General</v>
      </c>
      <c r="M329" s="16" t="str">
        <f>+CONSOLIDADO!N333&amp;" "&amp;CONSOLIDADO!O333</f>
        <v>7018 Transferencias de carácter general entre diferentes niveles de gobierno</v>
      </c>
    </row>
    <row r="330" spans="1:13" x14ac:dyDescent="0.2">
      <c r="A330" s="34" t="str">
        <f t="shared" si="25"/>
        <v>3311402200793-22</v>
      </c>
      <c r="B330" s="34">
        <f t="shared" si="26"/>
        <v>22</v>
      </c>
      <c r="C330" s="34" t="str">
        <f t="shared" si="27"/>
        <v>3311402200793</v>
      </c>
      <c r="D330" s="34" t="str">
        <f t="shared" si="28"/>
        <v>331140220079312</v>
      </c>
      <c r="E330" s="34" t="str">
        <f t="shared" si="29"/>
        <v>33114022007931201</v>
      </c>
      <c r="F330" s="35" t="str">
        <f>IF(ISERROR(CONSOLIDADO!D334&amp;IF(LEN(CONSOLIDADO!G334)=1,"00"&amp;CONSOLIDADO!G334,IF(LEN(CONSOLIDADO!G334)=2,"0"&amp;CONSOLIDADO!G334,IF(LEN(CONSOLIDADO!G334)=3,CONSOLIDADO!G334,""))))=TRUE,"",CONSOLIDADO!D334&amp;IF(LEN(CONSOLIDADO!G334)=1,"00"&amp;CONSOLIDADO!G334,IF(LEN(CONSOLIDADO!G334)=2,"0"&amp;CONSOLIDADO!G334,IF(LEN(CONSOLIDADO!G334)=3,CONSOLIDADO!G334,""))))</f>
        <v>33114022007931201007</v>
      </c>
      <c r="G330" s="16" t="str">
        <f>CONSOLIDADO!B334</f>
        <v>Administrar el 100 % de los proyectos de inversión financiados por el fondiger, ejecutados por el sistema distrital de gestión de riesgos y cambio climatico y el idiger</v>
      </c>
      <c r="H330" s="16" t="str">
        <f>MID(CONSOLIDADO!E334,6,250)</f>
        <v>Planear y organizar la formulación, reformulacion, seguimieto y control de los Programas y proyectos de inversión.</v>
      </c>
      <c r="I330" s="36" t="str">
        <f>CONSOLIDADO!H334</f>
        <v>Prestar servicios profesionales al Idiger para el seguimiento y evaluación de  proyectos de la entidad.</v>
      </c>
      <c r="J330" s="34" t="str">
        <f>+CONSOLIDADO!P334&amp;" - "&amp;CONSOLIDADO!Q334&amp;" - "&amp;CONSOLIDADO!R334&amp;" "&amp;CONSOLIDADO!S334</f>
        <v>03 - 04 - 0323 Personal contratado para el fortalecimiento de las Gestión del Riesgo</v>
      </c>
      <c r="K330" s="34" t="str">
        <f>+CONSOLIDADO!J334&amp;" "&amp;CONSOLIDADO!K334</f>
        <v>2.3.03.03.01.03 Servicios Personales Indirectos</v>
      </c>
      <c r="L330" s="16" t="str">
        <f>+CONSOLIDADO!L334&amp;" "&amp;CONSOLIDADO!M334</f>
        <v>066 Fortalecimiento Institucional - General</v>
      </c>
      <c r="M330" s="16" t="str">
        <f>+CONSOLIDADO!N334&amp;" "&amp;CONSOLIDADO!O334</f>
        <v>7018 Transferencias de carácter general entre diferentes niveles de gobierno</v>
      </c>
    </row>
    <row r="331" spans="1:13" x14ac:dyDescent="0.2">
      <c r="A331" s="34" t="str">
        <f t="shared" si="25"/>
        <v>3311402200793-23</v>
      </c>
      <c r="B331" s="34">
        <f t="shared" si="26"/>
        <v>23</v>
      </c>
      <c r="C331" s="34" t="str">
        <f t="shared" si="27"/>
        <v>3311402200793</v>
      </c>
      <c r="D331" s="34" t="str">
        <f t="shared" si="28"/>
        <v>331140220079312</v>
      </c>
      <c r="E331" s="34" t="str">
        <f t="shared" si="29"/>
        <v>33114022007931201</v>
      </c>
      <c r="F331" s="35" t="str">
        <f>IF(ISERROR(CONSOLIDADO!D335&amp;IF(LEN(CONSOLIDADO!G335)=1,"00"&amp;CONSOLIDADO!G335,IF(LEN(CONSOLIDADO!G335)=2,"0"&amp;CONSOLIDADO!G335,IF(LEN(CONSOLIDADO!G335)=3,CONSOLIDADO!G335,""))))=TRUE,"",CONSOLIDADO!D335&amp;IF(LEN(CONSOLIDADO!G335)=1,"00"&amp;CONSOLIDADO!G335,IF(LEN(CONSOLIDADO!G335)=2,"0"&amp;CONSOLIDADO!G335,IF(LEN(CONSOLIDADO!G335)=3,CONSOLIDADO!G335,""))))</f>
        <v>33114022007931201008</v>
      </c>
      <c r="G331" s="16" t="str">
        <f>CONSOLIDADO!B335</f>
        <v>Administrar el 100 % de los proyectos de inversión financiados por el fondiger, ejecutados por el sistema distrital de gestión de riesgos y cambio climatico y el idiger</v>
      </c>
      <c r="H331" s="16" t="str">
        <f>MID(CONSOLIDADO!E335,6,250)</f>
        <v>Planear y organizar la formulación, reformulacion, seguimieto y control de los Programas y proyectos de inversión.</v>
      </c>
      <c r="I331" s="36" t="str">
        <f>CONSOLIDADO!H335</f>
        <v xml:space="preserve">Prestar servicios profesionales al Idiger para el seguimiento y evaluación de  proyectos de la entidad y de apoyo al seguimiento del Banco de Proyectos del FONDIGER </v>
      </c>
      <c r="J331" s="34" t="str">
        <f>+CONSOLIDADO!P335&amp;" - "&amp;CONSOLIDADO!Q335&amp;" - "&amp;CONSOLIDADO!R335&amp;" "&amp;CONSOLIDADO!S335</f>
        <v>03 - 04 - 0323 Personal contratado para el fortalecimiento de las Gestión del Riesgo</v>
      </c>
      <c r="K331" s="34" t="str">
        <f>+CONSOLIDADO!J335&amp;" "&amp;CONSOLIDADO!K335</f>
        <v>2.3.03.03.01.03 Servicios Personales Indirectos</v>
      </c>
      <c r="L331" s="16" t="str">
        <f>+CONSOLIDADO!L335&amp;" "&amp;CONSOLIDADO!M335</f>
        <v>066 Fortalecimiento Institucional - General</v>
      </c>
      <c r="M331" s="16" t="str">
        <f>+CONSOLIDADO!N335&amp;" "&amp;CONSOLIDADO!O335</f>
        <v>7018 Transferencias de carácter general entre diferentes niveles de gobierno</v>
      </c>
    </row>
    <row r="332" spans="1:13" x14ac:dyDescent="0.2">
      <c r="A332" s="34" t="str">
        <f t="shared" si="25"/>
        <v>3311402200793-24</v>
      </c>
      <c r="B332" s="34">
        <f t="shared" si="26"/>
        <v>24</v>
      </c>
      <c r="C332" s="34" t="str">
        <f t="shared" si="27"/>
        <v>3311402200793</v>
      </c>
      <c r="D332" s="34" t="str">
        <f t="shared" si="28"/>
        <v>331140220079312</v>
      </c>
      <c r="E332" s="34" t="str">
        <f t="shared" si="29"/>
        <v>33114022007931201</v>
      </c>
      <c r="F332" s="35" t="str">
        <f>IF(ISERROR(CONSOLIDADO!D336&amp;IF(LEN(CONSOLIDADO!G336)=1,"00"&amp;CONSOLIDADO!G336,IF(LEN(CONSOLIDADO!G336)=2,"0"&amp;CONSOLIDADO!G336,IF(LEN(CONSOLIDADO!G336)=3,CONSOLIDADO!G336,""))))=TRUE,"",CONSOLIDADO!D336&amp;IF(LEN(CONSOLIDADO!G336)=1,"00"&amp;CONSOLIDADO!G336,IF(LEN(CONSOLIDADO!G336)=2,"0"&amp;CONSOLIDADO!G336,IF(LEN(CONSOLIDADO!G336)=3,CONSOLIDADO!G336,""))))</f>
        <v>33114022007931201009</v>
      </c>
      <c r="G332" s="16" t="str">
        <f>CONSOLIDADO!B336</f>
        <v>Administrar el 100 % de los proyectos de inversión financiados por el fondiger, ejecutados por el sistema distrital de gestión de riesgos y cambio climatico y el idiger</v>
      </c>
      <c r="H332" s="16" t="str">
        <f>MID(CONSOLIDADO!E336,6,250)</f>
        <v>Planear y organizar la formulación, reformulacion, seguimieto y control de los Programas y proyectos de inversión.</v>
      </c>
      <c r="I332" s="36" t="str">
        <f>CONSOLIDADO!H336</f>
        <v xml:space="preserve">Prestar servicios profesionales al Idiger para consolidar los informes de seguimiento y evaluación al Programa de gestión Integral del riesgos del Plan de Desarrollo y del FONDIGER, </v>
      </c>
      <c r="J332" s="34" t="str">
        <f>+CONSOLIDADO!P336&amp;" - "&amp;CONSOLIDADO!Q336&amp;" - "&amp;CONSOLIDADO!R336&amp;" "&amp;CONSOLIDADO!S336</f>
        <v>03 - 04 - 0323 Personal contratado para el fortalecimiento de las Gestión del Riesgo</v>
      </c>
      <c r="K332" s="34" t="str">
        <f>+CONSOLIDADO!J336&amp;" "&amp;CONSOLIDADO!K336</f>
        <v>2.3.03.03.01.03 Servicios Personales Indirectos</v>
      </c>
      <c r="L332" s="16" t="str">
        <f>+CONSOLIDADO!L336&amp;" "&amp;CONSOLIDADO!M336</f>
        <v>066 Fortalecimiento Institucional - General</v>
      </c>
      <c r="M332" s="16" t="str">
        <f>+CONSOLIDADO!N336&amp;" "&amp;CONSOLIDADO!O336</f>
        <v>7018 Transferencias de carácter general entre diferentes niveles de gobierno</v>
      </c>
    </row>
    <row r="333" spans="1:13" x14ac:dyDescent="0.2">
      <c r="A333" s="34" t="str">
        <f t="shared" si="25"/>
        <v>3311402200793-25</v>
      </c>
      <c r="B333" s="34">
        <f t="shared" si="26"/>
        <v>25</v>
      </c>
      <c r="C333" s="34" t="str">
        <f t="shared" si="27"/>
        <v>3311402200793</v>
      </c>
      <c r="D333" s="34" t="str">
        <f t="shared" si="28"/>
        <v>331140220079312</v>
      </c>
      <c r="E333" s="34" t="str">
        <f t="shared" si="29"/>
        <v>33114022007931201</v>
      </c>
      <c r="F333" s="35" t="str">
        <f>IF(ISERROR(CONSOLIDADO!D337&amp;IF(LEN(CONSOLIDADO!G337)=1,"00"&amp;CONSOLIDADO!G337,IF(LEN(CONSOLIDADO!G337)=2,"0"&amp;CONSOLIDADO!G337,IF(LEN(CONSOLIDADO!G337)=3,CONSOLIDADO!G337,""))))=TRUE,"",CONSOLIDADO!D337&amp;IF(LEN(CONSOLIDADO!G337)=1,"00"&amp;CONSOLIDADO!G337,IF(LEN(CONSOLIDADO!G337)=2,"0"&amp;CONSOLIDADO!G337,IF(LEN(CONSOLIDADO!G337)=3,CONSOLIDADO!G337,""))))</f>
        <v>33114022007931201010</v>
      </c>
      <c r="G333" s="16" t="str">
        <f>CONSOLIDADO!B337</f>
        <v>Administrar el 100 % de los proyectos de inversión financiados por el fondiger, ejecutados por el sistema distrital de gestión de riesgos y cambio climatico y el idiger</v>
      </c>
      <c r="H333" s="16" t="str">
        <f>MID(CONSOLIDADO!E337,6,250)</f>
        <v>Planear y organizar la formulación, reformulacion, seguimieto y control de los Programas y proyectos de inversión.</v>
      </c>
      <c r="I333" s="36" t="str">
        <f>CONSOLIDADO!H337</f>
        <v>Prestar servicios de apoyo técnico al IDIGER  en actividades operativas requeridas en la ejecución de los proyectos de inversión de la entidad y del FONDIGER</v>
      </c>
      <c r="J333" s="34" t="str">
        <f>+CONSOLIDADO!P337&amp;" - "&amp;CONSOLIDADO!Q337&amp;" - "&amp;CONSOLIDADO!R337&amp;" "&amp;CONSOLIDADO!S337</f>
        <v>03 - 04 - 0323 Personal contratado para el fortalecimiento de las Gestión del Riesgo</v>
      </c>
      <c r="K333" s="34" t="str">
        <f>+CONSOLIDADO!J337&amp;" "&amp;CONSOLIDADO!K337</f>
        <v>2.3.03.03.01.03 Servicios Personales Indirectos</v>
      </c>
      <c r="L333" s="16" t="str">
        <f>+CONSOLIDADO!L337&amp;" "&amp;CONSOLIDADO!M337</f>
        <v>066 Fortalecimiento Institucional - General</v>
      </c>
      <c r="M333" s="16" t="str">
        <f>+CONSOLIDADO!N337&amp;" "&amp;CONSOLIDADO!O337</f>
        <v>7018 Transferencias de carácter general entre diferentes niveles de gobierno</v>
      </c>
    </row>
    <row r="334" spans="1:13" x14ac:dyDescent="0.2">
      <c r="A334" s="34" t="str">
        <f t="shared" si="25"/>
        <v>3311402200793-26</v>
      </c>
      <c r="B334" s="34">
        <f t="shared" si="26"/>
        <v>26</v>
      </c>
      <c r="C334" s="34" t="str">
        <f t="shared" si="27"/>
        <v>3311402200793</v>
      </c>
      <c r="D334" s="34" t="str">
        <f t="shared" si="28"/>
        <v>331140220079312</v>
      </c>
      <c r="E334" s="34" t="str">
        <f t="shared" si="29"/>
        <v>33114022007931201</v>
      </c>
      <c r="F334" s="35" t="str">
        <f>IF(ISERROR(CONSOLIDADO!D338&amp;IF(LEN(CONSOLIDADO!G338)=1,"00"&amp;CONSOLIDADO!G338,IF(LEN(CONSOLIDADO!G338)=2,"0"&amp;CONSOLIDADO!G338,IF(LEN(CONSOLIDADO!G338)=3,CONSOLIDADO!G338,""))))=TRUE,"",CONSOLIDADO!D338&amp;IF(LEN(CONSOLIDADO!G338)=1,"00"&amp;CONSOLIDADO!G338,IF(LEN(CONSOLIDADO!G338)=2,"0"&amp;CONSOLIDADO!G338,IF(LEN(CONSOLIDADO!G338)=3,CONSOLIDADO!G338,""))))</f>
        <v>33114022007931201011</v>
      </c>
      <c r="G334" s="16" t="str">
        <f>CONSOLIDADO!B338</f>
        <v>Administrar el 100 % de los proyectos de inversión financiados por el fondiger, ejecutados por el sistema distrital de gestión de riesgos y cambio climatico y el idiger</v>
      </c>
      <c r="H334" s="16" t="str">
        <f>MID(CONSOLIDADO!E338,6,250)</f>
        <v>Planear y organizar la formulación, reformulacion, seguimieto y control de los Programas y proyectos de inversión.</v>
      </c>
      <c r="I334" s="36" t="str">
        <f>CONSOLIDADO!H338</f>
        <v>Prestar servicios de apoyo para adelantar actividades de asistencia administrativas relacionadas con el proyecto de Consolidación del Sistema de Gestión de Riesgos del IDIGER.</v>
      </c>
      <c r="J334" s="34" t="str">
        <f>+CONSOLIDADO!P338&amp;" - "&amp;CONSOLIDADO!Q338&amp;" - "&amp;CONSOLIDADO!R338&amp;" "&amp;CONSOLIDADO!S338</f>
        <v>03 - 04 - 0323 Personal contratado para el fortalecimiento de las Gestión del Riesgo</v>
      </c>
      <c r="K334" s="34" t="str">
        <f>+CONSOLIDADO!J338&amp;" "&amp;CONSOLIDADO!K338</f>
        <v>2.3.03.03.01.03 Servicios Personales Indirectos</v>
      </c>
      <c r="L334" s="16" t="str">
        <f>+CONSOLIDADO!L338&amp;" "&amp;CONSOLIDADO!M338</f>
        <v>066 Fortalecimiento Institucional - General</v>
      </c>
      <c r="M334" s="16" t="str">
        <f>+CONSOLIDADO!N338&amp;" "&amp;CONSOLIDADO!O338</f>
        <v>7018 Transferencias de carácter general entre diferentes niveles de gobierno</v>
      </c>
    </row>
    <row r="335" spans="1:13" x14ac:dyDescent="0.2">
      <c r="A335" s="34" t="str">
        <f t="shared" si="25"/>
        <v>3311402200812-1</v>
      </c>
      <c r="B335" s="34">
        <f t="shared" si="26"/>
        <v>1</v>
      </c>
      <c r="C335" s="34" t="str">
        <f t="shared" si="27"/>
        <v>3311402200812</v>
      </c>
      <c r="D335" s="34" t="str">
        <f t="shared" si="28"/>
        <v>331140220081202</v>
      </c>
      <c r="E335" s="34" t="str">
        <f t="shared" si="29"/>
        <v>33114022008120201</v>
      </c>
      <c r="F335" s="35" t="str">
        <f>IF(ISERROR(CONSOLIDADO!D339&amp;IF(LEN(CONSOLIDADO!G339)=1,"00"&amp;CONSOLIDADO!G339,IF(LEN(CONSOLIDADO!G339)=2,"0"&amp;CONSOLIDADO!G339,IF(LEN(CONSOLIDADO!G339)=3,CONSOLIDADO!G339,""))))=TRUE,"",CONSOLIDADO!D339&amp;IF(LEN(CONSOLIDADO!G339)=1,"00"&amp;CONSOLIDADO!G339,IF(LEN(CONSOLIDADO!G339)=2,"0"&amp;CONSOLIDADO!G339,IF(LEN(CONSOLIDADO!G339)=3,CONSOLIDADO!G339,""))))</f>
        <v>33114022008120201001</v>
      </c>
      <c r="G335" s="16" t="str">
        <f>CONSOLIDADO!B339</f>
        <v>Implementar  10 acciones para evitar la reocupación del poligono declarado como suelo de protección por riesgo</v>
      </c>
      <c r="H335" s="16" t="str">
        <f>MID(CONSOLIDADO!E339,6,250)</f>
        <v>Promover acciones institucionales y comunitarias para el control de la ocupación y la recuperación del  polígono  de altos de la estancia y área de influencia.</v>
      </c>
      <c r="I335" s="36" t="str">
        <f>CONSOLIDADO!H339</f>
        <v>Prestar servicios profesionales para el apoyo al fortalecimiento de la participación y la organización social de la comunidades en el sector de Altos de la Estancia en el marco de la estrategia de gestión comunitaria del riesgo</v>
      </c>
      <c r="J335" s="34" t="str">
        <f>+CONSOLIDADO!P339&amp;" - "&amp;CONSOLIDADO!Q339&amp;" - "&amp;CONSOLIDADO!R339&amp;" "&amp;CONSOLIDADO!S339</f>
        <v>03 - 04 - 0323 Personal contratado para el fortalecimiento de las Gestión del Riesgo</v>
      </c>
      <c r="K335" s="34" t="str">
        <f>+CONSOLIDADO!J339&amp;" "&amp;CONSOLIDADO!K339</f>
        <v>2.3.03.03.01.03 Servicios Personales Indirectos</v>
      </c>
      <c r="L335" s="16" t="str">
        <f>+CONSOLIDADO!L339&amp;" "&amp;CONSOLIDADO!M339</f>
        <v>083 Prevención Y Atención De Desastres - General</v>
      </c>
      <c r="M335" s="16" t="str">
        <f>+CONSOLIDADO!N339&amp;" "&amp;CONSOLIDADO!O339</f>
        <v>7018 Protección Social - No Clasificados</v>
      </c>
    </row>
    <row r="336" spans="1:13" x14ac:dyDescent="0.2">
      <c r="A336" s="34" t="str">
        <f t="shared" si="25"/>
        <v>3311402200812-2</v>
      </c>
      <c r="B336" s="34">
        <f t="shared" si="26"/>
        <v>2</v>
      </c>
      <c r="C336" s="34" t="str">
        <f t="shared" si="27"/>
        <v>3311402200812</v>
      </c>
      <c r="D336" s="34" t="str">
        <f t="shared" si="28"/>
        <v>331140220081202</v>
      </c>
      <c r="E336" s="34" t="str">
        <f t="shared" si="29"/>
        <v>33114022008120201</v>
      </c>
      <c r="F336" s="35" t="str">
        <f>IF(ISERROR(CONSOLIDADO!D340&amp;IF(LEN(CONSOLIDADO!G340)=1,"00"&amp;CONSOLIDADO!G340,IF(LEN(CONSOLIDADO!G340)=2,"0"&amp;CONSOLIDADO!G340,IF(LEN(CONSOLIDADO!G340)=3,CONSOLIDADO!G340,""))))=TRUE,"",CONSOLIDADO!D340&amp;IF(LEN(CONSOLIDADO!G340)=1,"00"&amp;CONSOLIDADO!G340,IF(LEN(CONSOLIDADO!G340)=2,"0"&amp;CONSOLIDADO!G340,IF(LEN(CONSOLIDADO!G340)=3,CONSOLIDADO!G340,""))))</f>
        <v>33114022008120201002</v>
      </c>
      <c r="G336" s="16" t="str">
        <f>CONSOLIDADO!B340</f>
        <v>Implementar  10 acciones para evitar la reocupación del poligono declarado como suelo de protección por riesgo</v>
      </c>
      <c r="H336" s="16" t="str">
        <f>MID(CONSOLIDADO!E340,6,250)</f>
        <v>Promover acciones institucionales y comunitarias para el control de la ocupación y la recuperación del  polígono  de altos de la estancia y área de influencia.</v>
      </c>
      <c r="I336" s="36" t="str">
        <f>CONSOLIDADO!H340</f>
        <v>Adicon al contrato 467 cuto objeto es Prestar servicios profesionales para el apoyo al fortalecimiento de la participación y la organización social de las comunidades en el sector de Altos de la Estancia en el marco de la Estrategia de Gestión Comunitaria del Riesgo</v>
      </c>
      <c r="J336" s="34" t="str">
        <f>+CONSOLIDADO!P340&amp;" - "&amp;CONSOLIDADO!Q340&amp;" - "&amp;CONSOLIDADO!R340&amp;" "&amp;CONSOLIDADO!S340</f>
        <v>03 - 04 - 0323 Personal contratado para el fortalecimiento de las Gestión del Riesgo</v>
      </c>
      <c r="K336" s="34" t="str">
        <f>+CONSOLIDADO!J340&amp;" "&amp;CONSOLIDADO!K340</f>
        <v>2.3.03.03.01.03 Servicios Personales Indirectos</v>
      </c>
      <c r="L336" s="16" t="str">
        <f>+CONSOLIDADO!L340&amp;" "&amp;CONSOLIDADO!M340</f>
        <v>083 Prevención Y Atención De Desastres - General</v>
      </c>
      <c r="M336" s="16" t="str">
        <f>+CONSOLIDADO!N340&amp;" "&amp;CONSOLIDADO!O340</f>
        <v>7018 Protección Social - No Clasificados</v>
      </c>
    </row>
    <row r="337" spans="1:13" x14ac:dyDescent="0.2">
      <c r="A337" s="34" t="str">
        <f t="shared" si="25"/>
        <v>3311402200970-1</v>
      </c>
      <c r="B337" s="34">
        <f t="shared" si="26"/>
        <v>1</v>
      </c>
      <c r="C337" s="34" t="str">
        <f t="shared" si="27"/>
        <v>3311402200970</v>
      </c>
      <c r="D337" s="34" t="str">
        <f t="shared" si="28"/>
        <v>331140220097002</v>
      </c>
      <c r="E337" s="34" t="str">
        <f t="shared" si="29"/>
        <v>33114022009700202</v>
      </c>
      <c r="F337" s="35" t="str">
        <f>IF(ISERROR(CONSOLIDADO!D341&amp;IF(LEN(CONSOLIDADO!G341)=1,"00"&amp;CONSOLIDADO!G341,IF(LEN(CONSOLIDADO!G341)=2,"0"&amp;CONSOLIDADO!G341,IF(LEN(CONSOLIDADO!G341)=3,CONSOLIDADO!G341,""))))=TRUE,"",CONSOLIDADO!D341&amp;IF(LEN(CONSOLIDADO!G341)=1,"00"&amp;CONSOLIDADO!G341,IF(LEN(CONSOLIDADO!G341)=2,"0"&amp;CONSOLIDADO!G341,IF(LEN(CONSOLIDADO!G341)=3,CONSOLIDADO!G341,""))))</f>
        <v>33114022009700202001</v>
      </c>
      <c r="G337" s="16" t="str">
        <f>CONSOLIDADO!B341</f>
        <v xml:space="preserve">Intervenir   predios a través de acciones o medidas de demolición,  adecuación, cerramiento, control de la ocupación, estabilización o manejo de las condiciones de riesgo </v>
      </c>
      <c r="H337" s="16" t="str">
        <f>MID(CONSOLIDADO!E341,6,250)</f>
        <v>Realizar intervenciones para  el manejo y recuperación de zonas afectadas por riesgo.</v>
      </c>
      <c r="I337" s="36" t="str">
        <f>CONSOLIDADO!H341</f>
        <v xml:space="preserve">Aunar esfuerzos técnicos, físicos, jurídicos, administrativos y financieros entre EL FONDO DE DESARROLLO LOCAL DE RAFAEL URIBE URIBE Y EL INSTITUTO DISTRITAL DE GESTIÓN DE RIESGOS – IDIGER, para ejecutar acciones de recuperación temprana, estudios, diseños, obras y de ser necesario la adquisición y saneamiento predial, para la recuperación integral de las zonas de riesgo como espacio público de la localidad de Rafael Uribe Uribe, </v>
      </c>
      <c r="J337" s="34" t="str">
        <f>+CONSOLIDADO!P341&amp;" - "&amp;CONSOLIDADO!Q341&amp;" - "&amp;CONSOLIDADO!R341&amp;" "&amp;CONSOLIDADO!S341</f>
        <v>01 - 01 - 0520 Prevención, protección y contingencia en obras de infraestructura estratégica</v>
      </c>
      <c r="K337" s="34" t="str">
        <f>+CONSOLIDADO!J341&amp;" "&amp;CONSOLIDADO!K341</f>
        <v>2.3.01.01.01.98 Otros Gastos en Construcción de Infraestructura propia del Sector</v>
      </c>
      <c r="L337" s="16" t="str">
        <f>+CONSOLIDADO!L341&amp;" "&amp;CONSOLIDADO!M341</f>
        <v>083 Prevención y Atención de Desastres - General</v>
      </c>
      <c r="M337" s="16" t="str">
        <f>+CONSOLIDADO!N341&amp;" "&amp;CONSOLIDADO!O341</f>
        <v>7018 Transferencias de carácter general entre diferentes niveles de gobierno</v>
      </c>
    </row>
    <row r="338" spans="1:13" x14ac:dyDescent="0.2">
      <c r="A338" s="34" t="str">
        <f t="shared" si="25"/>
        <v>3311402200970-2</v>
      </c>
      <c r="B338" s="34">
        <f t="shared" si="26"/>
        <v>2</v>
      </c>
      <c r="C338" s="34" t="str">
        <f t="shared" si="27"/>
        <v>3311402200970</v>
      </c>
      <c r="D338" s="34" t="str">
        <f t="shared" si="28"/>
        <v>331140220097002</v>
      </c>
      <c r="E338" s="34" t="str">
        <f t="shared" si="29"/>
        <v>33114022009700202</v>
      </c>
      <c r="F338" s="35" t="str">
        <f>IF(ISERROR(CONSOLIDADO!D342&amp;IF(LEN(CONSOLIDADO!G342)=1,"00"&amp;CONSOLIDADO!G342,IF(LEN(CONSOLIDADO!G342)=2,"0"&amp;CONSOLIDADO!G342,IF(LEN(CONSOLIDADO!G342)=3,CONSOLIDADO!G342,""))))=TRUE,"",CONSOLIDADO!D342&amp;IF(LEN(CONSOLIDADO!G342)=1,"00"&amp;CONSOLIDADO!G342,IF(LEN(CONSOLIDADO!G342)=2,"0"&amp;CONSOLIDADO!G342,IF(LEN(CONSOLIDADO!G342)=3,CONSOLIDADO!G342,""))))</f>
        <v>33114022009700202002</v>
      </c>
      <c r="G338" s="16" t="str">
        <f>CONSOLIDADO!B342</f>
        <v xml:space="preserve">Intervenir   predios a través de acciones o medidas de demolición,  adecuación, cerramiento, control de la ocupación, estabilización o manejo de las condiciones de riesgo </v>
      </c>
      <c r="H338" s="16" t="str">
        <f>MID(CONSOLIDADO!E342,6,250)</f>
        <v>Realizar intervenciones para  el manejo y recuperación de zonas afectadas por riesgo.</v>
      </c>
      <c r="I338" s="36" t="str">
        <f>CONSOLIDADO!H342</f>
        <v xml:space="preserve">Dar cumplimiento a la Conciliación extra judicial adelantada ante el Procurador 83 Judicial I para asuntos administrativos, entre en IDIGER y el Señor JOSÉ EULISES BEJARANO BEJARANO , para el tramite de adquisición del predio con folio de matricula inmobiliaria N° 50S-40028001
</v>
      </c>
      <c r="J338" s="34" t="str">
        <f>+CONSOLIDADO!P342&amp;" - "&amp;CONSOLIDADO!Q342&amp;" - "&amp;CONSOLIDADO!R342&amp;" "&amp;CONSOLIDADO!S342</f>
        <v>01 - 02 - 0013 Gastos de legalización y compra de predios adquiridos por el Fopae</v>
      </c>
      <c r="K338" s="34" t="str">
        <f>+CONSOLIDADO!J342&amp;" "&amp;CONSOLIDADO!K342</f>
        <v>2.3.01.01.02.98 Otros Gastos en Adquisición de Infraestructura propia del Sector</v>
      </c>
      <c r="L338" s="16" t="str">
        <f>+CONSOLIDADO!L342&amp;" "&amp;CONSOLIDADO!M342</f>
        <v>083 Prevención Y Atención De Desastres - General</v>
      </c>
      <c r="M338" s="16" t="str">
        <f>+CONSOLIDADO!N342&amp;" "&amp;CONSOLIDADO!O342</f>
        <v>7018 Transferencias de carácter general entre diferentes niveles de gobierno</v>
      </c>
    </row>
    <row r="339" spans="1:13" x14ac:dyDescent="0.2">
      <c r="A339" s="34" t="str">
        <f t="shared" si="25"/>
        <v>3311402200970-3</v>
      </c>
      <c r="B339" s="34">
        <f t="shared" si="26"/>
        <v>3</v>
      </c>
      <c r="C339" s="34" t="str">
        <f t="shared" si="27"/>
        <v>3311402200970</v>
      </c>
      <c r="D339" s="34" t="str">
        <f t="shared" si="28"/>
        <v>331140220097002</v>
      </c>
      <c r="E339" s="34" t="str">
        <f t="shared" si="29"/>
        <v>33114022009700202</v>
      </c>
      <c r="F339" s="35" t="str">
        <f>IF(ISERROR(CONSOLIDADO!D343&amp;IF(LEN(CONSOLIDADO!G343)=1,"00"&amp;CONSOLIDADO!G343,IF(LEN(CONSOLIDADO!G343)=2,"0"&amp;CONSOLIDADO!G343,IF(LEN(CONSOLIDADO!G343)=3,CONSOLIDADO!G343,""))))=TRUE,"",CONSOLIDADO!D343&amp;IF(LEN(CONSOLIDADO!G343)=1,"00"&amp;CONSOLIDADO!G343,IF(LEN(CONSOLIDADO!G343)=2,"0"&amp;CONSOLIDADO!G343,IF(LEN(CONSOLIDADO!G343)=3,CONSOLIDADO!G343,""))))</f>
        <v>33114022009700202003</v>
      </c>
      <c r="G339" s="16" t="str">
        <f>CONSOLIDADO!B343</f>
        <v xml:space="preserve">Intervenir   predios a través de acciones o medidas de demolición,  adecuación, cerramiento, control de la ocupación, estabilización o manejo de las condiciones de riesgo </v>
      </c>
      <c r="H339" s="16" t="str">
        <f>MID(CONSOLIDADO!E343,6,250)</f>
        <v>Realizar intervenciones para  el manejo y recuperación de zonas afectadas por riesgo.</v>
      </c>
      <c r="I339" s="36" t="str">
        <f>CONSOLIDADO!H343</f>
        <v>Prestar servicios profesionales para apoyar la ejecución de actividades del proceso de gestión  predial  en el marco de la recuperación integral de territorios</v>
      </c>
      <c r="J339" s="34" t="str">
        <f>+CONSOLIDADO!P343&amp;" - "&amp;CONSOLIDADO!Q343&amp;" - "&amp;CONSOLIDADO!R343&amp;" "&amp;CONSOLIDADO!S343</f>
        <v>03 - 04 - 0323 Personal contratado para el fortalecimiento de las Gestión del Riesgo</v>
      </c>
      <c r="K339" s="34" t="str">
        <f>+CONSOLIDADO!J343&amp;" "&amp;CONSOLIDADO!K343</f>
        <v>2.3.03.03.01.03 Servicios Personales Indirectos</v>
      </c>
      <c r="L339" s="16" t="str">
        <f>+CONSOLIDADO!L343&amp;" "&amp;CONSOLIDADO!M343</f>
        <v>083 Prevención Y Atención De Desastres - General</v>
      </c>
      <c r="M339" s="16" t="str">
        <f>+CONSOLIDADO!N343&amp;" "&amp;CONSOLIDADO!O343</f>
        <v>7018 Transferencias de carácter general entre diferentes niveles de gobierno</v>
      </c>
    </row>
    <row r="340" spans="1:13" x14ac:dyDescent="0.2">
      <c r="A340" s="34" t="str">
        <f t="shared" si="25"/>
        <v>3311402200970-4</v>
      </c>
      <c r="B340" s="34">
        <f t="shared" si="26"/>
        <v>4</v>
      </c>
      <c r="C340" s="34" t="str">
        <f t="shared" si="27"/>
        <v>3311402200970</v>
      </c>
      <c r="D340" s="34" t="str">
        <f t="shared" si="28"/>
        <v>331140220097002</v>
      </c>
      <c r="E340" s="34" t="str">
        <f t="shared" si="29"/>
        <v>33114022009700202</v>
      </c>
      <c r="F340" s="35" t="str">
        <f>IF(ISERROR(CONSOLIDADO!D344&amp;IF(LEN(CONSOLIDADO!G344)=1,"00"&amp;CONSOLIDADO!G344,IF(LEN(CONSOLIDADO!G344)=2,"0"&amp;CONSOLIDADO!G344,IF(LEN(CONSOLIDADO!G344)=3,CONSOLIDADO!G344,""))))=TRUE,"",CONSOLIDADO!D344&amp;IF(LEN(CONSOLIDADO!G344)=1,"00"&amp;CONSOLIDADO!G344,IF(LEN(CONSOLIDADO!G344)=2,"0"&amp;CONSOLIDADO!G344,IF(LEN(CONSOLIDADO!G344)=3,CONSOLIDADO!G344,""))))</f>
        <v>33114022009700202004</v>
      </c>
      <c r="G340" s="16" t="str">
        <f>CONSOLIDADO!B344</f>
        <v xml:space="preserve">Intervenir   predios a través de acciones o medidas de demolición,  adecuación, cerramiento, control de la ocupación, estabilización o manejo de las condiciones de riesgo </v>
      </c>
      <c r="H340" s="16" t="str">
        <f>MID(CONSOLIDADO!E344,6,250)</f>
        <v>Realizar intervenciones para  el manejo y recuperación de zonas afectadas por riesgo.</v>
      </c>
      <c r="I340" s="36" t="str">
        <f>CONSOLIDADO!H344</f>
        <v>Prestar los servicios profesionales para apoyar las acciones y actividades jurídicas de gestión predial en el marco de la recuperación integral de territorios.</v>
      </c>
      <c r="J340" s="34" t="str">
        <f>+CONSOLIDADO!P344&amp;" - "&amp;CONSOLIDADO!Q344&amp;" - "&amp;CONSOLIDADO!R344&amp;" "&amp;CONSOLIDADO!S344</f>
        <v>03 - 04 - 0323 Personal contratado para el fortalecimiento de las Gestión del Riesgo</v>
      </c>
      <c r="K340" s="34" t="str">
        <f>+CONSOLIDADO!J344&amp;" "&amp;CONSOLIDADO!K344</f>
        <v>2.3.03.03.01.03 Servicios Personales Indirectos</v>
      </c>
      <c r="L340" s="16" t="str">
        <f>+CONSOLIDADO!L344&amp;" "&amp;CONSOLIDADO!M344</f>
        <v>083 Prevención Y Atención De Desastres - General</v>
      </c>
      <c r="M340" s="16" t="str">
        <f>+CONSOLIDADO!N344&amp;" "&amp;CONSOLIDADO!O344</f>
        <v>7018 Transferencias de carácter general entre diferentes niveles de gobierno</v>
      </c>
    </row>
    <row r="341" spans="1:13" x14ac:dyDescent="0.2">
      <c r="A341" s="34" t="str">
        <f t="shared" si="25"/>
        <v>3311402200970-5</v>
      </c>
      <c r="B341" s="34">
        <f t="shared" si="26"/>
        <v>5</v>
      </c>
      <c r="C341" s="34" t="str">
        <f t="shared" si="27"/>
        <v>3311402200970</v>
      </c>
      <c r="D341" s="34" t="str">
        <f t="shared" si="28"/>
        <v>331140220097004</v>
      </c>
      <c r="E341" s="34" t="str">
        <f t="shared" si="29"/>
        <v>33114022009700401</v>
      </c>
      <c r="F341" s="35" t="str">
        <f>IF(ISERROR(CONSOLIDADO!D345&amp;IF(LEN(CONSOLIDADO!G345)=1,"00"&amp;CONSOLIDADO!G345,IF(LEN(CONSOLIDADO!G345)=2,"0"&amp;CONSOLIDADO!G345,IF(LEN(CONSOLIDADO!G345)=3,CONSOLIDADO!G345,""))))=TRUE,"",CONSOLIDADO!D345&amp;IF(LEN(CONSOLIDADO!G345)=1,"00"&amp;CONSOLIDADO!G345,IF(LEN(CONSOLIDADO!G345)=2,"0"&amp;CONSOLIDADO!G345,IF(LEN(CONSOLIDADO!G345)=3,CONSOLIDADO!G345,""))))</f>
        <v>33114022009700401001</v>
      </c>
      <c r="G341" s="16" t="str">
        <f>CONSOLIDADO!B345</f>
        <v xml:space="preserve">Gestionar  la recuperación  de 1 sector afectado por procesos de remoción en masa e inundación. </v>
      </c>
      <c r="H341" s="16" t="str">
        <f>MID(CONSOLIDADO!E345,6,250)</f>
        <v>Promover acciones de intervención articuladas de las entidades públicas para la recuperación y adaptación al cambio climático en los territorios vulnerables</v>
      </c>
      <c r="I341" s="36" t="str">
        <f>CONSOLIDADO!H345</f>
        <v>Adicion al contrato 346 de 2014, cuyo objeto es "Prestar servicios profesionales para la formulación, ejecución y seguimiento de acciones de recuperacion en zonas afectadas por riesgo y suelo de protección por riesgo en el Distrito Capital"</v>
      </c>
      <c r="J341" s="34" t="str">
        <f>+CONSOLIDADO!P345&amp;" - "&amp;CONSOLIDADO!Q345&amp;" - "&amp;CONSOLIDADO!R345&amp;" "&amp;CONSOLIDADO!S345</f>
        <v>03 - 04 - 0323 Personal contratado para el fortalecimiento de las Gestión del Riesgo</v>
      </c>
      <c r="K341" s="34" t="str">
        <f>+CONSOLIDADO!J345&amp;" "&amp;CONSOLIDADO!K345</f>
        <v>2.3.03.03.01.03 Servicios Personales Indirectos</v>
      </c>
      <c r="L341" s="16" t="str">
        <f>+CONSOLIDADO!L345&amp;" "&amp;CONSOLIDADO!M345</f>
        <v>083 Prevención Y Atención De Desastres - General</v>
      </c>
      <c r="M341" s="16" t="str">
        <f>+CONSOLIDADO!N345&amp;" "&amp;CONSOLIDADO!O345</f>
        <v>7018 Transferencias de carácter general entre diferentes niveles de gobierno</v>
      </c>
    </row>
    <row r="342" spans="1:13" x14ac:dyDescent="0.2">
      <c r="A342" s="34" t="str">
        <f t="shared" si="25"/>
        <v>3311402200970-6</v>
      </c>
      <c r="B342" s="34">
        <f t="shared" si="26"/>
        <v>6</v>
      </c>
      <c r="C342" s="34" t="str">
        <f t="shared" si="27"/>
        <v>3311402200970</v>
      </c>
      <c r="D342" s="34" t="str">
        <f t="shared" si="28"/>
        <v>331140220097004</v>
      </c>
      <c r="E342" s="34" t="str">
        <f t="shared" si="29"/>
        <v>33114022009700401</v>
      </c>
      <c r="F342" s="35" t="str">
        <f>IF(ISERROR(CONSOLIDADO!D346&amp;IF(LEN(CONSOLIDADO!G346)=1,"00"&amp;CONSOLIDADO!G346,IF(LEN(CONSOLIDADO!G346)=2,"0"&amp;CONSOLIDADO!G346,IF(LEN(CONSOLIDADO!G346)=3,CONSOLIDADO!G346,""))))=TRUE,"",CONSOLIDADO!D346&amp;IF(LEN(CONSOLIDADO!G346)=1,"00"&amp;CONSOLIDADO!G346,IF(LEN(CONSOLIDADO!G346)=2,"0"&amp;CONSOLIDADO!G346,IF(LEN(CONSOLIDADO!G346)=3,CONSOLIDADO!G346,""))))</f>
        <v>33114022009700401002</v>
      </c>
      <c r="G342" s="16" t="str">
        <f>CONSOLIDADO!B346</f>
        <v xml:space="preserve">Gestionar  la recuperación  de 1 sector afectado por procesos de remoción en masa e inundación. </v>
      </c>
      <c r="H342" s="16" t="str">
        <f>MID(CONSOLIDADO!E346,6,250)</f>
        <v>Promover acciones de intervención articuladas de las entidades públicas para la recuperación y adaptación al cambio climático en los territorios vulnerables</v>
      </c>
      <c r="I342" s="36" t="str">
        <f>CONSOLIDADO!H346</f>
        <v>Adicion al contrato 097 de 2014, cuyo objeto es "Prestar servicios profesionales para la formulación, ejecución y seguimiento de acciones de recuperacion en zonas afectadas por riesgo y suelo de protección por riesgo en el Distrito Capital"</v>
      </c>
      <c r="J342" s="34" t="str">
        <f>+CONSOLIDADO!P346&amp;" - "&amp;CONSOLIDADO!Q346&amp;" - "&amp;CONSOLIDADO!R346&amp;" "&amp;CONSOLIDADO!S346</f>
        <v>03 - 04 - 0323 Personal contratado para el fortalecimiento de las Gestión del Riesgo</v>
      </c>
      <c r="K342" s="34" t="str">
        <f>+CONSOLIDADO!J346&amp;" "&amp;CONSOLIDADO!K346</f>
        <v>2.3.03.03.01.03 Servicios Personales Indirectos</v>
      </c>
      <c r="L342" s="16" t="str">
        <f>+CONSOLIDADO!L346&amp;" "&amp;CONSOLIDADO!M346</f>
        <v>083 Prevención Y Atención De Desastres - General</v>
      </c>
      <c r="M342" s="16" t="str">
        <f>+CONSOLIDADO!N346&amp;" "&amp;CONSOLIDADO!O346</f>
        <v>7018 Transferencias de carácter general entre diferentes niveles de gobierno</v>
      </c>
    </row>
    <row r="343" spans="1:13" x14ac:dyDescent="0.2">
      <c r="A343" s="34" t="str">
        <f t="shared" si="25"/>
        <v>3311402200970-7</v>
      </c>
      <c r="B343" s="34">
        <f t="shared" si="26"/>
        <v>7</v>
      </c>
      <c r="C343" s="34" t="str">
        <f t="shared" si="27"/>
        <v>3311402200970</v>
      </c>
      <c r="D343" s="34" t="str">
        <f t="shared" si="28"/>
        <v>331140220097004</v>
      </c>
      <c r="E343" s="34" t="str">
        <f t="shared" si="29"/>
        <v>33114022009700401</v>
      </c>
      <c r="F343" s="35" t="str">
        <f>IF(ISERROR(CONSOLIDADO!D347&amp;IF(LEN(CONSOLIDADO!G347)=1,"00"&amp;CONSOLIDADO!G347,IF(LEN(CONSOLIDADO!G347)=2,"0"&amp;CONSOLIDADO!G347,IF(LEN(CONSOLIDADO!G347)=3,CONSOLIDADO!G347,""))))=TRUE,"",CONSOLIDADO!D347&amp;IF(LEN(CONSOLIDADO!G347)=1,"00"&amp;CONSOLIDADO!G347,IF(LEN(CONSOLIDADO!G347)=2,"0"&amp;CONSOLIDADO!G347,IF(LEN(CONSOLIDADO!G347)=3,CONSOLIDADO!G347,""))))</f>
        <v>33114022009700401003</v>
      </c>
      <c r="G343" s="16" t="str">
        <f>CONSOLIDADO!B347</f>
        <v xml:space="preserve">Gestionar  la recuperación  de 1 sector afectado por procesos de remoción en masa e inundación. </v>
      </c>
      <c r="H343" s="16" t="str">
        <f>MID(CONSOLIDADO!E347,6,250)</f>
        <v>Promover acciones de intervención articuladas de las entidades públicas para la recuperación y adaptación al cambio climático en los territorios vulnerables</v>
      </c>
      <c r="I343" s="36" t="str">
        <f>CONSOLIDADO!H347</f>
        <v>Adicion al contrato 313 de 2014, cuyo objeto es "Prestar servicios profesionales para la formulación, ejecución y seguimiento de acciones de recuperacion en zonas afectadas por riesgo y suelo de protección por riesgo en el Distrito Capital"</v>
      </c>
      <c r="J343" s="34" t="str">
        <f>+CONSOLIDADO!P347&amp;" - "&amp;CONSOLIDADO!Q347&amp;" - "&amp;CONSOLIDADO!R347&amp;" "&amp;CONSOLIDADO!S347</f>
        <v>03 - 04 - 0323 Personal contratado para el fortalecimiento de las Gestión del Riesgo</v>
      </c>
      <c r="K343" s="34" t="str">
        <f>+CONSOLIDADO!J347&amp;" "&amp;CONSOLIDADO!K347</f>
        <v>2.3.03.03.01.03 Servicios Personales Indirectos</v>
      </c>
      <c r="L343" s="16" t="str">
        <f>+CONSOLIDADO!L347&amp;" "&amp;CONSOLIDADO!M347</f>
        <v>083 Prevención Y Atención De Desastres - General</v>
      </c>
      <c r="M343" s="16" t="str">
        <f>+CONSOLIDADO!N347&amp;" "&amp;CONSOLIDADO!O347</f>
        <v>7018 Transferencias de carácter general entre diferentes niveles de gobierno</v>
      </c>
    </row>
    <row r="344" spans="1:13" x14ac:dyDescent="0.2">
      <c r="A344" s="34" t="str">
        <f t="shared" si="25"/>
        <v>3311402200970-8</v>
      </c>
      <c r="B344" s="34">
        <f t="shared" si="26"/>
        <v>8</v>
      </c>
      <c r="C344" s="34" t="str">
        <f t="shared" si="27"/>
        <v>3311402200970</v>
      </c>
      <c r="D344" s="34" t="str">
        <f t="shared" si="28"/>
        <v>331140220097004</v>
      </c>
      <c r="E344" s="34" t="str">
        <f t="shared" si="29"/>
        <v>33114022009700401</v>
      </c>
      <c r="F344" s="35" t="str">
        <f>IF(ISERROR(CONSOLIDADO!D348&amp;IF(LEN(CONSOLIDADO!G348)=1,"00"&amp;CONSOLIDADO!G348,IF(LEN(CONSOLIDADO!G348)=2,"0"&amp;CONSOLIDADO!G348,IF(LEN(CONSOLIDADO!G348)=3,CONSOLIDADO!G348,""))))=TRUE,"",CONSOLIDADO!D348&amp;IF(LEN(CONSOLIDADO!G348)=1,"00"&amp;CONSOLIDADO!G348,IF(LEN(CONSOLIDADO!G348)=2,"0"&amp;CONSOLIDADO!G348,IF(LEN(CONSOLIDADO!G348)=3,CONSOLIDADO!G348,""))))</f>
        <v>33114022009700401004</v>
      </c>
      <c r="G344" s="16" t="str">
        <f>CONSOLIDADO!B348</f>
        <v xml:space="preserve">Gestionar  la recuperación  de 1 sector afectado por procesos de remoción en masa e inundación. </v>
      </c>
      <c r="H344" s="16" t="str">
        <f>MID(CONSOLIDADO!E348,6,250)</f>
        <v>Promover acciones de intervención articuladas de las entidades públicas para la recuperación y adaptación al cambio climático en los territorios vulnerables</v>
      </c>
      <c r="I344" s="36" t="str">
        <f>CONSOLIDADO!H348</f>
        <v>Desarrollar las labores de  exploracion Directa y  ensayos de laboratorio de suelos que se requieran en los sitios priorizados por elIDIGER, en las diferentes localidades del Distrito Capital, mediante la modalidad de monto agotable sin reajuste"</v>
      </c>
      <c r="J344" s="34" t="str">
        <f>+CONSOLIDADO!P348&amp;" - "&amp;CONSOLIDADO!Q348&amp;" - "&amp;CONSOLIDADO!R348&amp;" "&amp;CONSOLIDADO!S348</f>
        <v>01 - 03 - 0104 Adecuación de áreas urbanas y rurales en zonas de alto riesgo</v>
      </c>
      <c r="K344" s="34" t="str">
        <f>+CONSOLIDADO!J348&amp;" "&amp;CONSOLIDADO!K348</f>
        <v>2.3.01.01.03.98 Otros Gastos en Mejoramiento y Mantenimiento de Infraestructura propia del Sector</v>
      </c>
      <c r="L344" s="16" t="str">
        <f>+CONSOLIDADO!L348&amp;" "&amp;CONSOLIDADO!M348</f>
        <v>083 Prevención Y Atención De Desastres - General</v>
      </c>
      <c r="M344" s="16" t="str">
        <f>+CONSOLIDADO!N348&amp;" "&amp;CONSOLIDADO!O348</f>
        <v>7018 Transferencias de carácter general entre diferentes niveles de gobierno</v>
      </c>
    </row>
    <row r="345" spans="1:13" x14ac:dyDescent="0.2">
      <c r="A345" s="34" t="str">
        <f t="shared" si="25"/>
        <v>3311402200970-9</v>
      </c>
      <c r="B345" s="34">
        <f t="shared" si="26"/>
        <v>9</v>
      </c>
      <c r="C345" s="34" t="str">
        <f t="shared" si="27"/>
        <v>3311402200970</v>
      </c>
      <c r="D345" s="34" t="str">
        <f t="shared" si="28"/>
        <v>331140220097004</v>
      </c>
      <c r="E345" s="34" t="str">
        <f t="shared" si="29"/>
        <v>33114022009700401</v>
      </c>
      <c r="F345" s="35" t="str">
        <f>IF(ISERROR(CONSOLIDADO!D349&amp;IF(LEN(CONSOLIDADO!G349)=1,"00"&amp;CONSOLIDADO!G349,IF(LEN(CONSOLIDADO!G349)=2,"0"&amp;CONSOLIDADO!G349,IF(LEN(CONSOLIDADO!G349)=3,CONSOLIDADO!G349,""))))=TRUE,"",CONSOLIDADO!D349&amp;IF(LEN(CONSOLIDADO!G349)=1,"00"&amp;CONSOLIDADO!G349,IF(LEN(CONSOLIDADO!G349)=2,"0"&amp;CONSOLIDADO!G349,IF(LEN(CONSOLIDADO!G349)=3,CONSOLIDADO!G349,""))))</f>
        <v>33114022009700401005</v>
      </c>
      <c r="G345" s="16" t="str">
        <f>CONSOLIDADO!B349</f>
        <v xml:space="preserve">Gestionar  la recuperación  de 1 sector afectado por procesos de remoción en masa e inundación. </v>
      </c>
      <c r="H345" s="16" t="str">
        <f>MID(CONSOLIDADO!E349,6,250)</f>
        <v>Promover acciones de intervención articuladas de las entidades públicas para la recuperación y adaptación al cambio climático en los territorios vulnerables</v>
      </c>
      <c r="I345" s="36" t="str">
        <f>CONSOLIDADO!H349</f>
        <v>Adicion al contrato 368 de 2014, cuyo objeto es "Prestar servicios profesionales para la formulación, ejecución y seguimiento de acciones de recuperacion en zonas afectadas por riesgo y suelo de protección por riesgo en el Distrito Capital"</v>
      </c>
      <c r="J345" s="34" t="str">
        <f>+CONSOLIDADO!P349&amp;" - "&amp;CONSOLIDADO!Q349&amp;" - "&amp;CONSOLIDADO!R349&amp;" "&amp;CONSOLIDADO!S349</f>
        <v>03 - 04 - 0323 Personal contratado para el fortalecimiento de las Gestión del Riesgo</v>
      </c>
      <c r="K345" s="34" t="str">
        <f>+CONSOLIDADO!J349&amp;" "&amp;CONSOLIDADO!K349</f>
        <v>2.3.03.03.01.03 Servicios Personales Indirectos</v>
      </c>
      <c r="L345" s="16" t="str">
        <f>+CONSOLIDADO!L349&amp;" "&amp;CONSOLIDADO!M349</f>
        <v>083 Prevención Y Atención De Desastres - General</v>
      </c>
      <c r="M345" s="16" t="str">
        <f>+CONSOLIDADO!N349&amp;" "&amp;CONSOLIDADO!O349</f>
        <v>7018 Transferencias de carácter general entre diferentes niveles de gobierno</v>
      </c>
    </row>
    <row r="346" spans="1:13" x14ac:dyDescent="0.2">
      <c r="A346" s="34" t="str">
        <f t="shared" si="25"/>
        <v>3311402200970-10</v>
      </c>
      <c r="B346" s="34">
        <f t="shared" si="26"/>
        <v>10</v>
      </c>
      <c r="C346" s="34" t="str">
        <f t="shared" si="27"/>
        <v>3311402200970</v>
      </c>
      <c r="D346" s="34" t="str">
        <f t="shared" si="28"/>
        <v>331140220097004</v>
      </c>
      <c r="E346" s="34" t="str">
        <f t="shared" si="29"/>
        <v>33114022009700401</v>
      </c>
      <c r="F346" s="35" t="str">
        <f>IF(ISERROR(CONSOLIDADO!D350&amp;IF(LEN(CONSOLIDADO!G350)=1,"00"&amp;CONSOLIDADO!G350,IF(LEN(CONSOLIDADO!G350)=2,"0"&amp;CONSOLIDADO!G350,IF(LEN(CONSOLIDADO!G350)=3,CONSOLIDADO!G350,""))))=TRUE,"",CONSOLIDADO!D350&amp;IF(LEN(CONSOLIDADO!G350)=1,"00"&amp;CONSOLIDADO!G350,IF(LEN(CONSOLIDADO!G350)=2,"0"&amp;CONSOLIDADO!G350,IF(LEN(CONSOLIDADO!G350)=3,CONSOLIDADO!G350,""))))</f>
        <v>33114022009700401006</v>
      </c>
      <c r="G346" s="16" t="str">
        <f>CONSOLIDADO!B350</f>
        <v xml:space="preserve">Gestionar  la recuperación  de 1 sector afectado por procesos de remoción en masa e inundación. </v>
      </c>
      <c r="H346" s="16" t="str">
        <f>MID(CONSOLIDADO!E350,6,250)</f>
        <v>Promover acciones de intervención articuladas de las entidades públicas para la recuperación y adaptación al cambio climático en los territorios vulnerables</v>
      </c>
      <c r="I346" s="36" t="str">
        <f>CONSOLIDADO!H350</f>
        <v>Prestar servicios profesionales para la formulación, ejecución y seguimiento de acciones de recuperacion en zonas afectadas por riesgo y suelo de protección por riesgo en el Distrito Capital,</v>
      </c>
      <c r="J346" s="34" t="str">
        <f>+CONSOLIDADO!P350&amp;" - "&amp;CONSOLIDADO!Q350&amp;" - "&amp;CONSOLIDADO!R350&amp;" "&amp;CONSOLIDADO!S350</f>
        <v>03 - 04 - 0323 Personal contratado para el fortalecimiento de las Gestión del Riesgo</v>
      </c>
      <c r="K346" s="34" t="str">
        <f>+CONSOLIDADO!J350&amp;" "&amp;CONSOLIDADO!K350</f>
        <v>2.3.03.03.01.03 Servicios Personales Indirectos</v>
      </c>
      <c r="L346" s="16" t="str">
        <f>+CONSOLIDADO!L350&amp;" "&amp;CONSOLIDADO!M350</f>
        <v>083 Prevención Y Atención De Desastres - General</v>
      </c>
      <c r="M346" s="16" t="str">
        <f>+CONSOLIDADO!N350&amp;" "&amp;CONSOLIDADO!O350</f>
        <v>7018 Transferencias de carácter general entre diferentes niveles de gobierno</v>
      </c>
    </row>
    <row r="347" spans="1:13" x14ac:dyDescent="0.2">
      <c r="A347" s="34" t="str">
        <f t="shared" si="25"/>
        <v>3311402200970-11</v>
      </c>
      <c r="B347" s="34">
        <f t="shared" si="26"/>
        <v>11</v>
      </c>
      <c r="C347" s="34" t="str">
        <f t="shared" si="27"/>
        <v>3311402200970</v>
      </c>
      <c r="D347" s="34" t="str">
        <f t="shared" si="28"/>
        <v>331140220097004</v>
      </c>
      <c r="E347" s="34" t="str">
        <f t="shared" si="29"/>
        <v>33114022009700401</v>
      </c>
      <c r="F347" s="35" t="str">
        <f>IF(ISERROR(CONSOLIDADO!D351&amp;IF(LEN(CONSOLIDADO!G351)=1,"00"&amp;CONSOLIDADO!G351,IF(LEN(CONSOLIDADO!G351)=2,"0"&amp;CONSOLIDADO!G351,IF(LEN(CONSOLIDADO!G351)=3,CONSOLIDADO!G351,""))))=TRUE,"",CONSOLIDADO!D351&amp;IF(LEN(CONSOLIDADO!G351)=1,"00"&amp;CONSOLIDADO!G351,IF(LEN(CONSOLIDADO!G351)=2,"0"&amp;CONSOLIDADO!G351,IF(LEN(CONSOLIDADO!G351)=3,CONSOLIDADO!G351,""))))</f>
        <v>33114022009700401007</v>
      </c>
      <c r="G347" s="16" t="str">
        <f>CONSOLIDADO!B351</f>
        <v xml:space="preserve">Gestionar  la recuperación  de 1 sector afectado por procesos de remoción en masa e inundación. </v>
      </c>
      <c r="H347" s="16" t="str">
        <f>MID(CONSOLIDADO!E351,6,250)</f>
        <v>Promover acciones de intervención articuladas de las entidades públicas para la recuperación y adaptación al cambio climático en los territorios vulnerables</v>
      </c>
      <c r="I347" s="36" t="str">
        <f>CONSOLIDADO!H351</f>
        <v>Adicion al contrato 383 de 2014, cuyo objeto es "Prestar servicios profesionales para la formulación, ejecución y seguimiento de acciones de recuperacion en zonas afectadas por riesgo y suelo de protección por riesgo en el Distrito Capital"</v>
      </c>
      <c r="J347" s="34" t="str">
        <f>+CONSOLIDADO!P351&amp;" - "&amp;CONSOLIDADO!Q351&amp;" - "&amp;CONSOLIDADO!R351&amp;" "&amp;CONSOLIDADO!S351</f>
        <v>03 - 04 - 0323 Personal contratado para el fortalecimiento de las Gestión del Riesgo</v>
      </c>
      <c r="K347" s="34" t="str">
        <f>+CONSOLIDADO!J351&amp;" "&amp;CONSOLIDADO!K351</f>
        <v>2.3.03.03.01.03 Servicios Personales Indirectos</v>
      </c>
      <c r="L347" s="16" t="str">
        <f>+CONSOLIDADO!L351&amp;" "&amp;CONSOLIDADO!M351</f>
        <v>083 Prevención Y Atención De Desastres - General</v>
      </c>
      <c r="M347" s="16" t="str">
        <f>+CONSOLIDADO!N351&amp;" "&amp;CONSOLIDADO!O351</f>
        <v>7018 Transferencias de carácter general entre diferentes niveles de gobierno</v>
      </c>
    </row>
    <row r="348" spans="1:13" x14ac:dyDescent="0.2">
      <c r="A348" s="34" t="str">
        <f t="shared" si="25"/>
        <v>3311402200970-12</v>
      </c>
      <c r="B348" s="34">
        <f t="shared" si="26"/>
        <v>12</v>
      </c>
      <c r="C348" s="34" t="str">
        <f t="shared" si="27"/>
        <v>3311402200970</v>
      </c>
      <c r="D348" s="34" t="str">
        <f t="shared" si="28"/>
        <v>331140220097004</v>
      </c>
      <c r="E348" s="34" t="str">
        <f t="shared" si="29"/>
        <v>33114022009700401</v>
      </c>
      <c r="F348" s="35" t="str">
        <f>IF(ISERROR(CONSOLIDADO!D352&amp;IF(LEN(CONSOLIDADO!G352)=1,"00"&amp;CONSOLIDADO!G352,IF(LEN(CONSOLIDADO!G352)=2,"0"&amp;CONSOLIDADO!G352,IF(LEN(CONSOLIDADO!G352)=3,CONSOLIDADO!G352,""))))=TRUE,"",CONSOLIDADO!D352&amp;IF(LEN(CONSOLIDADO!G352)=1,"00"&amp;CONSOLIDADO!G352,IF(LEN(CONSOLIDADO!G352)=2,"0"&amp;CONSOLIDADO!G352,IF(LEN(CONSOLIDADO!G352)=3,CONSOLIDADO!G352,""))))</f>
        <v>33114022009700401008</v>
      </c>
      <c r="G348" s="16" t="str">
        <f>CONSOLIDADO!B352</f>
        <v xml:space="preserve">Gestionar  la recuperación  de 1 sector afectado por procesos de remoción en masa e inundación. </v>
      </c>
      <c r="H348" s="16" t="str">
        <f>MID(CONSOLIDADO!E352,6,250)</f>
        <v>Promover acciones de intervención articuladas de las entidades públicas para la recuperación y adaptación al cambio climático en los territorios vulnerables</v>
      </c>
      <c r="I348" s="36" t="str">
        <f>CONSOLIDADO!H352</f>
        <v>Prestar servicios en la entidad como apoyo a la Gestión para adelantar actividades administrativas.</v>
      </c>
      <c r="J348" s="34" t="str">
        <f>+CONSOLIDADO!P352&amp;" - "&amp;CONSOLIDADO!Q352&amp;" - "&amp;CONSOLIDADO!R352&amp;" "&amp;CONSOLIDADO!S352</f>
        <v>03 - 04 - 0323 Personal contratado para el fortalecimiento de las Gestión del Riesgo</v>
      </c>
      <c r="K348" s="34" t="str">
        <f>+CONSOLIDADO!J352&amp;" "&amp;CONSOLIDADO!K352</f>
        <v>2.3.03.03.01.03 Servicios Personales Indirectos</v>
      </c>
      <c r="L348" s="16" t="str">
        <f>+CONSOLIDADO!L352&amp;" "&amp;CONSOLIDADO!M352</f>
        <v>083 Prevención Y Atención De Desastres - General</v>
      </c>
      <c r="M348" s="16" t="str">
        <f>+CONSOLIDADO!N352&amp;" "&amp;CONSOLIDADO!O352</f>
        <v>7018 Transferencias de carácter general entre diferentes niveles de gobierno</v>
      </c>
    </row>
    <row r="349" spans="1:13" x14ac:dyDescent="0.2">
      <c r="A349" s="34" t="str">
        <f t="shared" si="25"/>
        <v>3311402200970-13</v>
      </c>
      <c r="B349" s="34">
        <f t="shared" si="26"/>
        <v>13</v>
      </c>
      <c r="C349" s="34" t="str">
        <f t="shared" si="27"/>
        <v>3311402200970</v>
      </c>
      <c r="D349" s="34" t="str">
        <f t="shared" si="28"/>
        <v>331140220097005</v>
      </c>
      <c r="E349" s="34" t="str">
        <f t="shared" si="29"/>
        <v>33114022009700501</v>
      </c>
      <c r="F349" s="35" t="str">
        <f>IF(ISERROR(CONSOLIDADO!D353&amp;IF(LEN(CONSOLIDADO!G353)=1,"00"&amp;CONSOLIDADO!G353,IF(LEN(CONSOLIDADO!G353)=2,"0"&amp;CONSOLIDADO!G353,IF(LEN(CONSOLIDADO!G353)=3,CONSOLIDADO!G353,""))))=TRUE,"",CONSOLIDADO!D353&amp;IF(LEN(CONSOLIDADO!G353)=1,"00"&amp;CONSOLIDADO!G353,IF(LEN(CONSOLIDADO!G353)=2,"0"&amp;CONSOLIDADO!G353,IF(LEN(CONSOLIDADO!G353)=3,CONSOLIDADO!G353,""))))</f>
        <v>33114022009700501001</v>
      </c>
      <c r="G349" s="16" t="str">
        <f>CONSOLIDADO!B353</f>
        <v xml:space="preserve">Articular   3 acciones  de recuperación en zonas afectadas por riesgo a traves de la formuación y ejecución de planes de acción
</v>
      </c>
      <c r="H349" s="16" t="str">
        <f>MID(CONSOLIDADO!E353,6,250)</f>
        <v>Generación de la linea base de los SPPR. (Inventario y conocimiento predial).</v>
      </c>
      <c r="I349" s="36" t="str">
        <f>CONSOLIDADO!H353</f>
        <v>Adicion al contrato 272 de 2014, cuyo objeto es "Prestar servicios profesionales para  la reducción de riesgos mediante la implementación y seguimiento de acciones para la recuperación de zonas afectadas por riesgo en el Distrito Capital"</v>
      </c>
      <c r="J349" s="34" t="str">
        <f>+CONSOLIDADO!P353&amp;" - "&amp;CONSOLIDADO!Q353&amp;" - "&amp;CONSOLIDADO!R353&amp;" "&amp;CONSOLIDADO!S353</f>
        <v>03 - 04 - 0323 Personal contratado para el fortalecimiento de las Gestión del Riesgo</v>
      </c>
      <c r="K349" s="34" t="str">
        <f>+CONSOLIDADO!J353&amp;" "&amp;CONSOLIDADO!K353</f>
        <v>2.3.03.03.01.03 Servicios Personales Indirectos</v>
      </c>
      <c r="L349" s="16" t="str">
        <f>+CONSOLIDADO!L353&amp;" "&amp;CONSOLIDADO!M353</f>
        <v>083 Prevención Y Atención De Desastres - General</v>
      </c>
      <c r="M349" s="16" t="str">
        <f>+CONSOLIDADO!N353&amp;" "&amp;CONSOLIDADO!O353</f>
        <v>7018 Transferencias de carácter general entre diferentes niveles de gobierno</v>
      </c>
    </row>
    <row r="350" spans="1:13" x14ac:dyDescent="0.2">
      <c r="A350" s="34" t="str">
        <f t="shared" si="25"/>
        <v>3311402200970-14</v>
      </c>
      <c r="B350" s="34">
        <f t="shared" si="26"/>
        <v>14</v>
      </c>
      <c r="C350" s="34" t="str">
        <f t="shared" si="27"/>
        <v>3311402200970</v>
      </c>
      <c r="D350" s="34" t="str">
        <f t="shared" si="28"/>
        <v>331140220097005</v>
      </c>
      <c r="E350" s="34" t="str">
        <f t="shared" si="29"/>
        <v>33114022009700501</v>
      </c>
      <c r="F350" s="35" t="str">
        <f>IF(ISERROR(CONSOLIDADO!D354&amp;IF(LEN(CONSOLIDADO!G354)=1,"00"&amp;CONSOLIDADO!G354,IF(LEN(CONSOLIDADO!G354)=2,"0"&amp;CONSOLIDADO!G354,IF(LEN(CONSOLIDADO!G354)=3,CONSOLIDADO!G354,""))))=TRUE,"",CONSOLIDADO!D354&amp;IF(LEN(CONSOLIDADO!G354)=1,"00"&amp;CONSOLIDADO!G354,IF(LEN(CONSOLIDADO!G354)=2,"0"&amp;CONSOLIDADO!G354,IF(LEN(CONSOLIDADO!G354)=3,CONSOLIDADO!G354,""))))</f>
        <v>33114022009700501002</v>
      </c>
      <c r="G350" s="16" t="str">
        <f>CONSOLIDADO!B354</f>
        <v xml:space="preserve">Articular   3 acciones  de recuperación en zonas afectadas por riesgo a traves de la formuación y ejecución de planes de acción
</v>
      </c>
      <c r="H350" s="16" t="str">
        <f>MID(CONSOLIDADO!E354,6,250)</f>
        <v>Generación de la linea base de los SPPR. (Inventario y conocimiento predial).</v>
      </c>
      <c r="I350" s="36" t="str">
        <f>CONSOLIDADO!H354</f>
        <v>Adicion al contrado 271 de 2014, cuyo objeto es "Prestar servicios profesionales para  apoyar la implementación y el seguimiento de acciones, para la recuperación en zonas afectadas por riesgo en el Distrito Capital."</v>
      </c>
      <c r="J350" s="34" t="str">
        <f>+CONSOLIDADO!P354&amp;" - "&amp;CONSOLIDADO!Q354&amp;" - "&amp;CONSOLIDADO!R354&amp;" "&amp;CONSOLIDADO!S354</f>
        <v>03 - 04 - 0323 Personal contratado para el fortalecimiento de las Gestión del Riesgo</v>
      </c>
      <c r="K350" s="34" t="str">
        <f>+CONSOLIDADO!J354&amp;" "&amp;CONSOLIDADO!K354</f>
        <v>2.3.03.03.01.03 Servicios Personales Indirectos</v>
      </c>
      <c r="L350" s="16" t="str">
        <f>+CONSOLIDADO!L354&amp;" "&amp;CONSOLIDADO!M354</f>
        <v>083 Prevención Y Atención De Desastres - General</v>
      </c>
      <c r="M350" s="16" t="str">
        <f>+CONSOLIDADO!N354&amp;" "&amp;CONSOLIDADO!O354</f>
        <v>7018 Transferencias de carácter general entre diferentes niveles de gobierno</v>
      </c>
    </row>
    <row r="351" spans="1:13" x14ac:dyDescent="0.2">
      <c r="A351" s="34" t="str">
        <f t="shared" si="25"/>
        <v>3311402200970-15</v>
      </c>
      <c r="B351" s="34">
        <f t="shared" si="26"/>
        <v>15</v>
      </c>
      <c r="C351" s="34" t="str">
        <f t="shared" si="27"/>
        <v>3311402200970</v>
      </c>
      <c r="D351" s="34" t="str">
        <f t="shared" si="28"/>
        <v>331140220097005</v>
      </c>
      <c r="E351" s="34" t="str">
        <f t="shared" si="29"/>
        <v>33114022009700501</v>
      </c>
      <c r="F351" s="35" t="str">
        <f>IF(ISERROR(CONSOLIDADO!D355&amp;IF(LEN(CONSOLIDADO!G355)=1,"00"&amp;CONSOLIDADO!G355,IF(LEN(CONSOLIDADO!G355)=2,"0"&amp;CONSOLIDADO!G355,IF(LEN(CONSOLIDADO!G355)=3,CONSOLIDADO!G355,""))))=TRUE,"",CONSOLIDADO!D355&amp;IF(LEN(CONSOLIDADO!G355)=1,"00"&amp;CONSOLIDADO!G355,IF(LEN(CONSOLIDADO!G355)=2,"0"&amp;CONSOLIDADO!G355,IF(LEN(CONSOLIDADO!G355)=3,CONSOLIDADO!G355,""))))</f>
        <v>33114022009700501003</v>
      </c>
      <c r="G351" s="16" t="str">
        <f>CONSOLIDADO!B355</f>
        <v xml:space="preserve">Articular   3 acciones  de recuperación en zonas afectadas por riesgo a traves de la formuación y ejecución de planes de acción
</v>
      </c>
      <c r="H351" s="16" t="str">
        <f>MID(CONSOLIDADO!E355,6,250)</f>
        <v>Generación de la linea base de los SPPR. (Inventario y conocimiento predial).</v>
      </c>
      <c r="I351" s="36" t="str">
        <f>CONSOLIDADO!H355</f>
        <v>Prestación de servicios profesionales para coordinación de acciones y la consolidación de documentos que fortalezcan la participación del IDIGER en espacios internacionales de negociación e intercambio de experiencias en el marco de la gestión de riesgos  y adaptación al cambio climático.</v>
      </c>
      <c r="J351" s="34" t="str">
        <f>+CONSOLIDADO!P355&amp;" - "&amp;CONSOLIDADO!Q355&amp;" - "&amp;CONSOLIDADO!R355&amp;" "&amp;CONSOLIDADO!S355</f>
        <v>03 - 04 - 0323 Personal contratado para el fortalecimiento de las Gestión del Riesgo</v>
      </c>
      <c r="K351" s="34" t="str">
        <f>+CONSOLIDADO!J355&amp;" "&amp;CONSOLIDADO!K355</f>
        <v>2.3.03.03.01.03 Servicios Personales Indirectos</v>
      </c>
      <c r="L351" s="16" t="str">
        <f>+CONSOLIDADO!L355&amp;" "&amp;CONSOLIDADO!M355</f>
        <v>083 Prevención Y Atención De Desastres - General</v>
      </c>
      <c r="M351" s="16" t="str">
        <f>+CONSOLIDADO!N355&amp;" "&amp;CONSOLIDADO!O355</f>
        <v>7018 Transferencias de carácter general entre diferentes niveles de gobierno</v>
      </c>
    </row>
    <row r="352" spans="1:13" x14ac:dyDescent="0.2">
      <c r="A352" s="34" t="str">
        <f t="shared" si="25"/>
        <v>3311402200970-16</v>
      </c>
      <c r="B352" s="34">
        <f t="shared" si="26"/>
        <v>16</v>
      </c>
      <c r="C352" s="34" t="str">
        <f t="shared" si="27"/>
        <v>3311402200970</v>
      </c>
      <c r="D352" s="34" t="str">
        <f t="shared" si="28"/>
        <v>331140220097005</v>
      </c>
      <c r="E352" s="34" t="str">
        <f t="shared" si="29"/>
        <v>33114022009700501</v>
      </c>
      <c r="F352" s="35" t="str">
        <f>IF(ISERROR(CONSOLIDADO!D356&amp;IF(LEN(CONSOLIDADO!G356)=1,"00"&amp;CONSOLIDADO!G356,IF(LEN(CONSOLIDADO!G356)=2,"0"&amp;CONSOLIDADO!G356,IF(LEN(CONSOLIDADO!G356)=3,CONSOLIDADO!G356,""))))=TRUE,"",CONSOLIDADO!D356&amp;IF(LEN(CONSOLIDADO!G356)=1,"00"&amp;CONSOLIDADO!G356,IF(LEN(CONSOLIDADO!G356)=2,"0"&amp;CONSOLIDADO!G356,IF(LEN(CONSOLIDADO!G356)=3,CONSOLIDADO!G356,""))))</f>
        <v>33114022009700501004</v>
      </c>
      <c r="G352" s="16" t="str">
        <f>CONSOLIDADO!B356</f>
        <v xml:space="preserve">Articular   3 acciones  de recuperación en zonas afectadas por riesgo a traves de la formuación y ejecución de planes de acción
</v>
      </c>
      <c r="H352" s="16" t="str">
        <f>MID(CONSOLIDADO!E356,6,250)</f>
        <v>Generación de la linea base de los SPPR. (Inventario y conocimiento predial).</v>
      </c>
      <c r="I352" s="36" t="str">
        <f>CONSOLIDADO!H356</f>
        <v>Adicion al contrato  327 de 2014, cuyo objeto es "Prestar servicios profesionales para apoyar en la elaboración de estudios técnicos, administrativos y  financieros de la etapa precontractual de los proyectos de inversión de la entidad"</v>
      </c>
      <c r="J352" s="34" t="str">
        <f>+CONSOLIDADO!P356&amp;" - "&amp;CONSOLIDADO!Q356&amp;" - "&amp;CONSOLIDADO!R356&amp;" "&amp;CONSOLIDADO!S356</f>
        <v>03 - 04 - 0323 Personal contratado para el fortalecimiento de las Gestión del Riesgo</v>
      </c>
      <c r="K352" s="34" t="str">
        <f>+CONSOLIDADO!J356&amp;" "&amp;CONSOLIDADO!K356</f>
        <v>2.3.03.03.01.03 Servicios Personales Indirectos</v>
      </c>
      <c r="L352" s="16" t="str">
        <f>+CONSOLIDADO!L356&amp;" "&amp;CONSOLIDADO!M356</f>
        <v>083 Prevención Y Atención De Desastres - General</v>
      </c>
      <c r="M352" s="16" t="str">
        <f>+CONSOLIDADO!N356&amp;" "&amp;CONSOLIDADO!O356</f>
        <v>7018 Transferencias de carácter general entre diferentes niveles de gobierno</v>
      </c>
    </row>
    <row r="353" spans="1:13" x14ac:dyDescent="0.2">
      <c r="A353" s="34" t="str">
        <f t="shared" si="25"/>
        <v>3311402200970-17</v>
      </c>
      <c r="B353" s="34">
        <f t="shared" si="26"/>
        <v>17</v>
      </c>
      <c r="C353" s="34" t="str">
        <f t="shared" si="27"/>
        <v>3311402200970</v>
      </c>
      <c r="D353" s="34" t="str">
        <f t="shared" si="28"/>
        <v>331140220097005</v>
      </c>
      <c r="E353" s="34" t="str">
        <f t="shared" si="29"/>
        <v>33114022009700501</v>
      </c>
      <c r="F353" s="35" t="str">
        <f>IF(ISERROR(CONSOLIDADO!D357&amp;IF(LEN(CONSOLIDADO!G357)=1,"00"&amp;CONSOLIDADO!G357,IF(LEN(CONSOLIDADO!G357)=2,"0"&amp;CONSOLIDADO!G357,IF(LEN(CONSOLIDADO!G357)=3,CONSOLIDADO!G357,""))))=TRUE,"",CONSOLIDADO!D357&amp;IF(LEN(CONSOLIDADO!G357)=1,"00"&amp;CONSOLIDADO!G357,IF(LEN(CONSOLIDADO!G357)=2,"0"&amp;CONSOLIDADO!G357,IF(LEN(CONSOLIDADO!G357)=3,CONSOLIDADO!G357,""))))</f>
        <v>33114022009700501005</v>
      </c>
      <c r="G353" s="16" t="str">
        <f>CONSOLIDADO!B357</f>
        <v xml:space="preserve">Articular   3 acciones  de recuperación en zonas afectadas por riesgo a traves de la formuación y ejecución de planes de acción
</v>
      </c>
      <c r="H353" s="16" t="str">
        <f>MID(CONSOLIDADO!E357,6,250)</f>
        <v>Generación de la linea base de los SPPR. (Inventario y conocimiento predial).</v>
      </c>
      <c r="I353" s="36" t="str">
        <f>CONSOLIDADO!H357</f>
        <v xml:space="preserve">Prestar servicio profesionales  para la identificacion y seguimiento a la ejecucion de obras de mitigacion y recuperacion </v>
      </c>
      <c r="J353" s="34" t="str">
        <f>+CONSOLIDADO!P357&amp;" - "&amp;CONSOLIDADO!Q357&amp;" - "&amp;CONSOLIDADO!R357&amp;" "&amp;CONSOLIDADO!S357</f>
        <v>03 - 04 - 0323 Personal contratado para el fortalecimiento de las Gestión del Riesgo</v>
      </c>
      <c r="K353" s="34" t="str">
        <f>+CONSOLIDADO!J357&amp;" "&amp;CONSOLIDADO!K357</f>
        <v>2.3.03.03.01.03 Servicios Personales Indirectos</v>
      </c>
      <c r="L353" s="16" t="str">
        <f>+CONSOLIDADO!L357&amp;" "&amp;CONSOLIDADO!M357</f>
        <v>083 Prevención Y Atención De Desastres - General</v>
      </c>
      <c r="M353" s="16" t="str">
        <f>+CONSOLIDADO!N357&amp;" "&amp;CONSOLIDADO!O357</f>
        <v>7018 Transferencias de carácter general entre diferentes niveles de gobierno</v>
      </c>
    </row>
    <row r="354" spans="1:13" x14ac:dyDescent="0.2">
      <c r="A354" s="34" t="str">
        <f t="shared" si="25"/>
        <v>3311403310906-1</v>
      </c>
      <c r="B354" s="34">
        <f t="shared" si="26"/>
        <v>1</v>
      </c>
      <c r="C354" s="34" t="str">
        <f t="shared" si="27"/>
        <v>3311403310906</v>
      </c>
      <c r="D354" s="34" t="str">
        <f t="shared" si="28"/>
        <v>331140331090601</v>
      </c>
      <c r="E354" s="34" t="str">
        <f t="shared" si="29"/>
        <v>33114033109060101</v>
      </c>
      <c r="F354" s="35" t="str">
        <f>IF(ISERROR(CONSOLIDADO!D358&amp;IF(LEN(CONSOLIDADO!G358)=1,"00"&amp;CONSOLIDADO!G358,IF(LEN(CONSOLIDADO!G358)=2,"0"&amp;CONSOLIDADO!G358,IF(LEN(CONSOLIDADO!G358)=3,CONSOLIDADO!G358,""))))=TRUE,"",CONSOLIDADO!D358&amp;IF(LEN(CONSOLIDADO!G358)=1,"00"&amp;CONSOLIDADO!G358,IF(LEN(CONSOLIDADO!G358)=2,"0"&amp;CONSOLIDADO!G358,IF(LEN(CONSOLIDADO!G358)=3,CONSOLIDADO!G358,""))))</f>
        <v>33114033109060101001</v>
      </c>
      <c r="G354" s="16" t="str">
        <f>CONSOLIDADO!B358</f>
        <v xml:space="preserve">Garantizar el 100 % de los productos por grupos de apoyo administrativo y financiero de la entidad </v>
      </c>
      <c r="H354" s="16" t="str">
        <f>MID(CONSOLIDADO!E358,6,250)</f>
        <v>Fortalecer la gestión Administrativa, financiera, contractual y jurídica del FOPAE</v>
      </c>
      <c r="I354" s="36" t="str">
        <f>CONSOLIDADO!H358</f>
        <v>Contratar la Asesoria para la implementación de Normas Internacionales de Información Financiera NIIF</v>
      </c>
      <c r="J354" s="34" t="str">
        <f>+CONSOLIDADO!P358&amp;" - "&amp;CONSOLIDADO!Q358&amp;" - "&amp;CONSOLIDADO!R358&amp;" "&amp;CONSOLIDADO!S358</f>
        <v>03 - 04 - 0323 Personal contratado para el fortalecimiento de las Gestión del Riesgo</v>
      </c>
      <c r="K354" s="34" t="str">
        <f>+CONSOLIDADO!J358&amp;" "&amp;CONSOLIDADO!K358</f>
        <v>2.3.03.03.01.03 Servicios Personales Indirectos</v>
      </c>
      <c r="L354" s="16" t="str">
        <f>+CONSOLIDADO!L358&amp;" "&amp;CONSOLIDADO!M358</f>
        <v>066 Fortalecimiento Institucional - General</v>
      </c>
      <c r="M354" s="16" t="str">
        <f>+CONSOLIDADO!N358&amp;" "&amp;CONSOLIDADO!O358</f>
        <v>7018 Transferencias de carácter general entre diferentes niveles de gobierno</v>
      </c>
    </row>
    <row r="355" spans="1:13" x14ac:dyDescent="0.2">
      <c r="A355" s="34" t="str">
        <f t="shared" si="25"/>
        <v>3311403310906-2</v>
      </c>
      <c r="B355" s="34">
        <f t="shared" si="26"/>
        <v>2</v>
      </c>
      <c r="C355" s="34" t="str">
        <f t="shared" si="27"/>
        <v>3311403310906</v>
      </c>
      <c r="D355" s="34" t="str">
        <f t="shared" si="28"/>
        <v>331140331090601</v>
      </c>
      <c r="E355" s="34" t="str">
        <f t="shared" si="29"/>
        <v>33114033109060101</v>
      </c>
      <c r="F355" s="35" t="str">
        <f>IF(ISERROR(CONSOLIDADO!D359&amp;IF(LEN(CONSOLIDADO!G359)=1,"00"&amp;CONSOLIDADO!G359,IF(LEN(CONSOLIDADO!G359)=2,"0"&amp;CONSOLIDADO!G359,IF(LEN(CONSOLIDADO!G359)=3,CONSOLIDADO!G359,""))))=TRUE,"",CONSOLIDADO!D359&amp;IF(LEN(CONSOLIDADO!G359)=1,"00"&amp;CONSOLIDADO!G359,IF(LEN(CONSOLIDADO!G359)=2,"0"&amp;CONSOLIDADO!G359,IF(LEN(CONSOLIDADO!G359)=3,CONSOLIDADO!G359,""))))</f>
        <v>33114033109060101002</v>
      </c>
      <c r="G355" s="16" t="str">
        <f>CONSOLIDADO!B359</f>
        <v xml:space="preserve">Garantizar el 100 % de los productos por grupos de apoyo administrativo y financiero de la entidad </v>
      </c>
      <c r="H355" s="16" t="str">
        <f>MID(CONSOLIDADO!E359,6,250)</f>
        <v>Fortalecer la gestión Administrativa, financiera, contractual y jurídica del FOPAE</v>
      </c>
      <c r="I355" s="36" t="str">
        <f>CONSOLIDADO!H359</f>
        <v>Contratar el avalúo de bienes muebles, toma física del inventario de la entidad y su incorporación al software asignado por la misma.</v>
      </c>
      <c r="J355" s="34" t="str">
        <f>+CONSOLIDADO!P359&amp;" - "&amp;CONSOLIDADO!Q359&amp;" - "&amp;CONSOLIDADO!R359&amp;" "&amp;CONSOLIDADO!S359</f>
        <v>03 - 04 - 0323 Personal contratado para el fortalecimiento de las Gestión del Riesgo</v>
      </c>
      <c r="K355" s="34" t="str">
        <f>+CONSOLIDADO!J359&amp;" "&amp;CONSOLIDADO!K359</f>
        <v>2.3.03.03.01.03 Servicios Personales Indirectos</v>
      </c>
      <c r="L355" s="16" t="str">
        <f>+CONSOLIDADO!L359&amp;" "&amp;CONSOLIDADO!M359</f>
        <v>066 Fortalecimiento Institucional - General</v>
      </c>
      <c r="M355" s="16" t="str">
        <f>+CONSOLIDADO!N359&amp;" "&amp;CONSOLIDADO!O359</f>
        <v>7018 Transferencias de carácter general entre diferentes niveles de gobierno</v>
      </c>
    </row>
    <row r="356" spans="1:13" x14ac:dyDescent="0.2">
      <c r="A356" s="34" t="str">
        <f t="shared" si="25"/>
        <v>3311403310906-3</v>
      </c>
      <c r="B356" s="34">
        <f t="shared" si="26"/>
        <v>3</v>
      </c>
      <c r="C356" s="34" t="str">
        <f t="shared" si="27"/>
        <v>3311403310906</v>
      </c>
      <c r="D356" s="34" t="str">
        <f t="shared" si="28"/>
        <v>331140331090601</v>
      </c>
      <c r="E356" s="34" t="str">
        <f t="shared" si="29"/>
        <v>33114033109060101</v>
      </c>
      <c r="F356" s="35" t="str">
        <f>IF(ISERROR(CONSOLIDADO!D360&amp;IF(LEN(CONSOLIDADO!G360)=1,"00"&amp;CONSOLIDADO!G360,IF(LEN(CONSOLIDADO!G360)=2,"0"&amp;CONSOLIDADO!G360,IF(LEN(CONSOLIDADO!G360)=3,CONSOLIDADO!G360,""))))=TRUE,"",CONSOLIDADO!D360&amp;IF(LEN(CONSOLIDADO!G360)=1,"00"&amp;CONSOLIDADO!G360,IF(LEN(CONSOLIDADO!G360)=2,"0"&amp;CONSOLIDADO!G360,IF(LEN(CONSOLIDADO!G360)=3,CONSOLIDADO!G360,""))))</f>
        <v>33114033109060101003</v>
      </c>
      <c r="G356" s="16" t="str">
        <f>CONSOLIDADO!B360</f>
        <v xml:space="preserve">Garantizar el 100 % de los productos por grupos de apoyo administrativo y financiero de la entidad </v>
      </c>
      <c r="H356" s="16" t="str">
        <f>MID(CONSOLIDADO!E360,6,250)</f>
        <v>Fortalecer la gestión Administrativa, financiera, contractual y jurídica del FOPAE</v>
      </c>
      <c r="I356" s="36" t="str">
        <f>CONSOLIDADO!H360</f>
        <v>Prestar servicios de apoyo operativo en la conduccion del vehiculo que se le asigne para el cumplimiento de la mision del Idiger</v>
      </c>
      <c r="J356" s="34" t="str">
        <f>+CONSOLIDADO!P360&amp;" - "&amp;CONSOLIDADO!Q360&amp;" - "&amp;CONSOLIDADO!R360&amp;" "&amp;CONSOLIDADO!S360</f>
        <v>03 - 04 - 0323 Personal contratado para el fortalecimiento de las Gestión del Riesgo</v>
      </c>
      <c r="K356" s="34" t="str">
        <f>+CONSOLIDADO!J360&amp;" "&amp;CONSOLIDADO!K360</f>
        <v>2.3.03.03.01.03 Servicios Personales Indirectos</v>
      </c>
      <c r="L356" s="16" t="str">
        <f>+CONSOLIDADO!L360&amp;" "&amp;CONSOLIDADO!M360</f>
        <v>066 Fortalecimiento Institucional - General</v>
      </c>
      <c r="M356" s="16" t="str">
        <f>+CONSOLIDADO!N360&amp;" "&amp;CONSOLIDADO!O360</f>
        <v>7018 Transferencias de carácter general entre diferentes niveles de gobierno</v>
      </c>
    </row>
    <row r="357" spans="1:13" x14ac:dyDescent="0.2">
      <c r="A357" s="34" t="str">
        <f t="shared" si="25"/>
        <v>3311403310906-4</v>
      </c>
      <c r="B357" s="34">
        <f t="shared" si="26"/>
        <v>4</v>
      </c>
      <c r="C357" s="34" t="str">
        <f t="shared" si="27"/>
        <v>3311403310906</v>
      </c>
      <c r="D357" s="34" t="str">
        <f t="shared" si="28"/>
        <v>331140331090601</v>
      </c>
      <c r="E357" s="34" t="str">
        <f t="shared" si="29"/>
        <v>33114033109060101</v>
      </c>
      <c r="F357" s="35" t="str">
        <f>IF(ISERROR(CONSOLIDADO!D361&amp;IF(LEN(CONSOLIDADO!G361)=1,"00"&amp;CONSOLIDADO!G361,IF(LEN(CONSOLIDADO!G361)=2,"0"&amp;CONSOLIDADO!G361,IF(LEN(CONSOLIDADO!G361)=3,CONSOLIDADO!G361,""))))=TRUE,"",CONSOLIDADO!D361&amp;IF(LEN(CONSOLIDADO!G361)=1,"00"&amp;CONSOLIDADO!G361,IF(LEN(CONSOLIDADO!G361)=2,"0"&amp;CONSOLIDADO!G361,IF(LEN(CONSOLIDADO!G361)=3,CONSOLIDADO!G361,""))))</f>
        <v>33114033109060101004</v>
      </c>
      <c r="G357" s="16" t="str">
        <f>CONSOLIDADO!B361</f>
        <v xml:space="preserve">Garantizar el 100 % de los productos por grupos de apoyo administrativo y financiero de la entidad </v>
      </c>
      <c r="H357" s="16" t="str">
        <f>MID(CONSOLIDADO!E361,6,250)</f>
        <v>Fortalecer la gestión Administrativa, financiera, contractual y jurídica del FOPAE</v>
      </c>
      <c r="I357" s="36" t="str">
        <f>CONSOLIDADO!H361</f>
        <v>Prestar servicios profesionales a la entidad, como abogado para el desarrollo de las actividades relacionadas con la asesoría legal de la entidad.</v>
      </c>
      <c r="J357" s="34" t="str">
        <f>+CONSOLIDADO!P361&amp;" - "&amp;CONSOLIDADO!Q361&amp;" - "&amp;CONSOLIDADO!R361&amp;" "&amp;CONSOLIDADO!S361</f>
        <v>03 - 04 - 0323 Personal contratado para el fortalecimiento de las Gestión del Riesgo</v>
      </c>
      <c r="K357" s="34" t="str">
        <f>+CONSOLIDADO!J361&amp;" "&amp;CONSOLIDADO!K361</f>
        <v>2.3.03.03.01.03 Servicios Personales Indirectos</v>
      </c>
      <c r="L357" s="16" t="str">
        <f>+CONSOLIDADO!L361&amp;" "&amp;CONSOLIDADO!M361</f>
        <v>066 Fortalecimiento Institucional - General</v>
      </c>
      <c r="M357" s="16" t="str">
        <f>+CONSOLIDADO!N361&amp;" "&amp;CONSOLIDADO!O361</f>
        <v>7018 Transferencias de carácter general entre diferentes niveles de gobierno</v>
      </c>
    </row>
    <row r="358" spans="1:13" x14ac:dyDescent="0.2">
      <c r="A358" s="34" t="str">
        <f t="shared" si="25"/>
        <v>3311403310906-5</v>
      </c>
      <c r="B358" s="34">
        <f t="shared" si="26"/>
        <v>5</v>
      </c>
      <c r="C358" s="34" t="str">
        <f t="shared" si="27"/>
        <v>3311403310906</v>
      </c>
      <c r="D358" s="34" t="str">
        <f t="shared" si="28"/>
        <v>331140331090601</v>
      </c>
      <c r="E358" s="34" t="str">
        <f t="shared" si="29"/>
        <v>33114033109060101</v>
      </c>
      <c r="F358" s="35" t="str">
        <f>IF(ISERROR(CONSOLIDADO!D362&amp;IF(LEN(CONSOLIDADO!G362)=1,"00"&amp;CONSOLIDADO!G362,IF(LEN(CONSOLIDADO!G362)=2,"0"&amp;CONSOLIDADO!G362,IF(LEN(CONSOLIDADO!G362)=3,CONSOLIDADO!G362,""))))=TRUE,"",CONSOLIDADO!D362&amp;IF(LEN(CONSOLIDADO!G362)=1,"00"&amp;CONSOLIDADO!G362,IF(LEN(CONSOLIDADO!G362)=2,"0"&amp;CONSOLIDADO!G362,IF(LEN(CONSOLIDADO!G362)=3,CONSOLIDADO!G362,""))))</f>
        <v>33114033109060101005</v>
      </c>
      <c r="G358" s="16" t="str">
        <f>CONSOLIDADO!B362</f>
        <v xml:space="preserve">Garantizar el 100 % de los productos por grupos de apoyo administrativo y financiero de la entidad </v>
      </c>
      <c r="H358" s="16" t="str">
        <f>MID(CONSOLIDADO!E362,6,250)</f>
        <v>Fortalecer la gestión Administrativa, financiera, contractual y jurídica del FOPAE</v>
      </c>
      <c r="I358" s="36" t="str">
        <f>CONSOLIDADO!H362</f>
        <v xml:space="preserve"> Prestar servicios profesionales como abogado para el desarrollo de las actividades relacionadas con la representación judicial, asesoría legal y gestión contractual de la entidad.</v>
      </c>
      <c r="J358" s="34" t="str">
        <f>+CONSOLIDADO!P362&amp;" - "&amp;CONSOLIDADO!Q362&amp;" - "&amp;CONSOLIDADO!R362&amp;" "&amp;CONSOLIDADO!S362</f>
        <v>03 - 04 - 0323 Personal contratado para el fortalecimiento de las Gestión del Riesgo</v>
      </c>
      <c r="K358" s="34" t="str">
        <f>+CONSOLIDADO!J362&amp;" "&amp;CONSOLIDADO!K362</f>
        <v>2.3.03.03.01.03 Servicios Personales Indirectos</v>
      </c>
      <c r="L358" s="16" t="str">
        <f>+CONSOLIDADO!L362&amp;" "&amp;CONSOLIDADO!M362</f>
        <v>066 Fortalecimiento Institucional - General</v>
      </c>
      <c r="M358" s="16" t="str">
        <f>+CONSOLIDADO!N362&amp;" "&amp;CONSOLIDADO!O362</f>
        <v>7018 Transferencias de carácter general entre diferentes niveles de gobierno</v>
      </c>
    </row>
    <row r="359" spans="1:13" x14ac:dyDescent="0.2">
      <c r="A359" s="34" t="str">
        <f t="shared" si="25"/>
        <v>3311403310906-6</v>
      </c>
      <c r="B359" s="34">
        <f t="shared" si="26"/>
        <v>6</v>
      </c>
      <c r="C359" s="34" t="str">
        <f t="shared" si="27"/>
        <v>3311403310906</v>
      </c>
      <c r="D359" s="34" t="str">
        <f t="shared" si="28"/>
        <v>331140331090601</v>
      </c>
      <c r="E359" s="34" t="str">
        <f t="shared" si="29"/>
        <v>33114033109060101</v>
      </c>
      <c r="F359" s="35" t="str">
        <f>IF(ISERROR(CONSOLIDADO!D363&amp;IF(LEN(CONSOLIDADO!G363)=1,"00"&amp;CONSOLIDADO!G363,IF(LEN(CONSOLIDADO!G363)=2,"0"&amp;CONSOLIDADO!G363,IF(LEN(CONSOLIDADO!G363)=3,CONSOLIDADO!G363,""))))=TRUE,"",CONSOLIDADO!D363&amp;IF(LEN(CONSOLIDADO!G363)=1,"00"&amp;CONSOLIDADO!G363,IF(LEN(CONSOLIDADO!G363)=2,"0"&amp;CONSOLIDADO!G363,IF(LEN(CONSOLIDADO!G363)=3,CONSOLIDADO!G363,""))))</f>
        <v>33114033109060101006</v>
      </c>
      <c r="G359" s="16" t="str">
        <f>CONSOLIDADO!B363</f>
        <v xml:space="preserve">Garantizar el 100 % de los productos por grupos de apoyo administrativo y financiero de la entidad </v>
      </c>
      <c r="H359" s="16" t="str">
        <f>MID(CONSOLIDADO!E363,6,250)</f>
        <v>Fortalecer la gestión Administrativa, financiera, contractual y jurídica del FOPAE</v>
      </c>
      <c r="I359" s="36" t="str">
        <f>CONSOLIDADO!H363</f>
        <v>Adición al contrato No. 231 cuyo objeto es: Prestar servicios profesionales al FOPAE en transformación a IDIGER como abogado para el desarrollo de las actividades relacionadas con la representación judicial, asesoría legal y gestión contractual.</v>
      </c>
      <c r="J359" s="34" t="str">
        <f>+CONSOLIDADO!P363&amp;" - "&amp;CONSOLIDADO!Q363&amp;" - "&amp;CONSOLIDADO!R363&amp;" "&amp;CONSOLIDADO!S363</f>
        <v>03 - 04 - 0323 Personal contratado para el fortalecimiento de las Gestión del Riesgo</v>
      </c>
      <c r="K359" s="34" t="str">
        <f>+CONSOLIDADO!J363&amp;" "&amp;CONSOLIDADO!K363</f>
        <v>2.3.03.03.01.03 Servicios Personales Indirectos</v>
      </c>
      <c r="L359" s="16" t="str">
        <f>+CONSOLIDADO!L363&amp;" "&amp;CONSOLIDADO!M363</f>
        <v>066 Fortalecimiento Institucional - General</v>
      </c>
      <c r="M359" s="16" t="str">
        <f>+CONSOLIDADO!N363&amp;" "&amp;CONSOLIDADO!O363</f>
        <v>7018 Transferencias de carácter general entre diferentes niveles de gobierno</v>
      </c>
    </row>
    <row r="360" spans="1:13" x14ac:dyDescent="0.2">
      <c r="A360" s="34" t="str">
        <f t="shared" si="25"/>
        <v>3311403310906-7</v>
      </c>
      <c r="B360" s="34">
        <f t="shared" si="26"/>
        <v>7</v>
      </c>
      <c r="C360" s="34" t="str">
        <f t="shared" si="27"/>
        <v>3311403310906</v>
      </c>
      <c r="D360" s="34" t="str">
        <f t="shared" si="28"/>
        <v>331140331090601</v>
      </c>
      <c r="E360" s="34" t="str">
        <f t="shared" si="29"/>
        <v>33114033109060101</v>
      </c>
      <c r="F360" s="35" t="str">
        <f>IF(ISERROR(CONSOLIDADO!D364&amp;IF(LEN(CONSOLIDADO!G364)=1,"00"&amp;CONSOLIDADO!G364,IF(LEN(CONSOLIDADO!G364)=2,"0"&amp;CONSOLIDADO!G364,IF(LEN(CONSOLIDADO!G364)=3,CONSOLIDADO!G364,""))))=TRUE,"",CONSOLIDADO!D364&amp;IF(LEN(CONSOLIDADO!G364)=1,"00"&amp;CONSOLIDADO!G364,IF(LEN(CONSOLIDADO!G364)=2,"0"&amp;CONSOLIDADO!G364,IF(LEN(CONSOLIDADO!G364)=3,CONSOLIDADO!G364,""))))</f>
        <v>33114033109060101007</v>
      </c>
      <c r="G360" s="16" t="str">
        <f>CONSOLIDADO!B364</f>
        <v xml:space="preserve">Garantizar el 100 % de los productos por grupos de apoyo administrativo y financiero de la entidad </v>
      </c>
      <c r="H360" s="16" t="str">
        <f>MID(CONSOLIDADO!E364,6,250)</f>
        <v>Fortalecer la gestión Administrativa, financiera, contractual y jurídica del FOPAE</v>
      </c>
      <c r="I360" s="36" t="str">
        <f>CONSOLIDADO!H364</f>
        <v>Prestar servicios de apoyo técnico para adelantar actividades relacionadas con la representación judicial, asesoría legal y gestión contractual del  IDIGER.</v>
      </c>
      <c r="J360" s="34" t="str">
        <f>+CONSOLIDADO!P364&amp;" - "&amp;CONSOLIDADO!Q364&amp;" - "&amp;CONSOLIDADO!R364&amp;" "&amp;CONSOLIDADO!S364</f>
        <v>03 - 04 - 0323 Personal contratado para el fortalecimiento de las Gestión del Riesgo</v>
      </c>
      <c r="K360" s="34" t="str">
        <f>+CONSOLIDADO!J364&amp;" "&amp;CONSOLIDADO!K364</f>
        <v>2.3.03.03.01.03 Servicios Personales Indirectos</v>
      </c>
      <c r="L360" s="16" t="str">
        <f>+CONSOLIDADO!L364&amp;" "&amp;CONSOLIDADO!M364</f>
        <v>066 Fortalecimiento Institucional - General</v>
      </c>
      <c r="M360" s="16" t="str">
        <f>+CONSOLIDADO!N364&amp;" "&amp;CONSOLIDADO!O364</f>
        <v>7018 Transferencias de carácter general entre diferentes niveles de gobierno</v>
      </c>
    </row>
    <row r="361" spans="1:13" x14ac:dyDescent="0.2">
      <c r="A361" s="34" t="str">
        <f t="shared" si="25"/>
        <v>3311403310906-8</v>
      </c>
      <c r="B361" s="34">
        <f t="shared" si="26"/>
        <v>8</v>
      </c>
      <c r="C361" s="34" t="str">
        <f t="shared" si="27"/>
        <v>3311403310906</v>
      </c>
      <c r="D361" s="34" t="str">
        <f t="shared" si="28"/>
        <v>331140331090601</v>
      </c>
      <c r="E361" s="34" t="str">
        <f t="shared" si="29"/>
        <v>33114033109060101</v>
      </c>
      <c r="F361" s="35" t="str">
        <f>IF(ISERROR(CONSOLIDADO!D365&amp;IF(LEN(CONSOLIDADO!G365)=1,"00"&amp;CONSOLIDADO!G365,IF(LEN(CONSOLIDADO!G365)=2,"0"&amp;CONSOLIDADO!G365,IF(LEN(CONSOLIDADO!G365)=3,CONSOLIDADO!G365,""))))=TRUE,"",CONSOLIDADO!D365&amp;IF(LEN(CONSOLIDADO!G365)=1,"00"&amp;CONSOLIDADO!G365,IF(LEN(CONSOLIDADO!G365)=2,"0"&amp;CONSOLIDADO!G365,IF(LEN(CONSOLIDADO!G365)=3,CONSOLIDADO!G365,""))))</f>
        <v>33114033109060101008</v>
      </c>
      <c r="G361" s="16" t="str">
        <f>CONSOLIDADO!B365</f>
        <v xml:space="preserve">Garantizar el 100 % de los productos por grupos de apoyo administrativo y financiero de la entidad </v>
      </c>
      <c r="H361" s="16" t="str">
        <f>MID(CONSOLIDADO!E365,6,250)</f>
        <v>Fortalecer la gestión Administrativa, financiera, contractual y jurídica del FOPAE</v>
      </c>
      <c r="I361" s="36" t="str">
        <f>CONSOLIDADO!H365</f>
        <v>Prestar servicios de apoyo para adelantar actividades de asistencia administrativa en las dependencias de la entidad.</v>
      </c>
      <c r="J361" s="34" t="str">
        <f>+CONSOLIDADO!P365&amp;" - "&amp;CONSOLIDADO!Q365&amp;" - "&amp;CONSOLIDADO!R365&amp;" "&amp;CONSOLIDADO!S365</f>
        <v>03 - 04 - 0323 Personal contratado para el fortalecimiento de las Gestión del Riesgo</v>
      </c>
      <c r="K361" s="34" t="str">
        <f>+CONSOLIDADO!J365&amp;" "&amp;CONSOLIDADO!K365</f>
        <v>2.3.03.03.01.03 Servicios Personales Indirectos</v>
      </c>
      <c r="L361" s="16" t="str">
        <f>+CONSOLIDADO!L365&amp;" "&amp;CONSOLIDADO!M365</f>
        <v>066 Fortalecimiento Institucional - General</v>
      </c>
      <c r="M361" s="16" t="str">
        <f>+CONSOLIDADO!N365&amp;" "&amp;CONSOLIDADO!O365</f>
        <v>7018 Transferencias de carácter general entre diferentes niveles de gobierno</v>
      </c>
    </row>
    <row r="362" spans="1:13" x14ac:dyDescent="0.2">
      <c r="A362" s="34" t="str">
        <f t="shared" si="25"/>
        <v>3311403310906-9</v>
      </c>
      <c r="B362" s="34">
        <f t="shared" si="26"/>
        <v>9</v>
      </c>
      <c r="C362" s="34" t="str">
        <f t="shared" si="27"/>
        <v>3311403310906</v>
      </c>
      <c r="D362" s="34" t="str">
        <f t="shared" si="28"/>
        <v>331140331090601</v>
      </c>
      <c r="E362" s="34" t="str">
        <f t="shared" si="29"/>
        <v>33114033109060101</v>
      </c>
      <c r="F362" s="35" t="str">
        <f>IF(ISERROR(CONSOLIDADO!D366&amp;IF(LEN(CONSOLIDADO!G366)=1,"00"&amp;CONSOLIDADO!G366,IF(LEN(CONSOLIDADO!G366)=2,"0"&amp;CONSOLIDADO!G366,IF(LEN(CONSOLIDADO!G366)=3,CONSOLIDADO!G366,""))))=TRUE,"",CONSOLIDADO!D366&amp;IF(LEN(CONSOLIDADO!G366)=1,"00"&amp;CONSOLIDADO!G366,IF(LEN(CONSOLIDADO!G366)=2,"0"&amp;CONSOLIDADO!G366,IF(LEN(CONSOLIDADO!G366)=3,CONSOLIDADO!G366,""))))</f>
        <v>33114033109060101009</v>
      </c>
      <c r="G362" s="16" t="str">
        <f>CONSOLIDADO!B366</f>
        <v xml:space="preserve">Garantizar el 100 % de los productos por grupos de apoyo administrativo y financiero de la entidad </v>
      </c>
      <c r="H362" s="16" t="str">
        <f>MID(CONSOLIDADO!E366,6,250)</f>
        <v>Fortalecer la gestión Administrativa, financiera, contractual y jurídica del FOPAE</v>
      </c>
      <c r="I362" s="36" t="str">
        <f>CONSOLIDADO!H366</f>
        <v>Prestar servicios profesionales para realizar el acompañamiento a los procesos que se adelantan en la direccion general del  IDIGER.</v>
      </c>
      <c r="J362" s="34" t="str">
        <f>+CONSOLIDADO!P366&amp;" - "&amp;CONSOLIDADO!Q366&amp;" - "&amp;CONSOLIDADO!R366&amp;" "&amp;CONSOLIDADO!S366</f>
        <v>03 - 04 - 0323 Personal contratado para el fortalecimiento de las Gestión del Riesgo</v>
      </c>
      <c r="K362" s="34" t="str">
        <f>+CONSOLIDADO!J366&amp;" "&amp;CONSOLIDADO!K366</f>
        <v>2.3.03.03.01.03 Servicios Personales Indirectos</v>
      </c>
      <c r="L362" s="16" t="str">
        <f>+CONSOLIDADO!L366&amp;" "&amp;CONSOLIDADO!M366</f>
        <v>066 Fortalecimiento Institucional - General</v>
      </c>
      <c r="M362" s="16" t="str">
        <f>+CONSOLIDADO!N366&amp;" "&amp;CONSOLIDADO!O366</f>
        <v>7018 Transferencias de carácter general entre diferentes niveles de gobierno</v>
      </c>
    </row>
    <row r="363" spans="1:13" x14ac:dyDescent="0.2">
      <c r="A363" s="34" t="str">
        <f t="shared" si="25"/>
        <v>3311403310906-10</v>
      </c>
      <c r="B363" s="34">
        <f t="shared" si="26"/>
        <v>10</v>
      </c>
      <c r="C363" s="34" t="str">
        <f t="shared" si="27"/>
        <v>3311403310906</v>
      </c>
      <c r="D363" s="34" t="str">
        <f t="shared" si="28"/>
        <v>331140331090601</v>
      </c>
      <c r="E363" s="34" t="str">
        <f t="shared" si="29"/>
        <v>33114033109060101</v>
      </c>
      <c r="F363" s="35" t="str">
        <f>IF(ISERROR(CONSOLIDADO!D367&amp;IF(LEN(CONSOLIDADO!G367)=1,"00"&amp;CONSOLIDADO!G367,IF(LEN(CONSOLIDADO!G367)=2,"0"&amp;CONSOLIDADO!G367,IF(LEN(CONSOLIDADO!G367)=3,CONSOLIDADO!G367,""))))=TRUE,"",CONSOLIDADO!D367&amp;IF(LEN(CONSOLIDADO!G367)=1,"00"&amp;CONSOLIDADO!G367,IF(LEN(CONSOLIDADO!G367)=2,"0"&amp;CONSOLIDADO!G367,IF(LEN(CONSOLIDADO!G367)=3,CONSOLIDADO!G367,""))))</f>
        <v>33114033109060101010</v>
      </c>
      <c r="G363" s="16" t="str">
        <f>CONSOLIDADO!B367</f>
        <v xml:space="preserve">Garantizar el 100 % de los productos por grupos de apoyo administrativo y financiero de la entidad </v>
      </c>
      <c r="H363" s="16" t="str">
        <f>MID(CONSOLIDADO!E367,6,250)</f>
        <v>Fortalecer la gestión Administrativa, financiera, contractual y jurídica del FOPAE</v>
      </c>
      <c r="I363" s="36" t="str">
        <f>CONSOLIDADO!H367</f>
        <v>Adicion al contrato No. 291 de 2014 cuyo objeto es: Asesorar a la entidad en la estructuración de la documentación y estudios requeridos para dar inicio a la fase precontractual de los proyectos de inversión.</v>
      </c>
      <c r="J363" s="34" t="str">
        <f>+CONSOLIDADO!P367&amp;" - "&amp;CONSOLIDADO!Q367&amp;" - "&amp;CONSOLIDADO!R367&amp;" "&amp;CONSOLIDADO!S367</f>
        <v>03 - 04 - 0323 Personal contratado para el fortalecimiento de las Gestión del Riesgo</v>
      </c>
      <c r="K363" s="34" t="str">
        <f>+CONSOLIDADO!J367&amp;" "&amp;CONSOLIDADO!K367</f>
        <v>2.3.03.03.01.03 Servicios Personales Indirectos</v>
      </c>
      <c r="L363" s="16" t="str">
        <f>+CONSOLIDADO!L367&amp;" "&amp;CONSOLIDADO!M367</f>
        <v>066 Fortalecimiento Institucional - General</v>
      </c>
      <c r="M363" s="16" t="str">
        <f>+CONSOLIDADO!N367&amp;" "&amp;CONSOLIDADO!O367</f>
        <v>7018 Transferencias de carácter general entre diferentes niveles de gobierno</v>
      </c>
    </row>
    <row r="364" spans="1:13" x14ac:dyDescent="0.2">
      <c r="A364" s="34" t="str">
        <f t="shared" si="25"/>
        <v>3311403310906-11</v>
      </c>
      <c r="B364" s="34">
        <f t="shared" si="26"/>
        <v>11</v>
      </c>
      <c r="C364" s="34" t="str">
        <f t="shared" si="27"/>
        <v>3311403310906</v>
      </c>
      <c r="D364" s="34" t="str">
        <f t="shared" si="28"/>
        <v>331140331090601</v>
      </c>
      <c r="E364" s="34" t="str">
        <f t="shared" si="29"/>
        <v>33114033109060101</v>
      </c>
      <c r="F364" s="35" t="str">
        <f>IF(ISERROR(CONSOLIDADO!D368&amp;IF(LEN(CONSOLIDADO!G368)=1,"00"&amp;CONSOLIDADO!G368,IF(LEN(CONSOLIDADO!G368)=2,"0"&amp;CONSOLIDADO!G368,IF(LEN(CONSOLIDADO!G368)=3,CONSOLIDADO!G368,""))))=TRUE,"",CONSOLIDADO!D368&amp;IF(LEN(CONSOLIDADO!G368)=1,"00"&amp;CONSOLIDADO!G368,IF(LEN(CONSOLIDADO!G368)=2,"0"&amp;CONSOLIDADO!G368,IF(LEN(CONSOLIDADO!G368)=3,CONSOLIDADO!G368,""))))</f>
        <v>33114033109060101011</v>
      </c>
      <c r="G364" s="16" t="str">
        <f>CONSOLIDADO!B368</f>
        <v xml:space="preserve">Garantizar el 100 % de los productos por grupos de apoyo administrativo y financiero de la entidad </v>
      </c>
      <c r="H364" s="16" t="str">
        <f>MID(CONSOLIDADO!E368,6,250)</f>
        <v>Fortalecer la gestión Administrativa, financiera, contractual y jurídica del FOPAE</v>
      </c>
      <c r="I364" s="36" t="str">
        <f>CONSOLIDADO!H368</f>
        <v>Prestar servicios profesionales para desarrollar actividades relacionadas con el proceso de gestión contable del IDIGER.</v>
      </c>
      <c r="J364" s="34" t="str">
        <f>+CONSOLIDADO!P368&amp;" - "&amp;CONSOLIDADO!Q368&amp;" - "&amp;CONSOLIDADO!R368&amp;" "&amp;CONSOLIDADO!S368</f>
        <v>03 - 04 - 0323 Personal contratado para el fortalecimiento de las Gestión del Riesgo</v>
      </c>
      <c r="K364" s="34" t="str">
        <f>+CONSOLIDADO!J368&amp;" "&amp;CONSOLIDADO!K368</f>
        <v>2.3.03.03.01.03 Servicios Personales Indirectos</v>
      </c>
      <c r="L364" s="16" t="str">
        <f>+CONSOLIDADO!L368&amp;" "&amp;CONSOLIDADO!M368</f>
        <v>066 Fortalecimiento Institucional - General</v>
      </c>
      <c r="M364" s="16" t="str">
        <f>+CONSOLIDADO!N368&amp;" "&amp;CONSOLIDADO!O368</f>
        <v>7018 Transferencias de carácter general entre diferentes niveles de gobierno</v>
      </c>
    </row>
    <row r="365" spans="1:13" x14ac:dyDescent="0.2">
      <c r="A365" s="34" t="str">
        <f t="shared" si="25"/>
        <v>3311403310906-12</v>
      </c>
      <c r="B365" s="34">
        <f t="shared" si="26"/>
        <v>12</v>
      </c>
      <c r="C365" s="34" t="str">
        <f t="shared" si="27"/>
        <v>3311403310906</v>
      </c>
      <c r="D365" s="34" t="str">
        <f t="shared" si="28"/>
        <v>331140331090601</v>
      </c>
      <c r="E365" s="34" t="str">
        <f t="shared" si="29"/>
        <v>33114033109060101</v>
      </c>
      <c r="F365" s="35" t="str">
        <f>IF(ISERROR(CONSOLIDADO!D369&amp;IF(LEN(CONSOLIDADO!G369)=1,"00"&amp;CONSOLIDADO!G369,IF(LEN(CONSOLIDADO!G369)=2,"0"&amp;CONSOLIDADO!G369,IF(LEN(CONSOLIDADO!G369)=3,CONSOLIDADO!G369,""))))=TRUE,"",CONSOLIDADO!D369&amp;IF(LEN(CONSOLIDADO!G369)=1,"00"&amp;CONSOLIDADO!G369,IF(LEN(CONSOLIDADO!G369)=2,"0"&amp;CONSOLIDADO!G369,IF(LEN(CONSOLIDADO!G369)=3,CONSOLIDADO!G369,""))))</f>
        <v>33114033109060101012</v>
      </c>
      <c r="G365" s="16" t="str">
        <f>CONSOLIDADO!B369</f>
        <v xml:space="preserve">Garantizar el 100 % de los productos por grupos de apoyo administrativo y financiero de la entidad </v>
      </c>
      <c r="H365" s="16" t="str">
        <f>MID(CONSOLIDADO!E369,6,250)</f>
        <v>Fortalecer la gestión Administrativa, financiera, contractual y jurídica del FOPAE</v>
      </c>
      <c r="I365" s="36" t="str">
        <f>CONSOLIDADO!H369</f>
        <v>Prestar servicios de apoyo técnico en el proceso de gestión de pagos de la entidad.</v>
      </c>
      <c r="J365" s="34" t="str">
        <f>+CONSOLIDADO!P369&amp;" - "&amp;CONSOLIDADO!Q369&amp;" - "&amp;CONSOLIDADO!R369&amp;" "&amp;CONSOLIDADO!S369</f>
        <v>03 - 04 - 0323 Personal contratado para el fortalecimiento de las Gestión del Riesgo</v>
      </c>
      <c r="K365" s="34" t="str">
        <f>+CONSOLIDADO!J369&amp;" "&amp;CONSOLIDADO!K369</f>
        <v>2.3.03.03.01.03 Servicios Personales Indirectos</v>
      </c>
      <c r="L365" s="16" t="str">
        <f>+CONSOLIDADO!L369&amp;" "&amp;CONSOLIDADO!M369</f>
        <v>066 Fortalecimiento Institucional - General</v>
      </c>
      <c r="M365" s="16" t="str">
        <f>+CONSOLIDADO!N369&amp;" "&amp;CONSOLIDADO!O369</f>
        <v>7018 Transferencias de carácter general entre diferentes niveles de gobierno</v>
      </c>
    </row>
    <row r="366" spans="1:13" x14ac:dyDescent="0.2">
      <c r="A366" s="34" t="str">
        <f t="shared" si="25"/>
        <v>3311403310906-13</v>
      </c>
      <c r="B366" s="34">
        <f t="shared" si="26"/>
        <v>13</v>
      </c>
      <c r="C366" s="34" t="str">
        <f t="shared" si="27"/>
        <v>3311403310906</v>
      </c>
      <c r="D366" s="34" t="str">
        <f t="shared" si="28"/>
        <v>331140331090601</v>
      </c>
      <c r="E366" s="34" t="str">
        <f t="shared" si="29"/>
        <v>33114033109060101</v>
      </c>
      <c r="F366" s="35" t="str">
        <f>IF(ISERROR(CONSOLIDADO!D370&amp;IF(LEN(CONSOLIDADO!G370)=1,"00"&amp;CONSOLIDADO!G370,IF(LEN(CONSOLIDADO!G370)=2,"0"&amp;CONSOLIDADO!G370,IF(LEN(CONSOLIDADO!G370)=3,CONSOLIDADO!G370,""))))=TRUE,"",CONSOLIDADO!D370&amp;IF(LEN(CONSOLIDADO!G370)=1,"00"&amp;CONSOLIDADO!G370,IF(LEN(CONSOLIDADO!G370)=2,"0"&amp;CONSOLIDADO!G370,IF(LEN(CONSOLIDADO!G370)=3,CONSOLIDADO!G370,""))))</f>
        <v>33114033109060101013</v>
      </c>
      <c r="G366" s="16" t="str">
        <f>CONSOLIDADO!B370</f>
        <v xml:space="preserve">Garantizar el 100 % de los productos por grupos de apoyo administrativo y financiero de la entidad </v>
      </c>
      <c r="H366" s="16" t="str">
        <f>MID(CONSOLIDADO!E370,6,250)</f>
        <v>Fortalecer la gestión Administrativa, financiera, contractual y jurídica del FOPAE</v>
      </c>
      <c r="I366" s="36" t="str">
        <f>CONSOLIDADO!H370</f>
        <v>Prestar servicios de apoyo tecnico en el proceso de gestion contable del IDIGER.</v>
      </c>
      <c r="J366" s="34" t="str">
        <f>+CONSOLIDADO!P370&amp;" - "&amp;CONSOLIDADO!Q370&amp;" - "&amp;CONSOLIDADO!R370&amp;" "&amp;CONSOLIDADO!S370</f>
        <v>03 - 04 - 0323 Personal contratado para el fortalecimiento de las Gestión del Riesgo</v>
      </c>
      <c r="K366" s="34" t="str">
        <f>+CONSOLIDADO!J370&amp;" "&amp;CONSOLIDADO!K370</f>
        <v>2.3.03.03.01.03 Servicios Personales Indirectos</v>
      </c>
      <c r="L366" s="16" t="str">
        <f>+CONSOLIDADO!L370&amp;" "&amp;CONSOLIDADO!M370</f>
        <v>066 Fortalecimiento Institucional - General</v>
      </c>
      <c r="M366" s="16" t="str">
        <f>+CONSOLIDADO!N370&amp;" "&amp;CONSOLIDADO!O370</f>
        <v>7018 Transferencias de carácter general entre diferentes niveles de gobierno</v>
      </c>
    </row>
    <row r="367" spans="1:13" x14ac:dyDescent="0.2">
      <c r="A367" s="34" t="str">
        <f t="shared" si="25"/>
        <v>3311403310906-14</v>
      </c>
      <c r="B367" s="34">
        <f t="shared" si="26"/>
        <v>14</v>
      </c>
      <c r="C367" s="34" t="str">
        <f t="shared" si="27"/>
        <v>3311403310906</v>
      </c>
      <c r="D367" s="34" t="str">
        <f t="shared" si="28"/>
        <v>331140331090601</v>
      </c>
      <c r="E367" s="34" t="str">
        <f t="shared" si="29"/>
        <v>33114033109060101</v>
      </c>
      <c r="F367" s="35" t="str">
        <f>IF(ISERROR(CONSOLIDADO!D371&amp;IF(LEN(CONSOLIDADO!G371)=1,"00"&amp;CONSOLIDADO!G371,IF(LEN(CONSOLIDADO!G371)=2,"0"&amp;CONSOLIDADO!G371,IF(LEN(CONSOLIDADO!G371)=3,CONSOLIDADO!G371,""))))=TRUE,"",CONSOLIDADO!D371&amp;IF(LEN(CONSOLIDADO!G371)=1,"00"&amp;CONSOLIDADO!G371,IF(LEN(CONSOLIDADO!G371)=2,"0"&amp;CONSOLIDADO!G371,IF(LEN(CONSOLIDADO!G371)=3,CONSOLIDADO!G371,""))))</f>
        <v>33114033109060101014</v>
      </c>
      <c r="G367" s="16" t="str">
        <f>CONSOLIDADO!B371</f>
        <v xml:space="preserve">Garantizar el 100 % de los productos por grupos de apoyo administrativo y financiero de la entidad </v>
      </c>
      <c r="H367" s="16" t="str">
        <f>MID(CONSOLIDADO!E371,6,250)</f>
        <v>Fortalecer la gestión Administrativa, financiera, contractual y jurídica del FOPAE</v>
      </c>
      <c r="I367" s="36" t="str">
        <f>CONSOLIDADO!H371</f>
        <v>Prestar servicios profesionales para desarrollar actividades del proceso de gestion de pagos del  IDIGER.</v>
      </c>
      <c r="J367" s="34" t="str">
        <f>+CONSOLIDADO!P371&amp;" - "&amp;CONSOLIDADO!Q371&amp;" - "&amp;CONSOLIDADO!R371&amp;" "&amp;CONSOLIDADO!S371</f>
        <v>03 - 04 - 0323 Personal contratado para el fortalecimiento de las Gestión del Riesgo</v>
      </c>
      <c r="K367" s="34" t="str">
        <f>+CONSOLIDADO!J371&amp;" "&amp;CONSOLIDADO!K371</f>
        <v>2.3.03.03.01.03 Servicios Personales Indirectos</v>
      </c>
      <c r="L367" s="16" t="str">
        <f>+CONSOLIDADO!L371&amp;" "&amp;CONSOLIDADO!M371</f>
        <v>066 Fortalecimiento Institucional - General</v>
      </c>
      <c r="M367" s="16" t="str">
        <f>+CONSOLIDADO!N371&amp;" "&amp;CONSOLIDADO!O371</f>
        <v>7018 Transferencias de carácter general entre diferentes niveles de gobierno</v>
      </c>
    </row>
    <row r="368" spans="1:13" x14ac:dyDescent="0.2">
      <c r="A368" s="34" t="str">
        <f t="shared" si="25"/>
        <v>3311403310906-15</v>
      </c>
      <c r="B368" s="34">
        <f t="shared" si="26"/>
        <v>15</v>
      </c>
      <c r="C368" s="34" t="str">
        <f t="shared" si="27"/>
        <v>3311403310906</v>
      </c>
      <c r="D368" s="34" t="str">
        <f t="shared" si="28"/>
        <v>331140331090601</v>
      </c>
      <c r="E368" s="34" t="str">
        <f t="shared" si="29"/>
        <v>33114033109060101</v>
      </c>
      <c r="F368" s="35" t="str">
        <f>IF(ISERROR(CONSOLIDADO!D372&amp;IF(LEN(CONSOLIDADO!G372)=1,"00"&amp;CONSOLIDADO!G372,IF(LEN(CONSOLIDADO!G372)=2,"0"&amp;CONSOLIDADO!G372,IF(LEN(CONSOLIDADO!G372)=3,CONSOLIDADO!G372,""))))=TRUE,"",CONSOLIDADO!D372&amp;IF(LEN(CONSOLIDADO!G372)=1,"00"&amp;CONSOLIDADO!G372,IF(LEN(CONSOLIDADO!G372)=2,"0"&amp;CONSOLIDADO!G372,IF(LEN(CONSOLIDADO!G372)=3,CONSOLIDADO!G372,""))))</f>
        <v>33114033109060101015</v>
      </c>
      <c r="G368" s="16" t="str">
        <f>CONSOLIDADO!B372</f>
        <v xml:space="preserve">Garantizar el 100 % de los productos por grupos de apoyo administrativo y financiero de la entidad </v>
      </c>
      <c r="H368" s="16" t="str">
        <f>MID(CONSOLIDADO!E372,6,250)</f>
        <v>Fortalecer la gestión Administrativa, financiera, contractual y jurídica del FOPAE</v>
      </c>
      <c r="I368" s="36" t="str">
        <f>CONSOLIDADO!H372</f>
        <v>Prestar servicios de apoyo técnico al proceso de gestión presupuestal y del pac del IDIGER.</v>
      </c>
      <c r="J368" s="34" t="str">
        <f>+CONSOLIDADO!P372&amp;" - "&amp;CONSOLIDADO!Q372&amp;" - "&amp;CONSOLIDADO!R372&amp;" "&amp;CONSOLIDADO!S372</f>
        <v>03 - 04 - 0323 Personal contratado para el fortalecimiento de las Gestión del Riesgo</v>
      </c>
      <c r="K368" s="34" t="str">
        <f>+CONSOLIDADO!J372&amp;" "&amp;CONSOLIDADO!K372</f>
        <v>2.3.03.03.01.03 Servicios Personales Indirectos</v>
      </c>
      <c r="L368" s="16" t="str">
        <f>+CONSOLIDADO!L372&amp;" "&amp;CONSOLIDADO!M372</f>
        <v>066 Fortalecimiento Institucional - General</v>
      </c>
      <c r="M368" s="16" t="str">
        <f>+CONSOLIDADO!N372&amp;" "&amp;CONSOLIDADO!O372</f>
        <v>7018 Transferencias de carácter general entre diferentes niveles de gobierno</v>
      </c>
    </row>
    <row r="369" spans="1:13" x14ac:dyDescent="0.2">
      <c r="A369" s="34" t="str">
        <f t="shared" si="25"/>
        <v>3311403310906-16</v>
      </c>
      <c r="B369" s="34">
        <f t="shared" si="26"/>
        <v>16</v>
      </c>
      <c r="C369" s="34" t="str">
        <f t="shared" si="27"/>
        <v>3311403310906</v>
      </c>
      <c r="D369" s="34" t="str">
        <f t="shared" si="28"/>
        <v>331140331090601</v>
      </c>
      <c r="E369" s="34" t="str">
        <f t="shared" si="29"/>
        <v>33114033109060101</v>
      </c>
      <c r="F369" s="35" t="str">
        <f>IF(ISERROR(CONSOLIDADO!D373&amp;IF(LEN(CONSOLIDADO!G373)=1,"00"&amp;CONSOLIDADO!G373,IF(LEN(CONSOLIDADO!G373)=2,"0"&amp;CONSOLIDADO!G373,IF(LEN(CONSOLIDADO!G373)=3,CONSOLIDADO!G373,""))))=TRUE,"",CONSOLIDADO!D373&amp;IF(LEN(CONSOLIDADO!G373)=1,"00"&amp;CONSOLIDADO!G373,IF(LEN(CONSOLIDADO!G373)=2,"0"&amp;CONSOLIDADO!G373,IF(LEN(CONSOLIDADO!G373)=3,CONSOLIDADO!G373,""))))</f>
        <v>33114033109060101016</v>
      </c>
      <c r="G369" s="16" t="str">
        <f>CONSOLIDADO!B373</f>
        <v xml:space="preserve">Garantizar el 100 % de los productos por grupos de apoyo administrativo y financiero de la entidad </v>
      </c>
      <c r="H369" s="16" t="str">
        <f>MID(CONSOLIDADO!E373,6,250)</f>
        <v>Fortalecer la gestión Administrativa, financiera, contractual y jurídica del FOPAE</v>
      </c>
      <c r="I369" s="36" t="str">
        <f>CONSOLIDADO!H373</f>
        <v>Prestar servicios de apoyo operativo para adelantar actividades relacionadas con la gestión documental, archivo y centros de documentación del Idiger.</v>
      </c>
      <c r="J369" s="34" t="str">
        <f>+CONSOLIDADO!P373&amp;" - "&amp;CONSOLIDADO!Q373&amp;" - "&amp;CONSOLIDADO!R373&amp;" "&amp;CONSOLIDADO!S373</f>
        <v>03 - 04 - 0323 Personal contratado para el fortalecimiento de las Gestión del Riesgo</v>
      </c>
      <c r="K369" s="34" t="str">
        <f>+CONSOLIDADO!J373&amp;" "&amp;CONSOLIDADO!K373</f>
        <v>2.3.03.03.01.03 Servicios Personales Indirectos</v>
      </c>
      <c r="L369" s="16" t="str">
        <f>+CONSOLIDADO!L373&amp;" "&amp;CONSOLIDADO!M373</f>
        <v>066 Fortalecimiento Institucional - General</v>
      </c>
      <c r="M369" s="16" t="str">
        <f>+CONSOLIDADO!N373&amp;" "&amp;CONSOLIDADO!O373</f>
        <v>7018 Transferencias de carácter general entre diferentes niveles de gobierno</v>
      </c>
    </row>
    <row r="370" spans="1:13" x14ac:dyDescent="0.2">
      <c r="A370" s="34" t="str">
        <f t="shared" si="25"/>
        <v>3311403310906-17</v>
      </c>
      <c r="B370" s="34">
        <f t="shared" si="26"/>
        <v>17</v>
      </c>
      <c r="C370" s="34" t="str">
        <f t="shared" si="27"/>
        <v>3311403310906</v>
      </c>
      <c r="D370" s="34" t="str">
        <f t="shared" si="28"/>
        <v>331140331090601</v>
      </c>
      <c r="E370" s="34" t="str">
        <f t="shared" si="29"/>
        <v>33114033109060101</v>
      </c>
      <c r="F370" s="35" t="str">
        <f>IF(ISERROR(CONSOLIDADO!D374&amp;IF(LEN(CONSOLIDADO!G374)=1,"00"&amp;CONSOLIDADO!G374,IF(LEN(CONSOLIDADO!G374)=2,"0"&amp;CONSOLIDADO!G374,IF(LEN(CONSOLIDADO!G374)=3,CONSOLIDADO!G374,""))))=TRUE,"",CONSOLIDADO!D374&amp;IF(LEN(CONSOLIDADO!G374)=1,"00"&amp;CONSOLIDADO!G374,IF(LEN(CONSOLIDADO!G374)=2,"0"&amp;CONSOLIDADO!G374,IF(LEN(CONSOLIDADO!G374)=3,CONSOLIDADO!G374,""))))</f>
        <v>33114033109060101017</v>
      </c>
      <c r="G370" s="16" t="str">
        <f>CONSOLIDADO!B374</f>
        <v xml:space="preserve">Garantizar el 100 % de los productos por grupos de apoyo administrativo y financiero de la entidad </v>
      </c>
      <c r="H370" s="16" t="str">
        <f>MID(CONSOLIDADO!E374,6,250)</f>
        <v>Fortalecer la gestión Administrativa, financiera, contractual y jurídica del FOPAE</v>
      </c>
      <c r="I370" s="36" t="str">
        <f>CONSOLIDADO!H374</f>
        <v>Prestar servicios de apoyo operativo para adelantar actividades asistenciales de radicacion, distribucion y seguimiento de la correspondencia interna y externa del Idiger.</v>
      </c>
      <c r="J370" s="34" t="str">
        <f>+CONSOLIDADO!P374&amp;" - "&amp;CONSOLIDADO!Q374&amp;" - "&amp;CONSOLIDADO!R374&amp;" "&amp;CONSOLIDADO!S374</f>
        <v>03 - 04 - 0323 Personal contratado para el fortalecimiento de las Gestión del Riesgo</v>
      </c>
      <c r="K370" s="34" t="str">
        <f>+CONSOLIDADO!J374&amp;" "&amp;CONSOLIDADO!K374</f>
        <v>2.3.03.03.01.03 Servicios Personales Indirectos</v>
      </c>
      <c r="L370" s="16" t="str">
        <f>+CONSOLIDADO!L374&amp;" "&amp;CONSOLIDADO!M374</f>
        <v>066 Fortalecimiento Institucional - General</v>
      </c>
      <c r="M370" s="16" t="str">
        <f>+CONSOLIDADO!N374&amp;" "&amp;CONSOLIDADO!O374</f>
        <v>7018 Transferencias de carácter general entre diferentes niveles de gobierno</v>
      </c>
    </row>
    <row r="371" spans="1:13" x14ac:dyDescent="0.2">
      <c r="A371" s="34" t="str">
        <f t="shared" si="25"/>
        <v>3311403310906-18</v>
      </c>
      <c r="B371" s="34">
        <f t="shared" si="26"/>
        <v>18</v>
      </c>
      <c r="C371" s="34" t="str">
        <f t="shared" si="27"/>
        <v>3311403310906</v>
      </c>
      <c r="D371" s="34" t="str">
        <f t="shared" si="28"/>
        <v>331140331090601</v>
      </c>
      <c r="E371" s="34" t="str">
        <f t="shared" si="29"/>
        <v>33114033109060101</v>
      </c>
      <c r="F371" s="35" t="str">
        <f>IF(ISERROR(CONSOLIDADO!D375&amp;IF(LEN(CONSOLIDADO!G375)=1,"00"&amp;CONSOLIDADO!G375,IF(LEN(CONSOLIDADO!G375)=2,"0"&amp;CONSOLIDADO!G375,IF(LEN(CONSOLIDADO!G375)=3,CONSOLIDADO!G375,""))))=TRUE,"",CONSOLIDADO!D375&amp;IF(LEN(CONSOLIDADO!G375)=1,"00"&amp;CONSOLIDADO!G375,IF(LEN(CONSOLIDADO!G375)=2,"0"&amp;CONSOLIDADO!G375,IF(LEN(CONSOLIDADO!G375)=3,CONSOLIDADO!G375,""))))</f>
        <v>33114033109060101018</v>
      </c>
      <c r="G371" s="16" t="str">
        <f>CONSOLIDADO!B375</f>
        <v xml:space="preserve">Garantizar el 100 % de los productos por grupos de apoyo administrativo y financiero de la entidad </v>
      </c>
      <c r="H371" s="16" t="str">
        <f>MID(CONSOLIDADO!E375,6,250)</f>
        <v>Fortalecer la gestión Administrativa, financiera, contractual y jurídica del FOPAE</v>
      </c>
      <c r="I371" s="36" t="str">
        <f>CONSOLIDADO!H375</f>
        <v>Prestar servicios profesionales para apoyar las actividades relacionadas con la gestion documental de la entidad y el  centro de documentación.</v>
      </c>
      <c r="J371" s="34" t="str">
        <f>+CONSOLIDADO!P375&amp;" - "&amp;CONSOLIDADO!Q375&amp;" - "&amp;CONSOLIDADO!R375&amp;" "&amp;CONSOLIDADO!S375</f>
        <v>03 - 04 - 0323 Personal contratado para el fortalecimiento de las Gestión del Riesgo</v>
      </c>
      <c r="K371" s="34" t="str">
        <f>+CONSOLIDADO!J375&amp;" "&amp;CONSOLIDADO!K375</f>
        <v>2.3.03.03.01.03 Servicios Personales Indirectos</v>
      </c>
      <c r="L371" s="16" t="str">
        <f>+CONSOLIDADO!L375&amp;" "&amp;CONSOLIDADO!M375</f>
        <v>066 Fortalecimiento Institucional - General</v>
      </c>
      <c r="M371" s="16" t="str">
        <f>+CONSOLIDADO!N375&amp;" "&amp;CONSOLIDADO!O375</f>
        <v>7018 Transferencias de carácter general entre diferentes niveles de gobierno</v>
      </c>
    </row>
    <row r="372" spans="1:13" x14ac:dyDescent="0.2">
      <c r="A372" s="34" t="str">
        <f t="shared" si="25"/>
        <v>3311403310906-19</v>
      </c>
      <c r="B372" s="34">
        <f t="shared" si="26"/>
        <v>19</v>
      </c>
      <c r="C372" s="34" t="str">
        <f t="shared" si="27"/>
        <v>3311403310906</v>
      </c>
      <c r="D372" s="34" t="str">
        <f t="shared" si="28"/>
        <v>331140331090601</v>
      </c>
      <c r="E372" s="34" t="str">
        <f t="shared" si="29"/>
        <v>33114033109060101</v>
      </c>
      <c r="F372" s="35" t="str">
        <f>IF(ISERROR(CONSOLIDADO!D376&amp;IF(LEN(CONSOLIDADO!G376)=1,"00"&amp;CONSOLIDADO!G376,IF(LEN(CONSOLIDADO!G376)=2,"0"&amp;CONSOLIDADO!G376,IF(LEN(CONSOLIDADO!G376)=3,CONSOLIDADO!G376,""))))=TRUE,"",CONSOLIDADO!D376&amp;IF(LEN(CONSOLIDADO!G376)=1,"00"&amp;CONSOLIDADO!G376,IF(LEN(CONSOLIDADO!G376)=2,"0"&amp;CONSOLIDADO!G376,IF(LEN(CONSOLIDADO!G376)=3,CONSOLIDADO!G376,""))))</f>
        <v>33114033109060101019</v>
      </c>
      <c r="G372" s="16" t="str">
        <f>CONSOLIDADO!B376</f>
        <v xml:space="preserve">Garantizar el 100 % de los productos por grupos de apoyo administrativo y financiero de la entidad </v>
      </c>
      <c r="H372" s="16" t="str">
        <f>MID(CONSOLIDADO!E376,6,250)</f>
        <v>Fortalecer la gestión Administrativa, financiera, contractual y jurídica del FOPAE</v>
      </c>
      <c r="I372" s="36" t="str">
        <f>CONSOLIDADO!H376</f>
        <v xml:space="preserve">Prestar servicios de apoyo operativo para adelantar actividades asistenciales de radicacion, distribucion y seguimiento de la correspondencia interna y externa del Idiger. </v>
      </c>
      <c r="J372" s="34" t="str">
        <f>+CONSOLIDADO!P376&amp;" - "&amp;CONSOLIDADO!Q376&amp;" - "&amp;CONSOLIDADO!R376&amp;" "&amp;CONSOLIDADO!S376</f>
        <v>03 - 04 - 0323 Personal contratado para el fortalecimiento de las Gestión del Riesgo</v>
      </c>
      <c r="K372" s="34" t="str">
        <f>+CONSOLIDADO!J376&amp;" "&amp;CONSOLIDADO!K376</f>
        <v>2.3.03.03.01.03 Servicios Personales Indirectos</v>
      </c>
      <c r="L372" s="16" t="str">
        <f>+CONSOLIDADO!L376&amp;" "&amp;CONSOLIDADO!M376</f>
        <v>066 Fortalecimiento Institucional - General</v>
      </c>
      <c r="M372" s="16" t="str">
        <f>+CONSOLIDADO!N376&amp;" "&amp;CONSOLIDADO!O376</f>
        <v>7018 Transferencias de carácter general entre diferentes niveles de gobierno</v>
      </c>
    </row>
    <row r="373" spans="1:13" x14ac:dyDescent="0.2">
      <c r="A373" s="34" t="str">
        <f t="shared" si="25"/>
        <v>3311403310906-20</v>
      </c>
      <c r="B373" s="34">
        <f t="shared" si="26"/>
        <v>20</v>
      </c>
      <c r="C373" s="34" t="str">
        <f t="shared" si="27"/>
        <v>3311403310906</v>
      </c>
      <c r="D373" s="34" t="str">
        <f t="shared" si="28"/>
        <v>331140331090601</v>
      </c>
      <c r="E373" s="34" t="str">
        <f t="shared" si="29"/>
        <v>33114033109060101</v>
      </c>
      <c r="F373" s="35" t="str">
        <f>IF(ISERROR(CONSOLIDADO!D377&amp;IF(LEN(CONSOLIDADO!G377)=1,"00"&amp;CONSOLIDADO!G377,IF(LEN(CONSOLIDADO!G377)=2,"0"&amp;CONSOLIDADO!G377,IF(LEN(CONSOLIDADO!G377)=3,CONSOLIDADO!G377,""))))=TRUE,"",CONSOLIDADO!D377&amp;IF(LEN(CONSOLIDADO!G377)=1,"00"&amp;CONSOLIDADO!G377,IF(LEN(CONSOLIDADO!G377)=2,"0"&amp;CONSOLIDADO!G377,IF(LEN(CONSOLIDADO!G377)=3,CONSOLIDADO!G377,""))))</f>
        <v>33114033109060101020</v>
      </c>
      <c r="G373" s="16" t="str">
        <f>CONSOLIDADO!B377</f>
        <v xml:space="preserve">Garantizar el 100 % de los productos por grupos de apoyo administrativo y financiero de la entidad </v>
      </c>
      <c r="H373" s="16" t="str">
        <f>MID(CONSOLIDADO!E377,6,250)</f>
        <v>Fortalecer la gestión Administrativa, financiera, contractual y jurídica del FOPAE</v>
      </c>
      <c r="I373" s="36" t="str">
        <f>CONSOLIDADO!H377</f>
        <v>Prestar servicios profesionales para coordinar el desarrollo y gestion de las actividades relacionadas con la oficina de atencion ciudadano y gestion documental del  IDIGER.</v>
      </c>
      <c r="J373" s="34" t="str">
        <f>+CONSOLIDADO!P377&amp;" - "&amp;CONSOLIDADO!Q377&amp;" - "&amp;CONSOLIDADO!R377&amp;" "&amp;CONSOLIDADO!S377</f>
        <v>03 - 04 - 0323 Personal contratado para el fortalecimiento de las Gestión del Riesgo</v>
      </c>
      <c r="K373" s="34" t="str">
        <f>+CONSOLIDADO!J377&amp;" "&amp;CONSOLIDADO!K377</f>
        <v>2.3.03.03.01.03 Servicios Personales Indirectos</v>
      </c>
      <c r="L373" s="16" t="str">
        <f>+CONSOLIDADO!L377&amp;" "&amp;CONSOLIDADO!M377</f>
        <v>066 Fortalecimiento Institucional - General</v>
      </c>
      <c r="M373" s="16" t="str">
        <f>+CONSOLIDADO!N377&amp;" "&amp;CONSOLIDADO!O377</f>
        <v>7018 Transferencias de carácter general entre diferentes niveles de gobierno</v>
      </c>
    </row>
    <row r="374" spans="1:13" x14ac:dyDescent="0.2">
      <c r="A374" s="34" t="str">
        <f t="shared" si="25"/>
        <v>3311403310906-21</v>
      </c>
      <c r="B374" s="34">
        <f t="shared" si="26"/>
        <v>21</v>
      </c>
      <c r="C374" s="34" t="str">
        <f t="shared" si="27"/>
        <v>3311403310906</v>
      </c>
      <c r="D374" s="34" t="str">
        <f t="shared" si="28"/>
        <v>331140331090601</v>
      </c>
      <c r="E374" s="34" t="str">
        <f t="shared" si="29"/>
        <v>33114033109060101</v>
      </c>
      <c r="F374" s="35" t="str">
        <f>IF(ISERROR(CONSOLIDADO!D378&amp;IF(LEN(CONSOLIDADO!G378)=1,"00"&amp;CONSOLIDADO!G378,IF(LEN(CONSOLIDADO!G378)=2,"0"&amp;CONSOLIDADO!G378,IF(LEN(CONSOLIDADO!G378)=3,CONSOLIDADO!G378,""))))=TRUE,"",CONSOLIDADO!D378&amp;IF(LEN(CONSOLIDADO!G378)=1,"00"&amp;CONSOLIDADO!G378,IF(LEN(CONSOLIDADO!G378)=2,"0"&amp;CONSOLIDADO!G378,IF(LEN(CONSOLIDADO!G378)=3,CONSOLIDADO!G378,""))))</f>
        <v>33114033109060101021</v>
      </c>
      <c r="G374" s="16" t="str">
        <f>CONSOLIDADO!B378</f>
        <v xml:space="preserve">Garantizar el 100 % de los productos por grupos de apoyo administrativo y financiero de la entidad </v>
      </c>
      <c r="H374" s="16" t="str">
        <f>MID(CONSOLIDADO!E378,6,250)</f>
        <v>Fortalecer la gestión Administrativa, financiera, contractual y jurídica del FOPAE</v>
      </c>
      <c r="I374" s="36" t="str">
        <f>CONSOLIDADO!H378</f>
        <v>Prestar servicios técnicos  en los procesos de gestion administrativa de la entidad.</v>
      </c>
      <c r="J374" s="34" t="str">
        <f>+CONSOLIDADO!P378&amp;" - "&amp;CONSOLIDADO!Q378&amp;" - "&amp;CONSOLIDADO!R378&amp;" "&amp;CONSOLIDADO!S378</f>
        <v>03 - 04 - 0323 Personal contratado para el fortalecimiento de las Gestión del Riesgo</v>
      </c>
      <c r="K374" s="34" t="str">
        <f>+CONSOLIDADO!J378&amp;" "&amp;CONSOLIDADO!K378</f>
        <v>2.3.03.03.01.03 Servicios Personales Indirectos</v>
      </c>
      <c r="L374" s="16" t="str">
        <f>+CONSOLIDADO!L378&amp;" "&amp;CONSOLIDADO!M378</f>
        <v>066 Fortalecimiento Institucional - General</v>
      </c>
      <c r="M374" s="16" t="str">
        <f>+CONSOLIDADO!N378&amp;" "&amp;CONSOLIDADO!O378</f>
        <v>7018 Transferencias de carácter general entre diferentes niveles de gobierno</v>
      </c>
    </row>
    <row r="375" spans="1:13" x14ac:dyDescent="0.2">
      <c r="A375" s="34" t="str">
        <f t="shared" si="25"/>
        <v>3311403310906-22</v>
      </c>
      <c r="B375" s="34">
        <f t="shared" si="26"/>
        <v>22</v>
      </c>
      <c r="C375" s="34" t="str">
        <f t="shared" si="27"/>
        <v>3311403310906</v>
      </c>
      <c r="D375" s="34" t="str">
        <f t="shared" si="28"/>
        <v>331140331090601</v>
      </c>
      <c r="E375" s="34" t="str">
        <f t="shared" si="29"/>
        <v>33114033109060101</v>
      </c>
      <c r="F375" s="35" t="str">
        <f>IF(ISERROR(CONSOLIDADO!D379&amp;IF(LEN(CONSOLIDADO!G379)=1,"00"&amp;CONSOLIDADO!G379,IF(LEN(CONSOLIDADO!G379)=2,"0"&amp;CONSOLIDADO!G379,IF(LEN(CONSOLIDADO!G379)=3,CONSOLIDADO!G379,""))))=TRUE,"",CONSOLIDADO!D379&amp;IF(LEN(CONSOLIDADO!G379)=1,"00"&amp;CONSOLIDADO!G379,IF(LEN(CONSOLIDADO!G379)=2,"0"&amp;CONSOLIDADO!G379,IF(LEN(CONSOLIDADO!G379)=3,CONSOLIDADO!G379,""))))</f>
        <v>33114033109060101022</v>
      </c>
      <c r="G375" s="16" t="str">
        <f>CONSOLIDADO!B379</f>
        <v xml:space="preserve">Garantizar el 100 % de los productos por grupos de apoyo administrativo y financiero de la entidad </v>
      </c>
      <c r="H375" s="16" t="str">
        <f>MID(CONSOLIDADO!E379,6,250)</f>
        <v>Fortalecer la gestión Administrativa, financiera, contractual y jurídica del FOPAE</v>
      </c>
      <c r="I375" s="36" t="str">
        <f>CONSOLIDADO!H379</f>
        <v>Prestar servicios de apoyo técnico para adelantar actividades relacionadas con la gestión documental del Idiger y el  centro de documentación.</v>
      </c>
      <c r="J375" s="34" t="str">
        <f>+CONSOLIDADO!P379&amp;" - "&amp;CONSOLIDADO!Q379&amp;" - "&amp;CONSOLIDADO!R379&amp;" "&amp;CONSOLIDADO!S379</f>
        <v>03 - 04 - 0323 Personal contratado para el fortalecimiento de las Gestión del Riesgo</v>
      </c>
      <c r="K375" s="34" t="str">
        <f>+CONSOLIDADO!J379&amp;" "&amp;CONSOLIDADO!K379</f>
        <v>2.3.03.03.01.03 Servicios Personales Indirectos</v>
      </c>
      <c r="L375" s="16" t="str">
        <f>+CONSOLIDADO!L379&amp;" "&amp;CONSOLIDADO!M379</f>
        <v>066 Fortalecimiento Institucional - General</v>
      </c>
      <c r="M375" s="16" t="str">
        <f>+CONSOLIDADO!N379&amp;" "&amp;CONSOLIDADO!O379</f>
        <v>7018 Transferencias de carácter general entre diferentes niveles de gobierno</v>
      </c>
    </row>
    <row r="376" spans="1:13" x14ac:dyDescent="0.2">
      <c r="A376" s="34" t="str">
        <f t="shared" si="25"/>
        <v>3311403310906-23</v>
      </c>
      <c r="B376" s="34">
        <f t="shared" si="26"/>
        <v>23</v>
      </c>
      <c r="C376" s="34" t="str">
        <f t="shared" si="27"/>
        <v>3311403310906</v>
      </c>
      <c r="D376" s="34" t="str">
        <f t="shared" si="28"/>
        <v>331140331090601</v>
      </c>
      <c r="E376" s="34" t="str">
        <f t="shared" si="29"/>
        <v>33114033109060101</v>
      </c>
      <c r="F376" s="35" t="str">
        <f>IF(ISERROR(CONSOLIDADO!D380&amp;IF(LEN(CONSOLIDADO!G380)=1,"00"&amp;CONSOLIDADO!G380,IF(LEN(CONSOLIDADO!G380)=2,"0"&amp;CONSOLIDADO!G380,IF(LEN(CONSOLIDADO!G380)=3,CONSOLIDADO!G380,""))))=TRUE,"",CONSOLIDADO!D380&amp;IF(LEN(CONSOLIDADO!G380)=1,"00"&amp;CONSOLIDADO!G380,IF(LEN(CONSOLIDADO!G380)=2,"0"&amp;CONSOLIDADO!G380,IF(LEN(CONSOLIDADO!G380)=3,CONSOLIDADO!G380,""))))</f>
        <v>33114033109060101023</v>
      </c>
      <c r="G376" s="16" t="str">
        <f>CONSOLIDADO!B380</f>
        <v xml:space="preserve">Garantizar el 100 % de los productos por grupos de apoyo administrativo y financiero de la entidad </v>
      </c>
      <c r="H376" s="16" t="str">
        <f>MID(CONSOLIDADO!E380,6,250)</f>
        <v>Fortalecer la gestión Administrativa, financiera, contractual y jurídica del FOPAE</v>
      </c>
      <c r="I376" s="36" t="str">
        <f>CONSOLIDADO!H380</f>
        <v>Prestar servicios de apoyo operativo para adelantar actividades relacionadas con la gestión documental, archivo y centros de documentación del IDIGER.</v>
      </c>
      <c r="J376" s="34" t="str">
        <f>+CONSOLIDADO!P380&amp;" - "&amp;CONSOLIDADO!Q380&amp;" - "&amp;CONSOLIDADO!R380&amp;" "&amp;CONSOLIDADO!S380</f>
        <v>03 - 04 - 0323 Personal contratado para el fortalecimiento de las Gestión del Riesgo</v>
      </c>
      <c r="K376" s="34" t="str">
        <f>+CONSOLIDADO!J380&amp;" "&amp;CONSOLIDADO!K380</f>
        <v>2.3.03.03.01.03 Servicios Personales Indirectos</v>
      </c>
      <c r="L376" s="16" t="str">
        <f>+CONSOLIDADO!L380&amp;" "&amp;CONSOLIDADO!M380</f>
        <v>066 Fortalecimiento Institucional - General</v>
      </c>
      <c r="M376" s="16" t="str">
        <f>+CONSOLIDADO!N380&amp;" "&amp;CONSOLIDADO!O380</f>
        <v>7018 Transferencias de carácter general entre diferentes niveles de gobierno</v>
      </c>
    </row>
    <row r="377" spans="1:13" x14ac:dyDescent="0.2">
      <c r="A377" s="34" t="str">
        <f t="shared" si="25"/>
        <v>3311403310906-24</v>
      </c>
      <c r="B377" s="34">
        <f t="shared" si="26"/>
        <v>24</v>
      </c>
      <c r="C377" s="34" t="str">
        <f t="shared" si="27"/>
        <v>3311403310906</v>
      </c>
      <c r="D377" s="34" t="str">
        <f t="shared" si="28"/>
        <v>331140331090601</v>
      </c>
      <c r="E377" s="34" t="str">
        <f t="shared" si="29"/>
        <v>33114033109060101</v>
      </c>
      <c r="F377" s="35" t="str">
        <f>IF(ISERROR(CONSOLIDADO!D381&amp;IF(LEN(CONSOLIDADO!G381)=1,"00"&amp;CONSOLIDADO!G381,IF(LEN(CONSOLIDADO!G381)=2,"0"&amp;CONSOLIDADO!G381,IF(LEN(CONSOLIDADO!G381)=3,CONSOLIDADO!G381,""))))=TRUE,"",CONSOLIDADO!D381&amp;IF(LEN(CONSOLIDADO!G381)=1,"00"&amp;CONSOLIDADO!G381,IF(LEN(CONSOLIDADO!G381)=2,"0"&amp;CONSOLIDADO!G381,IF(LEN(CONSOLIDADO!G381)=3,CONSOLIDADO!G381,""))))</f>
        <v>33114033109060101024</v>
      </c>
      <c r="G377" s="16" t="str">
        <f>CONSOLIDADO!B381</f>
        <v xml:space="preserve">Garantizar el 100 % de los productos por grupos de apoyo administrativo y financiero de la entidad </v>
      </c>
      <c r="H377" s="16" t="str">
        <f>MID(CONSOLIDADO!E381,6,250)</f>
        <v>Fortalecer la gestión Administrativa, financiera, contractual y jurídica del FOPAE</v>
      </c>
      <c r="I377" s="36" t="str">
        <f>CONSOLIDADO!H381</f>
        <v>Prestar servicios profesionales para desarrollar actividades relacionadas con los procesos de gestión del talento humano del Idiger</v>
      </c>
      <c r="J377" s="34" t="str">
        <f>+CONSOLIDADO!P381&amp;" - "&amp;CONSOLIDADO!Q381&amp;" - "&amp;CONSOLIDADO!R381&amp;" "&amp;CONSOLIDADO!S381</f>
        <v>03 - 04 - 0323 Personal contratado para el fortalecimiento de las Gestión del Riesgo</v>
      </c>
      <c r="K377" s="34" t="str">
        <f>+CONSOLIDADO!J381&amp;" "&amp;CONSOLIDADO!K381</f>
        <v>2.3.03.03.01.03 Servicios Personales Indirectos</v>
      </c>
      <c r="L377" s="16" t="str">
        <f>+CONSOLIDADO!L381&amp;" "&amp;CONSOLIDADO!M381</f>
        <v>066 Fortalecimiento Institucional - General</v>
      </c>
      <c r="M377" s="16" t="str">
        <f>+CONSOLIDADO!N381&amp;" "&amp;CONSOLIDADO!O381</f>
        <v>7018 Transferencias de carácter general entre diferentes niveles de gobierno</v>
      </c>
    </row>
    <row r="378" spans="1:13" x14ac:dyDescent="0.2">
      <c r="A378" s="34" t="str">
        <f t="shared" si="25"/>
        <v>3311403310906-25</v>
      </c>
      <c r="B378" s="34">
        <f t="shared" si="26"/>
        <v>25</v>
      </c>
      <c r="C378" s="34" t="str">
        <f t="shared" si="27"/>
        <v>3311403310906</v>
      </c>
      <c r="D378" s="34" t="str">
        <f t="shared" si="28"/>
        <v>331140331090601</v>
      </c>
      <c r="E378" s="34" t="str">
        <f t="shared" si="29"/>
        <v>33114033109060101</v>
      </c>
      <c r="F378" s="35" t="str">
        <f>IF(ISERROR(CONSOLIDADO!D382&amp;IF(LEN(CONSOLIDADO!G382)=1,"00"&amp;CONSOLIDADO!G382,IF(LEN(CONSOLIDADO!G382)=2,"0"&amp;CONSOLIDADO!G382,IF(LEN(CONSOLIDADO!G382)=3,CONSOLIDADO!G382,""))))=TRUE,"",CONSOLIDADO!D382&amp;IF(LEN(CONSOLIDADO!G382)=1,"00"&amp;CONSOLIDADO!G382,IF(LEN(CONSOLIDADO!G382)=2,"0"&amp;CONSOLIDADO!G382,IF(LEN(CONSOLIDADO!G382)=3,CONSOLIDADO!G382,""))))</f>
        <v>33114033109060101025</v>
      </c>
      <c r="G378" s="16" t="str">
        <f>CONSOLIDADO!B382</f>
        <v xml:space="preserve">Garantizar el 100 % de los productos por grupos de apoyo administrativo y financiero de la entidad </v>
      </c>
      <c r="H378" s="16" t="str">
        <f>MID(CONSOLIDADO!E382,6,250)</f>
        <v>Fortalecer la gestión Administrativa, financiera, contractual y jurídica del FOPAE</v>
      </c>
      <c r="I378" s="36" t="str">
        <f>CONSOLIDADO!H382</f>
        <v>Prestar servicios profesionales para desarrollar actividades relacionadas con los procesos de gestión del talento humano del Idiger</v>
      </c>
      <c r="J378" s="34" t="str">
        <f>+CONSOLIDADO!P382&amp;" - "&amp;CONSOLIDADO!Q382&amp;" - "&amp;CONSOLIDADO!R382&amp;" "&amp;CONSOLIDADO!S382</f>
        <v>03 - 04 - 0323 Personal contratado para el fortalecimiento de las Gestión del Riesgo</v>
      </c>
      <c r="K378" s="34" t="str">
        <f>+CONSOLIDADO!J382&amp;" "&amp;CONSOLIDADO!K382</f>
        <v>2.3.03.03.01.03 Servicios Personales Indirectos</v>
      </c>
      <c r="L378" s="16" t="str">
        <f>+CONSOLIDADO!L382&amp;" "&amp;CONSOLIDADO!M382</f>
        <v>066 Fortalecimiento Institucional - General</v>
      </c>
      <c r="M378" s="16" t="str">
        <f>+CONSOLIDADO!N382&amp;" "&amp;CONSOLIDADO!O382</f>
        <v>7018 Transferencias de carácter general entre diferentes niveles de gobierno</v>
      </c>
    </row>
    <row r="379" spans="1:13" x14ac:dyDescent="0.2">
      <c r="A379" s="34" t="str">
        <f t="shared" si="25"/>
        <v>3311403310906-26</v>
      </c>
      <c r="B379" s="34">
        <f t="shared" si="26"/>
        <v>26</v>
      </c>
      <c r="C379" s="34" t="str">
        <f t="shared" si="27"/>
        <v>3311403310906</v>
      </c>
      <c r="D379" s="34" t="str">
        <f t="shared" si="28"/>
        <v>331140331090601</v>
      </c>
      <c r="E379" s="34" t="str">
        <f t="shared" si="29"/>
        <v>33114033109060101</v>
      </c>
      <c r="F379" s="35" t="str">
        <f>IF(ISERROR(CONSOLIDADO!D383&amp;IF(LEN(CONSOLIDADO!G383)=1,"00"&amp;CONSOLIDADO!G383,IF(LEN(CONSOLIDADO!G383)=2,"0"&amp;CONSOLIDADO!G383,IF(LEN(CONSOLIDADO!G383)=3,CONSOLIDADO!G383,""))))=TRUE,"",CONSOLIDADO!D383&amp;IF(LEN(CONSOLIDADO!G383)=1,"00"&amp;CONSOLIDADO!G383,IF(LEN(CONSOLIDADO!G383)=2,"0"&amp;CONSOLIDADO!G383,IF(LEN(CONSOLIDADO!G383)=3,CONSOLIDADO!G383,""))))</f>
        <v>33114033109060101026</v>
      </c>
      <c r="G379" s="16" t="str">
        <f>CONSOLIDADO!B383</f>
        <v xml:space="preserve">Garantizar el 100 % de los productos por grupos de apoyo administrativo y financiero de la entidad </v>
      </c>
      <c r="H379" s="16" t="str">
        <f>MID(CONSOLIDADO!E383,6,250)</f>
        <v>Fortalecer la gestión Administrativa, financiera, contractual y jurídica del FOPAE</v>
      </c>
      <c r="I379" s="36" t="str">
        <f>CONSOLIDADO!H383</f>
        <v>Prestar servicios de apoyo operativo para adelantar actividades relacionadas con la gestiòn documental, archivo y centros de documentación de la entidad.</v>
      </c>
      <c r="J379" s="34" t="str">
        <f>+CONSOLIDADO!P383&amp;" - "&amp;CONSOLIDADO!Q383&amp;" - "&amp;CONSOLIDADO!R383&amp;" "&amp;CONSOLIDADO!S383</f>
        <v>03 - 04 - 0323 Personal contratado para el fortalecimiento de las Gestión del Riesgo</v>
      </c>
      <c r="K379" s="34" t="str">
        <f>+CONSOLIDADO!J383&amp;" "&amp;CONSOLIDADO!K383</f>
        <v>2.3.03.03.01.03 Servicios Personales Indirectos</v>
      </c>
      <c r="L379" s="16" t="str">
        <f>+CONSOLIDADO!L383&amp;" "&amp;CONSOLIDADO!M383</f>
        <v>066 Fortalecimiento Institucional - General</v>
      </c>
      <c r="M379" s="16" t="str">
        <f>+CONSOLIDADO!N383&amp;" "&amp;CONSOLIDADO!O383</f>
        <v>7018 Transferencias de carácter general entre diferentes niveles de gobierno</v>
      </c>
    </row>
    <row r="380" spans="1:13" x14ac:dyDescent="0.2">
      <c r="A380" s="34" t="str">
        <f t="shared" si="25"/>
        <v>3311403310906-27</v>
      </c>
      <c r="B380" s="34">
        <f t="shared" si="26"/>
        <v>27</v>
      </c>
      <c r="C380" s="34" t="str">
        <f t="shared" si="27"/>
        <v>3311403310906</v>
      </c>
      <c r="D380" s="34" t="str">
        <f t="shared" si="28"/>
        <v>331140331090601</v>
      </c>
      <c r="E380" s="34" t="str">
        <f t="shared" si="29"/>
        <v>33114033109060101</v>
      </c>
      <c r="F380" s="35" t="str">
        <f>IF(ISERROR(CONSOLIDADO!D384&amp;IF(LEN(CONSOLIDADO!G384)=1,"00"&amp;CONSOLIDADO!G384,IF(LEN(CONSOLIDADO!G384)=2,"0"&amp;CONSOLIDADO!G384,IF(LEN(CONSOLIDADO!G384)=3,CONSOLIDADO!G384,""))))=TRUE,"",CONSOLIDADO!D384&amp;IF(LEN(CONSOLIDADO!G384)=1,"00"&amp;CONSOLIDADO!G384,IF(LEN(CONSOLIDADO!G384)=2,"0"&amp;CONSOLIDADO!G384,IF(LEN(CONSOLIDADO!G384)=3,CONSOLIDADO!G384,""))))</f>
        <v>33114033109060101027</v>
      </c>
      <c r="G380" s="16" t="str">
        <f>CONSOLIDADO!B384</f>
        <v xml:space="preserve">Garantizar el 100 % de los productos por grupos de apoyo administrativo y financiero de la entidad </v>
      </c>
      <c r="H380" s="16" t="str">
        <f>MID(CONSOLIDADO!E384,6,250)</f>
        <v>Fortalecer la gestión Administrativa, financiera, contractual y jurídica del FOPAE</v>
      </c>
      <c r="I380" s="36" t="str">
        <f>CONSOLIDADO!H384</f>
        <v>Adicion al contrato No. 294 de 2014 cuyo objeto es: Prestar servicios profesionales para  la formulación, ejecución y seguimiento de acciones para la recuperación en zonas afectadas por riesgo y suelos de protección por riesgo en el Distrito Capital.</v>
      </c>
      <c r="J380" s="34" t="str">
        <f>+CONSOLIDADO!P384&amp;" - "&amp;CONSOLIDADO!Q384&amp;" - "&amp;CONSOLIDADO!R384&amp;" "&amp;CONSOLIDADO!S384</f>
        <v>03 - 04 - 0323 Personal contratado para el fortalecimiento de las Gestión del Riesgo</v>
      </c>
      <c r="K380" s="34" t="str">
        <f>+CONSOLIDADO!J384&amp;" "&amp;CONSOLIDADO!K384</f>
        <v>2.3.03.03.01.03 Servicios Personales Indirectos</v>
      </c>
      <c r="L380" s="16" t="str">
        <f>+CONSOLIDADO!L384&amp;" "&amp;CONSOLIDADO!M384</f>
        <v>066 Fortalecimiento Institucional - General</v>
      </c>
      <c r="M380" s="16" t="str">
        <f>+CONSOLIDADO!N384&amp;" "&amp;CONSOLIDADO!O384</f>
        <v>7018 Transferencias de carácter general entre diferentes niveles de gobierno</v>
      </c>
    </row>
    <row r="381" spans="1:13" x14ac:dyDescent="0.2">
      <c r="A381" s="34" t="str">
        <f t="shared" si="25"/>
        <v>3311403310906-28</v>
      </c>
      <c r="B381" s="34">
        <f t="shared" si="26"/>
        <v>28</v>
      </c>
      <c r="C381" s="34" t="str">
        <f t="shared" si="27"/>
        <v>3311403310906</v>
      </c>
      <c r="D381" s="34" t="str">
        <f t="shared" si="28"/>
        <v>331140331090601</v>
      </c>
      <c r="E381" s="34" t="str">
        <f t="shared" si="29"/>
        <v>33114033109060101</v>
      </c>
      <c r="F381" s="35" t="str">
        <f>IF(ISERROR(CONSOLIDADO!D385&amp;IF(LEN(CONSOLIDADO!G385)=1,"00"&amp;CONSOLIDADO!G385,IF(LEN(CONSOLIDADO!G385)=2,"0"&amp;CONSOLIDADO!G385,IF(LEN(CONSOLIDADO!G385)=3,CONSOLIDADO!G385,""))))=TRUE,"",CONSOLIDADO!D385&amp;IF(LEN(CONSOLIDADO!G385)=1,"00"&amp;CONSOLIDADO!G385,IF(LEN(CONSOLIDADO!G385)=2,"0"&amp;CONSOLIDADO!G385,IF(LEN(CONSOLIDADO!G385)=3,CONSOLIDADO!G385,""))))</f>
        <v>33114033109060101028</v>
      </c>
      <c r="G381" s="16" t="str">
        <f>CONSOLIDADO!B385</f>
        <v xml:space="preserve">Garantizar el 100 % de los productos por grupos de apoyo administrativo y financiero de la entidad </v>
      </c>
      <c r="H381" s="16" t="str">
        <f>MID(CONSOLIDADO!E385,6,250)</f>
        <v>Fortalecer la gestión Administrativa, financiera, contractual y jurídica del FOPAE</v>
      </c>
      <c r="I381" s="36" t="str">
        <f>CONSOLIDADO!H385</f>
        <v>Prestar servicios profesionales para apoyar la elaboración de estudios técnicos administrativos y financieros de la etapa precontractual de los proyectos de inversión de la entidad.</v>
      </c>
      <c r="J381" s="34" t="str">
        <f>+CONSOLIDADO!P385&amp;" - "&amp;CONSOLIDADO!Q385&amp;" - "&amp;CONSOLIDADO!R385&amp;" "&amp;CONSOLIDADO!S385</f>
        <v>03 - 04 - 0323 Personal contratado para el fortalecimiento de las Gestión del Riesgo</v>
      </c>
      <c r="K381" s="34" t="str">
        <f>+CONSOLIDADO!J385&amp;" "&amp;CONSOLIDADO!K385</f>
        <v>2.3.03.03.01.03 Servicios Personales Indirectos</v>
      </c>
      <c r="L381" s="16" t="str">
        <f>+CONSOLIDADO!L385&amp;" "&amp;CONSOLIDADO!M385</f>
        <v>066 Fortalecimiento Institucional - General</v>
      </c>
      <c r="M381" s="16" t="str">
        <f>+CONSOLIDADO!N385&amp;" "&amp;CONSOLIDADO!O385</f>
        <v>7018 Transferencias de carácter general entre diferentes niveles de gobierno</v>
      </c>
    </row>
    <row r="382" spans="1:13" x14ac:dyDescent="0.2">
      <c r="A382" s="34" t="str">
        <f t="shared" si="25"/>
        <v>3311403310906-29</v>
      </c>
      <c r="B382" s="34">
        <f t="shared" si="26"/>
        <v>29</v>
      </c>
      <c r="C382" s="34" t="str">
        <f t="shared" si="27"/>
        <v>3311403310906</v>
      </c>
      <c r="D382" s="34" t="str">
        <f t="shared" si="28"/>
        <v>331140331090601</v>
      </c>
      <c r="E382" s="34" t="str">
        <f t="shared" si="29"/>
        <v>33114033109060101</v>
      </c>
      <c r="F382" s="35" t="str">
        <f>IF(ISERROR(CONSOLIDADO!D386&amp;IF(LEN(CONSOLIDADO!G386)=1,"00"&amp;CONSOLIDADO!G386,IF(LEN(CONSOLIDADO!G386)=2,"0"&amp;CONSOLIDADO!G386,IF(LEN(CONSOLIDADO!G386)=3,CONSOLIDADO!G386,""))))=TRUE,"",CONSOLIDADO!D386&amp;IF(LEN(CONSOLIDADO!G386)=1,"00"&amp;CONSOLIDADO!G386,IF(LEN(CONSOLIDADO!G386)=2,"0"&amp;CONSOLIDADO!G386,IF(LEN(CONSOLIDADO!G386)=3,CONSOLIDADO!G386,""))))</f>
        <v>33114033109060101029</v>
      </c>
      <c r="G382" s="16" t="str">
        <f>CONSOLIDADO!B386</f>
        <v xml:space="preserve">Garantizar el 100 % de los productos por grupos de apoyo administrativo y financiero de la entidad </v>
      </c>
      <c r="H382" s="16" t="str">
        <f>MID(CONSOLIDADO!E386,6,250)</f>
        <v>Fortalecer la gestión Administrativa, financiera, contractual y jurídica del FOPAE</v>
      </c>
      <c r="I382" s="36" t="str">
        <f>CONSOLIDADO!H386</f>
        <v>Adicion al contrato No. 327 de 2014 cuyo objeto es: Prestar servicios profesionales para apoyar la elaboración de estudios técnicos administrativos y financieros de la etapa precontractual de los proyectos de inversión de la entidad.</v>
      </c>
      <c r="J382" s="34" t="str">
        <f>+CONSOLIDADO!P386&amp;" - "&amp;CONSOLIDADO!Q386&amp;" - "&amp;CONSOLIDADO!R386&amp;" "&amp;CONSOLIDADO!S386</f>
        <v>03 - 04 - 0323 Personal contratado para el fortalecimiento de las Gestión del Riesgo</v>
      </c>
      <c r="K382" s="34" t="str">
        <f>+CONSOLIDADO!J386&amp;" "&amp;CONSOLIDADO!K386</f>
        <v>2.3.03.03.01.03 Servicios Personales Indirectos</v>
      </c>
      <c r="L382" s="16" t="str">
        <f>+CONSOLIDADO!L386&amp;" "&amp;CONSOLIDADO!M386</f>
        <v>066 Fortalecimiento Institucional - General</v>
      </c>
      <c r="M382" s="16" t="str">
        <f>+CONSOLIDADO!N386&amp;" "&amp;CONSOLIDADO!O386</f>
        <v>7018 Transferencias de carácter general entre diferentes niveles de gobierno</v>
      </c>
    </row>
    <row r="383" spans="1:13" x14ac:dyDescent="0.2">
      <c r="A383" s="34" t="str">
        <f t="shared" si="25"/>
        <v>3311403310906-30</v>
      </c>
      <c r="B383" s="34">
        <f t="shared" si="26"/>
        <v>30</v>
      </c>
      <c r="C383" s="34" t="str">
        <f t="shared" si="27"/>
        <v>3311403310906</v>
      </c>
      <c r="D383" s="34" t="str">
        <f t="shared" si="28"/>
        <v>331140331090601</v>
      </c>
      <c r="E383" s="34" t="str">
        <f t="shared" si="29"/>
        <v>33114033109060101</v>
      </c>
      <c r="F383" s="35" t="str">
        <f>IF(ISERROR(CONSOLIDADO!D387&amp;IF(LEN(CONSOLIDADO!G387)=1,"00"&amp;CONSOLIDADO!G387,IF(LEN(CONSOLIDADO!G387)=2,"0"&amp;CONSOLIDADO!G387,IF(LEN(CONSOLIDADO!G387)=3,CONSOLIDADO!G387,""))))=TRUE,"",CONSOLIDADO!D387&amp;IF(LEN(CONSOLIDADO!G387)=1,"00"&amp;CONSOLIDADO!G387,IF(LEN(CONSOLIDADO!G387)=2,"0"&amp;CONSOLIDADO!G387,IF(LEN(CONSOLIDADO!G387)=3,CONSOLIDADO!G387,""))))</f>
        <v>33114033109060101030</v>
      </c>
      <c r="G383" s="16" t="str">
        <f>CONSOLIDADO!B387</f>
        <v xml:space="preserve">Garantizar el 100 % de los productos por grupos de apoyo administrativo y financiero de la entidad </v>
      </c>
      <c r="H383" s="16" t="str">
        <f>MID(CONSOLIDADO!E387,6,250)</f>
        <v>Fortalecer la gestión Administrativa, financiera, contractual y jurídica del FOPAE</v>
      </c>
      <c r="I383" s="36" t="str">
        <f>CONSOLIDADO!H387</f>
        <v>Prestar servicios profesionales para apoyar la elaboración de estudios técnicos administrativos y financieros de la etapa precontractual de los proyectos de inversión de la entidad.</v>
      </c>
      <c r="J383" s="34" t="str">
        <f>+CONSOLIDADO!P387&amp;" - "&amp;CONSOLIDADO!Q387&amp;" - "&amp;CONSOLIDADO!R387&amp;" "&amp;CONSOLIDADO!S387</f>
        <v>03 - 04 - 0323 Personal contratado para el fortalecimiento de las Gestión del Riesgo</v>
      </c>
      <c r="K383" s="34" t="str">
        <f>+CONSOLIDADO!J387&amp;" "&amp;CONSOLIDADO!K387</f>
        <v>2.3.03.03.01.03 Servicios Personales Indirectos</v>
      </c>
      <c r="L383" s="16" t="str">
        <f>+CONSOLIDADO!L387&amp;" "&amp;CONSOLIDADO!M387</f>
        <v>066 Fortalecimiento Institucional - General</v>
      </c>
      <c r="M383" s="16" t="str">
        <f>+CONSOLIDADO!N387&amp;" "&amp;CONSOLIDADO!O387</f>
        <v>7018 Transferencias de carácter general entre diferentes niveles de gobierno</v>
      </c>
    </row>
    <row r="384" spans="1:13" x14ac:dyDescent="0.2">
      <c r="A384" s="34" t="str">
        <f t="shared" si="25"/>
        <v>3311403310906-31</v>
      </c>
      <c r="B384" s="34">
        <f t="shared" si="26"/>
        <v>31</v>
      </c>
      <c r="C384" s="34" t="str">
        <f t="shared" si="27"/>
        <v>3311403310906</v>
      </c>
      <c r="D384" s="34" t="str">
        <f t="shared" si="28"/>
        <v>331140331090601</v>
      </c>
      <c r="E384" s="34" t="str">
        <f t="shared" si="29"/>
        <v>33114033109060101</v>
      </c>
      <c r="F384" s="35" t="str">
        <f>IF(ISERROR(CONSOLIDADO!D388&amp;IF(LEN(CONSOLIDADO!G388)=1,"00"&amp;CONSOLIDADO!G388,IF(LEN(CONSOLIDADO!G388)=2,"0"&amp;CONSOLIDADO!G388,IF(LEN(CONSOLIDADO!G388)=3,CONSOLIDADO!G388,""))))=TRUE,"",CONSOLIDADO!D388&amp;IF(LEN(CONSOLIDADO!G388)=1,"00"&amp;CONSOLIDADO!G388,IF(LEN(CONSOLIDADO!G388)=2,"0"&amp;CONSOLIDADO!G388,IF(LEN(CONSOLIDADO!G388)=3,CONSOLIDADO!G388,""))))</f>
        <v>33114033109060101031</v>
      </c>
      <c r="G384" s="16" t="str">
        <f>CONSOLIDADO!B388</f>
        <v xml:space="preserve">Garantizar el 100 % de los productos por grupos de apoyo administrativo y financiero de la entidad </v>
      </c>
      <c r="H384" s="16" t="str">
        <f>MID(CONSOLIDADO!E388,6,250)</f>
        <v>Fortalecer la gestión Administrativa, financiera, contractual y jurídica del FOPAE</v>
      </c>
      <c r="I384" s="36" t="str">
        <f>CONSOLIDADO!H388</f>
        <v xml:space="preserve">Prestar los servicios profesionales a la entidad para el apoyo técnico en la formulación y seguimiento de procesos contractuales </v>
      </c>
      <c r="J384" s="34" t="str">
        <f>+CONSOLIDADO!P388&amp;" - "&amp;CONSOLIDADO!Q388&amp;" - "&amp;CONSOLIDADO!R388&amp;" "&amp;CONSOLIDADO!S388</f>
        <v>03 - 04 - 0323 Personal contratado para el fortalecimiento de las Gestión del Riesgo</v>
      </c>
      <c r="K384" s="34" t="str">
        <f>+CONSOLIDADO!J388&amp;" "&amp;CONSOLIDADO!K388</f>
        <v>2.3.03.03.01.03 Servicios Personales Indirectos</v>
      </c>
      <c r="L384" s="16" t="str">
        <f>+CONSOLIDADO!L388&amp;" "&amp;CONSOLIDADO!M388</f>
        <v>066 Fortalecimiento Institucional - General</v>
      </c>
      <c r="M384" s="16" t="str">
        <f>+CONSOLIDADO!N388&amp;" "&amp;CONSOLIDADO!O388</f>
        <v>7018 Transferencias de carácter general entre diferentes niveles de gobierno</v>
      </c>
    </row>
    <row r="385" spans="1:13" x14ac:dyDescent="0.2">
      <c r="A385" s="34" t="str">
        <f t="shared" si="25"/>
        <v>3311403310906-32</v>
      </c>
      <c r="B385" s="34">
        <f t="shared" si="26"/>
        <v>32</v>
      </c>
      <c r="C385" s="34" t="str">
        <f t="shared" si="27"/>
        <v>3311403310906</v>
      </c>
      <c r="D385" s="34" t="str">
        <f t="shared" si="28"/>
        <v>331140331090601</v>
      </c>
      <c r="E385" s="34" t="str">
        <f t="shared" si="29"/>
        <v>33114033109060101</v>
      </c>
      <c r="F385" s="35" t="str">
        <f>IF(ISERROR(CONSOLIDADO!D389&amp;IF(LEN(CONSOLIDADO!G389)=1,"00"&amp;CONSOLIDADO!G389,IF(LEN(CONSOLIDADO!G389)=2,"0"&amp;CONSOLIDADO!G389,IF(LEN(CONSOLIDADO!G389)=3,CONSOLIDADO!G389,""))))=TRUE,"",CONSOLIDADO!D389&amp;IF(LEN(CONSOLIDADO!G389)=1,"00"&amp;CONSOLIDADO!G389,IF(LEN(CONSOLIDADO!G389)=2,"0"&amp;CONSOLIDADO!G389,IF(LEN(CONSOLIDADO!G389)=3,CONSOLIDADO!G389,""))))</f>
        <v>33114033109060101032</v>
      </c>
      <c r="G385" s="16" t="str">
        <f>CONSOLIDADO!B389</f>
        <v xml:space="preserve">Garantizar el 100 % de los productos por grupos de apoyo administrativo y financiero de la entidad </v>
      </c>
      <c r="H385" s="16" t="str">
        <f>MID(CONSOLIDADO!E389,6,250)</f>
        <v>Fortalecer la gestión Administrativa, financiera, contractual y jurídica del FOPAE</v>
      </c>
      <c r="I385" s="36" t="str">
        <f>CONSOLIDADO!H389</f>
        <v>Prestar servicios profesionales como abogado para el desarrollo de las actividades relacionadas con la representación judicial, asesoría legal y gestión contractual de la entidad.</v>
      </c>
      <c r="J385" s="34" t="str">
        <f>+CONSOLIDADO!P389&amp;" - "&amp;CONSOLIDADO!Q389&amp;" - "&amp;CONSOLIDADO!R389&amp;" "&amp;CONSOLIDADO!S389</f>
        <v>03 - 04 - 0323 Personal contratado para el fortalecimiento de las Gestión del Riesgo</v>
      </c>
      <c r="K385" s="34" t="str">
        <f>+CONSOLIDADO!J389&amp;" "&amp;CONSOLIDADO!K389</f>
        <v>2.3.03.03.01.03 Servicios Personales Indirectos</v>
      </c>
      <c r="L385" s="16" t="str">
        <f>+CONSOLIDADO!L389&amp;" "&amp;CONSOLIDADO!M389</f>
        <v>066 Fortalecimiento Institucional - General</v>
      </c>
      <c r="M385" s="16" t="str">
        <f>+CONSOLIDADO!N389&amp;" "&amp;CONSOLIDADO!O389</f>
        <v>7018 Transferencias de carácter general entre diferentes niveles de gobierno</v>
      </c>
    </row>
    <row r="386" spans="1:13" x14ac:dyDescent="0.2">
      <c r="A386" s="34" t="str">
        <f t="shared" si="25"/>
        <v>3311403310906-33</v>
      </c>
      <c r="B386" s="34">
        <f t="shared" si="26"/>
        <v>33</v>
      </c>
      <c r="C386" s="34" t="str">
        <f t="shared" si="27"/>
        <v>3311403310906</v>
      </c>
      <c r="D386" s="34" t="str">
        <f t="shared" si="28"/>
        <v>331140331090601</v>
      </c>
      <c r="E386" s="34" t="str">
        <f t="shared" si="29"/>
        <v>33114033109060101</v>
      </c>
      <c r="F386" s="35" t="str">
        <f>IF(ISERROR(CONSOLIDADO!D390&amp;IF(LEN(CONSOLIDADO!G390)=1,"00"&amp;CONSOLIDADO!G390,IF(LEN(CONSOLIDADO!G390)=2,"0"&amp;CONSOLIDADO!G390,IF(LEN(CONSOLIDADO!G390)=3,CONSOLIDADO!G390,""))))=TRUE,"",CONSOLIDADO!D390&amp;IF(LEN(CONSOLIDADO!G390)=1,"00"&amp;CONSOLIDADO!G390,IF(LEN(CONSOLIDADO!G390)=2,"0"&amp;CONSOLIDADO!G390,IF(LEN(CONSOLIDADO!G390)=3,CONSOLIDADO!G390,""))))</f>
        <v>33114033109060101033</v>
      </c>
      <c r="G386" s="16" t="str">
        <f>CONSOLIDADO!B390</f>
        <v xml:space="preserve">Garantizar el 100 % de los productos por grupos de apoyo administrativo y financiero de la entidad </v>
      </c>
      <c r="H386" s="16" t="str">
        <f>MID(CONSOLIDADO!E390,6,250)</f>
        <v>Fortalecer la gestión Administrativa, financiera, contractual y jurídica del FOPAE</v>
      </c>
      <c r="I386" s="36" t="str">
        <f>CONSOLIDADO!H390</f>
        <v>Prestar servicios profesionales como abogado para el desarrollo de las actividades relacionadas con la representación judicial, asesoría legal y gestión contractual de la entidad.</v>
      </c>
      <c r="J386" s="34" t="str">
        <f>+CONSOLIDADO!P390&amp;" - "&amp;CONSOLIDADO!Q390&amp;" - "&amp;CONSOLIDADO!R390&amp;" "&amp;CONSOLIDADO!S390</f>
        <v>03 - 04 - 0323 Personal contratado para el fortalecimiento de las Gestión del Riesgo</v>
      </c>
      <c r="K386" s="34" t="str">
        <f>+CONSOLIDADO!J390&amp;" "&amp;CONSOLIDADO!K390</f>
        <v>2.3.03.03.01.03 Servicios Personales Indirectos</v>
      </c>
      <c r="L386" s="16" t="str">
        <f>+CONSOLIDADO!L390&amp;" "&amp;CONSOLIDADO!M390</f>
        <v>066 Fortalecimiento Institucional - General</v>
      </c>
      <c r="M386" s="16" t="str">
        <f>+CONSOLIDADO!N390&amp;" "&amp;CONSOLIDADO!O390</f>
        <v>7018 Transferencias de carácter general entre diferentes niveles de gobierno</v>
      </c>
    </row>
    <row r="387" spans="1:13" x14ac:dyDescent="0.2">
      <c r="A387" s="34" t="str">
        <f t="shared" si="25"/>
        <v>3311403310906-34</v>
      </c>
      <c r="B387" s="34">
        <f t="shared" si="26"/>
        <v>34</v>
      </c>
      <c r="C387" s="34" t="str">
        <f t="shared" si="27"/>
        <v>3311403310906</v>
      </c>
      <c r="D387" s="34" t="str">
        <f t="shared" si="28"/>
        <v>331140331090601</v>
      </c>
      <c r="E387" s="34" t="str">
        <f t="shared" si="29"/>
        <v>33114033109060101</v>
      </c>
      <c r="F387" s="35" t="str">
        <f>IF(ISERROR(CONSOLIDADO!D391&amp;IF(LEN(CONSOLIDADO!G391)=1,"00"&amp;CONSOLIDADO!G391,IF(LEN(CONSOLIDADO!G391)=2,"0"&amp;CONSOLIDADO!G391,IF(LEN(CONSOLIDADO!G391)=3,CONSOLIDADO!G391,""))))=TRUE,"",CONSOLIDADO!D391&amp;IF(LEN(CONSOLIDADO!G391)=1,"00"&amp;CONSOLIDADO!G391,IF(LEN(CONSOLIDADO!G391)=2,"0"&amp;CONSOLIDADO!G391,IF(LEN(CONSOLIDADO!G391)=3,CONSOLIDADO!G391,""))))</f>
        <v>33114033109060101034</v>
      </c>
      <c r="G387" s="16" t="str">
        <f>CONSOLIDADO!B391</f>
        <v xml:space="preserve">Garantizar el 100 % de los productos por grupos de apoyo administrativo y financiero de la entidad </v>
      </c>
      <c r="H387" s="16" t="str">
        <f>MID(CONSOLIDADO!E391,6,250)</f>
        <v>Fortalecer la gestión Administrativa, financiera, contractual y jurídica del FOPAE</v>
      </c>
      <c r="I387" s="36" t="str">
        <f>CONSOLIDADO!H391</f>
        <v>Prestar servicios profesionales al IDIGER como abogado para el desarrollo de las actividades relacionadas con la representación judicial, asesoría legal y gestión contractual.</v>
      </c>
      <c r="J387" s="34" t="str">
        <f>+CONSOLIDADO!P391&amp;" - "&amp;CONSOLIDADO!Q391&amp;" - "&amp;CONSOLIDADO!R391&amp;" "&amp;CONSOLIDADO!S391</f>
        <v>03 - 04 - 0323 Personal contratado para el fortalecimiento de las Gestión del Riesgo</v>
      </c>
      <c r="K387" s="34" t="str">
        <f>+CONSOLIDADO!J391&amp;" "&amp;CONSOLIDADO!K391</f>
        <v>2.3.03.03.01.03 Servicios Personales Indirectos</v>
      </c>
      <c r="L387" s="16" t="str">
        <f>+CONSOLIDADO!L391&amp;" "&amp;CONSOLIDADO!M391</f>
        <v>066 Fortalecimiento Institucional - General</v>
      </c>
      <c r="M387" s="16" t="str">
        <f>+CONSOLIDADO!N391&amp;" "&amp;CONSOLIDADO!O391</f>
        <v>7018 Transferencias de carácter general entre diferentes niveles de gobierno</v>
      </c>
    </row>
    <row r="388" spans="1:13" x14ac:dyDescent="0.2">
      <c r="A388" s="34" t="str">
        <f t="shared" ref="A388:A451" si="30">+C388&amp;"-"&amp;B388</f>
        <v>3311403310906-35</v>
      </c>
      <c r="B388" s="34">
        <f t="shared" ref="B388:B451" si="31">IF(C388=C387,B387+1,1)</f>
        <v>35</v>
      </c>
      <c r="C388" s="34" t="str">
        <f t="shared" ref="C388:C451" si="32">MID($F388,1,13)</f>
        <v>3311403310906</v>
      </c>
      <c r="D388" s="34" t="str">
        <f t="shared" ref="D388:D451" si="33">MID($F388,1,15)</f>
        <v>331140331090601</v>
      </c>
      <c r="E388" s="34" t="str">
        <f t="shared" ref="E388:E451" si="34">MID($F388,1,17)</f>
        <v>33114033109060101</v>
      </c>
      <c r="F388" s="35" t="str">
        <f>IF(ISERROR(CONSOLIDADO!D392&amp;IF(LEN(CONSOLIDADO!G392)=1,"00"&amp;CONSOLIDADO!G392,IF(LEN(CONSOLIDADO!G392)=2,"0"&amp;CONSOLIDADO!G392,IF(LEN(CONSOLIDADO!G392)=3,CONSOLIDADO!G392,""))))=TRUE,"",CONSOLIDADO!D392&amp;IF(LEN(CONSOLIDADO!G392)=1,"00"&amp;CONSOLIDADO!G392,IF(LEN(CONSOLIDADO!G392)=2,"0"&amp;CONSOLIDADO!G392,IF(LEN(CONSOLIDADO!G392)=3,CONSOLIDADO!G392,""))))</f>
        <v>33114033109060101035</v>
      </c>
      <c r="G388" s="16" t="str">
        <f>CONSOLIDADO!B392</f>
        <v xml:space="preserve">Garantizar el 100 % de los productos por grupos de apoyo administrativo y financiero de la entidad </v>
      </c>
      <c r="H388" s="16" t="str">
        <f>MID(CONSOLIDADO!E392,6,250)</f>
        <v>Fortalecer la gestión Administrativa, financiera, contractual y jurídica del FOPAE</v>
      </c>
      <c r="I388" s="36" t="str">
        <f>CONSOLIDADO!H392</f>
        <v>Prestar servicios profesionales para desarrollar actividades de seguimiento y control a la gestion administrativa del IDIGER.</v>
      </c>
      <c r="J388" s="34" t="str">
        <f>+CONSOLIDADO!P392&amp;" - "&amp;CONSOLIDADO!Q392&amp;" - "&amp;CONSOLIDADO!R392&amp;" "&amp;CONSOLIDADO!S392</f>
        <v>03 - 04 - 0323 Personal contratado para el fortalecimiento de las Gestión del Riesgo</v>
      </c>
      <c r="K388" s="34" t="str">
        <f>+CONSOLIDADO!J392&amp;" "&amp;CONSOLIDADO!K392</f>
        <v>2.3.03.03.01.03 Servicios Personales Indirectos</v>
      </c>
      <c r="L388" s="16" t="str">
        <f>+CONSOLIDADO!L392&amp;" "&amp;CONSOLIDADO!M392</f>
        <v>066 Fortalecimiento Institucional - General</v>
      </c>
      <c r="M388" s="16" t="str">
        <f>+CONSOLIDADO!N392&amp;" "&amp;CONSOLIDADO!O392</f>
        <v>7018 Transferencias de carácter general entre diferentes niveles de gobierno</v>
      </c>
    </row>
    <row r="389" spans="1:13" x14ac:dyDescent="0.2">
      <c r="A389" s="34" t="str">
        <f t="shared" si="30"/>
        <v>3311403310906-36</v>
      </c>
      <c r="B389" s="34">
        <f t="shared" si="31"/>
        <v>36</v>
      </c>
      <c r="C389" s="34" t="str">
        <f t="shared" si="32"/>
        <v>3311403310906</v>
      </c>
      <c r="D389" s="34" t="str">
        <f t="shared" si="33"/>
        <v>331140331090601</v>
      </c>
      <c r="E389" s="34" t="str">
        <f t="shared" si="34"/>
        <v>33114033109060101</v>
      </c>
      <c r="F389" s="35" t="str">
        <f>IF(ISERROR(CONSOLIDADO!D393&amp;IF(LEN(CONSOLIDADO!G393)=1,"00"&amp;CONSOLIDADO!G393,IF(LEN(CONSOLIDADO!G393)=2,"0"&amp;CONSOLIDADO!G393,IF(LEN(CONSOLIDADO!G393)=3,CONSOLIDADO!G393,""))))=TRUE,"",CONSOLIDADO!D393&amp;IF(LEN(CONSOLIDADO!G393)=1,"00"&amp;CONSOLIDADO!G393,IF(LEN(CONSOLIDADO!G393)=2,"0"&amp;CONSOLIDADO!G393,IF(LEN(CONSOLIDADO!G393)=3,CONSOLIDADO!G393,""))))</f>
        <v>33114033109060101036</v>
      </c>
      <c r="G389" s="16" t="str">
        <f>CONSOLIDADO!B393</f>
        <v xml:space="preserve">Garantizar el 100 % de los productos por grupos de apoyo administrativo y financiero de la entidad </v>
      </c>
      <c r="H389" s="16" t="str">
        <f>MID(CONSOLIDADO!E393,6,250)</f>
        <v>Fortalecer la gestión Administrativa, financiera, contractual y jurídica del FOPAE</v>
      </c>
      <c r="I389" s="36" t="str">
        <f>CONSOLIDADO!H393</f>
        <v>Prestar servicios de apoyo operativo al Area de Almacen y Centro de Reserva de la entidad</v>
      </c>
      <c r="J389" s="34" t="str">
        <f>+CONSOLIDADO!P393&amp;" - "&amp;CONSOLIDADO!Q393&amp;" - "&amp;CONSOLIDADO!R393&amp;" "&amp;CONSOLIDADO!S393</f>
        <v>03 - 04 - 0323 Personal contratado para el fortalecimiento de las Gestión del Riesgo</v>
      </c>
      <c r="K389" s="34" t="str">
        <f>+CONSOLIDADO!J393&amp;" "&amp;CONSOLIDADO!K393</f>
        <v>2.3.03.03.01.03 Servicios Personales Indirectos</v>
      </c>
      <c r="L389" s="16" t="str">
        <f>+CONSOLIDADO!L393&amp;" "&amp;CONSOLIDADO!M393</f>
        <v>066 Fortalecimiento Institucional - General</v>
      </c>
      <c r="M389" s="16" t="str">
        <f>+CONSOLIDADO!N393&amp;" "&amp;CONSOLIDADO!O393</f>
        <v>7018 Transferencias de carácter general entre diferentes niveles de gobierno</v>
      </c>
    </row>
    <row r="390" spans="1:13" x14ac:dyDescent="0.2">
      <c r="A390" s="34" t="str">
        <f t="shared" si="30"/>
        <v>3311403310906-37</v>
      </c>
      <c r="B390" s="34">
        <f t="shared" si="31"/>
        <v>37</v>
      </c>
      <c r="C390" s="34" t="str">
        <f t="shared" si="32"/>
        <v>3311403310906</v>
      </c>
      <c r="D390" s="34" t="str">
        <f t="shared" si="33"/>
        <v>331140331090601</v>
      </c>
      <c r="E390" s="34" t="str">
        <f t="shared" si="34"/>
        <v>33114033109060101</v>
      </c>
      <c r="F390" s="35" t="str">
        <f>IF(ISERROR(CONSOLIDADO!D394&amp;IF(LEN(CONSOLIDADO!G394)=1,"00"&amp;CONSOLIDADO!G394,IF(LEN(CONSOLIDADO!G394)=2,"0"&amp;CONSOLIDADO!G394,IF(LEN(CONSOLIDADO!G394)=3,CONSOLIDADO!G394,""))))=TRUE,"",CONSOLIDADO!D394&amp;IF(LEN(CONSOLIDADO!G394)=1,"00"&amp;CONSOLIDADO!G394,IF(LEN(CONSOLIDADO!G394)=2,"0"&amp;CONSOLIDADO!G394,IF(LEN(CONSOLIDADO!G394)=3,CONSOLIDADO!G394,""))))</f>
        <v>33114033109060101037</v>
      </c>
      <c r="G390" s="16" t="str">
        <f>CONSOLIDADO!B394</f>
        <v xml:space="preserve">Garantizar el 100 % de los productos por grupos de apoyo administrativo y financiero de la entidad </v>
      </c>
      <c r="H390" s="16" t="str">
        <f>MID(CONSOLIDADO!E394,6,250)</f>
        <v>Fortalecer la gestión Administrativa, financiera, contractual y jurídica del FOPAE</v>
      </c>
      <c r="I390" s="36" t="str">
        <f>CONSOLIDADO!H394</f>
        <v>Adición al contrato No. 274 de 2013 cuyo objeto es:  prestar servicios de apoyo a la gestion para adelantar actividades administrativas en el fondo de prevencion y atencion de emergencias de bogota</v>
      </c>
      <c r="J390" s="34" t="str">
        <f>+CONSOLIDADO!P394&amp;" - "&amp;CONSOLIDADO!Q394&amp;" - "&amp;CONSOLIDADO!R394&amp;" "&amp;CONSOLIDADO!S394</f>
        <v>03 - 04 - 0323 Personal contratado para el fortalecimiento de las Gestión del Riesgo</v>
      </c>
      <c r="K390" s="34" t="str">
        <f>+CONSOLIDADO!J394&amp;" "&amp;CONSOLIDADO!K394</f>
        <v>2.3.03.03.01.03 Servicios Personales Indirectos</v>
      </c>
      <c r="L390" s="16" t="str">
        <f>+CONSOLIDADO!L394&amp;" "&amp;CONSOLIDADO!M394</f>
        <v>066 Fortalecimiento Institucional - General</v>
      </c>
      <c r="M390" s="16" t="str">
        <f>+CONSOLIDADO!N394&amp;" "&amp;CONSOLIDADO!O394</f>
        <v>7018 Transferencias de carácter general entre diferentes niveles de gobierno</v>
      </c>
    </row>
    <row r="391" spans="1:13" x14ac:dyDescent="0.2">
      <c r="A391" s="34" t="str">
        <f t="shared" si="30"/>
        <v>3311403310906-38</v>
      </c>
      <c r="B391" s="34">
        <f t="shared" si="31"/>
        <v>38</v>
      </c>
      <c r="C391" s="34" t="str">
        <f t="shared" si="32"/>
        <v>3311403310906</v>
      </c>
      <c r="D391" s="34" t="str">
        <f t="shared" si="33"/>
        <v>331140331090601</v>
      </c>
      <c r="E391" s="34" t="str">
        <f t="shared" si="34"/>
        <v>33114033109060101</v>
      </c>
      <c r="F391" s="35" t="str">
        <f>IF(ISERROR(CONSOLIDADO!D395&amp;IF(LEN(CONSOLIDADO!G395)=1,"00"&amp;CONSOLIDADO!G395,IF(LEN(CONSOLIDADO!G395)=2,"0"&amp;CONSOLIDADO!G395,IF(LEN(CONSOLIDADO!G395)=3,CONSOLIDADO!G395,""))))=TRUE,"",CONSOLIDADO!D395&amp;IF(LEN(CONSOLIDADO!G395)=1,"00"&amp;CONSOLIDADO!G395,IF(LEN(CONSOLIDADO!G395)=2,"0"&amp;CONSOLIDADO!G395,IF(LEN(CONSOLIDADO!G395)=3,CONSOLIDADO!G395,""))))</f>
        <v>33114033109060101038</v>
      </c>
      <c r="G391" s="16" t="str">
        <f>CONSOLIDADO!B395</f>
        <v xml:space="preserve">Garantizar el 100 % de los productos por grupos de apoyo administrativo y financiero de la entidad </v>
      </c>
      <c r="H391" s="16" t="str">
        <f>MID(CONSOLIDADO!E395,6,250)</f>
        <v>Fortalecer la gestión Administrativa, financiera, contractual y jurídica del FOPAE</v>
      </c>
      <c r="I391" s="36" t="str">
        <f>CONSOLIDADO!H395</f>
        <v>Adición al contrato No. 274 de 2013 cuyo objeto es:  prestar servicios de apoyo a la gestion para adelantar actividades administrativas en el fondo de prevencion y atencion de emergencias de bogota</v>
      </c>
      <c r="J391" s="34" t="str">
        <f>+CONSOLIDADO!P395&amp;" - "&amp;CONSOLIDADO!Q395&amp;" - "&amp;CONSOLIDADO!R395&amp;" "&amp;CONSOLIDADO!S395</f>
        <v>03 - 04 - 0323 Personal contratado para el fortalecimiento de las Gestión del Riesgo</v>
      </c>
      <c r="K391" s="34" t="str">
        <f>+CONSOLIDADO!J395&amp;" "&amp;CONSOLIDADO!K395</f>
        <v>2.3.03.03.01.03 Servicios Personales Indirectos</v>
      </c>
      <c r="L391" s="16" t="str">
        <f>+CONSOLIDADO!L395&amp;" "&amp;CONSOLIDADO!M395</f>
        <v>066 Fortalecimiento Institucional - General</v>
      </c>
      <c r="M391" s="16" t="str">
        <f>+CONSOLIDADO!N395&amp;" "&amp;CONSOLIDADO!O395</f>
        <v>7018 Transferencias de carácter general entre diferentes niveles de gobierno</v>
      </c>
    </row>
    <row r="392" spans="1:13" x14ac:dyDescent="0.2">
      <c r="A392" s="34" t="str">
        <f t="shared" si="30"/>
        <v>3311403310906-39</v>
      </c>
      <c r="B392" s="34">
        <f t="shared" si="31"/>
        <v>39</v>
      </c>
      <c r="C392" s="34" t="str">
        <f t="shared" si="32"/>
        <v>3311403310906</v>
      </c>
      <c r="D392" s="34" t="str">
        <f t="shared" si="33"/>
        <v>331140331090601</v>
      </c>
      <c r="E392" s="34" t="str">
        <f t="shared" si="34"/>
        <v>33114033109060101</v>
      </c>
      <c r="F392" s="35" t="str">
        <f>IF(ISERROR(CONSOLIDADO!D396&amp;IF(LEN(CONSOLIDADO!G396)=1,"00"&amp;CONSOLIDADO!G396,IF(LEN(CONSOLIDADO!G396)=2,"0"&amp;CONSOLIDADO!G396,IF(LEN(CONSOLIDADO!G396)=3,CONSOLIDADO!G396,""))))=TRUE,"",CONSOLIDADO!D396&amp;IF(LEN(CONSOLIDADO!G396)=1,"00"&amp;CONSOLIDADO!G396,IF(LEN(CONSOLIDADO!G396)=2,"0"&amp;CONSOLIDADO!G396,IF(LEN(CONSOLIDADO!G396)=3,CONSOLIDADO!G396,""))))</f>
        <v>33114033109060101039</v>
      </c>
      <c r="G392" s="16" t="str">
        <f>CONSOLIDADO!B396</f>
        <v xml:space="preserve">Garantizar el 100 % de los productos por grupos de apoyo administrativo y financiero de la entidad </v>
      </c>
      <c r="H392" s="16" t="str">
        <f>MID(CONSOLIDADO!E396,6,250)</f>
        <v>Fortalecer la gestión Administrativa, financiera, contractual y jurídica del FOPAE</v>
      </c>
      <c r="I392" s="36" t="str">
        <f>CONSOLIDADO!H396</f>
        <v>Adición al contrato No. 274 de 2013 cuyo objeto es:  prestar servicios de apoyo a la gestion para adelantar actividades administrativas en el fondo de prevencion y atencion de emergencias de bogota</v>
      </c>
      <c r="J392" s="34" t="str">
        <f>+CONSOLIDADO!P396&amp;" - "&amp;CONSOLIDADO!Q396&amp;" - "&amp;CONSOLIDADO!R396&amp;" "&amp;CONSOLIDADO!S396</f>
        <v>03 - 04 - 0323 Personal contratado para el fortalecimiento de las Gestión del Riesgo</v>
      </c>
      <c r="K392" s="34" t="str">
        <f>+CONSOLIDADO!J396&amp;" "&amp;CONSOLIDADO!K396</f>
        <v>2.3.03.03.01.03 Servicios Personales Indirectos</v>
      </c>
      <c r="L392" s="16" t="str">
        <f>+CONSOLIDADO!L396&amp;" "&amp;CONSOLIDADO!M396</f>
        <v>066 Fortalecimiento Institucional - General</v>
      </c>
      <c r="M392" s="16" t="str">
        <f>+CONSOLIDADO!N396&amp;" "&amp;CONSOLIDADO!O396</f>
        <v>7018 Transferencias de carácter general entre diferentes niveles de gobierno</v>
      </c>
    </row>
    <row r="393" spans="1:13" x14ac:dyDescent="0.2">
      <c r="A393" s="34" t="str">
        <f t="shared" si="30"/>
        <v>3311403310906-40</v>
      </c>
      <c r="B393" s="34">
        <f t="shared" si="31"/>
        <v>40</v>
      </c>
      <c r="C393" s="34" t="str">
        <f t="shared" si="32"/>
        <v>3311403310906</v>
      </c>
      <c r="D393" s="34" t="str">
        <f t="shared" si="33"/>
        <v>331140331090601</v>
      </c>
      <c r="E393" s="34" t="str">
        <f t="shared" si="34"/>
        <v>33114033109060101</v>
      </c>
      <c r="F393" s="35" t="str">
        <f>IF(ISERROR(CONSOLIDADO!D397&amp;IF(LEN(CONSOLIDADO!G397)=1,"00"&amp;CONSOLIDADO!G397,IF(LEN(CONSOLIDADO!G397)=2,"0"&amp;CONSOLIDADO!G397,IF(LEN(CONSOLIDADO!G397)=3,CONSOLIDADO!G397,""))))=TRUE,"",CONSOLIDADO!D397&amp;IF(LEN(CONSOLIDADO!G397)=1,"00"&amp;CONSOLIDADO!G397,IF(LEN(CONSOLIDADO!G397)=2,"0"&amp;CONSOLIDADO!G397,IF(LEN(CONSOLIDADO!G397)=3,CONSOLIDADO!G397,""))))</f>
        <v>33114033109060101040</v>
      </c>
      <c r="G393" s="16" t="str">
        <f>CONSOLIDADO!B397</f>
        <v xml:space="preserve">Garantizar el 100 % de los productos por grupos de apoyo administrativo y financiero de la entidad </v>
      </c>
      <c r="H393" s="16" t="str">
        <f>MID(CONSOLIDADO!E397,6,250)</f>
        <v>Fortalecer la gestión Administrativa, financiera, contractual y jurídica del FOPAE</v>
      </c>
      <c r="I393" s="36" t="str">
        <f>CONSOLIDADO!H397</f>
        <v>Adición al contrato No. 255 cuyo objeto es: Prestar servicios de apoyo para adelantar actividades de asistencia administrativa en las dependencias del FOPAE en transformación a IDIGER.</v>
      </c>
      <c r="J393" s="34" t="str">
        <f>+CONSOLIDADO!P397&amp;" - "&amp;CONSOLIDADO!Q397&amp;" - "&amp;CONSOLIDADO!R397&amp;" "&amp;CONSOLIDADO!S397</f>
        <v>03 - 04 - 0323 Personal contratado para el fortalecimiento de las Gestión del Riesgo</v>
      </c>
      <c r="K393" s="34" t="str">
        <f>+CONSOLIDADO!J397&amp;" "&amp;CONSOLIDADO!K397</f>
        <v>2.3.03.03.01.03 Servicios Personales Indirectos</v>
      </c>
      <c r="L393" s="16" t="str">
        <f>+CONSOLIDADO!L397&amp;" "&amp;CONSOLIDADO!M397</f>
        <v>066 Fortalecimiento Institucional - General</v>
      </c>
      <c r="M393" s="16" t="str">
        <f>+CONSOLIDADO!N397&amp;" "&amp;CONSOLIDADO!O397</f>
        <v>7018 Transferencias de carácter general entre diferentes niveles de gobierno</v>
      </c>
    </row>
    <row r="394" spans="1:13" x14ac:dyDescent="0.2">
      <c r="A394" s="34" t="str">
        <f t="shared" si="30"/>
        <v>3311403310906-41</v>
      </c>
      <c r="B394" s="34">
        <f t="shared" si="31"/>
        <v>41</v>
      </c>
      <c r="C394" s="34" t="str">
        <f t="shared" si="32"/>
        <v>3311403310906</v>
      </c>
      <c r="D394" s="34" t="str">
        <f t="shared" si="33"/>
        <v>331140331090601</v>
      </c>
      <c r="E394" s="34" t="str">
        <f t="shared" si="34"/>
        <v>33114033109060101</v>
      </c>
      <c r="F394" s="35" t="str">
        <f>IF(ISERROR(CONSOLIDADO!D398&amp;IF(LEN(CONSOLIDADO!G398)=1,"00"&amp;CONSOLIDADO!G398,IF(LEN(CONSOLIDADO!G398)=2,"0"&amp;CONSOLIDADO!G398,IF(LEN(CONSOLIDADO!G398)=3,CONSOLIDADO!G398,""))))=TRUE,"",CONSOLIDADO!D398&amp;IF(LEN(CONSOLIDADO!G398)=1,"00"&amp;CONSOLIDADO!G398,IF(LEN(CONSOLIDADO!G398)=2,"0"&amp;CONSOLIDADO!G398,IF(LEN(CONSOLIDADO!G398)=3,CONSOLIDADO!G398,""))))</f>
        <v>33114033109060101041</v>
      </c>
      <c r="G394" s="16" t="str">
        <f>CONSOLIDADO!B398</f>
        <v xml:space="preserve">Garantizar el 100 % de los productos por grupos de apoyo administrativo y financiero de la entidad </v>
      </c>
      <c r="H394" s="16" t="str">
        <f>MID(CONSOLIDADO!E398,6,250)</f>
        <v>Fortalecer la gestión Administrativa, financiera, contractual y jurídica del FOPAE</v>
      </c>
      <c r="I394" s="36" t="str">
        <f>CONSOLIDADO!H398</f>
        <v>Adición al contrato No. 274 de 2013 cuyo objeto es:  prestar servicios de apoyo a la gestion para adelantar actividades administrativas en el fondo de prevencion y atencion de emergencias de bogota</v>
      </c>
      <c r="J394" s="34" t="str">
        <f>+CONSOLIDADO!P398&amp;" - "&amp;CONSOLIDADO!Q398&amp;" - "&amp;CONSOLIDADO!R398&amp;" "&amp;CONSOLIDADO!S398</f>
        <v>03 - 04 - 0323 Personal contratado para el fortalecimiento de las Gestión del Riesgo</v>
      </c>
      <c r="K394" s="34" t="str">
        <f>+CONSOLIDADO!J398&amp;" "&amp;CONSOLIDADO!K398</f>
        <v>2.3.03.03.01.03 Servicios Personales Indirectos</v>
      </c>
      <c r="L394" s="16" t="str">
        <f>+CONSOLIDADO!L398&amp;" "&amp;CONSOLIDADO!M398</f>
        <v>066 Fortalecimiento Institucional - General</v>
      </c>
      <c r="M394" s="16" t="str">
        <f>+CONSOLIDADO!N398&amp;" "&amp;CONSOLIDADO!O398</f>
        <v>7018 Transferencias de carácter general entre diferentes niveles de gobierno</v>
      </c>
    </row>
    <row r="395" spans="1:13" x14ac:dyDescent="0.2">
      <c r="A395" s="34" t="str">
        <f t="shared" si="30"/>
        <v>3311403310906-42</v>
      </c>
      <c r="B395" s="34">
        <f t="shared" si="31"/>
        <v>42</v>
      </c>
      <c r="C395" s="34" t="str">
        <f t="shared" si="32"/>
        <v>3311403310906</v>
      </c>
      <c r="D395" s="34" t="str">
        <f t="shared" si="33"/>
        <v>331140331090601</v>
      </c>
      <c r="E395" s="34" t="str">
        <f t="shared" si="34"/>
        <v>33114033109060101</v>
      </c>
      <c r="F395" s="35" t="str">
        <f>IF(ISERROR(CONSOLIDADO!D399&amp;IF(LEN(CONSOLIDADO!G399)=1,"00"&amp;CONSOLIDADO!G399,IF(LEN(CONSOLIDADO!G399)=2,"0"&amp;CONSOLIDADO!G399,IF(LEN(CONSOLIDADO!G399)=3,CONSOLIDADO!G399,""))))=TRUE,"",CONSOLIDADO!D399&amp;IF(LEN(CONSOLIDADO!G399)=1,"00"&amp;CONSOLIDADO!G399,IF(LEN(CONSOLIDADO!G399)=2,"0"&amp;CONSOLIDADO!G399,IF(LEN(CONSOLIDADO!G399)=3,CONSOLIDADO!G399,""))))</f>
        <v>33114033109060101042</v>
      </c>
      <c r="G395" s="16" t="str">
        <f>CONSOLIDADO!B399</f>
        <v xml:space="preserve">Garantizar el 100 % de los productos por grupos de apoyo administrativo y financiero de la entidad </v>
      </c>
      <c r="H395" s="16" t="str">
        <f>MID(CONSOLIDADO!E399,6,250)</f>
        <v>Fortalecer la gestión Administrativa, financiera, contractual y jurídica del FOPAE</v>
      </c>
      <c r="I395" s="36" t="str">
        <f>CONSOLIDADO!H399</f>
        <v>Adición al contrato No. 274 de 2013 cuyo objeto es:  prestar servicios de apoyo a la gestion para adelantar actividades administrativas en el fondo de prevencion y atencion de emergencias de bogota</v>
      </c>
      <c r="J395" s="34" t="str">
        <f>+CONSOLIDADO!P399&amp;" - "&amp;CONSOLIDADO!Q399&amp;" - "&amp;CONSOLIDADO!R399&amp;" "&amp;CONSOLIDADO!S399</f>
        <v>03 - 04 - 0323 Personal contratado para el fortalecimiento de las Gestión del Riesgo</v>
      </c>
      <c r="K395" s="34" t="str">
        <f>+CONSOLIDADO!J399&amp;" "&amp;CONSOLIDADO!K399</f>
        <v>2.3.03.03.01.03 Servicios Personales Indirectos</v>
      </c>
      <c r="L395" s="16" t="str">
        <f>+CONSOLIDADO!L399&amp;" "&amp;CONSOLIDADO!M399</f>
        <v>066 Fortalecimiento Institucional - General</v>
      </c>
      <c r="M395" s="16" t="str">
        <f>+CONSOLIDADO!N399&amp;" "&amp;CONSOLIDADO!O399</f>
        <v>7018 Transferencias de carácter general entre diferentes niveles de gobierno</v>
      </c>
    </row>
    <row r="396" spans="1:13" x14ac:dyDescent="0.2">
      <c r="A396" s="34" t="str">
        <f t="shared" si="30"/>
        <v>3311403310906-43</v>
      </c>
      <c r="B396" s="34">
        <f t="shared" si="31"/>
        <v>43</v>
      </c>
      <c r="C396" s="34" t="str">
        <f t="shared" si="32"/>
        <v>3311403310906</v>
      </c>
      <c r="D396" s="34" t="str">
        <f t="shared" si="33"/>
        <v>331140331090601</v>
      </c>
      <c r="E396" s="34" t="str">
        <f t="shared" si="34"/>
        <v>33114033109060101</v>
      </c>
      <c r="F396" s="35" t="str">
        <f>IF(ISERROR(CONSOLIDADO!D400&amp;IF(LEN(CONSOLIDADO!G400)=1,"00"&amp;CONSOLIDADO!G400,IF(LEN(CONSOLIDADO!G400)=2,"0"&amp;CONSOLIDADO!G400,IF(LEN(CONSOLIDADO!G400)=3,CONSOLIDADO!G400,""))))=TRUE,"",CONSOLIDADO!D400&amp;IF(LEN(CONSOLIDADO!G400)=1,"00"&amp;CONSOLIDADO!G400,IF(LEN(CONSOLIDADO!G400)=2,"0"&amp;CONSOLIDADO!G400,IF(LEN(CONSOLIDADO!G400)=3,CONSOLIDADO!G400,""))))</f>
        <v>33114033109060101043</v>
      </c>
      <c r="G396" s="16" t="str">
        <f>CONSOLIDADO!B400</f>
        <v xml:space="preserve">Garantizar el 100 % de los productos por grupos de apoyo administrativo y financiero de la entidad </v>
      </c>
      <c r="H396" s="16" t="str">
        <f>MID(CONSOLIDADO!E400,6,250)</f>
        <v>Fortalecer la gestión Administrativa, financiera, contractual y jurídica del FOPAE</v>
      </c>
      <c r="I396" s="36" t="str">
        <f>CONSOLIDADO!H400</f>
        <v>Adición al contrato No. 69 cuyo objeto es: Prestar servicios de apoyo para adelantar actividades de asistencia administrativa en las dependencias del FOPAE en transformación a IDIGER.</v>
      </c>
      <c r="J396" s="34" t="str">
        <f>+CONSOLIDADO!P400&amp;" - "&amp;CONSOLIDADO!Q400&amp;" - "&amp;CONSOLIDADO!R400&amp;" "&amp;CONSOLIDADO!S400</f>
        <v>03 - 04 - 0323 Personal contratado para el fortalecimiento de las Gestión del Riesgo</v>
      </c>
      <c r="K396" s="34" t="str">
        <f>+CONSOLIDADO!J400&amp;" "&amp;CONSOLIDADO!K400</f>
        <v>2.3.03.03.01.03 Servicios Personales Indirectos</v>
      </c>
      <c r="L396" s="16" t="str">
        <f>+CONSOLIDADO!L400&amp;" "&amp;CONSOLIDADO!M400</f>
        <v>066 Fortalecimiento Institucional - General</v>
      </c>
      <c r="M396" s="16" t="str">
        <f>+CONSOLIDADO!N400&amp;" "&amp;CONSOLIDADO!O400</f>
        <v>7018 Transferencias de carácter general entre diferentes niveles de gobierno</v>
      </c>
    </row>
    <row r="397" spans="1:13" x14ac:dyDescent="0.2">
      <c r="A397" s="34" t="str">
        <f t="shared" si="30"/>
        <v>3311403310906-44</v>
      </c>
      <c r="B397" s="34">
        <f t="shared" si="31"/>
        <v>44</v>
      </c>
      <c r="C397" s="34" t="str">
        <f t="shared" si="32"/>
        <v>3311403310906</v>
      </c>
      <c r="D397" s="34" t="str">
        <f t="shared" si="33"/>
        <v>331140331090601</v>
      </c>
      <c r="E397" s="34" t="str">
        <f t="shared" si="34"/>
        <v>33114033109060101</v>
      </c>
      <c r="F397" s="35" t="str">
        <f>IF(ISERROR(CONSOLIDADO!D401&amp;IF(LEN(CONSOLIDADO!G401)=1,"00"&amp;CONSOLIDADO!G401,IF(LEN(CONSOLIDADO!G401)=2,"0"&amp;CONSOLIDADO!G401,IF(LEN(CONSOLIDADO!G401)=3,CONSOLIDADO!G401,""))))=TRUE,"",CONSOLIDADO!D401&amp;IF(LEN(CONSOLIDADO!G401)=1,"00"&amp;CONSOLIDADO!G401,IF(LEN(CONSOLIDADO!G401)=2,"0"&amp;CONSOLIDADO!G401,IF(LEN(CONSOLIDADO!G401)=3,CONSOLIDADO!G401,""))))</f>
        <v>33114033109060101044</v>
      </c>
      <c r="G397" s="16" t="str">
        <f>CONSOLIDADO!B401</f>
        <v xml:space="preserve">Garantizar el 100 % de los productos por grupos de apoyo administrativo y financiero de la entidad </v>
      </c>
      <c r="H397" s="16" t="str">
        <f>MID(CONSOLIDADO!E401,6,250)</f>
        <v>Fortalecer la gestión Administrativa, financiera, contractual y jurídica del FOPAE</v>
      </c>
      <c r="I397" s="36" t="str">
        <f>CONSOLIDADO!H401</f>
        <v>Prestar servicios como responsable de los procesos de los sistemas de información (alfanuméricos y geográficos) , y de la infraestructura tecnológica de la entidad.</v>
      </c>
      <c r="J397" s="34" t="str">
        <f>+CONSOLIDADO!P401&amp;" - "&amp;CONSOLIDADO!Q401&amp;" - "&amp;CONSOLIDADO!R401&amp;" "&amp;CONSOLIDADO!S401</f>
        <v>03 - 04 - 0323 Personal contratado para el fortalecimiento de las Gestión del Riesgo</v>
      </c>
      <c r="K397" s="34" t="str">
        <f>+CONSOLIDADO!J401&amp;" "&amp;CONSOLIDADO!K401</f>
        <v>2.3.03.03.01.03 Servicios Personales Indirectos</v>
      </c>
      <c r="L397" s="16" t="str">
        <f>+CONSOLIDADO!L401&amp;" "&amp;CONSOLIDADO!M401</f>
        <v>066 Fortalecimiento Institucional - General</v>
      </c>
      <c r="M397" s="16" t="str">
        <f>+CONSOLIDADO!N401&amp;" "&amp;CONSOLIDADO!O401</f>
        <v>7018 Transferencias de carácter general entre diferentes niveles de gobierno</v>
      </c>
    </row>
    <row r="398" spans="1:13" x14ac:dyDescent="0.2">
      <c r="A398" s="34" t="str">
        <f t="shared" si="30"/>
        <v>3311403310906-45</v>
      </c>
      <c r="B398" s="34">
        <f t="shared" si="31"/>
        <v>45</v>
      </c>
      <c r="C398" s="34" t="str">
        <f t="shared" si="32"/>
        <v>3311403310906</v>
      </c>
      <c r="D398" s="34" t="str">
        <f t="shared" si="33"/>
        <v>331140331090601</v>
      </c>
      <c r="E398" s="34" t="str">
        <f t="shared" si="34"/>
        <v>33114033109060101</v>
      </c>
      <c r="F398" s="35" t="str">
        <f>IF(ISERROR(CONSOLIDADO!D402&amp;IF(LEN(CONSOLIDADO!G402)=1,"00"&amp;CONSOLIDADO!G402,IF(LEN(CONSOLIDADO!G402)=2,"0"&amp;CONSOLIDADO!G402,IF(LEN(CONSOLIDADO!G402)=3,CONSOLIDADO!G402,""))))=TRUE,"",CONSOLIDADO!D402&amp;IF(LEN(CONSOLIDADO!G402)=1,"00"&amp;CONSOLIDADO!G402,IF(LEN(CONSOLIDADO!G402)=2,"0"&amp;CONSOLIDADO!G402,IF(LEN(CONSOLIDADO!G402)=3,CONSOLIDADO!G402,""))))</f>
        <v>33114033109060101045</v>
      </c>
      <c r="G398" s="16" t="str">
        <f>CONSOLIDADO!B402</f>
        <v xml:space="preserve">Garantizar el 100 % de los productos por grupos de apoyo administrativo y financiero de la entidad </v>
      </c>
      <c r="H398" s="16" t="str">
        <f>MID(CONSOLIDADO!E402,6,250)</f>
        <v>Fortalecer la gestión Administrativa, financiera, contractual y jurídica del FOPAE</v>
      </c>
      <c r="I398" s="36" t="str">
        <f>CONSOLIDADO!H402</f>
        <v>Prestar servicios profesionales para desarrollar actividades relacionadas con el proceso de gestión contable de la entidad.</v>
      </c>
      <c r="J398" s="34" t="str">
        <f>+CONSOLIDADO!P402&amp;" - "&amp;CONSOLIDADO!Q402&amp;" - "&amp;CONSOLIDADO!R402&amp;" "&amp;CONSOLIDADO!S402</f>
        <v>03 - 04 - 0323 Personal contratado para el fortalecimiento de las Gestión del Riesgo</v>
      </c>
      <c r="K398" s="34" t="str">
        <f>+CONSOLIDADO!J402&amp;" "&amp;CONSOLIDADO!K402</f>
        <v>2.3.03.03.01.03 Servicios Personales Indirectos</v>
      </c>
      <c r="L398" s="16" t="str">
        <f>+CONSOLIDADO!L402&amp;" "&amp;CONSOLIDADO!M402</f>
        <v>066 Fortalecimiento Institucional - General</v>
      </c>
      <c r="M398" s="16" t="str">
        <f>+CONSOLIDADO!N402&amp;" "&amp;CONSOLIDADO!O402</f>
        <v>7018 Transferencias de carácter general entre diferentes niveles de gobierno</v>
      </c>
    </row>
    <row r="399" spans="1:13" x14ac:dyDescent="0.2">
      <c r="A399" s="34" t="str">
        <f t="shared" si="30"/>
        <v>3311403310906-46</v>
      </c>
      <c r="B399" s="34">
        <f t="shared" si="31"/>
        <v>46</v>
      </c>
      <c r="C399" s="34" t="str">
        <f t="shared" si="32"/>
        <v>3311403310906</v>
      </c>
      <c r="D399" s="34" t="str">
        <f t="shared" si="33"/>
        <v>331140331090601</v>
      </c>
      <c r="E399" s="34" t="str">
        <f t="shared" si="34"/>
        <v>33114033109060101</v>
      </c>
      <c r="F399" s="35" t="str">
        <f>IF(ISERROR(CONSOLIDADO!D403&amp;IF(LEN(CONSOLIDADO!G403)=1,"00"&amp;CONSOLIDADO!G403,IF(LEN(CONSOLIDADO!G403)=2,"0"&amp;CONSOLIDADO!G403,IF(LEN(CONSOLIDADO!G403)=3,CONSOLIDADO!G403,""))))=TRUE,"",CONSOLIDADO!D403&amp;IF(LEN(CONSOLIDADO!G403)=1,"00"&amp;CONSOLIDADO!G403,IF(LEN(CONSOLIDADO!G403)=2,"0"&amp;CONSOLIDADO!G403,IF(LEN(CONSOLIDADO!G403)=3,CONSOLIDADO!G403,""))))</f>
        <v>33114033109060101046</v>
      </c>
      <c r="G399" s="16" t="str">
        <f>CONSOLIDADO!B403</f>
        <v xml:space="preserve">Garantizar el 100 % de los productos por grupos de apoyo administrativo y financiero de la entidad </v>
      </c>
      <c r="H399" s="16" t="str">
        <f>MID(CONSOLIDADO!E403,6,250)</f>
        <v>Fortalecer la gestión Administrativa, financiera, contractual y jurídica del FOPAE</v>
      </c>
      <c r="I399" s="36" t="str">
        <f>CONSOLIDADO!H403</f>
        <v>Prestar servicios profesionales, para desarrollar actividades del proceso de gestión presupuestal de la entidad.</v>
      </c>
      <c r="J399" s="34" t="str">
        <f>+CONSOLIDADO!P403&amp;" - "&amp;CONSOLIDADO!Q403&amp;" - "&amp;CONSOLIDADO!R403&amp;" "&amp;CONSOLIDADO!S403</f>
        <v>03 - 04 - 0323 Personal contratado para el fortalecimiento de las Gestión del Riesgo</v>
      </c>
      <c r="K399" s="34" t="str">
        <f>+CONSOLIDADO!J403&amp;" "&amp;CONSOLIDADO!K403</f>
        <v>2.3.03.03.01.03 Servicios Personales Indirectos</v>
      </c>
      <c r="L399" s="16" t="str">
        <f>+CONSOLIDADO!L403&amp;" "&amp;CONSOLIDADO!M403</f>
        <v>066 Fortalecimiento Institucional - General</v>
      </c>
      <c r="M399" s="16" t="str">
        <f>+CONSOLIDADO!N403&amp;" "&amp;CONSOLIDADO!O403</f>
        <v>7018 Transferencias de carácter general entre diferentes niveles de gobierno</v>
      </c>
    </row>
    <row r="400" spans="1:13" x14ac:dyDescent="0.2">
      <c r="A400" s="34" t="str">
        <f t="shared" si="30"/>
        <v>3311403310906-47</v>
      </c>
      <c r="B400" s="34">
        <f t="shared" si="31"/>
        <v>47</v>
      </c>
      <c r="C400" s="34" t="str">
        <f t="shared" si="32"/>
        <v>3311403310906</v>
      </c>
      <c r="D400" s="34" t="str">
        <f t="shared" si="33"/>
        <v>331140331090601</v>
      </c>
      <c r="E400" s="34" t="str">
        <f t="shared" si="34"/>
        <v>33114033109060101</v>
      </c>
      <c r="F400" s="35" t="str">
        <f>IF(ISERROR(CONSOLIDADO!D404&amp;IF(LEN(CONSOLIDADO!G404)=1,"00"&amp;CONSOLIDADO!G404,IF(LEN(CONSOLIDADO!G404)=2,"0"&amp;CONSOLIDADO!G404,IF(LEN(CONSOLIDADO!G404)=3,CONSOLIDADO!G404,""))))=TRUE,"",CONSOLIDADO!D404&amp;IF(LEN(CONSOLIDADO!G404)=1,"00"&amp;CONSOLIDADO!G404,IF(LEN(CONSOLIDADO!G404)=2,"0"&amp;CONSOLIDADO!G404,IF(LEN(CONSOLIDADO!G404)=3,CONSOLIDADO!G404,""))))</f>
        <v>33114033109060101047</v>
      </c>
      <c r="G400" s="16" t="str">
        <f>CONSOLIDADO!B404</f>
        <v xml:space="preserve">Garantizar el 100 % de los productos por grupos de apoyo administrativo y financiero de la entidad </v>
      </c>
      <c r="H400" s="16" t="str">
        <f>MID(CONSOLIDADO!E404,6,250)</f>
        <v>Fortalecer la gestión Administrativa, financiera, contractual y jurídica del FOPAE</v>
      </c>
      <c r="I400" s="36" t="str">
        <f>CONSOLIDADO!H404</f>
        <v>Adición al contrato No. 250 cuyo objeto es: Prestar servicios de apoyo operativo para adelantar actividades relacionadas con la gestión documental, archivo y centros de documentación del FOPAE en transformación a IDIGER.</v>
      </c>
      <c r="J400" s="34" t="str">
        <f>+CONSOLIDADO!P404&amp;" - "&amp;CONSOLIDADO!Q404&amp;" - "&amp;CONSOLIDADO!R404&amp;" "&amp;CONSOLIDADO!S404</f>
        <v>03 - 04 - 0323 Personal contratado para el fortalecimiento de las Gestión del Riesgo</v>
      </c>
      <c r="K400" s="34" t="str">
        <f>+CONSOLIDADO!J404&amp;" "&amp;CONSOLIDADO!K404</f>
        <v>2.3.03.03.01.03 Servicios Personales Indirectos</v>
      </c>
      <c r="L400" s="16" t="str">
        <f>+CONSOLIDADO!L404&amp;" "&amp;CONSOLIDADO!M404</f>
        <v>066 Fortalecimiento Institucional - General</v>
      </c>
      <c r="M400" s="16" t="str">
        <f>+CONSOLIDADO!N404&amp;" "&amp;CONSOLIDADO!O404</f>
        <v>7018 Transferencias de carácter general entre diferentes niveles de gobierno</v>
      </c>
    </row>
    <row r="401" spans="1:13" x14ac:dyDescent="0.2">
      <c r="A401" s="34" t="str">
        <f t="shared" si="30"/>
        <v>3311403310906-48</v>
      </c>
      <c r="B401" s="34">
        <f t="shared" si="31"/>
        <v>48</v>
      </c>
      <c r="C401" s="34" t="str">
        <f t="shared" si="32"/>
        <v>3311403310906</v>
      </c>
      <c r="D401" s="34" t="str">
        <f t="shared" si="33"/>
        <v>331140331090601</v>
      </c>
      <c r="E401" s="34" t="str">
        <f t="shared" si="34"/>
        <v>33114033109060101</v>
      </c>
      <c r="F401" s="35" t="str">
        <f>IF(ISERROR(CONSOLIDADO!D405&amp;IF(LEN(CONSOLIDADO!G405)=1,"00"&amp;CONSOLIDADO!G405,IF(LEN(CONSOLIDADO!G405)=2,"0"&amp;CONSOLIDADO!G405,IF(LEN(CONSOLIDADO!G405)=3,CONSOLIDADO!G405,""))))=TRUE,"",CONSOLIDADO!D405&amp;IF(LEN(CONSOLIDADO!G405)=1,"00"&amp;CONSOLIDADO!G405,IF(LEN(CONSOLIDADO!G405)=2,"0"&amp;CONSOLIDADO!G405,IF(LEN(CONSOLIDADO!G405)=3,CONSOLIDADO!G405,""))))</f>
        <v>33114033109060101048</v>
      </c>
      <c r="G401" s="16" t="str">
        <f>CONSOLIDADO!B405</f>
        <v xml:space="preserve">Garantizar el 100 % de los productos por grupos de apoyo administrativo y financiero de la entidad </v>
      </c>
      <c r="H401" s="16" t="str">
        <f>MID(CONSOLIDADO!E405,6,250)</f>
        <v>Fortalecer la gestión Administrativa, financiera, contractual y jurídica del FOPAE</v>
      </c>
      <c r="I401" s="36" t="str">
        <f>CONSOLIDADO!H405</f>
        <v>Prestar servicios técnicos para medir y proyectar el estudio de cargas laborales que justifica la creación de empleos del IDIGER.</v>
      </c>
      <c r="J401" s="34" t="str">
        <f>+CONSOLIDADO!P405&amp;" - "&amp;CONSOLIDADO!Q405&amp;" - "&amp;CONSOLIDADO!R405&amp;" "&amp;CONSOLIDADO!S405</f>
        <v>03 - 04 - 0323 Personal contratado para el fortalecimiento de las Gestión del Riesgo</v>
      </c>
      <c r="K401" s="34" t="str">
        <f>+CONSOLIDADO!J405&amp;" "&amp;CONSOLIDADO!K405</f>
        <v>2.3.03.03.01.03 Servicios Personales Indirectos</v>
      </c>
      <c r="L401" s="16" t="str">
        <f>+CONSOLIDADO!L405&amp;" "&amp;CONSOLIDADO!M405</f>
        <v>066 Fortalecimiento Institucional - General</v>
      </c>
      <c r="M401" s="16" t="str">
        <f>+CONSOLIDADO!N405&amp;" "&amp;CONSOLIDADO!O405</f>
        <v>7018 Transferencias de carácter general entre diferentes niveles de gobierno</v>
      </c>
    </row>
    <row r="402" spans="1:13" x14ac:dyDescent="0.2">
      <c r="A402" s="34" t="str">
        <f t="shared" si="30"/>
        <v>3311403310906-49</v>
      </c>
      <c r="B402" s="34">
        <f t="shared" si="31"/>
        <v>49</v>
      </c>
      <c r="C402" s="34" t="str">
        <f t="shared" si="32"/>
        <v>3311403310906</v>
      </c>
      <c r="D402" s="34" t="str">
        <f t="shared" si="33"/>
        <v>331140331090601</v>
      </c>
      <c r="E402" s="34" t="str">
        <f t="shared" si="34"/>
        <v>33114033109060101</v>
      </c>
      <c r="F402" s="35" t="str">
        <f>IF(ISERROR(CONSOLIDADO!D406&amp;IF(LEN(CONSOLIDADO!G406)=1,"00"&amp;CONSOLIDADO!G406,IF(LEN(CONSOLIDADO!G406)=2,"0"&amp;CONSOLIDADO!G406,IF(LEN(CONSOLIDADO!G406)=3,CONSOLIDADO!G406,""))))=TRUE,"",CONSOLIDADO!D406&amp;IF(LEN(CONSOLIDADO!G406)=1,"00"&amp;CONSOLIDADO!G406,IF(LEN(CONSOLIDADO!G406)=2,"0"&amp;CONSOLIDADO!G406,IF(LEN(CONSOLIDADO!G406)=3,CONSOLIDADO!G406,""))))</f>
        <v>33114033109060101049</v>
      </c>
      <c r="G402" s="16" t="str">
        <f>CONSOLIDADO!B406</f>
        <v xml:space="preserve">Garantizar el 100 % de los productos por grupos de apoyo administrativo y financiero de la entidad </v>
      </c>
      <c r="H402" s="16" t="str">
        <f>MID(CONSOLIDADO!E406,6,250)</f>
        <v>Fortalecer la gestión Administrativa, financiera, contractual y jurídica del FOPAE</v>
      </c>
      <c r="I402" s="36" t="str">
        <f>CONSOLIDADO!H406</f>
        <v>Prestar servicios de apoyo operativo en la conduccion del vehiculo que se le asigne para el cumplimiento de la mision de la entidad.</v>
      </c>
      <c r="J402" s="34" t="str">
        <f>+CONSOLIDADO!P406&amp;" - "&amp;CONSOLIDADO!Q406&amp;" - "&amp;CONSOLIDADO!R406&amp;" "&amp;CONSOLIDADO!S406</f>
        <v>03 - 04 - 0323 Personal contratado para el fortalecimiento de las Gestión del Riesgo</v>
      </c>
      <c r="K402" s="34" t="str">
        <f>+CONSOLIDADO!J406&amp;" "&amp;CONSOLIDADO!K406</f>
        <v>2.3.03.03.01.03 Servicios Personales Indirectos</v>
      </c>
      <c r="L402" s="16" t="str">
        <f>+CONSOLIDADO!L406&amp;" "&amp;CONSOLIDADO!M406</f>
        <v>066 Fortalecimiento Institucional - General</v>
      </c>
      <c r="M402" s="16" t="str">
        <f>+CONSOLIDADO!N406&amp;" "&amp;CONSOLIDADO!O406</f>
        <v>7018 Transferencias de carácter general entre diferentes niveles de gobierno</v>
      </c>
    </row>
    <row r="403" spans="1:13" x14ac:dyDescent="0.2">
      <c r="A403" s="34" t="str">
        <f t="shared" si="30"/>
        <v>3311403310906-50</v>
      </c>
      <c r="B403" s="34">
        <f t="shared" si="31"/>
        <v>50</v>
      </c>
      <c r="C403" s="34" t="str">
        <f t="shared" si="32"/>
        <v>3311403310906</v>
      </c>
      <c r="D403" s="34" t="str">
        <f t="shared" si="33"/>
        <v>331140331090601</v>
      </c>
      <c r="E403" s="34" t="str">
        <f t="shared" si="34"/>
        <v>33114033109060101</v>
      </c>
      <c r="F403" s="35" t="str">
        <f>IF(ISERROR(CONSOLIDADO!D407&amp;IF(LEN(CONSOLIDADO!G407)=1,"00"&amp;CONSOLIDADO!G407,IF(LEN(CONSOLIDADO!G407)=2,"0"&amp;CONSOLIDADO!G407,IF(LEN(CONSOLIDADO!G407)=3,CONSOLIDADO!G407,""))))=TRUE,"",CONSOLIDADO!D407&amp;IF(LEN(CONSOLIDADO!G407)=1,"00"&amp;CONSOLIDADO!G407,IF(LEN(CONSOLIDADO!G407)=2,"0"&amp;CONSOLIDADO!G407,IF(LEN(CONSOLIDADO!G407)=3,CONSOLIDADO!G407,""))))</f>
        <v>33114033109060101050</v>
      </c>
      <c r="G403" s="16" t="str">
        <f>CONSOLIDADO!B407</f>
        <v xml:space="preserve">Garantizar el 100 % de los productos por grupos de apoyo administrativo y financiero de la entidad </v>
      </c>
      <c r="H403" s="16" t="str">
        <f>MID(CONSOLIDADO!E407,6,250)</f>
        <v>Fortalecer la gestión Administrativa, financiera, contractual y jurídica del FOPAE</v>
      </c>
      <c r="I403" s="36" t="str">
        <f>CONSOLIDADO!H407</f>
        <v>Prestar servicios de apoyo operativo en la conduccion del vehiculo que se le asigne para el cumplimiento de la mision de la entidad.</v>
      </c>
      <c r="J403" s="34" t="str">
        <f>+CONSOLIDADO!P407&amp;" - "&amp;CONSOLIDADO!Q407&amp;" - "&amp;CONSOLIDADO!R407&amp;" "&amp;CONSOLIDADO!S407</f>
        <v>03 - 04 - 0323 Personal contratado para el fortalecimiento de las Gestión del Riesgo</v>
      </c>
      <c r="K403" s="34" t="str">
        <f>+CONSOLIDADO!J407&amp;" "&amp;CONSOLIDADO!K407</f>
        <v>2.3.03.03.01.03 Servicios Personales Indirectos</v>
      </c>
      <c r="L403" s="16" t="str">
        <f>+CONSOLIDADO!L407&amp;" "&amp;CONSOLIDADO!M407</f>
        <v>066 Fortalecimiento Institucional - General</v>
      </c>
      <c r="M403" s="16" t="str">
        <f>+CONSOLIDADO!N407&amp;" "&amp;CONSOLIDADO!O407</f>
        <v>7018 Transferencias de carácter general entre diferentes niveles de gobierno</v>
      </c>
    </row>
    <row r="404" spans="1:13" x14ac:dyDescent="0.2">
      <c r="A404" s="34" t="str">
        <f t="shared" si="30"/>
        <v>3311403310906-51</v>
      </c>
      <c r="B404" s="34">
        <f t="shared" si="31"/>
        <v>51</v>
      </c>
      <c r="C404" s="34" t="str">
        <f t="shared" si="32"/>
        <v>3311403310906</v>
      </c>
      <c r="D404" s="34" t="str">
        <f t="shared" si="33"/>
        <v>331140331090601</v>
      </c>
      <c r="E404" s="34" t="str">
        <f t="shared" si="34"/>
        <v>33114033109060101</v>
      </c>
      <c r="F404" s="35" t="str">
        <f>IF(ISERROR(CONSOLIDADO!D408&amp;IF(LEN(CONSOLIDADO!G408)=1,"00"&amp;CONSOLIDADO!G408,IF(LEN(CONSOLIDADO!G408)=2,"0"&amp;CONSOLIDADO!G408,IF(LEN(CONSOLIDADO!G408)=3,CONSOLIDADO!G408,""))))=TRUE,"",CONSOLIDADO!D408&amp;IF(LEN(CONSOLIDADO!G408)=1,"00"&amp;CONSOLIDADO!G408,IF(LEN(CONSOLIDADO!G408)=2,"0"&amp;CONSOLIDADO!G408,IF(LEN(CONSOLIDADO!G408)=3,CONSOLIDADO!G408,""))))</f>
        <v>33114033109060101051</v>
      </c>
      <c r="G404" s="16" t="str">
        <f>CONSOLIDADO!B408</f>
        <v xml:space="preserve">Garantizar el 100 % de los productos por grupos de apoyo administrativo y financiero de la entidad </v>
      </c>
      <c r="H404" s="16" t="str">
        <f>MID(CONSOLIDADO!E408,6,250)</f>
        <v>Fortalecer la gestión Administrativa, financiera, contractual y jurídica del FOPAE</v>
      </c>
      <c r="I404" s="36" t="str">
        <f>CONSOLIDADO!H408</f>
        <v>Prestar servicios de apoyo operativo en la conduccion del vehiculo que se le asigne para el cumplimiento de la mision del Idiger</v>
      </c>
      <c r="J404" s="34" t="str">
        <f>+CONSOLIDADO!P408&amp;" - "&amp;CONSOLIDADO!Q408&amp;" - "&amp;CONSOLIDADO!R408&amp;" "&amp;CONSOLIDADO!S408</f>
        <v>03 - 04 - 0323 Personal contratado para el fortalecimiento de las Gestión del Riesgo</v>
      </c>
      <c r="K404" s="34" t="str">
        <f>+CONSOLIDADO!J408&amp;" "&amp;CONSOLIDADO!K408</f>
        <v>2.3.03.03.01.03 Servicios Personales Indirectos</v>
      </c>
      <c r="L404" s="16" t="str">
        <f>+CONSOLIDADO!L408&amp;" "&amp;CONSOLIDADO!M408</f>
        <v>066 Fortalecimiento Institucional - General</v>
      </c>
      <c r="M404" s="16" t="str">
        <f>+CONSOLIDADO!N408&amp;" "&amp;CONSOLIDADO!O408</f>
        <v>7018 Transferencias de carácter general entre diferentes niveles de gobierno</v>
      </c>
    </row>
    <row r="405" spans="1:13" x14ac:dyDescent="0.2">
      <c r="A405" s="34" t="str">
        <f t="shared" si="30"/>
        <v>3311403310906-52</v>
      </c>
      <c r="B405" s="34">
        <f t="shared" si="31"/>
        <v>52</v>
      </c>
      <c r="C405" s="34" t="str">
        <f t="shared" si="32"/>
        <v>3311403310906</v>
      </c>
      <c r="D405" s="34" t="str">
        <f t="shared" si="33"/>
        <v>331140331090601</v>
      </c>
      <c r="E405" s="34" t="str">
        <f t="shared" si="34"/>
        <v>33114033109060101</v>
      </c>
      <c r="F405" s="35" t="str">
        <f>IF(ISERROR(CONSOLIDADO!D409&amp;IF(LEN(CONSOLIDADO!G409)=1,"00"&amp;CONSOLIDADO!G409,IF(LEN(CONSOLIDADO!G409)=2,"0"&amp;CONSOLIDADO!G409,IF(LEN(CONSOLIDADO!G409)=3,CONSOLIDADO!G409,""))))=TRUE,"",CONSOLIDADO!D409&amp;IF(LEN(CONSOLIDADO!G409)=1,"00"&amp;CONSOLIDADO!G409,IF(LEN(CONSOLIDADO!G409)=2,"0"&amp;CONSOLIDADO!G409,IF(LEN(CONSOLIDADO!G409)=3,CONSOLIDADO!G409,""))))</f>
        <v>33114033109060101052</v>
      </c>
      <c r="G405" s="16" t="str">
        <f>CONSOLIDADO!B409</f>
        <v xml:space="preserve">Garantizar el 100 % de los productos por grupos de apoyo administrativo y financiero de la entidad </v>
      </c>
      <c r="H405" s="16" t="str">
        <f>MID(CONSOLIDADO!E409,6,250)</f>
        <v>Fortalecer la gestión Administrativa, financiera, contractual y jurídica del FOPAE</v>
      </c>
      <c r="I405" s="36" t="str">
        <f>CONSOLIDADO!H409</f>
        <v>Prestar servicios de apoyo operativo en la conduccion del vehiculo que se le asigne para el cumplimiento de la mision del Idiger</v>
      </c>
      <c r="J405" s="34" t="str">
        <f>+CONSOLIDADO!P409&amp;" - "&amp;CONSOLIDADO!Q409&amp;" - "&amp;CONSOLIDADO!R409&amp;" "&amp;CONSOLIDADO!S409</f>
        <v>03 - 04 - 0323 Personal contratado para el fortalecimiento de las Gestión del Riesgo</v>
      </c>
      <c r="K405" s="34" t="str">
        <f>+CONSOLIDADO!J409&amp;" "&amp;CONSOLIDADO!K409</f>
        <v>2.3.03.03.01.03 Servicios Personales Indirectos</v>
      </c>
      <c r="L405" s="16" t="str">
        <f>+CONSOLIDADO!L409&amp;" "&amp;CONSOLIDADO!M409</f>
        <v>066 Fortalecimiento Institucional - General</v>
      </c>
      <c r="M405" s="16" t="str">
        <f>+CONSOLIDADO!N409&amp;" "&amp;CONSOLIDADO!O409</f>
        <v>7018 Transferencias de carácter general entre diferentes niveles de gobierno</v>
      </c>
    </row>
    <row r="406" spans="1:13" x14ac:dyDescent="0.2">
      <c r="A406" s="34" t="str">
        <f t="shared" si="30"/>
        <v>3311403310906-53</v>
      </c>
      <c r="B406" s="34">
        <f t="shared" si="31"/>
        <v>53</v>
      </c>
      <c r="C406" s="34" t="str">
        <f t="shared" si="32"/>
        <v>3311403310906</v>
      </c>
      <c r="D406" s="34" t="str">
        <f t="shared" si="33"/>
        <v>331140331090601</v>
      </c>
      <c r="E406" s="34" t="str">
        <f t="shared" si="34"/>
        <v>33114033109060101</v>
      </c>
      <c r="F406" s="35" t="str">
        <f>IF(ISERROR(CONSOLIDADO!D410&amp;IF(LEN(CONSOLIDADO!G410)=1,"00"&amp;CONSOLIDADO!G410,IF(LEN(CONSOLIDADO!G410)=2,"0"&amp;CONSOLIDADO!G410,IF(LEN(CONSOLIDADO!G410)=3,CONSOLIDADO!G410,""))))=TRUE,"",CONSOLIDADO!D410&amp;IF(LEN(CONSOLIDADO!G410)=1,"00"&amp;CONSOLIDADO!G410,IF(LEN(CONSOLIDADO!G410)=2,"0"&amp;CONSOLIDADO!G410,IF(LEN(CONSOLIDADO!G410)=3,CONSOLIDADO!G410,""))))</f>
        <v>33114033109060101053</v>
      </c>
      <c r="G406" s="16" t="str">
        <f>CONSOLIDADO!B410</f>
        <v xml:space="preserve">Garantizar el 100 % de los productos por grupos de apoyo administrativo y financiero de la entidad </v>
      </c>
      <c r="H406" s="16" t="str">
        <f>MID(CONSOLIDADO!E410,6,250)</f>
        <v>Fortalecer la gestión Administrativa, financiera, contractual y jurídica del FOPAE</v>
      </c>
      <c r="I406" s="36" t="str">
        <f>CONSOLIDADO!H410</f>
        <v>Prestar servicios de apoyo operativo en la conduccion del vehiculo que se le asigne para el cumplimiento de la mision de la entidad.</v>
      </c>
      <c r="J406" s="34" t="str">
        <f>+CONSOLIDADO!P410&amp;" - "&amp;CONSOLIDADO!Q410&amp;" - "&amp;CONSOLIDADO!R410&amp;" "&amp;CONSOLIDADO!S410</f>
        <v>03 - 04 - 0323 Personal contratado para el fortalecimiento de las Gestión del Riesgo</v>
      </c>
      <c r="K406" s="34" t="str">
        <f>+CONSOLIDADO!J410&amp;" "&amp;CONSOLIDADO!K410</f>
        <v>2.3.03.03.01.03 Servicios Personales Indirectos</v>
      </c>
      <c r="L406" s="16" t="str">
        <f>+CONSOLIDADO!L410&amp;" "&amp;CONSOLIDADO!M410</f>
        <v>066 Fortalecimiento Institucional - General</v>
      </c>
      <c r="M406" s="16" t="str">
        <f>+CONSOLIDADO!N410&amp;" "&amp;CONSOLIDADO!O410</f>
        <v>7018 Transferencias de carácter general entre diferentes niveles de gobierno</v>
      </c>
    </row>
    <row r="407" spans="1:13" x14ac:dyDescent="0.2">
      <c r="A407" s="34" t="str">
        <f t="shared" si="30"/>
        <v>3311403310906-54</v>
      </c>
      <c r="B407" s="34">
        <f t="shared" si="31"/>
        <v>54</v>
      </c>
      <c r="C407" s="34" t="str">
        <f t="shared" si="32"/>
        <v>3311403310906</v>
      </c>
      <c r="D407" s="34" t="str">
        <f t="shared" si="33"/>
        <v>331140331090601</v>
      </c>
      <c r="E407" s="34" t="str">
        <f t="shared" si="34"/>
        <v>33114033109060101</v>
      </c>
      <c r="F407" s="35" t="str">
        <f>IF(ISERROR(CONSOLIDADO!D411&amp;IF(LEN(CONSOLIDADO!G411)=1,"00"&amp;CONSOLIDADO!G411,IF(LEN(CONSOLIDADO!G411)=2,"0"&amp;CONSOLIDADO!G411,IF(LEN(CONSOLIDADO!G411)=3,CONSOLIDADO!G411,""))))=TRUE,"",CONSOLIDADO!D411&amp;IF(LEN(CONSOLIDADO!G411)=1,"00"&amp;CONSOLIDADO!G411,IF(LEN(CONSOLIDADO!G411)=2,"0"&amp;CONSOLIDADO!G411,IF(LEN(CONSOLIDADO!G411)=3,CONSOLIDADO!G411,""))))</f>
        <v>33114033109060101054</v>
      </c>
      <c r="G407" s="16" t="str">
        <f>CONSOLIDADO!B411</f>
        <v xml:space="preserve">Garantizar el 100 % de los productos por grupos de apoyo administrativo y financiero de la entidad </v>
      </c>
      <c r="H407" s="16" t="str">
        <f>MID(CONSOLIDADO!E411,6,250)</f>
        <v>Fortalecer la gestión Administrativa, financiera, contractual y jurídica del FOPAE</v>
      </c>
      <c r="I407" s="36" t="str">
        <f>CONSOLIDADO!H411</f>
        <v>Prestar servicios de apoyo operativo en la conduccion del vehiculo que se le asigne para el cumplimiento de la mision de la entidad.</v>
      </c>
      <c r="J407" s="34" t="str">
        <f>+CONSOLIDADO!P411&amp;" - "&amp;CONSOLIDADO!Q411&amp;" - "&amp;CONSOLIDADO!R411&amp;" "&amp;CONSOLIDADO!S411</f>
        <v>03 - 04 - 0323 Personal contratado para el fortalecimiento de las Gestión del Riesgo</v>
      </c>
      <c r="K407" s="34" t="str">
        <f>+CONSOLIDADO!J411&amp;" "&amp;CONSOLIDADO!K411</f>
        <v>2.3.03.03.01.03 Servicios Personales Indirectos</v>
      </c>
      <c r="L407" s="16" t="str">
        <f>+CONSOLIDADO!L411&amp;" "&amp;CONSOLIDADO!M411</f>
        <v>066 Fortalecimiento Institucional - General</v>
      </c>
      <c r="M407" s="16" t="str">
        <f>+CONSOLIDADO!N411&amp;" "&amp;CONSOLIDADO!O411</f>
        <v>7018 Transferencias de carácter general entre diferentes niveles de gobierno</v>
      </c>
    </row>
    <row r="408" spans="1:13" x14ac:dyDescent="0.2">
      <c r="A408" s="34" t="str">
        <f t="shared" si="30"/>
        <v>3311403310906-55</v>
      </c>
      <c r="B408" s="34">
        <f t="shared" si="31"/>
        <v>55</v>
      </c>
      <c r="C408" s="34" t="str">
        <f t="shared" si="32"/>
        <v>3311403310906</v>
      </c>
      <c r="D408" s="34" t="str">
        <f t="shared" si="33"/>
        <v>331140331090601</v>
      </c>
      <c r="E408" s="34" t="str">
        <f t="shared" si="34"/>
        <v>33114033109060101</v>
      </c>
      <c r="F408" s="35" t="str">
        <f>IF(ISERROR(CONSOLIDADO!D412&amp;IF(LEN(CONSOLIDADO!G412)=1,"00"&amp;CONSOLIDADO!G412,IF(LEN(CONSOLIDADO!G412)=2,"0"&amp;CONSOLIDADO!G412,IF(LEN(CONSOLIDADO!G412)=3,CONSOLIDADO!G412,""))))=TRUE,"",CONSOLIDADO!D412&amp;IF(LEN(CONSOLIDADO!G412)=1,"00"&amp;CONSOLIDADO!G412,IF(LEN(CONSOLIDADO!G412)=2,"0"&amp;CONSOLIDADO!G412,IF(LEN(CONSOLIDADO!G412)=3,CONSOLIDADO!G412,""))))</f>
        <v>33114033109060101055</v>
      </c>
      <c r="G408" s="16" t="str">
        <f>CONSOLIDADO!B412</f>
        <v xml:space="preserve">Garantizar el 100 % de los productos por grupos de apoyo administrativo y financiero de la entidad </v>
      </c>
      <c r="H408" s="16" t="str">
        <f>MID(CONSOLIDADO!E412,6,250)</f>
        <v>Fortalecer la gestión Administrativa, financiera, contractual y jurídica del FOPAE</v>
      </c>
      <c r="I408" s="36" t="str">
        <f>CONSOLIDADO!H412</f>
        <v>prestar servicios de apoyo operativo en la conduccion del vehiculo que se le asigne para el cumplimiento de la mision de la entidad</v>
      </c>
      <c r="J408" s="34" t="str">
        <f>+CONSOLIDADO!P412&amp;" - "&amp;CONSOLIDADO!Q412&amp;" - "&amp;CONSOLIDADO!R412&amp;" "&amp;CONSOLIDADO!S412</f>
        <v>03 - 04 - 0323 Personal contratado para el fortalecimiento de las Gestión del Riesgo</v>
      </c>
      <c r="K408" s="34" t="str">
        <f>+CONSOLIDADO!J412&amp;" "&amp;CONSOLIDADO!K412</f>
        <v>2.3.03.03.01.03 Servicios Personales Indirectos</v>
      </c>
      <c r="L408" s="16" t="str">
        <f>+CONSOLIDADO!L412&amp;" "&amp;CONSOLIDADO!M412</f>
        <v>066 Fortalecimiento Institucional - General</v>
      </c>
      <c r="M408" s="16" t="str">
        <f>+CONSOLIDADO!N412&amp;" "&amp;CONSOLIDADO!O412</f>
        <v>7018 Transferencias de carácter general entre diferentes niveles de gobierno</v>
      </c>
    </row>
    <row r="409" spans="1:13" x14ac:dyDescent="0.2">
      <c r="A409" s="34" t="str">
        <f t="shared" si="30"/>
        <v>3311403310906-56</v>
      </c>
      <c r="B409" s="34">
        <f t="shared" si="31"/>
        <v>56</v>
      </c>
      <c r="C409" s="34" t="str">
        <f t="shared" si="32"/>
        <v>3311403310906</v>
      </c>
      <c r="D409" s="34" t="str">
        <f t="shared" si="33"/>
        <v>331140331090601</v>
      </c>
      <c r="E409" s="34" t="str">
        <f t="shared" si="34"/>
        <v>33114033109060101</v>
      </c>
      <c r="F409" s="35" t="str">
        <f>IF(ISERROR(CONSOLIDADO!D413&amp;IF(LEN(CONSOLIDADO!G413)=1,"00"&amp;CONSOLIDADO!G413,IF(LEN(CONSOLIDADO!G413)=2,"0"&amp;CONSOLIDADO!G413,IF(LEN(CONSOLIDADO!G413)=3,CONSOLIDADO!G413,""))))=TRUE,"",CONSOLIDADO!D413&amp;IF(LEN(CONSOLIDADO!G413)=1,"00"&amp;CONSOLIDADO!G413,IF(LEN(CONSOLIDADO!G413)=2,"0"&amp;CONSOLIDADO!G413,IF(LEN(CONSOLIDADO!G413)=3,CONSOLIDADO!G413,""))))</f>
        <v>33114033109060101056</v>
      </c>
      <c r="G409" s="16" t="str">
        <f>CONSOLIDADO!B413</f>
        <v xml:space="preserve">Garantizar el 100 % de los productos por grupos de apoyo administrativo y financiero de la entidad </v>
      </c>
      <c r="H409" s="16" t="str">
        <f>MID(CONSOLIDADO!E413,6,250)</f>
        <v>Fortalecer la gestión Administrativa, financiera, contractual y jurídica del FOPAE</v>
      </c>
      <c r="I409" s="36" t="str">
        <f>CONSOLIDADO!H413</f>
        <v xml:space="preserve">Prestar servicios de apoyo operativo para adelantar actividades asistenciales de radicacion, distribucion y seguimiento de la correspondencia interna y externa del Idiger. </v>
      </c>
      <c r="J409" s="34" t="str">
        <f>+CONSOLIDADO!P413&amp;" - "&amp;CONSOLIDADO!Q413&amp;" - "&amp;CONSOLIDADO!R413&amp;" "&amp;CONSOLIDADO!S413</f>
        <v>03 - 04 - 0323 Personal contratado para el fortalecimiento de las Gestión del Riesgo</v>
      </c>
      <c r="K409" s="34" t="str">
        <f>+CONSOLIDADO!J413&amp;" "&amp;CONSOLIDADO!K413</f>
        <v>2.3.03.03.01.03 Servicios Personales Indirectos</v>
      </c>
      <c r="L409" s="16" t="str">
        <f>+CONSOLIDADO!L413&amp;" "&amp;CONSOLIDADO!M413</f>
        <v>066 Fortalecimiento Institucional - General</v>
      </c>
      <c r="M409" s="16" t="str">
        <f>+CONSOLIDADO!N413&amp;" "&amp;CONSOLIDADO!O413</f>
        <v>7018 Transferencias de carácter general entre diferentes niveles de gobierno</v>
      </c>
    </row>
    <row r="410" spans="1:13" x14ac:dyDescent="0.2">
      <c r="A410" s="34" t="str">
        <f t="shared" si="30"/>
        <v>3311403310906-57</v>
      </c>
      <c r="B410" s="34">
        <f t="shared" si="31"/>
        <v>57</v>
      </c>
      <c r="C410" s="34" t="str">
        <f t="shared" si="32"/>
        <v>3311403310906</v>
      </c>
      <c r="D410" s="34" t="str">
        <f t="shared" si="33"/>
        <v>331140331090601</v>
      </c>
      <c r="E410" s="34" t="str">
        <f t="shared" si="34"/>
        <v>33114033109060101</v>
      </c>
      <c r="F410" s="35" t="str">
        <f>IF(ISERROR(CONSOLIDADO!D414&amp;IF(LEN(CONSOLIDADO!G414)=1,"00"&amp;CONSOLIDADO!G414,IF(LEN(CONSOLIDADO!G414)=2,"0"&amp;CONSOLIDADO!G414,IF(LEN(CONSOLIDADO!G414)=3,CONSOLIDADO!G414,""))))=TRUE,"",CONSOLIDADO!D414&amp;IF(LEN(CONSOLIDADO!G414)=1,"00"&amp;CONSOLIDADO!G414,IF(LEN(CONSOLIDADO!G414)=2,"0"&amp;CONSOLIDADO!G414,IF(LEN(CONSOLIDADO!G414)=3,CONSOLIDADO!G414,""))))</f>
        <v>33114033109060101057</v>
      </c>
      <c r="G410" s="16" t="str">
        <f>CONSOLIDADO!B414</f>
        <v xml:space="preserve">Garantizar el 100 % de los productos por grupos de apoyo administrativo y financiero de la entidad </v>
      </c>
      <c r="H410" s="16" t="str">
        <f>MID(CONSOLIDADO!E414,6,250)</f>
        <v>Fortalecer la gestión Administrativa, financiera, contractual y jurídica del FOPAE</v>
      </c>
      <c r="I410" s="36" t="str">
        <f>CONSOLIDADO!H414</f>
        <v>Prestar servicios de apoyo para adelantar actividades de asistencia administrativa en las dependencias de la entidad.</v>
      </c>
      <c r="J410" s="34" t="str">
        <f>+CONSOLIDADO!P414&amp;" - "&amp;CONSOLIDADO!Q414&amp;" - "&amp;CONSOLIDADO!R414&amp;" "&amp;CONSOLIDADO!S414</f>
        <v>03 - 04 - 0323 Personal contratado para el fortalecimiento de las Gestión del Riesgo</v>
      </c>
      <c r="K410" s="34" t="str">
        <f>+CONSOLIDADO!J414&amp;" "&amp;CONSOLIDADO!K414</f>
        <v>2.3.03.03.01.03 Servicios Personales Indirectos</v>
      </c>
      <c r="L410" s="16" t="str">
        <f>+CONSOLIDADO!L414&amp;" "&amp;CONSOLIDADO!M414</f>
        <v>066 Fortalecimiento Institucional - General</v>
      </c>
      <c r="M410" s="16" t="str">
        <f>+CONSOLIDADO!N414&amp;" "&amp;CONSOLIDADO!O414</f>
        <v>7018 Transferencias de carácter general entre diferentes niveles de gobierno</v>
      </c>
    </row>
    <row r="411" spans="1:13" x14ac:dyDescent="0.2">
      <c r="A411" s="34" t="str">
        <f t="shared" si="30"/>
        <v>3311403310906-58</v>
      </c>
      <c r="B411" s="34">
        <f t="shared" si="31"/>
        <v>58</v>
      </c>
      <c r="C411" s="34" t="str">
        <f t="shared" si="32"/>
        <v>3311403310906</v>
      </c>
      <c r="D411" s="34" t="str">
        <f t="shared" si="33"/>
        <v>331140331090601</v>
      </c>
      <c r="E411" s="34" t="str">
        <f t="shared" si="34"/>
        <v>33114033109060101</v>
      </c>
      <c r="F411" s="35" t="str">
        <f>IF(ISERROR(CONSOLIDADO!D415&amp;IF(LEN(CONSOLIDADO!G415)=1,"00"&amp;CONSOLIDADO!G415,IF(LEN(CONSOLIDADO!G415)=2,"0"&amp;CONSOLIDADO!G415,IF(LEN(CONSOLIDADO!G415)=3,CONSOLIDADO!G415,""))))=TRUE,"",CONSOLIDADO!D415&amp;IF(LEN(CONSOLIDADO!G415)=1,"00"&amp;CONSOLIDADO!G415,IF(LEN(CONSOLIDADO!G415)=2,"0"&amp;CONSOLIDADO!G415,IF(LEN(CONSOLIDADO!G415)=3,CONSOLIDADO!G415,""))))</f>
        <v>33114033109060101058</v>
      </c>
      <c r="G411" s="16" t="str">
        <f>CONSOLIDADO!B415</f>
        <v xml:space="preserve">Garantizar el 100 % de los productos por grupos de apoyo administrativo y financiero de la entidad </v>
      </c>
      <c r="H411" s="16" t="str">
        <f>MID(CONSOLIDADO!E415,6,250)</f>
        <v>Fortalecer la gestión Administrativa, financiera, contractual y jurídica del FOPAE</v>
      </c>
      <c r="I411" s="36" t="str">
        <f>CONSOLIDADO!H415</f>
        <v xml:space="preserve"> Prestar servicios de apoyo técnico para adelantar actividades relacionadas con la gestión documental del Idiger y sus centros de documentación.</v>
      </c>
      <c r="J411" s="34" t="str">
        <f>+CONSOLIDADO!P415&amp;" - "&amp;CONSOLIDADO!Q415&amp;" - "&amp;CONSOLIDADO!R415&amp;" "&amp;CONSOLIDADO!S415</f>
        <v>03 - 04 - 0323 Personal contratado para el fortalecimiento de las Gestión del Riesgo</v>
      </c>
      <c r="K411" s="34" t="str">
        <f>+CONSOLIDADO!J415&amp;" "&amp;CONSOLIDADO!K415</f>
        <v>2.3.03.03.01.03 Servicios Personales Indirectos</v>
      </c>
      <c r="L411" s="16" t="str">
        <f>+CONSOLIDADO!L415&amp;" "&amp;CONSOLIDADO!M415</f>
        <v>066 Fortalecimiento Institucional - General</v>
      </c>
      <c r="M411" s="16" t="str">
        <f>+CONSOLIDADO!N415&amp;" "&amp;CONSOLIDADO!O415</f>
        <v>7018 Transferencias de carácter general entre diferentes niveles de gobierno</v>
      </c>
    </row>
    <row r="412" spans="1:13" x14ac:dyDescent="0.2">
      <c r="A412" s="34" t="str">
        <f t="shared" si="30"/>
        <v>3311403310906-59</v>
      </c>
      <c r="B412" s="34">
        <f t="shared" si="31"/>
        <v>59</v>
      </c>
      <c r="C412" s="34" t="str">
        <f t="shared" si="32"/>
        <v>3311403310906</v>
      </c>
      <c r="D412" s="34" t="str">
        <f t="shared" si="33"/>
        <v>331140331090601</v>
      </c>
      <c r="E412" s="34" t="str">
        <f t="shared" si="34"/>
        <v>33114033109060101</v>
      </c>
      <c r="F412" s="35" t="str">
        <f>IF(ISERROR(CONSOLIDADO!D416&amp;IF(LEN(CONSOLIDADO!G416)=1,"00"&amp;CONSOLIDADO!G416,IF(LEN(CONSOLIDADO!G416)=2,"0"&amp;CONSOLIDADO!G416,IF(LEN(CONSOLIDADO!G416)=3,CONSOLIDADO!G416,""))))=TRUE,"",CONSOLIDADO!D416&amp;IF(LEN(CONSOLIDADO!G416)=1,"00"&amp;CONSOLIDADO!G416,IF(LEN(CONSOLIDADO!G416)=2,"0"&amp;CONSOLIDADO!G416,IF(LEN(CONSOLIDADO!G416)=3,CONSOLIDADO!G416,""))))</f>
        <v>33114033109060101059</v>
      </c>
      <c r="G412" s="16" t="str">
        <f>CONSOLIDADO!B416</f>
        <v xml:space="preserve">Garantizar el 100 % de los productos por grupos de apoyo administrativo y financiero de la entidad </v>
      </c>
      <c r="H412" s="16" t="str">
        <f>MID(CONSOLIDADO!E416,6,250)</f>
        <v>Fortalecer la gestión Administrativa, financiera, contractual y jurídica del FOPAE</v>
      </c>
      <c r="I412" s="36" t="str">
        <f>CONSOLIDADO!H416</f>
        <v>Prestar servicios profesionales para apoyar las actividades relacionadas con la oficina de atención al ciudadano del IDIGER.</v>
      </c>
      <c r="J412" s="34" t="str">
        <f>+CONSOLIDADO!P416&amp;" - "&amp;CONSOLIDADO!Q416&amp;" - "&amp;CONSOLIDADO!R416&amp;" "&amp;CONSOLIDADO!S416</f>
        <v>03 - 04 - 0323 Personal contratado para el fortalecimiento de las Gestión del Riesgo</v>
      </c>
      <c r="K412" s="34" t="str">
        <f>+CONSOLIDADO!J416&amp;" "&amp;CONSOLIDADO!K416</f>
        <v>2.3.03.03.01.03 Servicios Personales Indirectos</v>
      </c>
      <c r="L412" s="16" t="str">
        <f>+CONSOLIDADO!L416&amp;" "&amp;CONSOLIDADO!M416</f>
        <v>066 Fortalecimiento Institucional - General</v>
      </c>
      <c r="M412" s="16" t="str">
        <f>+CONSOLIDADO!N416&amp;" "&amp;CONSOLIDADO!O416</f>
        <v>7018 Transferencias de carácter general entre diferentes niveles de gobierno</v>
      </c>
    </row>
    <row r="413" spans="1:13" x14ac:dyDescent="0.2">
      <c r="A413" s="34" t="str">
        <f t="shared" si="30"/>
        <v>3311403310906-60</v>
      </c>
      <c r="B413" s="34">
        <f t="shared" si="31"/>
        <v>60</v>
      </c>
      <c r="C413" s="34" t="str">
        <f t="shared" si="32"/>
        <v>3311403310906</v>
      </c>
      <c r="D413" s="34" t="str">
        <f t="shared" si="33"/>
        <v>331140331090601</v>
      </c>
      <c r="E413" s="34" t="str">
        <f t="shared" si="34"/>
        <v>33114033109060101</v>
      </c>
      <c r="F413" s="35" t="str">
        <f>IF(ISERROR(CONSOLIDADO!D417&amp;IF(LEN(CONSOLIDADO!G417)=1,"00"&amp;CONSOLIDADO!G417,IF(LEN(CONSOLIDADO!G417)=2,"0"&amp;CONSOLIDADO!G417,IF(LEN(CONSOLIDADO!G417)=3,CONSOLIDADO!G417,""))))=TRUE,"",CONSOLIDADO!D417&amp;IF(LEN(CONSOLIDADO!G417)=1,"00"&amp;CONSOLIDADO!G417,IF(LEN(CONSOLIDADO!G417)=2,"0"&amp;CONSOLIDADO!G417,IF(LEN(CONSOLIDADO!G417)=3,CONSOLIDADO!G417,""))))</f>
        <v>33114033109060101060</v>
      </c>
      <c r="G413" s="16" t="str">
        <f>CONSOLIDADO!B417</f>
        <v xml:space="preserve">Garantizar el 100 % de los productos por grupos de apoyo administrativo y financiero de la entidad </v>
      </c>
      <c r="H413" s="16" t="str">
        <f>MID(CONSOLIDADO!E417,6,250)</f>
        <v>Fortalecer la gestión Administrativa, financiera, contractual y jurídica del FOPAE</v>
      </c>
      <c r="I413" s="36" t="str">
        <f>CONSOLIDADO!H417</f>
        <v>Prestar servicios profesionales para desarrollar actividades de seguimiento y control a la gestión administrativa del Idiger.</v>
      </c>
      <c r="J413" s="34" t="str">
        <f>+CONSOLIDADO!P417&amp;" - "&amp;CONSOLIDADO!Q417&amp;" - "&amp;CONSOLIDADO!R417&amp;" "&amp;CONSOLIDADO!S417</f>
        <v>03 - 04 - 0323 Personal contratado para el fortalecimiento de las Gestión del Riesgo</v>
      </c>
      <c r="K413" s="34" t="str">
        <f>+CONSOLIDADO!J417&amp;" "&amp;CONSOLIDADO!K417</f>
        <v>2.3.03.03.01.03 Servicios Personales Indirectos</v>
      </c>
      <c r="L413" s="16" t="str">
        <f>+CONSOLIDADO!L417&amp;" "&amp;CONSOLIDADO!M417</f>
        <v>066 Fortalecimiento Institucional - General</v>
      </c>
      <c r="M413" s="16" t="str">
        <f>+CONSOLIDADO!N417&amp;" "&amp;CONSOLIDADO!O417</f>
        <v>7018 Transferencias de carácter general entre diferentes niveles de gobierno</v>
      </c>
    </row>
    <row r="414" spans="1:13" x14ac:dyDescent="0.2">
      <c r="A414" s="34" t="str">
        <f t="shared" si="30"/>
        <v>3311403310906-61</v>
      </c>
      <c r="B414" s="34">
        <f t="shared" si="31"/>
        <v>61</v>
      </c>
      <c r="C414" s="34" t="str">
        <f t="shared" si="32"/>
        <v>3311403310906</v>
      </c>
      <c r="D414" s="34" t="str">
        <f t="shared" si="33"/>
        <v>331140331090601</v>
      </c>
      <c r="E414" s="34" t="str">
        <f t="shared" si="34"/>
        <v>33114033109060101</v>
      </c>
      <c r="F414" s="35" t="str">
        <f>IF(ISERROR(CONSOLIDADO!D418&amp;IF(LEN(CONSOLIDADO!G418)=1,"00"&amp;CONSOLIDADO!G418,IF(LEN(CONSOLIDADO!G418)=2,"0"&amp;CONSOLIDADO!G418,IF(LEN(CONSOLIDADO!G418)=3,CONSOLIDADO!G418,""))))=TRUE,"",CONSOLIDADO!D418&amp;IF(LEN(CONSOLIDADO!G418)=1,"00"&amp;CONSOLIDADO!G418,IF(LEN(CONSOLIDADO!G418)=2,"0"&amp;CONSOLIDADO!G418,IF(LEN(CONSOLIDADO!G418)=3,CONSOLIDADO!G418,""))))</f>
        <v>33114033109060101061</v>
      </c>
      <c r="G414" s="16" t="str">
        <f>CONSOLIDADO!B418</f>
        <v xml:space="preserve">Garantizar el 100 % de los productos por grupos de apoyo administrativo y financiero de la entidad </v>
      </c>
      <c r="H414" s="16" t="str">
        <f>MID(CONSOLIDADO!E418,6,250)</f>
        <v>Fortalecer la gestión Administrativa, financiera, contractual y jurídica del FOPAE</v>
      </c>
      <c r="I414" s="36" t="str">
        <f>CONSOLIDADO!H418</f>
        <v>Prestar servicios profesionales para apoyar las actividades relacionadas con la oficina de atención al ciudadano del IDIGER.</v>
      </c>
      <c r="J414" s="34" t="str">
        <f>+CONSOLIDADO!P418&amp;" - "&amp;CONSOLIDADO!Q418&amp;" - "&amp;CONSOLIDADO!R418&amp;" "&amp;CONSOLIDADO!S418</f>
        <v>03 - 04 - 0323 Personal contratado para el fortalecimiento de las Gestión del Riesgo</v>
      </c>
      <c r="K414" s="34" t="str">
        <f>+CONSOLIDADO!J418&amp;" "&amp;CONSOLIDADO!K418</f>
        <v>2.3.03.03.01.03 Servicios Personales Indirectos</v>
      </c>
      <c r="L414" s="16" t="str">
        <f>+CONSOLIDADO!L418&amp;" "&amp;CONSOLIDADO!M418</f>
        <v>066 Fortalecimiento Institucional - General</v>
      </c>
      <c r="M414" s="16" t="str">
        <f>+CONSOLIDADO!N418&amp;" "&amp;CONSOLIDADO!O418</f>
        <v>7018 Transferencias de carácter general entre diferentes niveles de gobierno</v>
      </c>
    </row>
    <row r="415" spans="1:13" x14ac:dyDescent="0.2">
      <c r="A415" s="34" t="str">
        <f t="shared" si="30"/>
        <v>3311403310906-62</v>
      </c>
      <c r="B415" s="34">
        <f t="shared" si="31"/>
        <v>62</v>
      </c>
      <c r="C415" s="34" t="str">
        <f t="shared" si="32"/>
        <v>3311403310906</v>
      </c>
      <c r="D415" s="34" t="str">
        <f t="shared" si="33"/>
        <v>331140331090601</v>
      </c>
      <c r="E415" s="34" t="str">
        <f t="shared" si="34"/>
        <v>33114033109060101</v>
      </c>
      <c r="F415" s="35" t="str">
        <f>IF(ISERROR(CONSOLIDADO!D419&amp;IF(LEN(CONSOLIDADO!G419)=1,"00"&amp;CONSOLIDADO!G419,IF(LEN(CONSOLIDADO!G419)=2,"0"&amp;CONSOLIDADO!G419,IF(LEN(CONSOLIDADO!G419)=3,CONSOLIDADO!G419,""))))=TRUE,"",CONSOLIDADO!D419&amp;IF(LEN(CONSOLIDADO!G419)=1,"00"&amp;CONSOLIDADO!G419,IF(LEN(CONSOLIDADO!G419)=2,"0"&amp;CONSOLIDADO!G419,IF(LEN(CONSOLIDADO!G419)=3,CONSOLIDADO!G419,""))))</f>
        <v>33114033109060101062</v>
      </c>
      <c r="G415" s="16" t="str">
        <f>CONSOLIDADO!B419</f>
        <v xml:space="preserve">Garantizar el 100 % de los productos por grupos de apoyo administrativo y financiero de la entidad </v>
      </c>
      <c r="H415" s="16" t="str">
        <f>MID(CONSOLIDADO!E419,6,250)</f>
        <v>Fortalecer la gestión Administrativa, financiera, contractual y jurídica del FOPAE</v>
      </c>
      <c r="I415" s="36" t="str">
        <f>CONSOLIDADO!H419</f>
        <v>Adición al contrato No. 160 cuyo objeto es: Prestar servicios de apoyo técnico para adelantar actividades en la oficina de atencion al usuario del FOPAE en transformación a IDIGER</v>
      </c>
      <c r="J415" s="34" t="str">
        <f>+CONSOLIDADO!P419&amp;" - "&amp;CONSOLIDADO!Q419&amp;" - "&amp;CONSOLIDADO!R419&amp;" "&amp;CONSOLIDADO!S419</f>
        <v>03 - 04 - 0323 Personal contratado para el fortalecimiento de las Gestión del Riesgo</v>
      </c>
      <c r="K415" s="34" t="str">
        <f>+CONSOLIDADO!J419&amp;" "&amp;CONSOLIDADO!K419</f>
        <v>2.3.03.03.01.03 Servicios Personales Indirectos</v>
      </c>
      <c r="L415" s="16" t="str">
        <f>+CONSOLIDADO!L419&amp;" "&amp;CONSOLIDADO!M419</f>
        <v>066 Fortalecimiento Institucional - General</v>
      </c>
      <c r="M415" s="16" t="str">
        <f>+CONSOLIDADO!N419&amp;" "&amp;CONSOLIDADO!O419</f>
        <v>7018 Transferencias de carácter general entre diferentes niveles de gobierno</v>
      </c>
    </row>
    <row r="416" spans="1:13" x14ac:dyDescent="0.2">
      <c r="A416" s="34" t="str">
        <f t="shared" si="30"/>
        <v>3311403310906-63</v>
      </c>
      <c r="B416" s="34">
        <f t="shared" si="31"/>
        <v>63</v>
      </c>
      <c r="C416" s="34" t="str">
        <f t="shared" si="32"/>
        <v>3311403310906</v>
      </c>
      <c r="D416" s="34" t="str">
        <f t="shared" si="33"/>
        <v>331140331090601</v>
      </c>
      <c r="E416" s="34" t="str">
        <f t="shared" si="34"/>
        <v>33114033109060101</v>
      </c>
      <c r="F416" s="35" t="str">
        <f>IF(ISERROR(CONSOLIDADO!D420&amp;IF(LEN(CONSOLIDADO!G420)=1,"00"&amp;CONSOLIDADO!G420,IF(LEN(CONSOLIDADO!G420)=2,"0"&amp;CONSOLIDADO!G420,IF(LEN(CONSOLIDADO!G420)=3,CONSOLIDADO!G420,""))))=TRUE,"",CONSOLIDADO!D420&amp;IF(LEN(CONSOLIDADO!G420)=1,"00"&amp;CONSOLIDADO!G420,IF(LEN(CONSOLIDADO!G420)=2,"0"&amp;CONSOLIDADO!G420,IF(LEN(CONSOLIDADO!G420)=3,CONSOLIDADO!G420,""))))</f>
        <v>33114033109060101063</v>
      </c>
      <c r="G416" s="16" t="str">
        <f>CONSOLIDADO!B420</f>
        <v xml:space="preserve">Garantizar el 100 % de los productos por grupos de apoyo administrativo y financiero de la entidad </v>
      </c>
      <c r="H416" s="16" t="str">
        <f>MID(CONSOLIDADO!E420,6,250)</f>
        <v>Fortalecer la gestión Administrativa, financiera, contractual y jurídica del FOPAE</v>
      </c>
      <c r="I416" s="36" t="str">
        <f>CONSOLIDADO!H420</f>
        <v>Prestar servicios de apoyo en las actividades relacionadas con la oficina de atención al ciudadano del IDIGER.</v>
      </c>
      <c r="J416" s="34" t="str">
        <f>+CONSOLIDADO!P420&amp;" - "&amp;CONSOLIDADO!Q420&amp;" - "&amp;CONSOLIDADO!R420&amp;" "&amp;CONSOLIDADO!S420</f>
        <v>03 - 04 - 0323 Personal contratado para el fortalecimiento de las Gestión del Riesgo</v>
      </c>
      <c r="K416" s="34" t="str">
        <f>+CONSOLIDADO!J420&amp;" "&amp;CONSOLIDADO!K420</f>
        <v>2.3.03.03.01.03 Servicios Personales Indirectos</v>
      </c>
      <c r="L416" s="16" t="str">
        <f>+CONSOLIDADO!L420&amp;" "&amp;CONSOLIDADO!M420</f>
        <v>066 Fortalecimiento Institucional - General</v>
      </c>
      <c r="M416" s="16" t="str">
        <f>+CONSOLIDADO!N420&amp;" "&amp;CONSOLIDADO!O420</f>
        <v>7018 Transferencias de carácter general entre diferentes niveles de gobierno</v>
      </c>
    </row>
    <row r="417" spans="1:13" x14ac:dyDescent="0.2">
      <c r="A417" s="34" t="str">
        <f t="shared" si="30"/>
        <v>3311403310906-64</v>
      </c>
      <c r="B417" s="34">
        <f t="shared" si="31"/>
        <v>64</v>
      </c>
      <c r="C417" s="34" t="str">
        <f t="shared" si="32"/>
        <v>3311403310906</v>
      </c>
      <c r="D417" s="34" t="str">
        <f t="shared" si="33"/>
        <v>331140331090601</v>
      </c>
      <c r="E417" s="34" t="str">
        <f t="shared" si="34"/>
        <v>33114033109060101</v>
      </c>
      <c r="F417" s="35" t="str">
        <f>IF(ISERROR(CONSOLIDADO!D421&amp;IF(LEN(CONSOLIDADO!G421)=1,"00"&amp;CONSOLIDADO!G421,IF(LEN(CONSOLIDADO!G421)=2,"0"&amp;CONSOLIDADO!G421,IF(LEN(CONSOLIDADO!G421)=3,CONSOLIDADO!G421,""))))=TRUE,"",CONSOLIDADO!D421&amp;IF(LEN(CONSOLIDADO!G421)=1,"00"&amp;CONSOLIDADO!G421,IF(LEN(CONSOLIDADO!G421)=2,"0"&amp;CONSOLIDADO!G421,IF(LEN(CONSOLIDADO!G421)=3,CONSOLIDADO!G421,""))))</f>
        <v>33114033109060101064</v>
      </c>
      <c r="G417" s="16" t="str">
        <f>CONSOLIDADO!B421</f>
        <v xml:space="preserve">Garantizar el 100 % de los productos por grupos de apoyo administrativo y financiero de la entidad </v>
      </c>
      <c r="H417" s="16" t="str">
        <f>MID(CONSOLIDADO!E421,6,250)</f>
        <v>Fortalecer la gestión Administrativa, financiera, contractual y jurídica del FOPAE</v>
      </c>
      <c r="I417" s="36" t="str">
        <f>CONSOLIDADO!H421</f>
        <v>Prestar servicios profesionales al IDIGER como abogado para el desarrollo de las actividades relacionadas con la representación judicial, asesoría legal y gestión contractual.</v>
      </c>
      <c r="J417" s="34" t="str">
        <f>+CONSOLIDADO!P421&amp;" - "&amp;CONSOLIDADO!Q421&amp;" - "&amp;CONSOLIDADO!R421&amp;" "&amp;CONSOLIDADO!S421</f>
        <v>03 - 04 - 0323 Personal contratado para el fortalecimiento de las Gestión del Riesgo</v>
      </c>
      <c r="K417" s="34" t="str">
        <f>+CONSOLIDADO!J421&amp;" "&amp;CONSOLIDADO!K421</f>
        <v>2.3.03.03.01.03 Servicios Personales Indirectos</v>
      </c>
      <c r="L417" s="16" t="str">
        <f>+CONSOLIDADO!L421&amp;" "&amp;CONSOLIDADO!M421</f>
        <v>066 Fortalecimiento Institucional - General</v>
      </c>
      <c r="M417" s="16" t="str">
        <f>+CONSOLIDADO!N421&amp;" "&amp;CONSOLIDADO!O421</f>
        <v>7018 Transferencias de carácter general entre diferentes niveles de gobierno</v>
      </c>
    </row>
    <row r="418" spans="1:13" x14ac:dyDescent="0.2">
      <c r="A418" s="34" t="str">
        <f t="shared" si="30"/>
        <v>3311403310906-65</v>
      </c>
      <c r="B418" s="34">
        <f t="shared" si="31"/>
        <v>65</v>
      </c>
      <c r="C418" s="34" t="str">
        <f t="shared" si="32"/>
        <v>3311403310906</v>
      </c>
      <c r="D418" s="34" t="str">
        <f t="shared" si="33"/>
        <v>331140331090601</v>
      </c>
      <c r="E418" s="34" t="str">
        <f t="shared" si="34"/>
        <v>33114033109060101</v>
      </c>
      <c r="F418" s="35" t="str">
        <f>IF(ISERROR(CONSOLIDADO!D422&amp;IF(LEN(CONSOLIDADO!G422)=1,"00"&amp;CONSOLIDADO!G422,IF(LEN(CONSOLIDADO!G422)=2,"0"&amp;CONSOLIDADO!G422,IF(LEN(CONSOLIDADO!G422)=3,CONSOLIDADO!G422,""))))=TRUE,"",CONSOLIDADO!D422&amp;IF(LEN(CONSOLIDADO!G422)=1,"00"&amp;CONSOLIDADO!G422,IF(LEN(CONSOLIDADO!G422)=2,"0"&amp;CONSOLIDADO!G422,IF(LEN(CONSOLIDADO!G422)=3,CONSOLIDADO!G422,""))))</f>
        <v>33114033109060101065</v>
      </c>
      <c r="G418" s="16" t="str">
        <f>CONSOLIDADO!B422</f>
        <v xml:space="preserve">Garantizar el 100 % de los productos por grupos de apoyo administrativo y financiero de la entidad </v>
      </c>
      <c r="H418" s="16" t="str">
        <f>MID(CONSOLIDADO!E422,6,250)</f>
        <v>Fortalecer la gestión Administrativa, financiera, contractual y jurídica del FOPAE</v>
      </c>
      <c r="I418" s="36" t="str">
        <f>CONSOLIDADO!H422</f>
        <v>Prestar servicios profesionales al IDIGER como abogado para el desarrollo de las actividades relacionadas con la representación judicial, asesoría legal y gestión contractual.</v>
      </c>
      <c r="J418" s="34" t="str">
        <f>+CONSOLIDADO!P422&amp;" - "&amp;CONSOLIDADO!Q422&amp;" - "&amp;CONSOLIDADO!R422&amp;" "&amp;CONSOLIDADO!S422</f>
        <v>03 - 04 - 0323 Personal contratado para el fortalecimiento de las Gestión del Riesgo</v>
      </c>
      <c r="K418" s="34" t="str">
        <f>+CONSOLIDADO!J422&amp;" "&amp;CONSOLIDADO!K422</f>
        <v>2.3.03.03.01.03 Servicios Personales Indirectos</v>
      </c>
      <c r="L418" s="16" t="str">
        <f>+CONSOLIDADO!L422&amp;" "&amp;CONSOLIDADO!M422</f>
        <v>066 Fortalecimiento Institucional - General</v>
      </c>
      <c r="M418" s="16" t="str">
        <f>+CONSOLIDADO!N422&amp;" "&amp;CONSOLIDADO!O422</f>
        <v>7018 Transferencias de carácter general entre diferentes niveles de gobierno</v>
      </c>
    </row>
    <row r="419" spans="1:13" x14ac:dyDescent="0.2">
      <c r="A419" s="34" t="str">
        <f t="shared" si="30"/>
        <v>3311403310906-66</v>
      </c>
      <c r="B419" s="34">
        <f t="shared" si="31"/>
        <v>66</v>
      </c>
      <c r="C419" s="34" t="str">
        <f t="shared" si="32"/>
        <v>3311403310906</v>
      </c>
      <c r="D419" s="34" t="str">
        <f t="shared" si="33"/>
        <v>331140331090601</v>
      </c>
      <c r="E419" s="34" t="str">
        <f t="shared" si="34"/>
        <v>33114033109060101</v>
      </c>
      <c r="F419" s="35" t="str">
        <f>IF(ISERROR(CONSOLIDADO!D423&amp;IF(LEN(CONSOLIDADO!G423)=1,"00"&amp;CONSOLIDADO!G423,IF(LEN(CONSOLIDADO!G423)=2,"0"&amp;CONSOLIDADO!G423,IF(LEN(CONSOLIDADO!G423)=3,CONSOLIDADO!G423,""))))=TRUE,"",CONSOLIDADO!D423&amp;IF(LEN(CONSOLIDADO!G423)=1,"00"&amp;CONSOLIDADO!G423,IF(LEN(CONSOLIDADO!G423)=2,"0"&amp;CONSOLIDADO!G423,IF(LEN(CONSOLIDADO!G423)=3,CONSOLIDADO!G423,""))))</f>
        <v>33114033109060101066</v>
      </c>
      <c r="G419" s="16" t="str">
        <f>CONSOLIDADO!B423</f>
        <v xml:space="preserve">Garantizar el 100 % de los productos por grupos de apoyo administrativo y financiero de la entidad </v>
      </c>
      <c r="H419" s="16" t="str">
        <f>MID(CONSOLIDADO!E423,6,250)</f>
        <v>Fortalecer la gestión Administrativa, financiera, contractual y jurídica del FOPAE</v>
      </c>
      <c r="I419" s="36" t="str">
        <f>CONSOLIDADO!H423</f>
        <v>Prestar servicios de apoyo operativo en la conduccion del vehiculo que se le asigne para el cumplimiento de la mision del Idiger</v>
      </c>
      <c r="J419" s="34" t="str">
        <f>+CONSOLIDADO!P423&amp;" - "&amp;CONSOLIDADO!Q423&amp;" - "&amp;CONSOLIDADO!R423&amp;" "&amp;CONSOLIDADO!S423</f>
        <v>03 - 04 - 0323 Personal contratado para el fortalecimiento de las Gestión del Riesgo</v>
      </c>
      <c r="K419" s="34" t="str">
        <f>+CONSOLIDADO!J423&amp;" "&amp;CONSOLIDADO!K423</f>
        <v>2.3.03.03.01.03 Servicios Personales Indirectos</v>
      </c>
      <c r="L419" s="16" t="str">
        <f>+CONSOLIDADO!L423&amp;" "&amp;CONSOLIDADO!M423</f>
        <v>066 Fortalecimiento Institucional - General</v>
      </c>
      <c r="M419" s="16" t="str">
        <f>+CONSOLIDADO!N423&amp;" "&amp;CONSOLIDADO!O423</f>
        <v>7018 Transferencias de carácter general entre diferentes niveles de gobierno</v>
      </c>
    </row>
    <row r="420" spans="1:13" x14ac:dyDescent="0.2">
      <c r="A420" s="34" t="str">
        <f t="shared" si="30"/>
        <v>3311403310906-67</v>
      </c>
      <c r="B420" s="34">
        <f t="shared" si="31"/>
        <v>67</v>
      </c>
      <c r="C420" s="34" t="str">
        <f t="shared" si="32"/>
        <v>3311403310906</v>
      </c>
      <c r="D420" s="34" t="str">
        <f t="shared" si="33"/>
        <v>331140331090601</v>
      </c>
      <c r="E420" s="34" t="str">
        <f t="shared" si="34"/>
        <v>33114033109060101</v>
      </c>
      <c r="F420" s="35" t="str">
        <f>IF(ISERROR(CONSOLIDADO!D424&amp;IF(LEN(CONSOLIDADO!G424)=1,"00"&amp;CONSOLIDADO!G424,IF(LEN(CONSOLIDADO!G424)=2,"0"&amp;CONSOLIDADO!G424,IF(LEN(CONSOLIDADO!G424)=3,CONSOLIDADO!G424,""))))=TRUE,"",CONSOLIDADO!D424&amp;IF(LEN(CONSOLIDADO!G424)=1,"00"&amp;CONSOLIDADO!G424,IF(LEN(CONSOLIDADO!G424)=2,"0"&amp;CONSOLIDADO!G424,IF(LEN(CONSOLIDADO!G424)=3,CONSOLIDADO!G424,""))))</f>
        <v>33114033109060101067</v>
      </c>
      <c r="G420" s="16" t="str">
        <f>CONSOLIDADO!B424</f>
        <v xml:space="preserve">Garantizar el 100 % de los productos por grupos de apoyo administrativo y financiero de la entidad </v>
      </c>
      <c r="H420" s="16" t="str">
        <f>MID(CONSOLIDADO!E424,6,250)</f>
        <v>Fortalecer la gestión Administrativa, financiera, contractual y jurídica del FOPAE</v>
      </c>
      <c r="I420" s="36" t="str">
        <f>CONSOLIDADO!H424</f>
        <v>Prestar servicios de apoyo operativo en la conduccion del vehiculo que se le asigne para el cumplimiento de la mision del Idiger</v>
      </c>
      <c r="J420" s="34" t="str">
        <f>+CONSOLIDADO!P424&amp;" - "&amp;CONSOLIDADO!Q424&amp;" - "&amp;CONSOLIDADO!R424&amp;" "&amp;CONSOLIDADO!S424</f>
        <v>03 - 04 - 0323 Personal contratado para el fortalecimiento de las Gestión del Riesgo</v>
      </c>
      <c r="K420" s="34" t="str">
        <f>+CONSOLIDADO!J424&amp;" "&amp;CONSOLIDADO!K424</f>
        <v>2.3.03.03.01.03 Servicios Personales Indirectos</v>
      </c>
      <c r="L420" s="16" t="str">
        <f>+CONSOLIDADO!L424&amp;" "&amp;CONSOLIDADO!M424</f>
        <v>066 Fortalecimiento Institucional - General</v>
      </c>
      <c r="M420" s="16" t="str">
        <f>+CONSOLIDADO!N424&amp;" "&amp;CONSOLIDADO!O424</f>
        <v>7018 Transferencias de carácter general entre diferentes niveles de gobierno</v>
      </c>
    </row>
    <row r="421" spans="1:13" x14ac:dyDescent="0.2">
      <c r="A421" s="34" t="str">
        <f t="shared" si="30"/>
        <v>3311403310906-68</v>
      </c>
      <c r="B421" s="34">
        <f t="shared" si="31"/>
        <v>68</v>
      </c>
      <c r="C421" s="34" t="str">
        <f t="shared" si="32"/>
        <v>3311403310906</v>
      </c>
      <c r="D421" s="34" t="str">
        <f t="shared" si="33"/>
        <v>331140331090601</v>
      </c>
      <c r="E421" s="34" t="str">
        <f t="shared" si="34"/>
        <v>33114033109060101</v>
      </c>
      <c r="F421" s="35" t="str">
        <f>IF(ISERROR(CONSOLIDADO!D425&amp;IF(LEN(CONSOLIDADO!G425)=1,"00"&amp;CONSOLIDADO!G425,IF(LEN(CONSOLIDADO!G425)=2,"0"&amp;CONSOLIDADO!G425,IF(LEN(CONSOLIDADO!G425)=3,CONSOLIDADO!G425,""))))=TRUE,"",CONSOLIDADO!D425&amp;IF(LEN(CONSOLIDADO!G425)=1,"00"&amp;CONSOLIDADO!G425,IF(LEN(CONSOLIDADO!G425)=2,"0"&amp;CONSOLIDADO!G425,IF(LEN(CONSOLIDADO!G425)=3,CONSOLIDADO!G425,""))))</f>
        <v>33114033109060101068</v>
      </c>
      <c r="G421" s="16" t="str">
        <f>CONSOLIDADO!B425</f>
        <v xml:space="preserve">Garantizar el 100 % de los productos por grupos de apoyo administrativo y financiero de la entidad </v>
      </c>
      <c r="H421" s="16" t="str">
        <f>MID(CONSOLIDADO!E425,6,250)</f>
        <v>Fortalecer la gestión Administrativa, financiera, contractual y jurídica del FOPAE</v>
      </c>
      <c r="I421" s="36" t="str">
        <f>CONSOLIDADO!H425</f>
        <v>Adición al contrato No. 361 de 2014 cuyo objeto es: Prestar servicios de apoyo operativo en la conducción del vehículo que se le asigne para el cumplimiento de la misión de la entidad.</v>
      </c>
      <c r="J421" s="34" t="str">
        <f>+CONSOLIDADO!P425&amp;" - "&amp;CONSOLIDADO!Q425&amp;" - "&amp;CONSOLIDADO!R425&amp;" "&amp;CONSOLIDADO!S425</f>
        <v>03 - 04 - 0323 Personal contratado para el fortalecimiento de las Gestión del Riesgo</v>
      </c>
      <c r="K421" s="34" t="str">
        <f>+CONSOLIDADO!J425&amp;" "&amp;CONSOLIDADO!K425</f>
        <v>2.3.03.03.01.03 Servicios Personales Indirectos</v>
      </c>
      <c r="L421" s="16" t="str">
        <f>+CONSOLIDADO!L425&amp;" "&amp;CONSOLIDADO!M425</f>
        <v>066 Fortalecimiento Institucional - General</v>
      </c>
      <c r="M421" s="16" t="str">
        <f>+CONSOLIDADO!N425&amp;" "&amp;CONSOLIDADO!O425</f>
        <v>7018 Transferencias de carácter general entre diferentes niveles de gobierno</v>
      </c>
    </row>
    <row r="422" spans="1:13" x14ac:dyDescent="0.2">
      <c r="A422" s="34" t="str">
        <f t="shared" si="30"/>
        <v>3311403310906-69</v>
      </c>
      <c r="B422" s="34">
        <f t="shared" si="31"/>
        <v>69</v>
      </c>
      <c r="C422" s="34" t="str">
        <f t="shared" si="32"/>
        <v>3311403310906</v>
      </c>
      <c r="D422" s="34" t="str">
        <f t="shared" si="33"/>
        <v>331140331090601</v>
      </c>
      <c r="E422" s="34" t="str">
        <f t="shared" si="34"/>
        <v>33114033109060101</v>
      </c>
      <c r="F422" s="35" t="str">
        <f>IF(ISERROR(CONSOLIDADO!D426&amp;IF(LEN(CONSOLIDADO!G426)=1,"00"&amp;CONSOLIDADO!G426,IF(LEN(CONSOLIDADO!G426)=2,"0"&amp;CONSOLIDADO!G426,IF(LEN(CONSOLIDADO!G426)=3,CONSOLIDADO!G426,""))))=TRUE,"",CONSOLIDADO!D426&amp;IF(LEN(CONSOLIDADO!G426)=1,"00"&amp;CONSOLIDADO!G426,IF(LEN(CONSOLIDADO!G426)=2,"0"&amp;CONSOLIDADO!G426,IF(LEN(CONSOLIDADO!G426)=3,CONSOLIDADO!G426,""))))</f>
        <v>33114033109060101069</v>
      </c>
      <c r="G422" s="16" t="str">
        <f>CONSOLIDADO!B426</f>
        <v xml:space="preserve">Garantizar el 100 % de los productos por grupos de apoyo administrativo y financiero de la entidad </v>
      </c>
      <c r="H422" s="16" t="str">
        <f>MID(CONSOLIDADO!E426,6,250)</f>
        <v>Fortalecer la gestión Administrativa, financiera, contractual y jurídica del FOPAE</v>
      </c>
      <c r="I422" s="36" t="str">
        <f>CONSOLIDADO!H426</f>
        <v>Prestar servicios de apoyo operativo en la conduccion del vehiculo que se le asigne para el cumplimiento de la mision del Idiger</v>
      </c>
      <c r="J422" s="34" t="str">
        <f>+CONSOLIDADO!P426&amp;" - "&amp;CONSOLIDADO!Q426&amp;" - "&amp;CONSOLIDADO!R426&amp;" "&amp;CONSOLIDADO!S426</f>
        <v>03 - 04 - 0323 Personal contratado para el fortalecimiento de las Gestión del Riesgo</v>
      </c>
      <c r="K422" s="34" t="str">
        <f>+CONSOLIDADO!J426&amp;" "&amp;CONSOLIDADO!K426</f>
        <v>2.3.03.03.01.03 Servicios Personales Indirectos</v>
      </c>
      <c r="L422" s="16" t="str">
        <f>+CONSOLIDADO!L426&amp;" "&amp;CONSOLIDADO!M426</f>
        <v>066 Fortalecimiento Institucional - General</v>
      </c>
      <c r="M422" s="16" t="str">
        <f>+CONSOLIDADO!N426&amp;" "&amp;CONSOLIDADO!O426</f>
        <v>7018 Transferencias de carácter general entre diferentes niveles de gobierno</v>
      </c>
    </row>
    <row r="423" spans="1:13" x14ac:dyDescent="0.2">
      <c r="A423" s="34" t="str">
        <f t="shared" si="30"/>
        <v>3311403310906-70</v>
      </c>
      <c r="B423" s="34">
        <f t="shared" si="31"/>
        <v>70</v>
      </c>
      <c r="C423" s="34" t="str">
        <f t="shared" si="32"/>
        <v>3311403310906</v>
      </c>
      <c r="D423" s="34" t="str">
        <f t="shared" si="33"/>
        <v>331140331090601</v>
      </c>
      <c r="E423" s="34" t="str">
        <f t="shared" si="34"/>
        <v>33114033109060101</v>
      </c>
      <c r="F423" s="35" t="str">
        <f>IF(ISERROR(CONSOLIDADO!D427&amp;IF(LEN(CONSOLIDADO!G427)=1,"00"&amp;CONSOLIDADO!G427,IF(LEN(CONSOLIDADO!G427)=2,"0"&amp;CONSOLIDADO!G427,IF(LEN(CONSOLIDADO!G427)=3,CONSOLIDADO!G427,""))))=TRUE,"",CONSOLIDADO!D427&amp;IF(LEN(CONSOLIDADO!G427)=1,"00"&amp;CONSOLIDADO!G427,IF(LEN(CONSOLIDADO!G427)=2,"0"&amp;CONSOLIDADO!G427,IF(LEN(CONSOLIDADO!G427)=3,CONSOLIDADO!G427,""))))</f>
        <v>33114033109060101070</v>
      </c>
      <c r="G423" s="16" t="str">
        <f>CONSOLIDADO!B427</f>
        <v xml:space="preserve">Garantizar el 100 % de los productos por grupos de apoyo administrativo y financiero de la entidad </v>
      </c>
      <c r="H423" s="16" t="str">
        <f>MID(CONSOLIDADO!E427,6,250)</f>
        <v>Fortalecer la gestión Administrativa, financiera, contractual y jurídica del FOPAE</v>
      </c>
      <c r="I423" s="36" t="str">
        <f>CONSOLIDADO!H427</f>
        <v>Prestar servicios profesionales al IDIGER como abogado para el desarrollo de las actividades relacionadas con la representación judicial, asesoría legal y gestión contractual.</v>
      </c>
      <c r="J423" s="34" t="str">
        <f>+CONSOLIDADO!P427&amp;" - "&amp;CONSOLIDADO!Q427&amp;" - "&amp;CONSOLIDADO!R427&amp;" "&amp;CONSOLIDADO!S427</f>
        <v>03 - 04 - 0323 Personal contratado para el fortalecimiento de las Gestión del Riesgo</v>
      </c>
      <c r="K423" s="34" t="str">
        <f>+CONSOLIDADO!J427&amp;" "&amp;CONSOLIDADO!K427</f>
        <v>2.3.03.03.01.03 Servicios Personales Indirectos</v>
      </c>
      <c r="L423" s="16" t="str">
        <f>+CONSOLIDADO!L427&amp;" "&amp;CONSOLIDADO!M427</f>
        <v>066 Fortalecimiento Institucional - General</v>
      </c>
      <c r="M423" s="16" t="str">
        <f>+CONSOLIDADO!N427&amp;" "&amp;CONSOLIDADO!O427</f>
        <v>7018 Transferencias de carácter general entre diferentes niveles de gobierno</v>
      </c>
    </row>
    <row r="424" spans="1:13" x14ac:dyDescent="0.2">
      <c r="A424" s="34" t="str">
        <f t="shared" si="30"/>
        <v>3311403310906-71</v>
      </c>
      <c r="B424" s="34">
        <f t="shared" si="31"/>
        <v>71</v>
      </c>
      <c r="C424" s="34" t="str">
        <f t="shared" si="32"/>
        <v>3311403310906</v>
      </c>
      <c r="D424" s="34" t="str">
        <f t="shared" si="33"/>
        <v>331140331090601</v>
      </c>
      <c r="E424" s="34" t="str">
        <f t="shared" si="34"/>
        <v>33114033109060101</v>
      </c>
      <c r="F424" s="35" t="str">
        <f>IF(ISERROR(CONSOLIDADO!D428&amp;IF(LEN(CONSOLIDADO!G428)=1,"00"&amp;CONSOLIDADO!G428,IF(LEN(CONSOLIDADO!G428)=2,"0"&amp;CONSOLIDADO!G428,IF(LEN(CONSOLIDADO!G428)=3,CONSOLIDADO!G428,""))))=TRUE,"",CONSOLIDADO!D428&amp;IF(LEN(CONSOLIDADO!G428)=1,"00"&amp;CONSOLIDADO!G428,IF(LEN(CONSOLIDADO!G428)=2,"0"&amp;CONSOLIDADO!G428,IF(LEN(CONSOLIDADO!G428)=3,CONSOLIDADO!G428,""))))</f>
        <v>33114033109060101071</v>
      </c>
      <c r="G424" s="16" t="str">
        <f>CONSOLIDADO!B428</f>
        <v xml:space="preserve">Garantizar el 100 % de los productos por grupos de apoyo administrativo y financiero de la entidad </v>
      </c>
      <c r="H424" s="16" t="str">
        <f>MID(CONSOLIDADO!E428,6,250)</f>
        <v>Fortalecer la gestión Administrativa, financiera, contractual y jurídica del FOPAE</v>
      </c>
      <c r="I424" s="36" t="str">
        <f>CONSOLIDADO!H428</f>
        <v>Prestar servicios profesionales a la entidad como abogado para el desarrollo de las actividades relacionadas con la Representación judicial, asesoría legal y gestión contractual.</v>
      </c>
      <c r="J424" s="34" t="str">
        <f>+CONSOLIDADO!P428&amp;" - "&amp;CONSOLIDADO!Q428&amp;" - "&amp;CONSOLIDADO!R428&amp;" "&amp;CONSOLIDADO!S428</f>
        <v>03 - 04 - 0323 Personal contratado para el fortalecimiento de las Gestión del Riesgo</v>
      </c>
      <c r="K424" s="34" t="str">
        <f>+CONSOLIDADO!J428&amp;" "&amp;CONSOLIDADO!K428</f>
        <v>2.3.03.03.01.03 Servicios Personales Indirectos</v>
      </c>
      <c r="L424" s="16" t="str">
        <f>+CONSOLIDADO!L428&amp;" "&amp;CONSOLIDADO!M428</f>
        <v>066 Fortalecimiento Institucional - General</v>
      </c>
      <c r="M424" s="16" t="str">
        <f>+CONSOLIDADO!N428&amp;" "&amp;CONSOLIDADO!O428</f>
        <v>7018 Transferencias de carácter general entre diferentes niveles de gobierno</v>
      </c>
    </row>
    <row r="425" spans="1:13" x14ac:dyDescent="0.2">
      <c r="A425" s="34" t="str">
        <f t="shared" si="30"/>
        <v>3311403310906-72</v>
      </c>
      <c r="B425" s="34">
        <f t="shared" si="31"/>
        <v>72</v>
      </c>
      <c r="C425" s="34" t="str">
        <f t="shared" si="32"/>
        <v>3311403310906</v>
      </c>
      <c r="D425" s="34" t="str">
        <f t="shared" si="33"/>
        <v>331140331090601</v>
      </c>
      <c r="E425" s="34" t="str">
        <f t="shared" si="34"/>
        <v>33114033109060101</v>
      </c>
      <c r="F425" s="35" t="str">
        <f>IF(ISERROR(CONSOLIDADO!D429&amp;IF(LEN(CONSOLIDADO!G429)=1,"00"&amp;CONSOLIDADO!G429,IF(LEN(CONSOLIDADO!G429)=2,"0"&amp;CONSOLIDADO!G429,IF(LEN(CONSOLIDADO!G429)=3,CONSOLIDADO!G429,""))))=TRUE,"",CONSOLIDADO!D429&amp;IF(LEN(CONSOLIDADO!G429)=1,"00"&amp;CONSOLIDADO!G429,IF(LEN(CONSOLIDADO!G429)=2,"0"&amp;CONSOLIDADO!G429,IF(LEN(CONSOLIDADO!G429)=3,CONSOLIDADO!G429,""))))</f>
        <v>33114033109060101072</v>
      </c>
      <c r="G425" s="16" t="str">
        <f>CONSOLIDADO!B429</f>
        <v xml:space="preserve">Garantizar el 100 % de los productos por grupos de apoyo administrativo y financiero de la entidad </v>
      </c>
      <c r="H425" s="16" t="str">
        <f>MID(CONSOLIDADO!E429,6,250)</f>
        <v>Fortalecer la gestión Administrativa, financiera, contractual y jurídica del FOPAE</v>
      </c>
      <c r="I425" s="36" t="str">
        <f>CONSOLIDADO!H429</f>
        <v>Prestar servicios profesionales a la entidad como abogado para el desarrollo de las actividades relacionadas con la Representación judicial, asesoría legal y gestión contractual.</v>
      </c>
      <c r="J425" s="34" t="str">
        <f>+CONSOLIDADO!P429&amp;" - "&amp;CONSOLIDADO!Q429&amp;" - "&amp;CONSOLIDADO!R429&amp;" "&amp;CONSOLIDADO!S429</f>
        <v>03 - 04 - 0323 Personal contratado para el fortalecimiento de las Gestión del Riesgo</v>
      </c>
      <c r="K425" s="34" t="str">
        <f>+CONSOLIDADO!J429&amp;" "&amp;CONSOLIDADO!K429</f>
        <v>2.3.03.03.01.03 Servicios Personales Indirectos</v>
      </c>
      <c r="L425" s="16" t="str">
        <f>+CONSOLIDADO!L429&amp;" "&amp;CONSOLIDADO!M429</f>
        <v>066 Fortalecimiento Institucional - General</v>
      </c>
      <c r="M425" s="16" t="str">
        <f>+CONSOLIDADO!N429&amp;" "&amp;CONSOLIDADO!O429</f>
        <v>7018 Transferencias de carácter general entre diferentes niveles de gobierno</v>
      </c>
    </row>
    <row r="426" spans="1:13" x14ac:dyDescent="0.2">
      <c r="A426" s="34" t="str">
        <f t="shared" si="30"/>
        <v>3311403310906-73</v>
      </c>
      <c r="B426" s="34">
        <f t="shared" si="31"/>
        <v>73</v>
      </c>
      <c r="C426" s="34" t="str">
        <f t="shared" si="32"/>
        <v>3311403310906</v>
      </c>
      <c r="D426" s="34" t="str">
        <f t="shared" si="33"/>
        <v>331140331090601</v>
      </c>
      <c r="E426" s="34" t="str">
        <f t="shared" si="34"/>
        <v>33114033109060101</v>
      </c>
      <c r="F426" s="35" t="str">
        <f>IF(ISERROR(CONSOLIDADO!D430&amp;IF(LEN(CONSOLIDADO!G430)=1,"00"&amp;CONSOLIDADO!G430,IF(LEN(CONSOLIDADO!G430)=2,"0"&amp;CONSOLIDADO!G430,IF(LEN(CONSOLIDADO!G430)=3,CONSOLIDADO!G430,""))))=TRUE,"",CONSOLIDADO!D430&amp;IF(LEN(CONSOLIDADO!G430)=1,"00"&amp;CONSOLIDADO!G430,IF(LEN(CONSOLIDADO!G430)=2,"0"&amp;CONSOLIDADO!G430,IF(LEN(CONSOLIDADO!G430)=3,CONSOLIDADO!G430,""))))</f>
        <v>33114033109060101073</v>
      </c>
      <c r="G426" s="16" t="str">
        <f>CONSOLIDADO!B430</f>
        <v xml:space="preserve">Garantizar el 100 % de los productos por grupos de apoyo administrativo y financiero de la entidad </v>
      </c>
      <c r="H426" s="16" t="str">
        <f>MID(CONSOLIDADO!E430,6,250)</f>
        <v>Fortalecer la gestión Administrativa, financiera, contractual y jurídica del FOPAE</v>
      </c>
      <c r="I426" s="36" t="str">
        <f>CONSOLIDADO!H430</f>
        <v>Prestar servicios profesionales a la entidad como abogado para el desarrollo de las actividades relacionadas con la Representación judicial, asesoría legal y gestión contractual.</v>
      </c>
      <c r="J426" s="34" t="str">
        <f>+CONSOLIDADO!P430&amp;" - "&amp;CONSOLIDADO!Q430&amp;" - "&amp;CONSOLIDADO!R430&amp;" "&amp;CONSOLIDADO!S430</f>
        <v>03 - 04 - 0323 Personal contratado para el fortalecimiento de las Gestión del Riesgo</v>
      </c>
      <c r="K426" s="34" t="str">
        <f>+CONSOLIDADO!J430&amp;" "&amp;CONSOLIDADO!K430</f>
        <v>2.3.03.03.01.03 Servicios Personales Indirectos</v>
      </c>
      <c r="L426" s="16" t="str">
        <f>+CONSOLIDADO!L430&amp;" "&amp;CONSOLIDADO!M430</f>
        <v>066 Fortalecimiento Institucional - General</v>
      </c>
      <c r="M426" s="16" t="str">
        <f>+CONSOLIDADO!N430&amp;" "&amp;CONSOLIDADO!O430</f>
        <v>7018 Transferencias de carácter general entre diferentes niveles de gobierno</v>
      </c>
    </row>
    <row r="427" spans="1:13" x14ac:dyDescent="0.2">
      <c r="A427" s="34" t="str">
        <f t="shared" si="30"/>
        <v>3311403310906-74</v>
      </c>
      <c r="B427" s="34">
        <f t="shared" si="31"/>
        <v>74</v>
      </c>
      <c r="C427" s="34" t="str">
        <f t="shared" si="32"/>
        <v>3311403310906</v>
      </c>
      <c r="D427" s="34" t="str">
        <f t="shared" si="33"/>
        <v>331140331090601</v>
      </c>
      <c r="E427" s="34" t="str">
        <f t="shared" si="34"/>
        <v>33114033109060101</v>
      </c>
      <c r="F427" s="35" t="str">
        <f>IF(ISERROR(CONSOLIDADO!D431&amp;IF(LEN(CONSOLIDADO!G431)=1,"00"&amp;CONSOLIDADO!G431,IF(LEN(CONSOLIDADO!G431)=2,"0"&amp;CONSOLIDADO!G431,IF(LEN(CONSOLIDADO!G431)=3,CONSOLIDADO!G431,""))))=TRUE,"",CONSOLIDADO!D431&amp;IF(LEN(CONSOLIDADO!G431)=1,"00"&amp;CONSOLIDADO!G431,IF(LEN(CONSOLIDADO!G431)=2,"0"&amp;CONSOLIDADO!G431,IF(LEN(CONSOLIDADO!G431)=3,CONSOLIDADO!G431,""))))</f>
        <v>33114033109060101074</v>
      </c>
      <c r="G427" s="16" t="str">
        <f>CONSOLIDADO!B431</f>
        <v xml:space="preserve">Garantizar el 100 % de los productos por grupos de apoyo administrativo y financiero de la entidad </v>
      </c>
      <c r="H427" s="16" t="str">
        <f>MID(CONSOLIDADO!E431,6,250)</f>
        <v>Fortalecer la gestión Administrativa, financiera, contractual y jurídica del FOPAE</v>
      </c>
      <c r="I427" s="36" t="str">
        <f>CONSOLIDADO!H431</f>
        <v>Prestar servicios de apoyo operativo para adelantar actividades relacionadas con la gestión documental, archivo y centros de documentación del Idiger.</v>
      </c>
      <c r="J427" s="34" t="str">
        <f>+CONSOLIDADO!P431&amp;" - "&amp;CONSOLIDADO!Q431&amp;" - "&amp;CONSOLIDADO!R431&amp;" "&amp;CONSOLIDADO!S431</f>
        <v>03 - 04 - 0323 Personal contratado para el fortalecimiento de las Gestión del Riesgo</v>
      </c>
      <c r="K427" s="34" t="str">
        <f>+CONSOLIDADO!J431&amp;" "&amp;CONSOLIDADO!K431</f>
        <v>2.3.03.03.01.03 Servicios Personales Indirectos</v>
      </c>
      <c r="L427" s="16" t="str">
        <f>+CONSOLIDADO!L431&amp;" "&amp;CONSOLIDADO!M431</f>
        <v>066 Fortalecimiento Institucional - General</v>
      </c>
      <c r="M427" s="16" t="str">
        <f>+CONSOLIDADO!N431&amp;" "&amp;CONSOLIDADO!O431</f>
        <v>7018 Transferencias de carácter general entre diferentes niveles de gobierno</v>
      </c>
    </row>
    <row r="428" spans="1:13" x14ac:dyDescent="0.2">
      <c r="A428" s="34" t="str">
        <f t="shared" si="30"/>
        <v>3311403310906-75</v>
      </c>
      <c r="B428" s="34">
        <f t="shared" si="31"/>
        <v>75</v>
      </c>
      <c r="C428" s="34" t="str">
        <f t="shared" si="32"/>
        <v>3311403310906</v>
      </c>
      <c r="D428" s="34" t="str">
        <f t="shared" si="33"/>
        <v>331140331090601</v>
      </c>
      <c r="E428" s="34" t="str">
        <f t="shared" si="34"/>
        <v>33114033109060101</v>
      </c>
      <c r="F428" s="35" t="str">
        <f>IF(ISERROR(CONSOLIDADO!D432&amp;IF(LEN(CONSOLIDADO!G432)=1,"00"&amp;CONSOLIDADO!G432,IF(LEN(CONSOLIDADO!G432)=2,"0"&amp;CONSOLIDADO!G432,IF(LEN(CONSOLIDADO!G432)=3,CONSOLIDADO!G432,""))))=TRUE,"",CONSOLIDADO!D432&amp;IF(LEN(CONSOLIDADO!G432)=1,"00"&amp;CONSOLIDADO!G432,IF(LEN(CONSOLIDADO!G432)=2,"0"&amp;CONSOLIDADO!G432,IF(LEN(CONSOLIDADO!G432)=3,CONSOLIDADO!G432,""))))</f>
        <v>33114033109060101075</v>
      </c>
      <c r="G428" s="16" t="str">
        <f>CONSOLIDADO!B432</f>
        <v xml:space="preserve">Garantizar el 100 % de los productos por grupos de apoyo administrativo y financiero de la entidad </v>
      </c>
      <c r="H428" s="16" t="str">
        <f>MID(CONSOLIDADO!E432,6,250)</f>
        <v>Fortalecer la gestión Administrativa, financiera, contractual y jurídica del FOPAE</v>
      </c>
      <c r="I428" s="36" t="str">
        <f>CONSOLIDADO!H432</f>
        <v>Prestar servicios de apoyo operativo para adelantar actividades relacionadas con la gestión documental, archivo y centros de documentación del Idiger.</v>
      </c>
      <c r="J428" s="34" t="str">
        <f>+CONSOLIDADO!P432&amp;" - "&amp;CONSOLIDADO!Q432&amp;" - "&amp;CONSOLIDADO!R432&amp;" "&amp;CONSOLIDADO!S432</f>
        <v>03 - 04 - 0323 Personal contratado para el fortalecimiento de las Gestión del Riesgo</v>
      </c>
      <c r="K428" s="34" t="str">
        <f>+CONSOLIDADO!J432&amp;" "&amp;CONSOLIDADO!K432</f>
        <v>2.3.03.03.01.03 Servicios Personales Indirectos</v>
      </c>
      <c r="L428" s="16" t="str">
        <f>+CONSOLIDADO!L432&amp;" "&amp;CONSOLIDADO!M432</f>
        <v>066 Fortalecimiento Institucional - General</v>
      </c>
      <c r="M428" s="16" t="str">
        <f>+CONSOLIDADO!N432&amp;" "&amp;CONSOLIDADO!O432</f>
        <v>7018 Transferencias de carácter general entre diferentes niveles de gobierno</v>
      </c>
    </row>
    <row r="429" spans="1:13" x14ac:dyDescent="0.2">
      <c r="A429" s="34" t="str">
        <f t="shared" si="30"/>
        <v>3311403310906-76</v>
      </c>
      <c r="B429" s="34">
        <f t="shared" si="31"/>
        <v>76</v>
      </c>
      <c r="C429" s="34" t="str">
        <f t="shared" si="32"/>
        <v>3311403310906</v>
      </c>
      <c r="D429" s="34" t="str">
        <f t="shared" si="33"/>
        <v>331140331090601</v>
      </c>
      <c r="E429" s="34" t="str">
        <f t="shared" si="34"/>
        <v>33114033109060101</v>
      </c>
      <c r="F429" s="35" t="str">
        <f>IF(ISERROR(CONSOLIDADO!D433&amp;IF(LEN(CONSOLIDADO!G433)=1,"00"&amp;CONSOLIDADO!G433,IF(LEN(CONSOLIDADO!G433)=2,"0"&amp;CONSOLIDADO!G433,IF(LEN(CONSOLIDADO!G433)=3,CONSOLIDADO!G433,""))))=TRUE,"",CONSOLIDADO!D433&amp;IF(LEN(CONSOLIDADO!G433)=1,"00"&amp;CONSOLIDADO!G433,IF(LEN(CONSOLIDADO!G433)=2,"0"&amp;CONSOLIDADO!G433,IF(LEN(CONSOLIDADO!G433)=3,CONSOLIDADO!G433,""))))</f>
        <v>33114033109060101076</v>
      </c>
      <c r="G429" s="16" t="str">
        <f>CONSOLIDADO!B433</f>
        <v xml:space="preserve">Garantizar el 100 % de los productos por grupos de apoyo administrativo y financiero de la entidad </v>
      </c>
      <c r="H429" s="16" t="str">
        <f>MID(CONSOLIDADO!E433,6,250)</f>
        <v>Fortalecer la gestión Administrativa, financiera, contractual y jurídica del FOPAE</v>
      </c>
      <c r="I429" s="36" t="str">
        <f>CONSOLIDADO!H433</f>
        <v>Prestar servicios de apoyo operativo para adelantar actividades relacionadas con la gestión documental, archivo y centros de documentación del Idiger.</v>
      </c>
      <c r="J429" s="34" t="str">
        <f>+CONSOLIDADO!P433&amp;" - "&amp;CONSOLIDADO!Q433&amp;" - "&amp;CONSOLIDADO!R433&amp;" "&amp;CONSOLIDADO!S433</f>
        <v>03 - 04 - 0323 Personal contratado para el fortalecimiento de las Gestión del Riesgo</v>
      </c>
      <c r="K429" s="34" t="str">
        <f>+CONSOLIDADO!J433&amp;" "&amp;CONSOLIDADO!K433</f>
        <v>2.3.03.03.01.03 Servicios Personales Indirectos</v>
      </c>
      <c r="L429" s="16" t="str">
        <f>+CONSOLIDADO!L433&amp;" "&amp;CONSOLIDADO!M433</f>
        <v>066 Fortalecimiento Institucional - General</v>
      </c>
      <c r="M429" s="16" t="str">
        <f>+CONSOLIDADO!N433&amp;" "&amp;CONSOLIDADO!O433</f>
        <v>7018 Transferencias de carácter general entre diferentes niveles de gobierno</v>
      </c>
    </row>
    <row r="430" spans="1:13" x14ac:dyDescent="0.2">
      <c r="A430" s="34" t="str">
        <f t="shared" si="30"/>
        <v>3311403310906-77</v>
      </c>
      <c r="B430" s="34">
        <f t="shared" si="31"/>
        <v>77</v>
      </c>
      <c r="C430" s="34" t="str">
        <f t="shared" si="32"/>
        <v>3311403310906</v>
      </c>
      <c r="D430" s="34" t="str">
        <f t="shared" si="33"/>
        <v>331140331090601</v>
      </c>
      <c r="E430" s="34" t="str">
        <f t="shared" si="34"/>
        <v>33114033109060101</v>
      </c>
      <c r="F430" s="35" t="str">
        <f>IF(ISERROR(CONSOLIDADO!D434&amp;IF(LEN(CONSOLIDADO!G434)=1,"00"&amp;CONSOLIDADO!G434,IF(LEN(CONSOLIDADO!G434)=2,"0"&amp;CONSOLIDADO!G434,IF(LEN(CONSOLIDADO!G434)=3,CONSOLIDADO!G434,""))))=TRUE,"",CONSOLIDADO!D434&amp;IF(LEN(CONSOLIDADO!G434)=1,"00"&amp;CONSOLIDADO!G434,IF(LEN(CONSOLIDADO!G434)=2,"0"&amp;CONSOLIDADO!G434,IF(LEN(CONSOLIDADO!G434)=3,CONSOLIDADO!G434,""))))</f>
        <v>33114033109060101077</v>
      </c>
      <c r="G430" s="16" t="str">
        <f>CONSOLIDADO!B434</f>
        <v xml:space="preserve">Garantizar el 100 % de los productos por grupos de apoyo administrativo y financiero de la entidad </v>
      </c>
      <c r="H430" s="16" t="str">
        <f>MID(CONSOLIDADO!E434,6,250)</f>
        <v>Fortalecer la gestión Administrativa, financiera, contractual y jurídica del FOPAE</v>
      </c>
      <c r="I430" s="36" t="str">
        <f>CONSOLIDADO!H434</f>
        <v>Prestar servicios de apoyo operativo para adelantar actividades relacionadas con la gestión documental, archivo y centros de documentación del Idiger.</v>
      </c>
      <c r="J430" s="34" t="str">
        <f>+CONSOLIDADO!P434&amp;" - "&amp;CONSOLIDADO!Q434&amp;" - "&amp;CONSOLIDADO!R434&amp;" "&amp;CONSOLIDADO!S434</f>
        <v>03 - 04 - 0323 Personal contratado para el fortalecimiento de las Gestión del Riesgo</v>
      </c>
      <c r="K430" s="34" t="str">
        <f>+CONSOLIDADO!J434&amp;" "&amp;CONSOLIDADO!K434</f>
        <v>2.3.03.03.01.03 Servicios Personales Indirectos</v>
      </c>
      <c r="L430" s="16" t="str">
        <f>+CONSOLIDADO!L434&amp;" "&amp;CONSOLIDADO!M434</f>
        <v>066 Fortalecimiento Institucional - General</v>
      </c>
      <c r="M430" s="16" t="str">
        <f>+CONSOLIDADO!N434&amp;" "&amp;CONSOLIDADO!O434</f>
        <v>7018 Transferencias de carácter general entre diferentes niveles de gobierno</v>
      </c>
    </row>
    <row r="431" spans="1:13" x14ac:dyDescent="0.2">
      <c r="A431" s="34" t="str">
        <f t="shared" si="30"/>
        <v>3311403310906-78</v>
      </c>
      <c r="B431" s="34">
        <f t="shared" si="31"/>
        <v>78</v>
      </c>
      <c r="C431" s="34" t="str">
        <f t="shared" si="32"/>
        <v>3311403310906</v>
      </c>
      <c r="D431" s="34" t="str">
        <f t="shared" si="33"/>
        <v>331140331090601</v>
      </c>
      <c r="E431" s="34" t="str">
        <f t="shared" si="34"/>
        <v>33114033109060101</v>
      </c>
      <c r="F431" s="35" t="str">
        <f>IF(ISERROR(CONSOLIDADO!D435&amp;IF(LEN(CONSOLIDADO!G435)=1,"00"&amp;CONSOLIDADO!G435,IF(LEN(CONSOLIDADO!G435)=2,"0"&amp;CONSOLIDADO!G435,IF(LEN(CONSOLIDADO!G435)=3,CONSOLIDADO!G435,""))))=TRUE,"",CONSOLIDADO!D435&amp;IF(LEN(CONSOLIDADO!G435)=1,"00"&amp;CONSOLIDADO!G435,IF(LEN(CONSOLIDADO!G435)=2,"0"&amp;CONSOLIDADO!G435,IF(LEN(CONSOLIDADO!G435)=3,CONSOLIDADO!G435,""))))</f>
        <v>33114033109060101078</v>
      </c>
      <c r="G431" s="16" t="str">
        <f>CONSOLIDADO!B435</f>
        <v xml:space="preserve">Garantizar el 100 % de los productos por grupos de apoyo administrativo y financiero de la entidad </v>
      </c>
      <c r="H431" s="16" t="str">
        <f>MID(CONSOLIDADO!E435,6,250)</f>
        <v>Fortalecer la gestión Administrativa, financiera, contractual y jurídica del FOPAE</v>
      </c>
      <c r="I431" s="36" t="str">
        <f>CONSOLIDADO!H435</f>
        <v xml:space="preserve"> Prestar servicios de apoyo técnico para adelantar actividades relacionadas con la gestión documental de la entidad y sus centros de documentaciòn</v>
      </c>
      <c r="J431" s="34" t="str">
        <f>+CONSOLIDADO!P435&amp;" - "&amp;CONSOLIDADO!Q435&amp;" - "&amp;CONSOLIDADO!R435&amp;" "&amp;CONSOLIDADO!S435</f>
        <v>03 - 04 - 0323 Personal contratado para el fortalecimiento de las Gestión del Riesgo</v>
      </c>
      <c r="K431" s="34" t="str">
        <f>+CONSOLIDADO!J435&amp;" "&amp;CONSOLIDADO!K435</f>
        <v>2.3.03.03.01.03 Servicios Personales Indirectos</v>
      </c>
      <c r="L431" s="16" t="str">
        <f>+CONSOLIDADO!L435&amp;" "&amp;CONSOLIDADO!M435</f>
        <v>066 Fortalecimiento Institucional - General</v>
      </c>
      <c r="M431" s="16" t="str">
        <f>+CONSOLIDADO!N435&amp;" "&amp;CONSOLIDADO!O435</f>
        <v>7018 Transferencias de carácter general entre diferentes niveles de gobierno</v>
      </c>
    </row>
    <row r="432" spans="1:13" x14ac:dyDescent="0.2">
      <c r="A432" s="34" t="str">
        <f t="shared" si="30"/>
        <v>3311403310906-79</v>
      </c>
      <c r="B432" s="34">
        <f t="shared" si="31"/>
        <v>79</v>
      </c>
      <c r="C432" s="34" t="str">
        <f t="shared" si="32"/>
        <v>3311403310906</v>
      </c>
      <c r="D432" s="34" t="str">
        <f t="shared" si="33"/>
        <v>331140331090601</v>
      </c>
      <c r="E432" s="34" t="str">
        <f t="shared" si="34"/>
        <v>33114033109060101</v>
      </c>
      <c r="F432" s="35" t="str">
        <f>IF(ISERROR(CONSOLIDADO!D436&amp;IF(LEN(CONSOLIDADO!G436)=1,"00"&amp;CONSOLIDADO!G436,IF(LEN(CONSOLIDADO!G436)=2,"0"&amp;CONSOLIDADO!G436,IF(LEN(CONSOLIDADO!G436)=3,CONSOLIDADO!G436,""))))=TRUE,"",CONSOLIDADO!D436&amp;IF(LEN(CONSOLIDADO!G436)=1,"00"&amp;CONSOLIDADO!G436,IF(LEN(CONSOLIDADO!G436)=2,"0"&amp;CONSOLIDADO!G436,IF(LEN(CONSOLIDADO!G436)=3,CONSOLIDADO!G436,""))))</f>
        <v>33114033109060101079</v>
      </c>
      <c r="G432" s="16" t="str">
        <f>CONSOLIDADO!B436</f>
        <v xml:space="preserve">Garantizar el 100 % de los productos por grupos de apoyo administrativo y financiero de la entidad </v>
      </c>
      <c r="H432" s="16" t="str">
        <f>MID(CONSOLIDADO!E436,6,250)</f>
        <v>Fortalecer la gestión Administrativa, financiera, contractual y jurídica del FOPAE</v>
      </c>
      <c r="I432" s="36" t="str">
        <f>CONSOLIDADO!H436</f>
        <v>Prestar servicios profesionales a la entidad para asesorar a la direccion en el manejo de las relaciones interinstitucionales y lineamientos de politica en materia de gestion de riesgos y cambio climatico.</v>
      </c>
      <c r="J432" s="34" t="str">
        <f>+CONSOLIDADO!P436&amp;" - "&amp;CONSOLIDADO!Q436&amp;" - "&amp;CONSOLIDADO!R436&amp;" "&amp;CONSOLIDADO!S436</f>
        <v>03 - 04 - 0323 Personal contratado para el fortalecimiento de las Gestión del Riesgo</v>
      </c>
      <c r="K432" s="34" t="str">
        <f>+CONSOLIDADO!J436&amp;" "&amp;CONSOLIDADO!K436</f>
        <v>2.3.03.03.01.03 Servicios Personales Indirectos</v>
      </c>
      <c r="L432" s="16" t="str">
        <f>+CONSOLIDADO!L436&amp;" "&amp;CONSOLIDADO!M436</f>
        <v>066 Fortalecimiento Institucional - General</v>
      </c>
      <c r="M432" s="16" t="str">
        <f>+CONSOLIDADO!N436&amp;" "&amp;CONSOLIDADO!O436</f>
        <v>7018 Transferencias de carácter general entre diferentes niveles de gobierno</v>
      </c>
    </row>
    <row r="433" spans="1:13" x14ac:dyDescent="0.2">
      <c r="A433" s="34" t="str">
        <f t="shared" si="30"/>
        <v>3311403310906-80</v>
      </c>
      <c r="B433" s="34">
        <f t="shared" si="31"/>
        <v>80</v>
      </c>
      <c r="C433" s="34" t="str">
        <f t="shared" si="32"/>
        <v>3311403310906</v>
      </c>
      <c r="D433" s="34" t="str">
        <f t="shared" si="33"/>
        <v>331140331090601</v>
      </c>
      <c r="E433" s="34" t="str">
        <f t="shared" si="34"/>
        <v>33114033109060101</v>
      </c>
      <c r="F433" s="35" t="str">
        <f>IF(ISERROR(CONSOLIDADO!D437&amp;IF(LEN(CONSOLIDADO!G437)=1,"00"&amp;CONSOLIDADO!G437,IF(LEN(CONSOLIDADO!G437)=2,"0"&amp;CONSOLIDADO!G437,IF(LEN(CONSOLIDADO!G437)=3,CONSOLIDADO!G437,""))))=TRUE,"",CONSOLIDADO!D437&amp;IF(LEN(CONSOLIDADO!G437)=1,"00"&amp;CONSOLIDADO!G437,IF(LEN(CONSOLIDADO!G437)=2,"0"&amp;CONSOLIDADO!G437,IF(LEN(CONSOLIDADO!G437)=3,CONSOLIDADO!G437,""))))</f>
        <v>33114033109060101080</v>
      </c>
      <c r="G433" s="16" t="str">
        <f>CONSOLIDADO!B437</f>
        <v xml:space="preserve">Garantizar el 100 % de los productos por grupos de apoyo administrativo y financiero de la entidad </v>
      </c>
      <c r="H433" s="16" t="str">
        <f>MID(CONSOLIDADO!E437,6,250)</f>
        <v>Fortalecer la gestión Administrativa, financiera, contractual y jurídica del FOPAE</v>
      </c>
      <c r="I433" s="36" t="str">
        <f>CONSOLIDADO!H437</f>
        <v xml:space="preserve">Prestar servicios profesionales al IDIGER relacionados con asesoría jurídica especializada para liderar las actividades de gestión contractual y jurídica de la entidad.
</v>
      </c>
      <c r="J433" s="34" t="str">
        <f>+CONSOLIDADO!P437&amp;" - "&amp;CONSOLIDADO!Q437&amp;" - "&amp;CONSOLIDADO!R437&amp;" "&amp;CONSOLIDADO!S437</f>
        <v>03 - 04 - 0323 Personal contratado para el fortalecimiento de las Gestión del Riesgo</v>
      </c>
      <c r="K433" s="34" t="str">
        <f>+CONSOLIDADO!J437&amp;" "&amp;CONSOLIDADO!K437</f>
        <v>2.3.03.03.01.03 Servicios Personales Indirectos</v>
      </c>
      <c r="L433" s="16" t="str">
        <f>+CONSOLIDADO!L437&amp;" "&amp;CONSOLIDADO!M437</f>
        <v>066 Fortalecimiento Institucional - General</v>
      </c>
      <c r="M433" s="16" t="str">
        <f>+CONSOLIDADO!N437&amp;" "&amp;CONSOLIDADO!O437</f>
        <v>7018 Transferencias de carácter general entre diferentes niveles de gobierno</v>
      </c>
    </row>
    <row r="434" spans="1:13" x14ac:dyDescent="0.2">
      <c r="A434" s="34" t="str">
        <f t="shared" si="30"/>
        <v>3311403310906-81</v>
      </c>
      <c r="B434" s="34">
        <f t="shared" si="31"/>
        <v>81</v>
      </c>
      <c r="C434" s="34" t="str">
        <f t="shared" si="32"/>
        <v>3311403310906</v>
      </c>
      <c r="D434" s="34" t="str">
        <f t="shared" si="33"/>
        <v>331140331090601</v>
      </c>
      <c r="E434" s="34" t="str">
        <f t="shared" si="34"/>
        <v>33114033109060101</v>
      </c>
      <c r="F434" s="35" t="str">
        <f>IF(ISERROR(CONSOLIDADO!D438&amp;IF(LEN(CONSOLIDADO!G438)=1,"00"&amp;CONSOLIDADO!G438,IF(LEN(CONSOLIDADO!G438)=2,"0"&amp;CONSOLIDADO!G438,IF(LEN(CONSOLIDADO!G438)=3,CONSOLIDADO!G438,""))))=TRUE,"",CONSOLIDADO!D438&amp;IF(LEN(CONSOLIDADO!G438)=1,"00"&amp;CONSOLIDADO!G438,IF(LEN(CONSOLIDADO!G438)=2,"0"&amp;CONSOLIDADO!G438,IF(LEN(CONSOLIDADO!G438)=3,CONSOLIDADO!G438,""))))</f>
        <v>33114033109060101081</v>
      </c>
      <c r="G434" s="16" t="str">
        <f>CONSOLIDADO!B438</f>
        <v xml:space="preserve">Garantizar el 100 % de los productos por grupos de apoyo administrativo y financiero de la entidad </v>
      </c>
      <c r="H434" s="16" t="str">
        <f>MID(CONSOLIDADO!E438,6,250)</f>
        <v>Fortalecer la gestión Administrativa, financiera, contractual y jurídica del FOPAE</v>
      </c>
      <c r="I434" s="36" t="str">
        <f>CONSOLIDADO!H438</f>
        <v xml:space="preserve">Prestar servicios profesionales al IDIGER relacionados con asesoría jurídica especializada para liderar las actividades de gestión contractual y jurídica de la entidad.
</v>
      </c>
      <c r="J434" s="34" t="str">
        <f>+CONSOLIDADO!P438&amp;" - "&amp;CONSOLIDADO!Q438&amp;" - "&amp;CONSOLIDADO!R438&amp;" "&amp;CONSOLIDADO!S438</f>
        <v>03 - 04 - 0323 Personal contratado para el fortalecimiento de las Gestión del Riesgo</v>
      </c>
      <c r="K434" s="34" t="str">
        <f>+CONSOLIDADO!J438&amp;" "&amp;CONSOLIDADO!K438</f>
        <v>2.3.03.03.01.03 Servicios Personales Indirectos</v>
      </c>
      <c r="L434" s="16" t="str">
        <f>+CONSOLIDADO!L438&amp;" "&amp;CONSOLIDADO!M438</f>
        <v>066 Fortalecimiento Institucional - General</v>
      </c>
      <c r="M434" s="16" t="str">
        <f>+CONSOLIDADO!N438&amp;" "&amp;CONSOLIDADO!O438</f>
        <v>7018 Transferencias de carácter general entre diferentes niveles de gobierno</v>
      </c>
    </row>
    <row r="435" spans="1:13" x14ac:dyDescent="0.2">
      <c r="A435" s="34" t="str">
        <f t="shared" si="30"/>
        <v>3311403310906-82</v>
      </c>
      <c r="B435" s="34">
        <f t="shared" si="31"/>
        <v>82</v>
      </c>
      <c r="C435" s="34" t="str">
        <f t="shared" si="32"/>
        <v>3311403310906</v>
      </c>
      <c r="D435" s="34" t="str">
        <f t="shared" si="33"/>
        <v>331140331090601</v>
      </c>
      <c r="E435" s="34" t="str">
        <f t="shared" si="34"/>
        <v>33114033109060101</v>
      </c>
      <c r="F435" s="35" t="str">
        <f>IF(ISERROR(CONSOLIDADO!D439&amp;IF(LEN(CONSOLIDADO!G439)=1,"00"&amp;CONSOLIDADO!G439,IF(LEN(CONSOLIDADO!G439)=2,"0"&amp;CONSOLIDADO!G439,IF(LEN(CONSOLIDADO!G439)=3,CONSOLIDADO!G439,""))))=TRUE,"",CONSOLIDADO!D439&amp;IF(LEN(CONSOLIDADO!G439)=1,"00"&amp;CONSOLIDADO!G439,IF(LEN(CONSOLIDADO!G439)=2,"0"&amp;CONSOLIDADO!G439,IF(LEN(CONSOLIDADO!G439)=3,CONSOLIDADO!G439,""))))</f>
        <v>33114033109060101082</v>
      </c>
      <c r="G435" s="16" t="str">
        <f>CONSOLIDADO!B439</f>
        <v xml:space="preserve">Garantizar el 100 % de los productos por grupos de apoyo administrativo y financiero de la entidad </v>
      </c>
      <c r="H435" s="16" t="str">
        <f>MID(CONSOLIDADO!E439,6,250)</f>
        <v>Fortalecer la gestión Administrativa, financiera, contractual y jurídica del FOPAE</v>
      </c>
      <c r="I435" s="36" t="str">
        <f>CONSOLIDADO!H439</f>
        <v>Prestar servicios Profesionales en el Area de Almacen y Centro de Reserva de la entidad</v>
      </c>
      <c r="J435" s="34" t="str">
        <f>+CONSOLIDADO!P439&amp;" - "&amp;CONSOLIDADO!Q439&amp;" - "&amp;CONSOLIDADO!R439&amp;" "&amp;CONSOLIDADO!S439</f>
        <v>03 - 04 - 0323 Personal contratado para el fortalecimiento de las Gestión del Riesgo</v>
      </c>
      <c r="K435" s="34" t="str">
        <f>+CONSOLIDADO!J439&amp;" "&amp;CONSOLIDADO!K439</f>
        <v>2.3.03.03.01.03 Servicios Personales Indirectos</v>
      </c>
      <c r="L435" s="16" t="str">
        <f>+CONSOLIDADO!L439&amp;" "&amp;CONSOLIDADO!M439</f>
        <v>066 Fortalecimiento Institucional - General</v>
      </c>
      <c r="M435" s="16" t="str">
        <f>+CONSOLIDADO!N439&amp;" "&amp;CONSOLIDADO!O439</f>
        <v>7018 Transferencias de carácter general entre diferentes niveles de gobierno</v>
      </c>
    </row>
    <row r="436" spans="1:13" x14ac:dyDescent="0.2">
      <c r="A436" s="34" t="str">
        <f t="shared" si="30"/>
        <v>3311403310906-83</v>
      </c>
      <c r="B436" s="34">
        <f t="shared" si="31"/>
        <v>83</v>
      </c>
      <c r="C436" s="34" t="str">
        <f t="shared" si="32"/>
        <v>3311403310906</v>
      </c>
      <c r="D436" s="34" t="str">
        <f t="shared" si="33"/>
        <v>331140331090601</v>
      </c>
      <c r="E436" s="34" t="str">
        <f t="shared" si="34"/>
        <v>33114033109060101</v>
      </c>
      <c r="F436" s="35" t="str">
        <f>IF(ISERROR(CONSOLIDADO!D440&amp;IF(LEN(CONSOLIDADO!G440)=1,"00"&amp;CONSOLIDADO!G440,IF(LEN(CONSOLIDADO!G440)=2,"0"&amp;CONSOLIDADO!G440,IF(LEN(CONSOLIDADO!G440)=3,CONSOLIDADO!G440,""))))=TRUE,"",CONSOLIDADO!D440&amp;IF(LEN(CONSOLIDADO!G440)=1,"00"&amp;CONSOLIDADO!G440,IF(LEN(CONSOLIDADO!G440)=2,"0"&amp;CONSOLIDADO!G440,IF(LEN(CONSOLIDADO!G440)=3,CONSOLIDADO!G440,""))))</f>
        <v>33114033109060101083</v>
      </c>
      <c r="G436" s="16" t="str">
        <f>CONSOLIDADO!B440</f>
        <v xml:space="preserve">Garantizar el 100 % de los productos por grupos de apoyo administrativo y financiero de la entidad </v>
      </c>
      <c r="H436" s="16" t="str">
        <f>MID(CONSOLIDADO!E440,6,250)</f>
        <v>Fortalecer la gestión Administrativa, financiera, contractual y jurídica del FOPAE</v>
      </c>
      <c r="I436" s="36" t="str">
        <f>CONSOLIDADO!H440</f>
        <v>Prestar servicios de apoyo operativo para adelantar actividades relacionadas con la representación judicial, asesoría legal y gestión contractual.</v>
      </c>
      <c r="J436" s="34" t="str">
        <f>+CONSOLIDADO!P440&amp;" - "&amp;CONSOLIDADO!Q440&amp;" - "&amp;CONSOLIDADO!R440&amp;" "&amp;CONSOLIDADO!S440</f>
        <v>03 - 04 - 0323 Personal contratado para el fortalecimiento de las Gestión del Riesgo</v>
      </c>
      <c r="K436" s="34" t="str">
        <f>+CONSOLIDADO!J440&amp;" "&amp;CONSOLIDADO!K440</f>
        <v>2.3.03.03.01.03 Servicios Personales Indirectos</v>
      </c>
      <c r="L436" s="16" t="str">
        <f>+CONSOLIDADO!L440&amp;" "&amp;CONSOLIDADO!M440</f>
        <v>066 Fortalecimiento Institucional - General</v>
      </c>
      <c r="M436" s="16" t="str">
        <f>+CONSOLIDADO!N440&amp;" "&amp;CONSOLIDADO!O440</f>
        <v>7018 Transferencias de carácter general entre diferentes niveles de gobierno</v>
      </c>
    </row>
    <row r="437" spans="1:13" x14ac:dyDescent="0.2">
      <c r="A437" s="34" t="str">
        <f t="shared" si="30"/>
        <v>3311403310906-84</v>
      </c>
      <c r="B437" s="34">
        <f t="shared" si="31"/>
        <v>84</v>
      </c>
      <c r="C437" s="34" t="str">
        <f t="shared" si="32"/>
        <v>3311403310906</v>
      </c>
      <c r="D437" s="34" t="str">
        <f t="shared" si="33"/>
        <v>331140331090601</v>
      </c>
      <c r="E437" s="34" t="str">
        <f t="shared" si="34"/>
        <v>33114033109060101</v>
      </c>
      <c r="F437" s="35" t="str">
        <f>IF(ISERROR(CONSOLIDADO!D441&amp;IF(LEN(CONSOLIDADO!G441)=1,"00"&amp;CONSOLIDADO!G441,IF(LEN(CONSOLIDADO!G441)=2,"0"&amp;CONSOLIDADO!G441,IF(LEN(CONSOLIDADO!G441)=3,CONSOLIDADO!G441,""))))=TRUE,"",CONSOLIDADO!D441&amp;IF(LEN(CONSOLIDADO!G441)=1,"00"&amp;CONSOLIDADO!G441,IF(LEN(CONSOLIDADO!G441)=2,"0"&amp;CONSOLIDADO!G441,IF(LEN(CONSOLIDADO!G441)=3,CONSOLIDADO!G441,""))))</f>
        <v>33114033109060101084</v>
      </c>
      <c r="G437" s="16" t="str">
        <f>CONSOLIDADO!B441</f>
        <v xml:space="preserve">Garantizar el 100 % de los productos por grupos de apoyo administrativo y financiero de la entidad </v>
      </c>
      <c r="H437" s="16" t="str">
        <f>MID(CONSOLIDADO!E441,6,250)</f>
        <v>Fortalecer la gestión Administrativa, financiera, contractual y jurídica del FOPAE</v>
      </c>
      <c r="I437" s="36" t="str">
        <f>CONSOLIDADO!H441</f>
        <v>Prestar servicios de apoyo técnico al proceso de gestión presupuestal y del pac del IDIGER.</v>
      </c>
      <c r="J437" s="34" t="str">
        <f>+CONSOLIDADO!P441&amp;" - "&amp;CONSOLIDADO!Q441&amp;" - "&amp;CONSOLIDADO!R441&amp;" "&amp;CONSOLIDADO!S441</f>
        <v>03 - 04 - 0323 Personal contratado para el fortalecimiento de las Gestión del Riesgo</v>
      </c>
      <c r="K437" s="34" t="str">
        <f>+CONSOLIDADO!J441&amp;" "&amp;CONSOLIDADO!K441</f>
        <v>2.3.03.03.01.03 Servicios Personales Indirectos</v>
      </c>
      <c r="L437" s="16" t="str">
        <f>+CONSOLIDADO!L441&amp;" "&amp;CONSOLIDADO!M441</f>
        <v>066 Fortalecimiento Institucional - General</v>
      </c>
      <c r="M437" s="16" t="str">
        <f>+CONSOLIDADO!N441&amp;" "&amp;CONSOLIDADO!O441</f>
        <v>7018 Transferencias de carácter general entre diferentes niveles de gobierno</v>
      </c>
    </row>
    <row r="438" spans="1:13" x14ac:dyDescent="0.2">
      <c r="A438" s="34" t="str">
        <f t="shared" si="30"/>
        <v>3311403310906-85</v>
      </c>
      <c r="B438" s="34">
        <f t="shared" si="31"/>
        <v>85</v>
      </c>
      <c r="C438" s="34" t="str">
        <f t="shared" si="32"/>
        <v>3311403310906</v>
      </c>
      <c r="D438" s="34" t="str">
        <f t="shared" si="33"/>
        <v>331140331090601</v>
      </c>
      <c r="E438" s="34" t="str">
        <f t="shared" si="34"/>
        <v>33114033109060101</v>
      </c>
      <c r="F438" s="35" t="str">
        <f>IF(ISERROR(CONSOLIDADO!D442&amp;IF(LEN(CONSOLIDADO!G442)=1,"00"&amp;CONSOLIDADO!G442,IF(LEN(CONSOLIDADO!G442)=2,"0"&amp;CONSOLIDADO!G442,IF(LEN(CONSOLIDADO!G442)=3,CONSOLIDADO!G442,""))))=TRUE,"",CONSOLIDADO!D442&amp;IF(LEN(CONSOLIDADO!G442)=1,"00"&amp;CONSOLIDADO!G442,IF(LEN(CONSOLIDADO!G442)=2,"0"&amp;CONSOLIDADO!G442,IF(LEN(CONSOLIDADO!G442)=3,CONSOLIDADO!G442,""))))</f>
        <v>33114033109060101085</v>
      </c>
      <c r="G438" s="16" t="str">
        <f>CONSOLIDADO!B442</f>
        <v xml:space="preserve">Garantizar el 100 % de los productos por grupos de apoyo administrativo y financiero de la entidad </v>
      </c>
      <c r="H438" s="16" t="str">
        <f>MID(CONSOLIDADO!E442,6,250)</f>
        <v>Fortalecer la gestión Administrativa, financiera, contractual y jurídica del FOPAE</v>
      </c>
      <c r="I438" s="36" t="str">
        <f>CONSOLIDADO!H442</f>
        <v>Prestar servicios técnicos para desarrollar actividades relacionadas con los procesos de nómina y gestión contable de la entidad</v>
      </c>
      <c r="J438" s="34" t="str">
        <f>+CONSOLIDADO!P442&amp;" - "&amp;CONSOLIDADO!Q442&amp;" - "&amp;CONSOLIDADO!R442&amp;" "&amp;CONSOLIDADO!S442</f>
        <v>03 - 04 - 0323 Personal contratado para el fortalecimiento de las Gestión del Riesgo</v>
      </c>
      <c r="K438" s="34" t="str">
        <f>+CONSOLIDADO!J442&amp;" "&amp;CONSOLIDADO!K442</f>
        <v>2.3.03.03.01.03 Servicios Personales Indirectos</v>
      </c>
      <c r="L438" s="16" t="str">
        <f>+CONSOLIDADO!L442&amp;" "&amp;CONSOLIDADO!M442</f>
        <v>066 Fortalecimiento Institucional - General</v>
      </c>
      <c r="M438" s="16" t="str">
        <f>+CONSOLIDADO!N442&amp;" "&amp;CONSOLIDADO!O442</f>
        <v>7018 Transferencias de carácter general entre diferentes niveles de gobierno</v>
      </c>
    </row>
    <row r="439" spans="1:13" x14ac:dyDescent="0.2">
      <c r="A439" s="34" t="str">
        <f t="shared" si="30"/>
        <v>3311403310906-86</v>
      </c>
      <c r="B439" s="34">
        <f t="shared" si="31"/>
        <v>86</v>
      </c>
      <c r="C439" s="34" t="str">
        <f t="shared" si="32"/>
        <v>3311403310906</v>
      </c>
      <c r="D439" s="34" t="str">
        <f t="shared" si="33"/>
        <v>331140331090601</v>
      </c>
      <c r="E439" s="34" t="str">
        <f t="shared" si="34"/>
        <v>33114033109060101</v>
      </c>
      <c r="F439" s="35" t="str">
        <f>IF(ISERROR(CONSOLIDADO!D443&amp;IF(LEN(CONSOLIDADO!G443)=1,"00"&amp;CONSOLIDADO!G443,IF(LEN(CONSOLIDADO!G443)=2,"0"&amp;CONSOLIDADO!G443,IF(LEN(CONSOLIDADO!G443)=3,CONSOLIDADO!G443,""))))=TRUE,"",CONSOLIDADO!D443&amp;IF(LEN(CONSOLIDADO!G443)=1,"00"&amp;CONSOLIDADO!G443,IF(LEN(CONSOLIDADO!G443)=2,"0"&amp;CONSOLIDADO!G443,IF(LEN(CONSOLIDADO!G443)=3,CONSOLIDADO!G443,""))))</f>
        <v>33114033109060101086</v>
      </c>
      <c r="G439" s="16" t="str">
        <f>CONSOLIDADO!B443</f>
        <v xml:space="preserve">Garantizar el 100 % de los productos por grupos de apoyo administrativo y financiero de la entidad </v>
      </c>
      <c r="H439" s="16" t="str">
        <f>MID(CONSOLIDADO!E443,6,250)</f>
        <v>Fortalecer la gestión Administrativa, financiera, contractual y jurídica del FOPAE</v>
      </c>
      <c r="I439" s="36" t="str">
        <f>CONSOLIDADO!H443</f>
        <v>Prestar servicios de apoyo técnico para adelantar actividades en la oficina de atencion al usuario del IDIGER</v>
      </c>
      <c r="J439" s="34" t="str">
        <f>+CONSOLIDADO!P443&amp;" - "&amp;CONSOLIDADO!Q443&amp;" - "&amp;CONSOLIDADO!R443&amp;" "&amp;CONSOLIDADO!S443</f>
        <v>03 - 04 - 0323 Personal contratado para el fortalecimiento de las Gestión del Riesgo</v>
      </c>
      <c r="K439" s="34" t="str">
        <f>+CONSOLIDADO!J443&amp;" "&amp;CONSOLIDADO!K443</f>
        <v>2.3.03.03.01.03 Servicios Personales Indirectos</v>
      </c>
      <c r="L439" s="16" t="str">
        <f>+CONSOLIDADO!L443&amp;" "&amp;CONSOLIDADO!M443</f>
        <v>066 Fortalecimiento Institucional - General</v>
      </c>
      <c r="M439" s="16" t="str">
        <f>+CONSOLIDADO!N443&amp;" "&amp;CONSOLIDADO!O443</f>
        <v>7018 Transferencias de carácter general entre diferentes niveles de gobierno</v>
      </c>
    </row>
    <row r="440" spans="1:13" x14ac:dyDescent="0.2">
      <c r="A440" s="34" t="str">
        <f t="shared" si="30"/>
        <v>3311403310906-87</v>
      </c>
      <c r="B440" s="34">
        <f t="shared" si="31"/>
        <v>87</v>
      </c>
      <c r="C440" s="34" t="str">
        <f t="shared" si="32"/>
        <v>3311403310906</v>
      </c>
      <c r="D440" s="34" t="str">
        <f t="shared" si="33"/>
        <v>331140331090601</v>
      </c>
      <c r="E440" s="34" t="str">
        <f t="shared" si="34"/>
        <v>33114033109060101</v>
      </c>
      <c r="F440" s="35" t="str">
        <f>IF(ISERROR(CONSOLIDADO!D444&amp;IF(LEN(CONSOLIDADO!G444)=1,"00"&amp;CONSOLIDADO!G444,IF(LEN(CONSOLIDADO!G444)=2,"0"&amp;CONSOLIDADO!G444,IF(LEN(CONSOLIDADO!G444)=3,CONSOLIDADO!G444,""))))=TRUE,"",CONSOLIDADO!D444&amp;IF(LEN(CONSOLIDADO!G444)=1,"00"&amp;CONSOLIDADO!G444,IF(LEN(CONSOLIDADO!G444)=2,"0"&amp;CONSOLIDADO!G444,IF(LEN(CONSOLIDADO!G444)=3,CONSOLIDADO!G444,""))))</f>
        <v>33114033109060101087</v>
      </c>
      <c r="G440" s="16" t="str">
        <f>CONSOLIDADO!B444</f>
        <v xml:space="preserve">Garantizar el 100 % de los productos por grupos de apoyo administrativo y financiero de la entidad </v>
      </c>
      <c r="H440" s="16" t="str">
        <f>MID(CONSOLIDADO!E444,6,250)</f>
        <v>Fortalecer la gestión Administrativa, financiera, contractual y jurídica del FOPAE</v>
      </c>
      <c r="I440" s="36" t="str">
        <f>CONSOLIDADO!H444</f>
        <v xml:space="preserve">Prestar servicios profesionales para sustanciar los procesos disciplinarios de la entidad, la defensa del ciudadano y apoyar los requerimientos relacionados con los procesos de gestión del Talento Humano del IDIGER
</v>
      </c>
      <c r="J440" s="34" t="str">
        <f>+CONSOLIDADO!P444&amp;" - "&amp;CONSOLIDADO!Q444&amp;" - "&amp;CONSOLIDADO!R444&amp;" "&amp;CONSOLIDADO!S444</f>
        <v>03 - 04 - 0323 Personal contratado para el fortalecimiento de las Gestión del Riesgo</v>
      </c>
      <c r="K440" s="34" t="str">
        <f>+CONSOLIDADO!J444&amp;" "&amp;CONSOLIDADO!K444</f>
        <v>2.3.03.03.01.03 Servicios Personales Indirectos</v>
      </c>
      <c r="L440" s="16" t="str">
        <f>+CONSOLIDADO!L444&amp;" "&amp;CONSOLIDADO!M444</f>
        <v>066 Fortalecimiento Institucional - General</v>
      </c>
      <c r="M440" s="16" t="str">
        <f>+CONSOLIDADO!N444&amp;" "&amp;CONSOLIDADO!O444</f>
        <v>7018 Transferencias de carácter general entre diferentes niveles de gobierno</v>
      </c>
    </row>
    <row r="441" spans="1:13" x14ac:dyDescent="0.2">
      <c r="A441" s="34" t="str">
        <f t="shared" si="30"/>
        <v>3311403310906-88</v>
      </c>
      <c r="B441" s="34">
        <f t="shared" si="31"/>
        <v>88</v>
      </c>
      <c r="C441" s="34" t="str">
        <f t="shared" si="32"/>
        <v>3311403310906</v>
      </c>
      <c r="D441" s="34" t="str">
        <f t="shared" si="33"/>
        <v>331140331090601</v>
      </c>
      <c r="E441" s="34" t="str">
        <f t="shared" si="34"/>
        <v>33114033109060101</v>
      </c>
      <c r="F441" s="35" t="str">
        <f>IF(ISERROR(CONSOLIDADO!D445&amp;IF(LEN(CONSOLIDADO!G445)=1,"00"&amp;CONSOLIDADO!G445,IF(LEN(CONSOLIDADO!G445)=2,"0"&amp;CONSOLIDADO!G445,IF(LEN(CONSOLIDADO!G445)=3,CONSOLIDADO!G445,""))))=TRUE,"",CONSOLIDADO!D445&amp;IF(LEN(CONSOLIDADO!G445)=1,"00"&amp;CONSOLIDADO!G445,IF(LEN(CONSOLIDADO!G445)=2,"0"&amp;CONSOLIDADO!G445,IF(LEN(CONSOLIDADO!G445)=3,CONSOLIDADO!G445,""))))</f>
        <v>33114033109060101088</v>
      </c>
      <c r="G441" s="16" t="str">
        <f>CONSOLIDADO!B445</f>
        <v xml:space="preserve">Garantizar el 100 % de los productos por grupos de apoyo administrativo y financiero de la entidad </v>
      </c>
      <c r="H441" s="16" t="str">
        <f>MID(CONSOLIDADO!E445,6,250)</f>
        <v>Fortalecer la gestión Administrativa, financiera, contractual y jurídica del FOPAE</v>
      </c>
      <c r="I441" s="36" t="str">
        <f>CONSOLIDADO!H445</f>
        <v>Adicion al contrato No 209 de 2014 cuyo objeto es:Prestar servicios de apoyo operativo para adelantar actividades relacionadas con el mantenimiento y servicios generales del FOPAE en transformación a IDIGER.</v>
      </c>
      <c r="J441" s="34" t="str">
        <f>+CONSOLIDADO!P445&amp;" - "&amp;CONSOLIDADO!Q445&amp;" - "&amp;CONSOLIDADO!R445&amp;" "&amp;CONSOLIDADO!S445</f>
        <v>03 - 04 - 0323 Personal contratado para el fortalecimiento de las Gestión del Riesgo</v>
      </c>
      <c r="K441" s="34" t="str">
        <f>+CONSOLIDADO!J445&amp;" "&amp;CONSOLIDADO!K445</f>
        <v>2.3.03.03.01.03 Servicios Personales Indirectos</v>
      </c>
      <c r="L441" s="16" t="str">
        <f>+CONSOLIDADO!L445&amp;" "&amp;CONSOLIDADO!M445</f>
        <v>066 Fortalecimiento Institucional - General</v>
      </c>
      <c r="M441" s="16" t="str">
        <f>+CONSOLIDADO!N445&amp;" "&amp;CONSOLIDADO!O445</f>
        <v>7018 Transferencias de carácter general entre diferentes niveles de gobierno</v>
      </c>
    </row>
    <row r="442" spans="1:13" x14ac:dyDescent="0.2">
      <c r="A442" s="34" t="str">
        <f t="shared" si="30"/>
        <v>3311403310906-89</v>
      </c>
      <c r="B442" s="34">
        <f t="shared" si="31"/>
        <v>89</v>
      </c>
      <c r="C442" s="34" t="str">
        <f t="shared" si="32"/>
        <v>3311403310906</v>
      </c>
      <c r="D442" s="34" t="str">
        <f t="shared" si="33"/>
        <v>331140331090601</v>
      </c>
      <c r="E442" s="34" t="str">
        <f t="shared" si="34"/>
        <v>33114033109060101</v>
      </c>
      <c r="F442" s="35" t="str">
        <f>IF(ISERROR(CONSOLIDADO!D446&amp;IF(LEN(CONSOLIDADO!G446)=1,"00"&amp;CONSOLIDADO!G446,IF(LEN(CONSOLIDADO!G446)=2,"0"&amp;CONSOLIDADO!G446,IF(LEN(CONSOLIDADO!G446)=3,CONSOLIDADO!G446,""))))=TRUE,"",CONSOLIDADO!D446&amp;IF(LEN(CONSOLIDADO!G446)=1,"00"&amp;CONSOLIDADO!G446,IF(LEN(CONSOLIDADO!G446)=2,"0"&amp;CONSOLIDADO!G446,IF(LEN(CONSOLIDADO!G446)=3,CONSOLIDADO!G446,""))))</f>
        <v>33114033109060101089</v>
      </c>
      <c r="G442" s="16" t="str">
        <f>CONSOLIDADO!B446</f>
        <v xml:space="preserve">Garantizar el 100 % de los productos por grupos de apoyo administrativo y financiero de la entidad </v>
      </c>
      <c r="H442" s="16" t="str">
        <f>MID(CONSOLIDADO!E446,6,250)</f>
        <v>Fortalecer la gestión Administrativa, financiera, contractual y jurídica del FOPAE</v>
      </c>
      <c r="I442" s="36" t="str">
        <f>CONSOLIDADO!H446</f>
        <v>Adicion al contrato No 304 de 2014 cuyo objeto es: Prestar servicios de apoyo operativo en la conducción del vehículo que se le asigne para el cumplimiento de la misión del FOPAE en transformación de IDIGER</v>
      </c>
      <c r="J442" s="34" t="str">
        <f>+CONSOLIDADO!P446&amp;" - "&amp;CONSOLIDADO!Q446&amp;" - "&amp;CONSOLIDADO!R446&amp;" "&amp;CONSOLIDADO!S446</f>
        <v>03 - 04 - 0323 Personal contratado para el fortalecimiento de las Gestión del Riesgo</v>
      </c>
      <c r="K442" s="34" t="str">
        <f>+CONSOLIDADO!J446&amp;" "&amp;CONSOLIDADO!K446</f>
        <v>2.3.03.03.01.03 Servicios Personales Indirectos</v>
      </c>
      <c r="L442" s="16" t="str">
        <f>+CONSOLIDADO!L446&amp;" "&amp;CONSOLIDADO!M446</f>
        <v>066 Fortalecimiento Institucional - General</v>
      </c>
      <c r="M442" s="16" t="str">
        <f>+CONSOLIDADO!N446&amp;" "&amp;CONSOLIDADO!O446</f>
        <v>7018 Transferencias de carácter general entre diferentes niveles de gobierno</v>
      </c>
    </row>
    <row r="443" spans="1:13" x14ac:dyDescent="0.2">
      <c r="A443" s="34" t="str">
        <f t="shared" si="30"/>
        <v>3311403310906-90</v>
      </c>
      <c r="B443" s="34">
        <f t="shared" si="31"/>
        <v>90</v>
      </c>
      <c r="C443" s="34" t="str">
        <f t="shared" si="32"/>
        <v>3311403310906</v>
      </c>
      <c r="D443" s="34" t="str">
        <f t="shared" si="33"/>
        <v>331140331090601</v>
      </c>
      <c r="E443" s="34" t="str">
        <f t="shared" si="34"/>
        <v>33114033109060101</v>
      </c>
      <c r="F443" s="35" t="str">
        <f>IF(ISERROR(CONSOLIDADO!D447&amp;IF(LEN(CONSOLIDADO!G447)=1,"00"&amp;CONSOLIDADO!G447,IF(LEN(CONSOLIDADO!G447)=2,"0"&amp;CONSOLIDADO!G447,IF(LEN(CONSOLIDADO!G447)=3,CONSOLIDADO!G447,""))))=TRUE,"",CONSOLIDADO!D447&amp;IF(LEN(CONSOLIDADO!G447)=1,"00"&amp;CONSOLIDADO!G447,IF(LEN(CONSOLIDADO!G447)=2,"0"&amp;CONSOLIDADO!G447,IF(LEN(CONSOLIDADO!G447)=3,CONSOLIDADO!G447,""))))</f>
        <v>33114033109060101090</v>
      </c>
      <c r="G443" s="16" t="str">
        <f>CONSOLIDADO!B447</f>
        <v xml:space="preserve">Garantizar el 100 % de los productos por grupos de apoyo administrativo y financiero de la entidad </v>
      </c>
      <c r="H443" s="16" t="str">
        <f>MID(CONSOLIDADO!E447,6,250)</f>
        <v>Fortalecer la gestión Administrativa, financiera, contractual y jurídica del FOPAE</v>
      </c>
      <c r="I443" s="36" t="str">
        <f>CONSOLIDADO!H447</f>
        <v xml:space="preserve">Prestar servicios de Apoyo operativo para adelantar actividades relacionadas con la gestión documental, archivo y centros de documentación del IDIGER </v>
      </c>
      <c r="J443" s="34" t="str">
        <f>+CONSOLIDADO!P447&amp;" - "&amp;CONSOLIDADO!Q447&amp;" - "&amp;CONSOLIDADO!R447&amp;" "&amp;CONSOLIDADO!S447</f>
        <v>03 - 04 - 0323 Personal contratado para el fortalecimiento de las Gestión del Riesgo</v>
      </c>
      <c r="K443" s="34" t="str">
        <f>+CONSOLIDADO!J447&amp;" "&amp;CONSOLIDADO!K447</f>
        <v>2.3.03.03.01.03 Servicios Personales Indirectos</v>
      </c>
      <c r="L443" s="16" t="str">
        <f>+CONSOLIDADO!L447&amp;" "&amp;CONSOLIDADO!M447</f>
        <v>066 Fortalecimiento Institucional - General</v>
      </c>
      <c r="M443" s="16" t="str">
        <f>+CONSOLIDADO!N447&amp;" "&amp;CONSOLIDADO!O447</f>
        <v>7018 Transferencias de carácter general entre diferentes niveles de gobierno</v>
      </c>
    </row>
    <row r="444" spans="1:13" x14ac:dyDescent="0.2">
      <c r="A444" s="34" t="str">
        <f t="shared" si="30"/>
        <v>3311403310906-91</v>
      </c>
      <c r="B444" s="34">
        <f t="shared" si="31"/>
        <v>91</v>
      </c>
      <c r="C444" s="34" t="str">
        <f t="shared" si="32"/>
        <v>3311403310906</v>
      </c>
      <c r="D444" s="34" t="str">
        <f t="shared" si="33"/>
        <v>331140331090601</v>
      </c>
      <c r="E444" s="34" t="str">
        <f t="shared" si="34"/>
        <v>33114033109060101</v>
      </c>
      <c r="F444" s="35" t="str">
        <f>IF(ISERROR(CONSOLIDADO!D448&amp;IF(LEN(CONSOLIDADO!G448)=1,"00"&amp;CONSOLIDADO!G448,IF(LEN(CONSOLIDADO!G448)=2,"0"&amp;CONSOLIDADO!G448,IF(LEN(CONSOLIDADO!G448)=3,CONSOLIDADO!G448,""))))=TRUE,"",CONSOLIDADO!D448&amp;IF(LEN(CONSOLIDADO!G448)=1,"00"&amp;CONSOLIDADO!G448,IF(LEN(CONSOLIDADO!G448)=2,"0"&amp;CONSOLIDADO!G448,IF(LEN(CONSOLIDADO!G448)=3,CONSOLIDADO!G448,""))))</f>
        <v>33114033109060101091</v>
      </c>
      <c r="G444" s="16" t="str">
        <f>CONSOLIDADO!B448</f>
        <v xml:space="preserve">Garantizar el 100 % de los productos por grupos de apoyo administrativo y financiero de la entidad </v>
      </c>
      <c r="H444" s="16" t="str">
        <f>MID(CONSOLIDADO!E448,6,250)</f>
        <v>Fortalecer la gestión Administrativa, financiera, contractual y jurídica del FOPAE</v>
      </c>
      <c r="I444" s="36" t="str">
        <f>CONSOLIDADO!H448</f>
        <v>Prestar los servicios de apoyo operativo en la conducción del vehículo que se le asigne para el cumplimiento de la misión de la entidad.</v>
      </c>
      <c r="J444" s="34" t="str">
        <f>+CONSOLIDADO!P448&amp;" - "&amp;CONSOLIDADO!Q448&amp;" - "&amp;CONSOLIDADO!R448&amp;" "&amp;CONSOLIDADO!S448</f>
        <v>03 - 04 - 0323 Personal contratado para el fortalecimiento de las Gestión del Riesgo</v>
      </c>
      <c r="K444" s="34" t="str">
        <f>+CONSOLIDADO!J448&amp;" "&amp;CONSOLIDADO!K448</f>
        <v>2.3.03.03.01.03 Servicios Personales Indirectos</v>
      </c>
      <c r="L444" s="16" t="str">
        <f>+CONSOLIDADO!L448&amp;" "&amp;CONSOLIDADO!M448</f>
        <v>066 Fortalecimiento Institucional - General</v>
      </c>
      <c r="M444" s="16" t="str">
        <f>+CONSOLIDADO!N448&amp;" "&amp;CONSOLIDADO!O448</f>
        <v>7018 Transferencias de carácter general entre diferentes niveles de gobierno</v>
      </c>
    </row>
    <row r="445" spans="1:13" x14ac:dyDescent="0.2">
      <c r="A445" s="34" t="str">
        <f t="shared" si="30"/>
        <v>3311403310906-92</v>
      </c>
      <c r="B445" s="34">
        <f t="shared" si="31"/>
        <v>92</v>
      </c>
      <c r="C445" s="34" t="str">
        <f t="shared" si="32"/>
        <v>3311403310906</v>
      </c>
      <c r="D445" s="34" t="str">
        <f t="shared" si="33"/>
        <v>331140331090601</v>
      </c>
      <c r="E445" s="34" t="str">
        <f t="shared" si="34"/>
        <v>33114033109060101</v>
      </c>
      <c r="F445" s="35" t="str">
        <f>IF(ISERROR(CONSOLIDADO!D449&amp;IF(LEN(CONSOLIDADO!G449)=1,"00"&amp;CONSOLIDADO!G449,IF(LEN(CONSOLIDADO!G449)=2,"0"&amp;CONSOLIDADO!G449,IF(LEN(CONSOLIDADO!G449)=3,CONSOLIDADO!G449,""))))=TRUE,"",CONSOLIDADO!D449&amp;IF(LEN(CONSOLIDADO!G449)=1,"00"&amp;CONSOLIDADO!G449,IF(LEN(CONSOLIDADO!G449)=2,"0"&amp;CONSOLIDADO!G449,IF(LEN(CONSOLIDADO!G449)=3,CONSOLIDADO!G449,""))))</f>
        <v>33114033109060101092</v>
      </c>
      <c r="G445" s="16" t="str">
        <f>CONSOLIDADO!B449</f>
        <v xml:space="preserve">Garantizar el 100 % de los productos por grupos de apoyo administrativo y financiero de la entidad </v>
      </c>
      <c r="H445" s="16" t="str">
        <f>MID(CONSOLIDADO!E449,6,250)</f>
        <v>Fortalecer la gestión Administrativa, financiera, contractual y jurídica del FOPAE</v>
      </c>
      <c r="I445" s="36" t="str">
        <f>CONSOLIDADO!H449</f>
        <v>Adicion al contrato No 014 de 2014 cuyo objeto es: Prestar servicios profesionales al FOPAE,  como abogado para el desarrollo de las actividades relacionadas con la Gestión Contractual de la Entidad.</v>
      </c>
      <c r="J445" s="34" t="str">
        <f>+CONSOLIDADO!P449&amp;" - "&amp;CONSOLIDADO!Q449&amp;" - "&amp;CONSOLIDADO!R449&amp;" "&amp;CONSOLIDADO!S449</f>
        <v>03 - 04 - 0323 Personal contratado para el fortalecimiento de las Gestión del Riesgo</v>
      </c>
      <c r="K445" s="34" t="str">
        <f>+CONSOLIDADO!J449&amp;" "&amp;CONSOLIDADO!K449</f>
        <v>2.3.03.03.01.03 Servicios Personales Indirectos</v>
      </c>
      <c r="L445" s="16" t="str">
        <f>+CONSOLIDADO!L449&amp;" "&amp;CONSOLIDADO!M449</f>
        <v>066 Fortalecimiento Institucional - General</v>
      </c>
      <c r="M445" s="16" t="str">
        <f>+CONSOLIDADO!N449&amp;" "&amp;CONSOLIDADO!O449</f>
        <v>7018 Transferencias de carácter general entre diferentes niveles de gobierno</v>
      </c>
    </row>
    <row r="446" spans="1:13" x14ac:dyDescent="0.2">
      <c r="A446" s="34" t="str">
        <f t="shared" si="30"/>
        <v>3311403310906-93</v>
      </c>
      <c r="B446" s="34">
        <f t="shared" si="31"/>
        <v>93</v>
      </c>
      <c r="C446" s="34" t="str">
        <f t="shared" si="32"/>
        <v>3311403310906</v>
      </c>
      <c r="D446" s="34" t="str">
        <f t="shared" si="33"/>
        <v>331140331090601</v>
      </c>
      <c r="E446" s="34" t="str">
        <f t="shared" si="34"/>
        <v>33114033109060101</v>
      </c>
      <c r="F446" s="35" t="str">
        <f>IF(ISERROR(CONSOLIDADO!D450&amp;IF(LEN(CONSOLIDADO!G450)=1,"00"&amp;CONSOLIDADO!G450,IF(LEN(CONSOLIDADO!G450)=2,"0"&amp;CONSOLIDADO!G450,IF(LEN(CONSOLIDADO!G450)=3,CONSOLIDADO!G450,""))))=TRUE,"",CONSOLIDADO!D450&amp;IF(LEN(CONSOLIDADO!G450)=1,"00"&amp;CONSOLIDADO!G450,IF(LEN(CONSOLIDADO!G450)=2,"0"&amp;CONSOLIDADO!G450,IF(LEN(CONSOLIDADO!G450)=3,CONSOLIDADO!G450,""))))</f>
        <v>33114033109060101093</v>
      </c>
      <c r="G446" s="16" t="str">
        <f>CONSOLIDADO!B450</f>
        <v xml:space="preserve">Garantizar el 100 % de los productos por grupos de apoyo administrativo y financiero de la entidad </v>
      </c>
      <c r="H446" s="16" t="str">
        <f>MID(CONSOLIDADO!E450,6,250)</f>
        <v>Fortalecer la gestión Administrativa, financiera, contractual y jurídica del FOPAE</v>
      </c>
      <c r="I446" s="36" t="str">
        <f>CONSOLIDADO!H450</f>
        <v>Adicion al contrato No 437 de 2014 cuyo objeto es:Prestar servicios profesionales al proceso de gestión presupuestal y del PAC del FOPAE en transformación a IDIGER.</v>
      </c>
      <c r="J446" s="34" t="str">
        <f>+CONSOLIDADO!P450&amp;" - "&amp;CONSOLIDADO!Q450&amp;" - "&amp;CONSOLIDADO!R450&amp;" "&amp;CONSOLIDADO!S450</f>
        <v>03 - 04 - 0323 Personal contratado para el fortalecimiento de las Gestión del Riesgo</v>
      </c>
      <c r="K446" s="34" t="str">
        <f>+CONSOLIDADO!J450&amp;" "&amp;CONSOLIDADO!K450</f>
        <v>2.3.03.03.01.03 Servicios Personales Indirectos</v>
      </c>
      <c r="L446" s="16" t="str">
        <f>+CONSOLIDADO!L450&amp;" "&amp;CONSOLIDADO!M450</f>
        <v>066 Fortalecimiento Institucional - General</v>
      </c>
      <c r="M446" s="16" t="str">
        <f>+CONSOLIDADO!N450&amp;" "&amp;CONSOLIDADO!O450</f>
        <v>7018 Transferencias de carácter general entre diferentes niveles de gobierno</v>
      </c>
    </row>
    <row r="447" spans="1:13" x14ac:dyDescent="0.2">
      <c r="A447" s="34" t="str">
        <f t="shared" si="30"/>
        <v>3311403310906-94</v>
      </c>
      <c r="B447" s="34">
        <f t="shared" si="31"/>
        <v>94</v>
      </c>
      <c r="C447" s="34" t="str">
        <f t="shared" si="32"/>
        <v>3311403310906</v>
      </c>
      <c r="D447" s="34" t="str">
        <f t="shared" si="33"/>
        <v>331140331090602</v>
      </c>
      <c r="E447" s="34" t="str">
        <f t="shared" si="34"/>
        <v>33114033109060201</v>
      </c>
      <c r="F447" s="35" t="str">
        <f>IF(ISERROR(CONSOLIDADO!D451&amp;IF(LEN(CONSOLIDADO!G451)=1,"00"&amp;CONSOLIDADO!G451,IF(LEN(CONSOLIDADO!G451)=2,"0"&amp;CONSOLIDADO!G451,IF(LEN(CONSOLIDADO!G451)=3,CONSOLIDADO!G451,""))))=TRUE,"",CONSOLIDADO!D451&amp;IF(LEN(CONSOLIDADO!G451)=1,"00"&amp;CONSOLIDADO!G451,IF(LEN(CONSOLIDADO!G451)=2,"0"&amp;CONSOLIDADO!G451,IF(LEN(CONSOLIDADO!G451)=3,CONSOLIDADO!G451,""))))</f>
        <v>33114033109060201001</v>
      </c>
      <c r="G447" s="16" t="str">
        <f>CONSOLIDADO!B451</f>
        <v>Ajustar y mantener  1 sistema integrado de gestión del fopae acorde con el nuevo sdgr y la reestructuración de la entidad</v>
      </c>
      <c r="H447" s="16" t="str">
        <f>MID(CONSOLIDADO!E451,6,250)</f>
        <v>Gestionar la implementación, sostenibilidad y mejora continua del Sistema Integrado de Gestión</v>
      </c>
      <c r="I447" s="36" t="str">
        <f>CONSOLIDADO!H451</f>
        <v>Prestar servicios profesionales para liderar la actualización, mantenimiento y mejoramiento  continuo del sistema integrado de gestión - SIG , incluyendo el desarrollo de los requeridos para la administración del FONDIGER</v>
      </c>
      <c r="J447" s="34" t="str">
        <f>+CONSOLIDADO!P451&amp;" - "&amp;CONSOLIDADO!Q451&amp;" - "&amp;CONSOLIDADO!R451&amp;" "&amp;CONSOLIDADO!S451</f>
        <v>03 - 04 - 0323 Personal contratado para el fortalecimiento de las Gestión del Riesgo</v>
      </c>
      <c r="K447" s="34" t="str">
        <f>+CONSOLIDADO!J451&amp;" "&amp;CONSOLIDADO!K451</f>
        <v>2.3.03.03.01.03 Servicios Personales Indirectos</v>
      </c>
      <c r="L447" s="16" t="str">
        <f>+CONSOLIDADO!L451&amp;" "&amp;CONSOLIDADO!M451</f>
        <v>066 Fortalecimiento Institucional - General</v>
      </c>
      <c r="M447" s="16" t="str">
        <f>+CONSOLIDADO!N451&amp;" "&amp;CONSOLIDADO!O451</f>
        <v>7018 Transferencias de carácter general entre diferentes niveles de gobierno</v>
      </c>
    </row>
    <row r="448" spans="1:13" x14ac:dyDescent="0.2">
      <c r="A448" s="34" t="str">
        <f t="shared" si="30"/>
        <v>3311403310906-95</v>
      </c>
      <c r="B448" s="34">
        <f t="shared" si="31"/>
        <v>95</v>
      </c>
      <c r="C448" s="34" t="str">
        <f t="shared" si="32"/>
        <v>3311403310906</v>
      </c>
      <c r="D448" s="34" t="str">
        <f t="shared" si="33"/>
        <v>331140331090602</v>
      </c>
      <c r="E448" s="34" t="str">
        <f t="shared" si="34"/>
        <v>33114033109060201</v>
      </c>
      <c r="F448" s="35" t="str">
        <f>IF(ISERROR(CONSOLIDADO!D452&amp;IF(LEN(CONSOLIDADO!G452)=1,"00"&amp;CONSOLIDADO!G452,IF(LEN(CONSOLIDADO!G452)=2,"0"&amp;CONSOLIDADO!G452,IF(LEN(CONSOLIDADO!G452)=3,CONSOLIDADO!G452,""))))=TRUE,"",CONSOLIDADO!D452&amp;IF(LEN(CONSOLIDADO!G452)=1,"00"&amp;CONSOLIDADO!G452,IF(LEN(CONSOLIDADO!G452)=2,"0"&amp;CONSOLIDADO!G452,IF(LEN(CONSOLIDADO!G452)=3,CONSOLIDADO!G452,""))))</f>
        <v>33114033109060201002</v>
      </c>
      <c r="G448" s="16" t="str">
        <f>CONSOLIDADO!B452</f>
        <v>Ajustar y mantener  1 sistema integrado de gestión del fopae acorde con el nuevo sdgr y la reestructuración de la entidad</v>
      </c>
      <c r="H448" s="16" t="str">
        <f>MID(CONSOLIDADO!E452,6,250)</f>
        <v>Gestionar la implementación, sostenibilidad y mejora continua del Sistema Integrado de Gestión</v>
      </c>
      <c r="I448" s="36" t="str">
        <f>CONSOLIDADO!H452</f>
        <v>Prestar sus servicios profesionales para actualizar, mantener y mejorar  el sistema integrado de gestión  SIG y responder por el cumplimiento y seguimiento del PIGA institucional</v>
      </c>
      <c r="J448" s="34" t="str">
        <f>+CONSOLIDADO!P452&amp;" - "&amp;CONSOLIDADO!Q452&amp;" - "&amp;CONSOLIDADO!R452&amp;" "&amp;CONSOLIDADO!S452</f>
        <v>03 - 04 - 0323 Personal contratado para el fortalecimiento de las Gestión del Riesgo</v>
      </c>
      <c r="K448" s="34" t="str">
        <f>+CONSOLIDADO!J452&amp;" "&amp;CONSOLIDADO!K452</f>
        <v>2.3.03.03.01.03 Servicios Personales Indirectos</v>
      </c>
      <c r="L448" s="16" t="str">
        <f>+CONSOLIDADO!L452&amp;" "&amp;CONSOLIDADO!M452</f>
        <v>066 Fortalecimiento Institucional - General</v>
      </c>
      <c r="M448" s="16" t="str">
        <f>+CONSOLIDADO!N452&amp;" "&amp;CONSOLIDADO!O452</f>
        <v>7018 Transferencias de carácter general entre diferentes niveles de gobierno</v>
      </c>
    </row>
    <row r="449" spans="1:13" x14ac:dyDescent="0.2">
      <c r="A449" s="34" t="str">
        <f t="shared" si="30"/>
        <v>3311403310906-96</v>
      </c>
      <c r="B449" s="34">
        <f t="shared" si="31"/>
        <v>96</v>
      </c>
      <c r="C449" s="34" t="str">
        <f t="shared" si="32"/>
        <v>3311403310906</v>
      </c>
      <c r="D449" s="34" t="str">
        <f t="shared" si="33"/>
        <v>331140331090602</v>
      </c>
      <c r="E449" s="34" t="str">
        <f t="shared" si="34"/>
        <v>33114033109060201</v>
      </c>
      <c r="F449" s="35" t="str">
        <f>IF(ISERROR(CONSOLIDADO!D453&amp;IF(LEN(CONSOLIDADO!G453)=1,"00"&amp;CONSOLIDADO!G453,IF(LEN(CONSOLIDADO!G453)=2,"0"&amp;CONSOLIDADO!G453,IF(LEN(CONSOLIDADO!G453)=3,CONSOLIDADO!G453,""))))=TRUE,"",CONSOLIDADO!D453&amp;IF(LEN(CONSOLIDADO!G453)=1,"00"&amp;CONSOLIDADO!G453,IF(LEN(CONSOLIDADO!G453)=2,"0"&amp;CONSOLIDADO!G453,IF(LEN(CONSOLIDADO!G453)=3,CONSOLIDADO!G453,""))))</f>
        <v>33114033109060201003</v>
      </c>
      <c r="G449" s="16" t="str">
        <f>CONSOLIDADO!B453</f>
        <v>Ajustar y mantener  1 sistema integrado de gestión del fopae acorde con el nuevo sdgr y la reestructuración de la entidad</v>
      </c>
      <c r="H449" s="16" t="str">
        <f>MID(CONSOLIDADO!E453,6,250)</f>
        <v>Gestionar la implementación, sostenibilidad y mejora continua del Sistema Integrado de Gestión</v>
      </c>
      <c r="I449" s="36" t="str">
        <f>CONSOLIDADO!H453</f>
        <v>Prestar servicios profesionales al idiger para realizar las actividades relacionadas con la planeacion institucional y la administracion del banco de proyecto del fondiger</v>
      </c>
      <c r="J449" s="34" t="str">
        <f>+CONSOLIDADO!P453&amp;" - "&amp;CONSOLIDADO!Q453&amp;" - "&amp;CONSOLIDADO!R453&amp;" "&amp;CONSOLIDADO!S453</f>
        <v>03 - 04 - 0323 Personal contratado para el fortalecimiento de las Gestión del Riesgo</v>
      </c>
      <c r="K449" s="34" t="str">
        <f>+CONSOLIDADO!J453&amp;" "&amp;CONSOLIDADO!K453</f>
        <v>2.3.03.03.01.03 Servicios Personales Indirectos</v>
      </c>
      <c r="L449" s="16" t="str">
        <f>+CONSOLIDADO!L453&amp;" "&amp;CONSOLIDADO!M453</f>
        <v>066 Fortalecimiento Institucional - General</v>
      </c>
      <c r="M449" s="16" t="str">
        <f>+CONSOLIDADO!N453&amp;" "&amp;CONSOLIDADO!O453</f>
        <v>7018 Transferencias de carácter general entre diferentes niveles de gobierno</v>
      </c>
    </row>
    <row r="450" spans="1:13" x14ac:dyDescent="0.2">
      <c r="A450" s="34" t="str">
        <f t="shared" si="30"/>
        <v>3311403310906-97</v>
      </c>
      <c r="B450" s="34">
        <f t="shared" si="31"/>
        <v>97</v>
      </c>
      <c r="C450" s="34" t="str">
        <f t="shared" si="32"/>
        <v>3311403310906</v>
      </c>
      <c r="D450" s="34" t="str">
        <f t="shared" si="33"/>
        <v>331140331090602</v>
      </c>
      <c r="E450" s="34" t="str">
        <f t="shared" si="34"/>
        <v>33114033109060201</v>
      </c>
      <c r="F450" s="35" t="str">
        <f>IF(ISERROR(CONSOLIDADO!D454&amp;IF(LEN(CONSOLIDADO!G454)=1,"00"&amp;CONSOLIDADO!G454,IF(LEN(CONSOLIDADO!G454)=2,"0"&amp;CONSOLIDADO!G454,IF(LEN(CONSOLIDADO!G454)=3,CONSOLIDADO!G454,""))))=TRUE,"",CONSOLIDADO!D454&amp;IF(LEN(CONSOLIDADO!G454)=1,"00"&amp;CONSOLIDADO!G454,IF(LEN(CONSOLIDADO!G454)=2,"0"&amp;CONSOLIDADO!G454,IF(LEN(CONSOLIDADO!G454)=3,CONSOLIDADO!G454,""))))</f>
        <v>33114033109060201004</v>
      </c>
      <c r="G450" s="16" t="str">
        <f>CONSOLIDADO!B454</f>
        <v>Ajustar y mantener  1 sistema integrado de gestión del fopae acorde con el nuevo sdgr y la reestructuración de la entidad</v>
      </c>
      <c r="H450" s="16" t="str">
        <f>MID(CONSOLIDADO!E454,6,250)</f>
        <v>Gestionar la implementación, sostenibilidad y mejora continua del Sistema Integrado de Gestión</v>
      </c>
      <c r="I450" s="36" t="str">
        <f>CONSOLIDADO!H454</f>
        <v>Prestar servicios profesionales para la actualización, mantenimiento y mejoramiento  continuo del sistema integrado de gestión - SIG y apoyar los procesos  de planeación de la entidad, incluyendo el desarrollo de lo requerido para la administración del FONDIGER</v>
      </c>
      <c r="J450" s="34" t="str">
        <f>+CONSOLIDADO!P454&amp;" - "&amp;CONSOLIDADO!Q454&amp;" - "&amp;CONSOLIDADO!R454&amp;" "&amp;CONSOLIDADO!S454</f>
        <v>03 - 04 - 0323 Personal contratado para el fortalecimiento de las Gestión del Riesgo</v>
      </c>
      <c r="K450" s="34" t="str">
        <f>+CONSOLIDADO!J454&amp;" "&amp;CONSOLIDADO!K454</f>
        <v>2.3.03.03.01.03 Servicios Personales Indirectos</v>
      </c>
      <c r="L450" s="16" t="str">
        <f>+CONSOLIDADO!L454&amp;" "&amp;CONSOLIDADO!M454</f>
        <v>066 Fortalecimiento Institucional - General</v>
      </c>
      <c r="M450" s="16" t="str">
        <f>+CONSOLIDADO!N454&amp;" "&amp;CONSOLIDADO!O454</f>
        <v>7018 Transferencias de carácter general entre diferentes niveles de gobierno</v>
      </c>
    </row>
    <row r="451" spans="1:13" x14ac:dyDescent="0.2">
      <c r="A451" s="34" t="str">
        <f t="shared" si="30"/>
        <v>3311403310906-98</v>
      </c>
      <c r="B451" s="34">
        <f t="shared" si="31"/>
        <v>98</v>
      </c>
      <c r="C451" s="34" t="str">
        <f t="shared" si="32"/>
        <v>3311403310906</v>
      </c>
      <c r="D451" s="34" t="str">
        <f t="shared" si="33"/>
        <v>331140331090604</v>
      </c>
      <c r="E451" s="34" t="str">
        <f t="shared" si="34"/>
        <v>33114033109060401</v>
      </c>
      <c r="F451" s="35" t="str">
        <f>IF(ISERROR(CONSOLIDADO!D455&amp;IF(LEN(CONSOLIDADO!G455)=1,"00"&amp;CONSOLIDADO!G455,IF(LEN(CONSOLIDADO!G455)=2,"0"&amp;CONSOLIDADO!G455,IF(LEN(CONSOLIDADO!G455)=3,CONSOLIDADO!G455,""))))=TRUE,"",CONSOLIDADO!D455&amp;IF(LEN(CONSOLIDADO!G455)=1,"00"&amp;CONSOLIDADO!G455,IF(LEN(CONSOLIDADO!G455)=2,"0"&amp;CONSOLIDADO!G455,IF(LEN(CONSOLIDADO!G455)=3,CONSOLIDADO!G455,""))))</f>
        <v>33114033109060401001</v>
      </c>
      <c r="G451" s="16" t="str">
        <f>CONSOLIDADO!B455</f>
        <v>Garantizar  100 % de funcionamiento de la red tecnológica del fopae.</v>
      </c>
      <c r="H451" s="16" t="str">
        <f>MID(CONSOLIDADO!E455,6,250)</f>
        <v>Adquisición de equipos  de cómputo, infraestructura de red, software, elementos y herramientas necesarias para soporte y disponibilidad de los procesos misionales, estratégicos, de apoyo y de evaluación y control para la entidad.</v>
      </c>
      <c r="I451" s="36" t="str">
        <f>CONSOLIDADO!H455</f>
        <v xml:space="preserve">Adquisición de equipos de computo y periféricos de impresión para garantizar el funcionamiento de la entidad
</v>
      </c>
      <c r="J451" s="34" t="str">
        <f>+CONSOLIDADO!P455&amp;" - "&amp;CONSOLIDADO!Q455&amp;" - "&amp;CONSOLIDADO!R455&amp;" "&amp;CONSOLIDADO!S455</f>
        <v>02 - 01 - 0089 Adquisición de equipos y suministros tecnológicos</v>
      </c>
      <c r="K451" s="34" t="str">
        <f>+CONSOLIDADO!J455&amp;" "&amp;CONSOLIDADO!K455</f>
        <v>2.3.02.01.01.98 Otros Gastos Adquisición y/o producción equipos, materiales, suministros y servicios propios Sector</v>
      </c>
      <c r="L451" s="16" t="str">
        <f>+CONSOLIDADO!L455&amp;" "&amp;CONSOLIDADO!M455</f>
        <v>066 Fortalecimiento Institucional - General</v>
      </c>
      <c r="M451" s="16" t="str">
        <f>+CONSOLIDADO!N455&amp;" "&amp;CONSOLIDADO!O455</f>
        <v>7018 Transferencias de carácter general entre diferentes niveles de gobierno</v>
      </c>
    </row>
    <row r="452" spans="1:13" x14ac:dyDescent="0.2">
      <c r="A452" s="34" t="str">
        <f t="shared" ref="A452:A515" si="35">+C452&amp;"-"&amp;B452</f>
        <v>3311403310906-99</v>
      </c>
      <c r="B452" s="34">
        <f t="shared" ref="B452:B515" si="36">IF(C452=C451,B451+1,1)</f>
        <v>99</v>
      </c>
      <c r="C452" s="34" t="str">
        <f t="shared" ref="C452:C515" si="37">MID($F452,1,13)</f>
        <v>3311403310906</v>
      </c>
      <c r="D452" s="34" t="str">
        <f t="shared" ref="D452:D515" si="38">MID($F452,1,15)</f>
        <v>331140331090604</v>
      </c>
      <c r="E452" s="34" t="str">
        <f t="shared" ref="E452:E515" si="39">MID($F452,1,17)</f>
        <v>33114033109060401</v>
      </c>
      <c r="F452" s="35" t="str">
        <f>IF(ISERROR(CONSOLIDADO!D456&amp;IF(LEN(CONSOLIDADO!G456)=1,"00"&amp;CONSOLIDADO!G456,IF(LEN(CONSOLIDADO!G456)=2,"0"&amp;CONSOLIDADO!G456,IF(LEN(CONSOLIDADO!G456)=3,CONSOLIDADO!G456,""))))=TRUE,"",CONSOLIDADO!D456&amp;IF(LEN(CONSOLIDADO!G456)=1,"00"&amp;CONSOLIDADO!G456,IF(LEN(CONSOLIDADO!G456)=2,"0"&amp;CONSOLIDADO!G456,IF(LEN(CONSOLIDADO!G456)=3,CONSOLIDADO!G456,""))))</f>
        <v>33114033109060401002</v>
      </c>
      <c r="G452" s="16" t="str">
        <f>CONSOLIDADO!B456</f>
        <v>Garantizar  100 % de funcionamiento de la red tecnológica del fopae.</v>
      </c>
      <c r="H452" s="16" t="str">
        <f>MID(CONSOLIDADO!E456,6,250)</f>
        <v>Adquisición de equipos  de cómputo, infraestructura de red, software, elementos y herramientas necesarias para soporte y disponibilidad de los procesos misionales, estratégicos, de apoyo y de evaluación y control para la entidad.</v>
      </c>
      <c r="I452" s="36" t="str">
        <f>CONSOLIDADO!H456</f>
        <v>Adquisición y puesta en correcto funcionamiento de una solución de protección antivirus para los equipos de computo y servidores de la entidad</v>
      </c>
      <c r="J452" s="34" t="str">
        <f>+CONSOLIDADO!P456&amp;" - "&amp;CONSOLIDADO!Q456&amp;" - "&amp;CONSOLIDADO!R456&amp;" "&amp;CONSOLIDADO!S456</f>
        <v>02 - 01 - 0089 Adquisición de equipos y suministros tecnológicos</v>
      </c>
      <c r="K452" s="34" t="str">
        <f>+CONSOLIDADO!J456&amp;" "&amp;CONSOLIDADO!K456</f>
        <v>2.3.02.01.01.98 Otros Gastos Adquisición y/o producción equipos, materiales, suministros y servicios propios Sector</v>
      </c>
      <c r="L452" s="16" t="str">
        <f>+CONSOLIDADO!L456&amp;" "&amp;CONSOLIDADO!M456</f>
        <v>066 Fortalecimiento Institucional - General</v>
      </c>
      <c r="M452" s="16" t="str">
        <f>+CONSOLIDADO!N456&amp;" "&amp;CONSOLIDADO!O456</f>
        <v>7018 Transferencias de carácter general entre diferentes niveles de gobierno</v>
      </c>
    </row>
    <row r="453" spans="1:13" x14ac:dyDescent="0.2">
      <c r="A453" s="34" t="str">
        <f t="shared" si="35"/>
        <v>3311403310906-100</v>
      </c>
      <c r="B453" s="34">
        <f t="shared" si="36"/>
        <v>100</v>
      </c>
      <c r="C453" s="34" t="str">
        <f t="shared" si="37"/>
        <v>3311403310906</v>
      </c>
      <c r="D453" s="34" t="str">
        <f t="shared" si="38"/>
        <v>331140331090604</v>
      </c>
      <c r="E453" s="34" t="str">
        <f t="shared" si="39"/>
        <v>33114033109060401</v>
      </c>
      <c r="F453" s="35" t="str">
        <f>IF(ISERROR(CONSOLIDADO!D457&amp;IF(LEN(CONSOLIDADO!G457)=1,"00"&amp;CONSOLIDADO!G457,IF(LEN(CONSOLIDADO!G457)=2,"0"&amp;CONSOLIDADO!G457,IF(LEN(CONSOLIDADO!G457)=3,CONSOLIDADO!G457,""))))=TRUE,"",CONSOLIDADO!D457&amp;IF(LEN(CONSOLIDADO!G457)=1,"00"&amp;CONSOLIDADO!G457,IF(LEN(CONSOLIDADO!G457)=2,"0"&amp;CONSOLIDADO!G457,IF(LEN(CONSOLIDADO!G457)=3,CONSOLIDADO!G457,""))))</f>
        <v>33114033109060401003</v>
      </c>
      <c r="G453" s="16" t="str">
        <f>CONSOLIDADO!B457</f>
        <v>Garantizar  100 % de funcionamiento de la red tecnológica del fopae.</v>
      </c>
      <c r="H453" s="16" t="str">
        <f>MID(CONSOLIDADO!E457,6,250)</f>
        <v>Adquisición de equipos  de cómputo, infraestructura de red, software, elementos y herramientas necesarias para soporte y disponibilidad de los procesos misionales, estratégicos, de apoyo y de evaluación y control para la entidad.</v>
      </c>
      <c r="I453" s="36" t="str">
        <f>CONSOLIDADO!H457</f>
        <v>Renovacion de cuentas de correo electrónico y herramientas  de colaboración con ampliación de capacidad de almacenamiento</v>
      </c>
      <c r="J453" s="34" t="str">
        <f>+CONSOLIDADO!P457&amp;" - "&amp;CONSOLIDADO!Q457&amp;" - "&amp;CONSOLIDADO!R457&amp;" "&amp;CONSOLIDADO!S457</f>
        <v>02 - 01 - 0089 Adquisición de equipos y suministros tecnológicos</v>
      </c>
      <c r="K453" s="34" t="str">
        <f>+CONSOLIDADO!J457&amp;" "&amp;CONSOLIDADO!K457</f>
        <v>2.3.02.01.01.98 Otros Gastos Adquisición y/o producción equipos, materiales, suministros y servicios propios Sector</v>
      </c>
      <c r="L453" s="16" t="str">
        <f>+CONSOLIDADO!L457&amp;" "&amp;CONSOLIDADO!M457</f>
        <v>066 Fortalecimiento Institucional - General</v>
      </c>
      <c r="M453" s="16" t="str">
        <f>+CONSOLIDADO!N457&amp;" "&amp;CONSOLIDADO!O457</f>
        <v>7018 Transferencias de carácter general entre diferentes niveles de gobierno</v>
      </c>
    </row>
    <row r="454" spans="1:13" x14ac:dyDescent="0.2">
      <c r="A454" s="34" t="str">
        <f t="shared" si="35"/>
        <v>3311403310906-101</v>
      </c>
      <c r="B454" s="34">
        <f t="shared" si="36"/>
        <v>101</v>
      </c>
      <c r="C454" s="34" t="str">
        <f t="shared" si="37"/>
        <v>3311403310906</v>
      </c>
      <c r="D454" s="34" t="str">
        <f t="shared" si="38"/>
        <v>331140331090604</v>
      </c>
      <c r="E454" s="34" t="str">
        <f t="shared" si="39"/>
        <v>33114033109060401</v>
      </c>
      <c r="F454" s="35" t="str">
        <f>IF(ISERROR(CONSOLIDADO!D458&amp;IF(LEN(CONSOLIDADO!G458)=1,"00"&amp;CONSOLIDADO!G458,IF(LEN(CONSOLIDADO!G458)=2,"0"&amp;CONSOLIDADO!G458,IF(LEN(CONSOLIDADO!G458)=3,CONSOLIDADO!G458,""))))=TRUE,"",CONSOLIDADO!D458&amp;IF(LEN(CONSOLIDADO!G458)=1,"00"&amp;CONSOLIDADO!G458,IF(LEN(CONSOLIDADO!G458)=2,"0"&amp;CONSOLIDADO!G458,IF(LEN(CONSOLIDADO!G458)=3,CONSOLIDADO!G458,""))))</f>
        <v>33114033109060401004</v>
      </c>
      <c r="G454" s="16" t="str">
        <f>CONSOLIDADO!B458</f>
        <v>Garantizar  100 % de funcionamiento de la red tecnológica del fopae.</v>
      </c>
      <c r="H454" s="16" t="str">
        <f>MID(CONSOLIDADO!E458,6,250)</f>
        <v>Adquisición de equipos  de cómputo, infraestructura de red, software, elementos y herramientas necesarias para soporte y disponibilidad de los procesos misionales, estratégicos, de apoyo y de evaluación y control para la entidad.</v>
      </c>
      <c r="I454" s="36" t="str">
        <f>CONSOLIDADO!H458</f>
        <v>Contratar la renovacion de las suscripciones para el sistema operativo REDHAT, servidor de aplicaciones JBOSS  y servicios de soporte y actualizacion para los servidores de la entidad</v>
      </c>
      <c r="J454" s="34" t="str">
        <f>+CONSOLIDADO!P458&amp;" - "&amp;CONSOLIDADO!Q458&amp;" - "&amp;CONSOLIDADO!R458&amp;" "&amp;CONSOLIDADO!S458</f>
        <v>02 - 01 - 0089 Adquisición de equipos y suministros tecnológicos</v>
      </c>
      <c r="K454" s="34" t="str">
        <f>+CONSOLIDADO!J458&amp;" "&amp;CONSOLIDADO!K458</f>
        <v>2.3.02.01.01.98 Otros Gastos Adquisición y/o producción equipos, materiales, suministros y servicios propios Sector</v>
      </c>
      <c r="L454" s="16" t="str">
        <f>+CONSOLIDADO!L458&amp;" "&amp;CONSOLIDADO!M458</f>
        <v>066 Fortalecimiento Institucional - General</v>
      </c>
      <c r="M454" s="16" t="str">
        <f>+CONSOLIDADO!N458&amp;" "&amp;CONSOLIDADO!O458</f>
        <v>7018 Transferencias de carácter general entre diferentes niveles de gobierno</v>
      </c>
    </row>
    <row r="455" spans="1:13" x14ac:dyDescent="0.2">
      <c r="A455" s="34" t="str">
        <f t="shared" si="35"/>
        <v>3311403310906-102</v>
      </c>
      <c r="B455" s="34">
        <f t="shared" si="36"/>
        <v>102</v>
      </c>
      <c r="C455" s="34" t="str">
        <f t="shared" si="37"/>
        <v>3311403310906</v>
      </c>
      <c r="D455" s="34" t="str">
        <f t="shared" si="38"/>
        <v>331140331090604</v>
      </c>
      <c r="E455" s="34" t="str">
        <f t="shared" si="39"/>
        <v>33114033109060401</v>
      </c>
      <c r="F455" s="35" t="str">
        <f>IF(ISERROR(CONSOLIDADO!D459&amp;IF(LEN(CONSOLIDADO!G459)=1,"00"&amp;CONSOLIDADO!G459,IF(LEN(CONSOLIDADO!G459)=2,"0"&amp;CONSOLIDADO!G459,IF(LEN(CONSOLIDADO!G459)=3,CONSOLIDADO!G459,""))))=TRUE,"",CONSOLIDADO!D459&amp;IF(LEN(CONSOLIDADO!G459)=1,"00"&amp;CONSOLIDADO!G459,IF(LEN(CONSOLIDADO!G459)=2,"0"&amp;CONSOLIDADO!G459,IF(LEN(CONSOLIDADO!G459)=3,CONSOLIDADO!G459,""))))</f>
        <v>33114033109060401005</v>
      </c>
      <c r="G455" s="16" t="str">
        <f>CONSOLIDADO!B459</f>
        <v>Garantizar  100 % de funcionamiento de la red tecnológica del fopae.</v>
      </c>
      <c r="H455" s="16" t="str">
        <f>MID(CONSOLIDADO!E459,6,250)</f>
        <v>Adquisición de equipos  de cómputo, infraestructura de red, software, elementos y herramientas necesarias para soporte y disponibilidad de los procesos misionales, estratégicos, de apoyo y de evaluación y control para la entidad.</v>
      </c>
      <c r="I455" s="36" t="str">
        <f>CONSOLIDADO!H459</f>
        <v>Alquiler de equipos de computo, perifericos de impresión, escáneres, video beam y switches a precios unitarios fijos de acuerdo a las cantidades y especificaciones requeridas por la entidad</v>
      </c>
      <c r="J455" s="34" t="str">
        <f>+CONSOLIDADO!P459&amp;" - "&amp;CONSOLIDADO!Q459&amp;" - "&amp;CONSOLIDADO!R459&amp;" "&amp;CONSOLIDADO!S459</f>
        <v>02 - 01 - 0089 Adquisición de equipos y suministros tecnológicos</v>
      </c>
      <c r="K455" s="34" t="str">
        <f>+CONSOLIDADO!J459&amp;" "&amp;CONSOLIDADO!K459</f>
        <v>2.3.02.01.01.98 Otros Gastos Adquisición y/o producción equipos, materiales, suministros y servicios propios Sector</v>
      </c>
      <c r="L455" s="16" t="str">
        <f>+CONSOLIDADO!L459&amp;" "&amp;CONSOLIDADO!M459</f>
        <v>066 Fortalecimiento Institucional - General</v>
      </c>
      <c r="M455" s="16" t="str">
        <f>+CONSOLIDADO!N459&amp;" "&amp;CONSOLIDADO!O459</f>
        <v>7018 Transferencias de carácter general entre diferentes niveles de gobierno</v>
      </c>
    </row>
    <row r="456" spans="1:13" x14ac:dyDescent="0.2">
      <c r="A456" s="34" t="str">
        <f t="shared" si="35"/>
        <v>3311403310906-103</v>
      </c>
      <c r="B456" s="34">
        <f t="shared" si="36"/>
        <v>103</v>
      </c>
      <c r="C456" s="34" t="str">
        <f t="shared" si="37"/>
        <v>3311403310906</v>
      </c>
      <c r="D456" s="34" t="str">
        <f t="shared" si="38"/>
        <v>331140331090604</v>
      </c>
      <c r="E456" s="34" t="str">
        <f t="shared" si="39"/>
        <v>33114033109060401</v>
      </c>
      <c r="F456" s="35" t="str">
        <f>IF(ISERROR(CONSOLIDADO!D460&amp;IF(LEN(CONSOLIDADO!G460)=1,"00"&amp;CONSOLIDADO!G460,IF(LEN(CONSOLIDADO!G460)=2,"0"&amp;CONSOLIDADO!G460,IF(LEN(CONSOLIDADO!G460)=3,CONSOLIDADO!G460,""))))=TRUE,"",CONSOLIDADO!D460&amp;IF(LEN(CONSOLIDADO!G460)=1,"00"&amp;CONSOLIDADO!G460,IF(LEN(CONSOLIDADO!G460)=2,"0"&amp;CONSOLIDADO!G460,IF(LEN(CONSOLIDADO!G460)=3,CONSOLIDADO!G460,""))))</f>
        <v>33114033109060401006</v>
      </c>
      <c r="G456" s="16" t="str">
        <f>CONSOLIDADO!B460</f>
        <v>Garantizar  100 % de funcionamiento de la red tecnológica del fopae.</v>
      </c>
      <c r="H456" s="16" t="str">
        <f>MID(CONSOLIDADO!E460,6,250)</f>
        <v>Adquisición de equipos  de cómputo, infraestructura de red, software, elementos y herramientas necesarias para soporte y disponibilidad de los procesos misionales, estratégicos, de apoyo y de evaluación y control para la entidad.</v>
      </c>
      <c r="I456" s="36" t="str">
        <f>CONSOLIDADO!H460</f>
        <v>Mantenimiento preventivo y correctivo de equipos de computo, perifericos de impresión, scanner y video beam, incluida bolsa de repuestos</v>
      </c>
      <c r="J456" s="34" t="str">
        <f>+CONSOLIDADO!P460&amp;" - "&amp;CONSOLIDADO!Q460&amp;" - "&amp;CONSOLIDADO!R460&amp;" "&amp;CONSOLIDADO!S460</f>
        <v>02 - 02 - 0041 Mantenimiento de Equipos de Cómputo y Tecnológicos del FOPAE</v>
      </c>
      <c r="K456" s="34" t="str">
        <f>+CONSOLIDADO!J460&amp;" "&amp;CONSOLIDADO!K460</f>
        <v>2.3.02.01.02.98 Otros Gastos en Mantenimiento de equipos, materiales, suministros y servicios propios del Sector</v>
      </c>
      <c r="L456" s="16" t="str">
        <f>+CONSOLIDADO!L460&amp;" "&amp;CONSOLIDADO!M460</f>
        <v>066 Fortalecimiento Institucional - General</v>
      </c>
      <c r="M456" s="16" t="str">
        <f>+CONSOLIDADO!N460&amp;" "&amp;CONSOLIDADO!O460</f>
        <v>7018 Transferencias de carácter general entre diferentes niveles de gobierno</v>
      </c>
    </row>
    <row r="457" spans="1:13" x14ac:dyDescent="0.2">
      <c r="A457" s="34" t="str">
        <f t="shared" si="35"/>
        <v>3311403310906-104</v>
      </c>
      <c r="B457" s="34">
        <f t="shared" si="36"/>
        <v>104</v>
      </c>
      <c r="C457" s="34" t="str">
        <f t="shared" si="37"/>
        <v>3311403310906</v>
      </c>
      <c r="D457" s="34" t="str">
        <f t="shared" si="38"/>
        <v>331140331090604</v>
      </c>
      <c r="E457" s="34" t="str">
        <f t="shared" si="39"/>
        <v>33114033109060401</v>
      </c>
      <c r="F457" s="35" t="str">
        <f>IF(ISERROR(CONSOLIDADO!D461&amp;IF(LEN(CONSOLIDADO!G461)=1,"00"&amp;CONSOLIDADO!G461,IF(LEN(CONSOLIDADO!G461)=2,"0"&amp;CONSOLIDADO!G461,IF(LEN(CONSOLIDADO!G461)=3,CONSOLIDADO!G461,""))))=TRUE,"",CONSOLIDADO!D461&amp;IF(LEN(CONSOLIDADO!G461)=1,"00"&amp;CONSOLIDADO!G461,IF(LEN(CONSOLIDADO!G461)=2,"0"&amp;CONSOLIDADO!G461,IF(LEN(CONSOLIDADO!G461)=3,CONSOLIDADO!G461,""))))</f>
        <v>33114033109060401007</v>
      </c>
      <c r="G457" s="16" t="str">
        <f>CONSOLIDADO!B461</f>
        <v>Garantizar  100 % de funcionamiento de la red tecnológica del fopae.</v>
      </c>
      <c r="H457" s="16" t="str">
        <f>MID(CONSOLIDADO!E461,6,250)</f>
        <v>Adquisición de equipos  de cómputo, infraestructura de red, software, elementos y herramientas necesarias para soporte y disponibilidad de los procesos misionales, estratégicos, de apoyo y de evaluación y control para la entidad.</v>
      </c>
      <c r="I457" s="36" t="str">
        <f>CONSOLIDADO!H461</f>
        <v>Renovación del soporte de software helpdesk y administracion de equipos</v>
      </c>
      <c r="J457" s="34" t="str">
        <f>+CONSOLIDADO!P461&amp;" - "&amp;CONSOLIDADO!Q461&amp;" - "&amp;CONSOLIDADO!R461&amp;" "&amp;CONSOLIDADO!S461</f>
        <v>02 - 01 - 0089 Adquisición de equipos y suministros tecnológicos</v>
      </c>
      <c r="K457" s="34" t="str">
        <f>+CONSOLIDADO!J461&amp;" "&amp;CONSOLIDADO!K461</f>
        <v>2.3.02.01.01.98 Otros Gastos Adquisición y/o producción equipos, materiales, suministros y servicios propios Sector</v>
      </c>
      <c r="L457" s="16" t="str">
        <f>+CONSOLIDADO!L461&amp;" "&amp;CONSOLIDADO!M461</f>
        <v>066 Fortalecimiento Institucional - General</v>
      </c>
      <c r="M457" s="16" t="str">
        <f>+CONSOLIDADO!N461&amp;" "&amp;CONSOLIDADO!O461</f>
        <v>7018 Transferencias de carácter general entre diferentes niveles de gobierno</v>
      </c>
    </row>
    <row r="458" spans="1:13" x14ac:dyDescent="0.2">
      <c r="A458" s="34" t="str">
        <f t="shared" si="35"/>
        <v>3311403310906-105</v>
      </c>
      <c r="B458" s="34">
        <f t="shared" si="36"/>
        <v>105</v>
      </c>
      <c r="C458" s="34" t="str">
        <f t="shared" si="37"/>
        <v>3311403310906</v>
      </c>
      <c r="D458" s="34" t="str">
        <f t="shared" si="38"/>
        <v>331140331090604</v>
      </c>
      <c r="E458" s="34" t="str">
        <f t="shared" si="39"/>
        <v>33114033109060401</v>
      </c>
      <c r="F458" s="35" t="str">
        <f>IF(ISERROR(CONSOLIDADO!D462&amp;IF(LEN(CONSOLIDADO!G462)=1,"00"&amp;CONSOLIDADO!G462,IF(LEN(CONSOLIDADO!G462)=2,"0"&amp;CONSOLIDADO!G462,IF(LEN(CONSOLIDADO!G462)=3,CONSOLIDADO!G462,""))))=TRUE,"",CONSOLIDADO!D462&amp;IF(LEN(CONSOLIDADO!G462)=1,"00"&amp;CONSOLIDADO!G462,IF(LEN(CONSOLIDADO!G462)=2,"0"&amp;CONSOLIDADO!G462,IF(LEN(CONSOLIDADO!G462)=3,CONSOLIDADO!G462,""))))</f>
        <v>33114033109060401008</v>
      </c>
      <c r="G458" s="16" t="str">
        <f>CONSOLIDADO!B462</f>
        <v>Garantizar  100 % de funcionamiento de la red tecnológica del fopae.</v>
      </c>
      <c r="H458" s="16" t="str">
        <f>MID(CONSOLIDADO!E462,6,250)</f>
        <v>Adquisición de equipos  de cómputo, infraestructura de red, software, elementos y herramientas necesarias para soporte y disponibilidad de los procesos misionales, estratégicos, de apoyo y de evaluación y control para la entidad.</v>
      </c>
      <c r="I458" s="36" t="str">
        <f>CONSOLIDADO!H462</f>
        <v>Contratar la adquisición e instalación de equipos de impresión y software para generación de códigos de barras acorde a especificaciones técnicas</v>
      </c>
      <c r="J458" s="34" t="str">
        <f>+CONSOLIDADO!P462&amp;" - "&amp;CONSOLIDADO!Q462&amp;" - "&amp;CONSOLIDADO!R462&amp;" "&amp;CONSOLIDADO!S462</f>
        <v>02 - 01 - 0089 Adquisición de equipos y suministros tecnológicos</v>
      </c>
      <c r="K458" s="34" t="str">
        <f>+CONSOLIDADO!J462&amp;" "&amp;CONSOLIDADO!K462</f>
        <v>2.3.02.01.01.98 Otros Gastos Adquisición y/o producción equipos, materiales, suministros y servicios propios Sector</v>
      </c>
      <c r="L458" s="16" t="str">
        <f>+CONSOLIDADO!L462&amp;" "&amp;CONSOLIDADO!M462</f>
        <v>066 Fortalecimiento Institucional - General</v>
      </c>
      <c r="M458" s="16" t="str">
        <f>+CONSOLIDADO!N462&amp;" "&amp;CONSOLIDADO!O462</f>
        <v>7018 Transferencias de carácter general entre diferentes niveles de gobierno</v>
      </c>
    </row>
    <row r="459" spans="1:13" x14ac:dyDescent="0.2">
      <c r="A459" s="34" t="str">
        <f t="shared" si="35"/>
        <v>3311403310906-106</v>
      </c>
      <c r="B459" s="34">
        <f t="shared" si="36"/>
        <v>106</v>
      </c>
      <c r="C459" s="34" t="str">
        <f t="shared" si="37"/>
        <v>3311403310906</v>
      </c>
      <c r="D459" s="34" t="str">
        <f t="shared" si="38"/>
        <v>331140331090604</v>
      </c>
      <c r="E459" s="34" t="str">
        <f t="shared" si="39"/>
        <v>33114033109060401</v>
      </c>
      <c r="F459" s="35" t="str">
        <f>IF(ISERROR(CONSOLIDADO!D463&amp;IF(LEN(CONSOLIDADO!G463)=1,"00"&amp;CONSOLIDADO!G463,IF(LEN(CONSOLIDADO!G463)=2,"0"&amp;CONSOLIDADO!G463,IF(LEN(CONSOLIDADO!G463)=3,CONSOLIDADO!G463,""))))=TRUE,"",CONSOLIDADO!D463&amp;IF(LEN(CONSOLIDADO!G463)=1,"00"&amp;CONSOLIDADO!G463,IF(LEN(CONSOLIDADO!G463)=2,"0"&amp;CONSOLIDADO!G463,IF(LEN(CONSOLIDADO!G463)=3,CONSOLIDADO!G463,""))))</f>
        <v>33114033109060401009</v>
      </c>
      <c r="G459" s="16" t="str">
        <f>CONSOLIDADO!B463</f>
        <v>Garantizar  100 % de funcionamiento de la red tecnológica del fopae.</v>
      </c>
      <c r="H459" s="16" t="str">
        <f>MID(CONSOLIDADO!E463,6,250)</f>
        <v>Adquisición de equipos  de cómputo, infraestructura de red, software, elementos y herramientas necesarias para soporte y disponibilidad de los procesos misionales, estratégicos, de apoyo y de evaluación y control para la entidad.</v>
      </c>
      <c r="I459" s="36" t="str">
        <f>CONSOLIDADO!H463</f>
        <v>Renovación de switches de borde y elementos de red del centro de computo para aumentar velocidad de transmisión y afinamiento de los segmentos de la red; junto con la configuración de administración centralizada de servidores</v>
      </c>
      <c r="J459" s="34" t="str">
        <f>+CONSOLIDADO!P463&amp;" - "&amp;CONSOLIDADO!Q463&amp;" - "&amp;CONSOLIDADO!R463&amp;" "&amp;CONSOLIDADO!S463</f>
        <v>02 - 01 - 0089 Adquisición de equipos y suministros tecnológicos</v>
      </c>
      <c r="K459" s="34" t="str">
        <f>+CONSOLIDADO!J463&amp;" "&amp;CONSOLIDADO!K463</f>
        <v>2.3.02.01.01.98 Otros Gastos Adquisición y/o producción equipos, materiales, suministros y servicios propios Sector</v>
      </c>
      <c r="L459" s="16" t="str">
        <f>+CONSOLIDADO!L463&amp;" "&amp;CONSOLIDADO!M463</f>
        <v>066 Fortalecimiento Institucional - General</v>
      </c>
      <c r="M459" s="16" t="str">
        <f>+CONSOLIDADO!N463&amp;" "&amp;CONSOLIDADO!O463</f>
        <v>7018 Transferencias de carácter general entre diferentes niveles de gobierno</v>
      </c>
    </row>
    <row r="460" spans="1:13" x14ac:dyDescent="0.2">
      <c r="A460" s="34" t="str">
        <f t="shared" si="35"/>
        <v>3311403310906-107</v>
      </c>
      <c r="B460" s="34">
        <f t="shared" si="36"/>
        <v>107</v>
      </c>
      <c r="C460" s="34" t="str">
        <f t="shared" si="37"/>
        <v>3311403310906</v>
      </c>
      <c r="D460" s="34" t="str">
        <f t="shared" si="38"/>
        <v>331140331090604</v>
      </c>
      <c r="E460" s="34" t="str">
        <f t="shared" si="39"/>
        <v>33114033109060401</v>
      </c>
      <c r="F460" s="35" t="str">
        <f>IF(ISERROR(CONSOLIDADO!D464&amp;IF(LEN(CONSOLIDADO!G464)=1,"00"&amp;CONSOLIDADO!G464,IF(LEN(CONSOLIDADO!G464)=2,"0"&amp;CONSOLIDADO!G464,IF(LEN(CONSOLIDADO!G464)=3,CONSOLIDADO!G464,""))))=TRUE,"",CONSOLIDADO!D464&amp;IF(LEN(CONSOLIDADO!G464)=1,"00"&amp;CONSOLIDADO!G464,IF(LEN(CONSOLIDADO!G464)=2,"0"&amp;CONSOLIDADO!G464,IF(LEN(CONSOLIDADO!G464)=3,CONSOLIDADO!G464,""))))</f>
        <v>33114033109060401010</v>
      </c>
      <c r="G460" s="16" t="str">
        <f>CONSOLIDADO!B464</f>
        <v>Garantizar  100 % de funcionamiento de la red tecnológica del fopae.</v>
      </c>
      <c r="H460" s="16" t="str">
        <f>MID(CONSOLIDADO!E464,6,250)</f>
        <v>Adquisición de equipos  de cómputo, infraestructura de red, software, elementos y herramientas necesarias para soporte y disponibilidad de los procesos misionales, estratégicos, de apoyo y de evaluación y control para la entidad.</v>
      </c>
      <c r="I460" s="36" t="str">
        <f>CONSOLIDADO!H464</f>
        <v>Contratar la consultoría de certificación ISO27001 para mejora de los procesos de seguridad informática</v>
      </c>
      <c r="J460" s="34" t="str">
        <f>+CONSOLIDADO!P464&amp;" - "&amp;CONSOLIDADO!Q464&amp;" - "&amp;CONSOLIDADO!R464&amp;" "&amp;CONSOLIDADO!S464</f>
        <v>02 - 01 - 0764 Materiales, suministros y servicios del FOPAE</v>
      </c>
      <c r="K460" s="34" t="str">
        <f>+CONSOLIDADO!J464&amp;" "&amp;CONSOLIDADO!K464</f>
        <v>2.3.02.02.01.98 Otros Gastos Adquisición y/o producción equipos, materiales, suministros y servicios Administrativos</v>
      </c>
      <c r="L460" s="16" t="str">
        <f>+CONSOLIDADO!L464&amp;" "&amp;CONSOLIDADO!M464</f>
        <v>066 Prevención Y Atención De Desastres - General</v>
      </c>
      <c r="M460" s="16" t="str">
        <f>+CONSOLIDADO!N464&amp;" "&amp;CONSOLIDADO!O464</f>
        <v>7018 Transferencias de carácter general entre diferentes niveles de gobierno</v>
      </c>
    </row>
    <row r="461" spans="1:13" x14ac:dyDescent="0.2">
      <c r="A461" s="34" t="str">
        <f t="shared" si="35"/>
        <v>3311403310906-108</v>
      </c>
      <c r="B461" s="34">
        <f t="shared" si="36"/>
        <v>108</v>
      </c>
      <c r="C461" s="34" t="str">
        <f t="shared" si="37"/>
        <v>3311403310906</v>
      </c>
      <c r="D461" s="34" t="str">
        <f t="shared" si="38"/>
        <v>331140331090604</v>
      </c>
      <c r="E461" s="34" t="str">
        <f t="shared" si="39"/>
        <v>33114033109060401</v>
      </c>
      <c r="F461" s="35" t="str">
        <f>IF(ISERROR(CONSOLIDADO!D465&amp;IF(LEN(CONSOLIDADO!G465)=1,"00"&amp;CONSOLIDADO!G465,IF(LEN(CONSOLIDADO!G465)=2,"0"&amp;CONSOLIDADO!G465,IF(LEN(CONSOLIDADO!G465)=3,CONSOLIDADO!G465,""))))=TRUE,"",CONSOLIDADO!D465&amp;IF(LEN(CONSOLIDADO!G465)=1,"00"&amp;CONSOLIDADO!G465,IF(LEN(CONSOLIDADO!G465)=2,"0"&amp;CONSOLIDADO!G465,IF(LEN(CONSOLIDADO!G465)=3,CONSOLIDADO!G465,""))))</f>
        <v>33114033109060401011</v>
      </c>
      <c r="G461" s="16" t="str">
        <f>CONSOLIDADO!B465</f>
        <v>Garantizar  100 % de funcionamiento de la red tecnológica del fopae.</v>
      </c>
      <c r="H461" s="16" t="str">
        <f>MID(CONSOLIDADO!E465,6,250)</f>
        <v>Adquisición de equipos  de cómputo, infraestructura de red, software, elementos y herramientas necesarias para soporte y disponibilidad de los procesos misionales, estratégicos, de apoyo y de evaluación y control para la entidad.</v>
      </c>
      <c r="I461" s="36" t="str">
        <f>CONSOLIDADO!H465</f>
        <v>Adquisición de software para seguimiento y monitoreo de la red LAN</v>
      </c>
      <c r="J461" s="34" t="str">
        <f>+CONSOLIDADO!P465&amp;" - "&amp;CONSOLIDADO!Q465&amp;" - "&amp;CONSOLIDADO!R465&amp;" "&amp;CONSOLIDADO!S465</f>
        <v>02 - 01 - 0089 Adquisición de equipos y suministros tecnológicos</v>
      </c>
      <c r="K461" s="34" t="str">
        <f>+CONSOLIDADO!J465&amp;" "&amp;CONSOLIDADO!K465</f>
        <v>2.3.02.01.01.98 Otros Gastos Adquisición y/o producción equipos, materiales, suministros y servicios propios Sector</v>
      </c>
      <c r="L461" s="16" t="str">
        <f>+CONSOLIDADO!L465&amp;" "&amp;CONSOLIDADO!M465</f>
        <v>066 Fortalecimiento Institucional - General</v>
      </c>
      <c r="M461" s="16" t="str">
        <f>+CONSOLIDADO!N465&amp;" "&amp;CONSOLIDADO!O465</f>
        <v>7018 Transferencias de carácter general entre diferentes niveles de gobierno</v>
      </c>
    </row>
    <row r="462" spans="1:13" x14ac:dyDescent="0.2">
      <c r="A462" s="34" t="str">
        <f t="shared" si="35"/>
        <v>3311403310906-109</v>
      </c>
      <c r="B462" s="34">
        <f t="shared" si="36"/>
        <v>109</v>
      </c>
      <c r="C462" s="34" t="str">
        <f t="shared" si="37"/>
        <v>3311403310906</v>
      </c>
      <c r="D462" s="34" t="str">
        <f t="shared" si="38"/>
        <v>331140331090604</v>
      </c>
      <c r="E462" s="34" t="str">
        <f t="shared" si="39"/>
        <v>33114033109060401</v>
      </c>
      <c r="F462" s="35" t="str">
        <f>IF(ISERROR(CONSOLIDADO!D466&amp;IF(LEN(CONSOLIDADO!G466)=1,"00"&amp;CONSOLIDADO!G466,IF(LEN(CONSOLIDADO!G466)=2,"0"&amp;CONSOLIDADO!G466,IF(LEN(CONSOLIDADO!G466)=3,CONSOLIDADO!G466,""))))=TRUE,"",CONSOLIDADO!D466&amp;IF(LEN(CONSOLIDADO!G466)=1,"00"&amp;CONSOLIDADO!G466,IF(LEN(CONSOLIDADO!G466)=2,"0"&amp;CONSOLIDADO!G466,IF(LEN(CONSOLIDADO!G466)=3,CONSOLIDADO!G466,""))))</f>
        <v>33114033109060401012</v>
      </c>
      <c r="G462" s="16" t="str">
        <f>CONSOLIDADO!B466</f>
        <v>Garantizar  100 % de funcionamiento de la red tecnológica del fopae.</v>
      </c>
      <c r="H462" s="16" t="str">
        <f>MID(CONSOLIDADO!E466,6,250)</f>
        <v>Adquisición de equipos  de cómputo, infraestructura de red, software, elementos y herramientas necesarias para soporte y disponibilidad de los procesos misionales, estratégicos, de apoyo y de evaluación y control para la entidad.</v>
      </c>
      <c r="I462" s="36" t="str">
        <f>CONSOLIDADO!H466</f>
        <v>Contratar la ampliación del sistema de almacenamiento para los archivos de la entidad</v>
      </c>
      <c r="J462" s="34" t="str">
        <f>+CONSOLIDADO!P466&amp;" - "&amp;CONSOLIDADO!Q466&amp;" - "&amp;CONSOLIDADO!R466&amp;" "&amp;CONSOLIDADO!S466</f>
        <v>02 - 01 - 0089 Adquisición de equipos y suministros tecnológicos</v>
      </c>
      <c r="K462" s="34" t="str">
        <f>+CONSOLIDADO!J466&amp;" "&amp;CONSOLIDADO!K466</f>
        <v>2.3.02.01.01.98 Otros Gastos Adquisición y/o producción equipos, materiales, suministros y servicios propios Sector</v>
      </c>
      <c r="L462" s="16" t="str">
        <f>+CONSOLIDADO!L466&amp;" "&amp;CONSOLIDADO!M466</f>
        <v>066 Fortalecimiento Institucional - General</v>
      </c>
      <c r="M462" s="16" t="str">
        <f>+CONSOLIDADO!N466&amp;" "&amp;CONSOLIDADO!O466</f>
        <v>7018 Transferencias de carácter general entre diferentes niveles de gobierno</v>
      </c>
    </row>
    <row r="463" spans="1:13" x14ac:dyDescent="0.2">
      <c r="A463" s="34" t="str">
        <f t="shared" si="35"/>
        <v>3311403310906-110</v>
      </c>
      <c r="B463" s="34">
        <f t="shared" si="36"/>
        <v>110</v>
      </c>
      <c r="C463" s="34" t="str">
        <f t="shared" si="37"/>
        <v>3311403310906</v>
      </c>
      <c r="D463" s="34" t="str">
        <f t="shared" si="38"/>
        <v>331140331090604</v>
      </c>
      <c r="E463" s="34" t="str">
        <f t="shared" si="39"/>
        <v>33114033109060401</v>
      </c>
      <c r="F463" s="35" t="str">
        <f>IF(ISERROR(CONSOLIDADO!D467&amp;IF(LEN(CONSOLIDADO!G467)=1,"00"&amp;CONSOLIDADO!G467,IF(LEN(CONSOLIDADO!G467)=2,"0"&amp;CONSOLIDADO!G467,IF(LEN(CONSOLIDADO!G467)=3,CONSOLIDADO!G467,""))))=TRUE,"",CONSOLIDADO!D467&amp;IF(LEN(CONSOLIDADO!G467)=1,"00"&amp;CONSOLIDADO!G467,IF(LEN(CONSOLIDADO!G467)=2,"0"&amp;CONSOLIDADO!G467,IF(LEN(CONSOLIDADO!G467)=3,CONSOLIDADO!G467,""))))</f>
        <v>33114033109060401013</v>
      </c>
      <c r="G463" s="16" t="str">
        <f>CONSOLIDADO!B467</f>
        <v>Garantizar  100 % de funcionamiento de la red tecnológica del fopae.</v>
      </c>
      <c r="H463" s="16" t="str">
        <f>MID(CONSOLIDADO!E467,6,250)</f>
        <v>Adquisición de equipos  de cómputo, infraestructura de red, software, elementos y herramientas necesarias para soporte y disponibilidad de los procesos misionales, estratégicos, de apoyo y de evaluación y control para la entidad.</v>
      </c>
      <c r="I463" s="36" t="str">
        <f>CONSOLIDADO!H467</f>
        <v>Adquisición e instalación de los aires acondicionados del centro de cómputo de la entidad, incluidos los requerimientos necesarios de obra civil</v>
      </c>
      <c r="J463" s="34" t="str">
        <f>+CONSOLIDADO!P467&amp;" - "&amp;CONSOLIDADO!Q467&amp;" - "&amp;CONSOLIDADO!R467&amp;" "&amp;CONSOLIDADO!S467</f>
        <v>02 - 01 - 0089 Adquisición de equipos y suministros tecnológicos</v>
      </c>
      <c r="K463" s="34" t="str">
        <f>+CONSOLIDADO!J467&amp;" "&amp;CONSOLIDADO!K467</f>
        <v>2.3.02.01.01.98 Otros Gastos Adquisición y/o producción equipos, materiales, suministros y servicios propios Sector</v>
      </c>
      <c r="L463" s="16" t="str">
        <f>+CONSOLIDADO!L467&amp;" "&amp;CONSOLIDADO!M467</f>
        <v>066 Fortalecimiento Institucional - General</v>
      </c>
      <c r="M463" s="16" t="str">
        <f>+CONSOLIDADO!N467&amp;" "&amp;CONSOLIDADO!O467</f>
        <v>7018 Transferencias de carácter general entre diferentes niveles de gobierno</v>
      </c>
    </row>
    <row r="464" spans="1:13" x14ac:dyDescent="0.2">
      <c r="A464" s="34" t="str">
        <f t="shared" si="35"/>
        <v>3311403310906-111</v>
      </c>
      <c r="B464" s="34">
        <f t="shared" si="36"/>
        <v>111</v>
      </c>
      <c r="C464" s="34" t="str">
        <f t="shared" si="37"/>
        <v>3311403310906</v>
      </c>
      <c r="D464" s="34" t="str">
        <f t="shared" si="38"/>
        <v>331140331090604</v>
      </c>
      <c r="E464" s="34" t="str">
        <f t="shared" si="39"/>
        <v>33114033109060401</v>
      </c>
      <c r="F464" s="35" t="str">
        <f>IF(ISERROR(CONSOLIDADO!D468&amp;IF(LEN(CONSOLIDADO!G468)=1,"00"&amp;CONSOLIDADO!G468,IF(LEN(CONSOLIDADO!G468)=2,"0"&amp;CONSOLIDADO!G468,IF(LEN(CONSOLIDADO!G468)=3,CONSOLIDADO!G468,""))))=TRUE,"",CONSOLIDADO!D468&amp;IF(LEN(CONSOLIDADO!G468)=1,"00"&amp;CONSOLIDADO!G468,IF(LEN(CONSOLIDADO!G468)=2,"0"&amp;CONSOLIDADO!G468,IF(LEN(CONSOLIDADO!G468)=3,CONSOLIDADO!G468,""))))</f>
        <v>33114033109060401014</v>
      </c>
      <c r="G464" s="16" t="str">
        <f>CONSOLIDADO!B468</f>
        <v>Garantizar  100 % de funcionamiento de la red tecnológica del fopae.</v>
      </c>
      <c r="H464" s="16" t="str">
        <f>MID(CONSOLIDADO!E468,6,250)</f>
        <v>Adquisición de equipos  de cómputo, infraestructura de red, software, elementos y herramientas necesarias para soporte y disponibilidad de los procesos misionales, estratégicos, de apoyo y de evaluación y control para la entidad.</v>
      </c>
      <c r="I464" s="36" t="str">
        <f>CONSOLIDADO!H468</f>
        <v>Contratar la prestación del servicio de Mantenimiento para las UPS y bancos de baterias de propiedad de la entidad, con suministro de repuestos y mano de obra.</v>
      </c>
      <c r="J464" s="34" t="str">
        <f>+CONSOLIDADO!P468&amp;" - "&amp;CONSOLIDADO!Q468&amp;" - "&amp;CONSOLIDADO!R468&amp;" "&amp;CONSOLIDADO!S468</f>
        <v>02 - 02 - 0041 Mantenimiento de Equipos de Cómputo y Tecnológicos del FOPAE</v>
      </c>
      <c r="K464" s="34" t="str">
        <f>+CONSOLIDADO!J468&amp;" "&amp;CONSOLIDADO!K468</f>
        <v>2.3.02.01.02.98 Otros Gastos en Mantenimiento de equipos, materiales, suministros y servicios propios del Sector</v>
      </c>
      <c r="L464" s="16" t="str">
        <f>+CONSOLIDADO!L468&amp;" "&amp;CONSOLIDADO!M468</f>
        <v>066 Fortalecimiento Institucional - General</v>
      </c>
      <c r="M464" s="16" t="str">
        <f>+CONSOLIDADO!N468&amp;" "&amp;CONSOLIDADO!O468</f>
        <v>7018 Transferencias de carácter general entre diferentes niveles de gobierno</v>
      </c>
    </row>
    <row r="465" spans="1:13" x14ac:dyDescent="0.2">
      <c r="A465" s="34" t="str">
        <f t="shared" si="35"/>
        <v>3311403310906-112</v>
      </c>
      <c r="B465" s="34">
        <f t="shared" si="36"/>
        <v>112</v>
      </c>
      <c r="C465" s="34" t="str">
        <f t="shared" si="37"/>
        <v>3311403310906</v>
      </c>
      <c r="D465" s="34" t="str">
        <f t="shared" si="38"/>
        <v>331140331090604</v>
      </c>
      <c r="E465" s="34" t="str">
        <f t="shared" si="39"/>
        <v>33114033109060401</v>
      </c>
      <c r="F465" s="35" t="str">
        <f>IF(ISERROR(CONSOLIDADO!D469&amp;IF(LEN(CONSOLIDADO!G469)=1,"00"&amp;CONSOLIDADO!G469,IF(LEN(CONSOLIDADO!G469)=2,"0"&amp;CONSOLIDADO!G469,IF(LEN(CONSOLIDADO!G469)=3,CONSOLIDADO!G469,""))))=TRUE,"",CONSOLIDADO!D469&amp;IF(LEN(CONSOLIDADO!G469)=1,"00"&amp;CONSOLIDADO!G469,IF(LEN(CONSOLIDADO!G469)=2,"0"&amp;CONSOLIDADO!G469,IF(LEN(CONSOLIDADO!G469)=3,CONSOLIDADO!G469,""))))</f>
        <v>33114033109060401015</v>
      </c>
      <c r="G465" s="16" t="str">
        <f>CONSOLIDADO!B469</f>
        <v>Garantizar  100 % de funcionamiento de la red tecnológica del fopae.</v>
      </c>
      <c r="H465" s="16" t="str">
        <f>MID(CONSOLIDADO!E469,6,250)</f>
        <v>Adquisición de equipos  de cómputo, infraestructura de red, software, elementos y herramientas necesarias para soporte y disponibilidad de los procesos misionales, estratégicos, de apoyo y de evaluación y control para la entidad.</v>
      </c>
      <c r="I465" s="36" t="str">
        <f>CONSOLIDADO!H469</f>
        <v>Contratar los servicios de Mantenimientos preventivos y correctivos, con suministro de repuestos para la planta telefónica de Ia entidad</v>
      </c>
      <c r="J465" s="34" t="str">
        <f>+CONSOLIDADO!P469&amp;" - "&amp;CONSOLIDADO!Q469&amp;" - "&amp;CONSOLIDADO!R469&amp;" "&amp;CONSOLIDADO!S469</f>
        <v>02 - 01 - 0089 Adquisición de equipos y suministros tecnológicos</v>
      </c>
      <c r="K465" s="34" t="str">
        <f>+CONSOLIDADO!J469&amp;" "&amp;CONSOLIDADO!K469</f>
        <v>2.3.02.01.01.98 Otros Gastos Adquisición y/o producción equipos, materiales, suministros y servicios propios Sector</v>
      </c>
      <c r="L465" s="16" t="str">
        <f>+CONSOLIDADO!L469&amp;" "&amp;CONSOLIDADO!M469</f>
        <v>066 Fortalecimiento Institucional - General</v>
      </c>
      <c r="M465" s="16" t="str">
        <f>+CONSOLIDADO!N469&amp;" "&amp;CONSOLIDADO!O469</f>
        <v>7018 Transferencias de carácter general entre diferentes niveles de gobierno</v>
      </c>
    </row>
    <row r="466" spans="1:13" x14ac:dyDescent="0.2">
      <c r="A466" s="34" t="str">
        <f t="shared" si="35"/>
        <v>3311403310906-113</v>
      </c>
      <c r="B466" s="34">
        <f t="shared" si="36"/>
        <v>113</v>
      </c>
      <c r="C466" s="34" t="str">
        <f t="shared" si="37"/>
        <v>3311403310906</v>
      </c>
      <c r="D466" s="34" t="str">
        <f t="shared" si="38"/>
        <v>331140331090604</v>
      </c>
      <c r="E466" s="34" t="str">
        <f t="shared" si="39"/>
        <v>33114033109060401</v>
      </c>
      <c r="F466" s="35" t="str">
        <f>IF(ISERROR(CONSOLIDADO!D470&amp;IF(LEN(CONSOLIDADO!G470)=1,"00"&amp;CONSOLIDADO!G470,IF(LEN(CONSOLIDADO!G470)=2,"0"&amp;CONSOLIDADO!G470,IF(LEN(CONSOLIDADO!G470)=3,CONSOLIDADO!G470,""))))=TRUE,"",CONSOLIDADO!D470&amp;IF(LEN(CONSOLIDADO!G470)=1,"00"&amp;CONSOLIDADO!G470,IF(LEN(CONSOLIDADO!G470)=2,"0"&amp;CONSOLIDADO!G470,IF(LEN(CONSOLIDADO!G470)=3,CONSOLIDADO!G470,""))))</f>
        <v>33114033109060401016</v>
      </c>
      <c r="G466" s="16" t="str">
        <f>CONSOLIDADO!B470</f>
        <v>Garantizar  100 % de funcionamiento de la red tecnológica del fopae.</v>
      </c>
      <c r="H466" s="16" t="str">
        <f>MID(CONSOLIDADO!E470,6,250)</f>
        <v>Adquisición de equipos  de cómputo, infraestructura de red, software, elementos y herramientas necesarias para soporte y disponibilidad de los procesos misionales, estratégicos, de apoyo y de evaluación y control para la entidad.</v>
      </c>
      <c r="I466" s="36" t="str">
        <f>CONSOLIDADO!H470</f>
        <v>Contratar el  Diagnóstico del centro de computo, que incluya revision de cargas electricas,seguridad física y  mejores prácticas acorde a las normas y estandares datacenter</v>
      </c>
      <c r="J466" s="34" t="str">
        <f>+CONSOLIDADO!P470&amp;" - "&amp;CONSOLIDADO!Q470&amp;" - "&amp;CONSOLIDADO!R470&amp;" "&amp;CONSOLIDADO!S470</f>
        <v>02 - 02 - 0041 Mantenimiento de Equipos de Cómputo y Tecnológicos del FOPAE</v>
      </c>
      <c r="K466" s="34" t="str">
        <f>+CONSOLIDADO!J470&amp;" "&amp;CONSOLIDADO!K470</f>
        <v>2.3.02.01.02.98 Otros Gastos en Mantenimiento de equipos, materiales, suministros y servicios propios del Sector</v>
      </c>
      <c r="L466" s="16" t="str">
        <f>+CONSOLIDADO!L470&amp;" "&amp;CONSOLIDADO!M470</f>
        <v>066 Fortalecimiento Institucional - General</v>
      </c>
      <c r="M466" s="16" t="str">
        <f>+CONSOLIDADO!N470&amp;" "&amp;CONSOLIDADO!O470</f>
        <v>7018 Transferencias de carácter general entre diferentes niveles de gobierno</v>
      </c>
    </row>
    <row r="467" spans="1:13" x14ac:dyDescent="0.2">
      <c r="A467" s="34" t="str">
        <f t="shared" si="35"/>
        <v>3311403310906-114</v>
      </c>
      <c r="B467" s="34">
        <f t="shared" si="36"/>
        <v>114</v>
      </c>
      <c r="C467" s="34" t="str">
        <f t="shared" si="37"/>
        <v>3311403310906</v>
      </c>
      <c r="D467" s="34" t="str">
        <f t="shared" si="38"/>
        <v>331140331090604</v>
      </c>
      <c r="E467" s="34" t="str">
        <f t="shared" si="39"/>
        <v>33114033109060401</v>
      </c>
      <c r="F467" s="35" t="str">
        <f>IF(ISERROR(CONSOLIDADO!D471&amp;IF(LEN(CONSOLIDADO!G471)=1,"00"&amp;CONSOLIDADO!G471,IF(LEN(CONSOLIDADO!G471)=2,"0"&amp;CONSOLIDADO!G471,IF(LEN(CONSOLIDADO!G471)=3,CONSOLIDADO!G471,""))))=TRUE,"",CONSOLIDADO!D471&amp;IF(LEN(CONSOLIDADO!G471)=1,"00"&amp;CONSOLIDADO!G471,IF(LEN(CONSOLIDADO!G471)=2,"0"&amp;CONSOLIDADO!G471,IF(LEN(CONSOLIDADO!G471)=3,CONSOLIDADO!G471,""))))</f>
        <v>33114033109060401017</v>
      </c>
      <c r="G467" s="16" t="str">
        <f>CONSOLIDADO!B471</f>
        <v>Garantizar  100 % de funcionamiento de la red tecnológica del fopae.</v>
      </c>
      <c r="H467" s="16" t="str">
        <f>MID(CONSOLIDADO!E471,6,250)</f>
        <v>Adquisición de equipos  de cómputo, infraestructura de red, software, elementos y herramientas necesarias para soporte y disponibilidad de los procesos misionales, estratégicos, de apoyo y de evaluación y control para la entidad.</v>
      </c>
      <c r="I467" s="36" t="str">
        <f>CONSOLIDADO!H471</f>
        <v>Adición al contrato 057 de 2014 cuyo objeto es: Prestar el servicio de conexión de Internet de entrada-salida y de enlaces punto a punto para asegurar la conectividad entre FOPAE, Secretaría de Hacienda y Secretaría de Gobierno, incluyendo, enrutador, instalación, última milla, servicio de soporte técnico y monitoreo de uso</v>
      </c>
      <c r="J467" s="34" t="str">
        <f>+CONSOLIDADO!P471&amp;" - "&amp;CONSOLIDADO!Q471&amp;" - "&amp;CONSOLIDADO!R471&amp;" "&amp;CONSOLIDADO!S471</f>
        <v>02 - 01 - 0089 Adquisición de equipos y suministros tecnológicos</v>
      </c>
      <c r="K467" s="34" t="str">
        <f>+CONSOLIDADO!J471&amp;" "&amp;CONSOLIDADO!K471</f>
        <v>2.3.02.01.01.98 Otros Gastos Adquisición y/o producción equipos, materiales, suministros y servicios propios Sector</v>
      </c>
      <c r="L467" s="16" t="str">
        <f>+CONSOLIDADO!L471&amp;" "&amp;CONSOLIDADO!M471</f>
        <v>066 Fortalecimiento Institucional - General</v>
      </c>
      <c r="M467" s="16" t="str">
        <f>+CONSOLIDADO!N471&amp;" "&amp;CONSOLIDADO!O471</f>
        <v>7018 Transferencias de carácter general entre diferentes niveles de gobierno</v>
      </c>
    </row>
    <row r="468" spans="1:13" x14ac:dyDescent="0.2">
      <c r="A468" s="34" t="str">
        <f t="shared" si="35"/>
        <v>3311403310906-115</v>
      </c>
      <c r="B468" s="34">
        <f t="shared" si="36"/>
        <v>115</v>
      </c>
      <c r="C468" s="34" t="str">
        <f t="shared" si="37"/>
        <v>3311403310906</v>
      </c>
      <c r="D468" s="34" t="str">
        <f t="shared" si="38"/>
        <v>331140331090604</v>
      </c>
      <c r="E468" s="34" t="str">
        <f t="shared" si="39"/>
        <v>33114033109060401</v>
      </c>
      <c r="F468" s="35" t="str">
        <f>IF(ISERROR(CONSOLIDADO!D472&amp;IF(LEN(CONSOLIDADO!G472)=1,"00"&amp;CONSOLIDADO!G472,IF(LEN(CONSOLIDADO!G472)=2,"0"&amp;CONSOLIDADO!G472,IF(LEN(CONSOLIDADO!G472)=3,CONSOLIDADO!G472,""))))=TRUE,"",CONSOLIDADO!D472&amp;IF(LEN(CONSOLIDADO!G472)=1,"00"&amp;CONSOLIDADO!G472,IF(LEN(CONSOLIDADO!G472)=2,"0"&amp;CONSOLIDADO!G472,IF(LEN(CONSOLIDADO!G472)=3,CONSOLIDADO!G472,""))))</f>
        <v>33114033109060401018</v>
      </c>
      <c r="G468" s="16" t="str">
        <f>CONSOLIDADO!B472</f>
        <v>Garantizar  100 % de funcionamiento de la red tecnológica del fopae.</v>
      </c>
      <c r="H468" s="16" t="str">
        <f>MID(CONSOLIDADO!E472,6,250)</f>
        <v>Adquisición de equipos  de cómputo, infraestructura de red, software, elementos y herramientas necesarias para soporte y disponibilidad de los procesos misionales, estratégicos, de apoyo y de evaluación y control para la entidad.</v>
      </c>
      <c r="I468" s="36" t="str">
        <f>CONSOLIDADO!H472</f>
        <v>Adquisición de Solución informatica para manejo, control de inventarios y contabilidad (Incluye parametrización, cargue de saldos iniciales y acompañamiento en el registro de operaciones)</v>
      </c>
      <c r="J468" s="34" t="str">
        <f>+CONSOLIDADO!P472&amp;" - "&amp;CONSOLIDADO!Q472&amp;" - "&amp;CONSOLIDADO!R472&amp;" "&amp;CONSOLIDADO!S472</f>
        <v>02 - 01 - 0089 Adquisición de equipos y suministros tecnológicos</v>
      </c>
      <c r="K468" s="34" t="str">
        <f>+CONSOLIDADO!J472&amp;" "&amp;CONSOLIDADO!K472</f>
        <v>2.3.02.01.01.98 Otros Gastos Adquisición y/o producción equipos, materiales, suministros y servicios propios Sector</v>
      </c>
      <c r="L468" s="16" t="str">
        <f>+CONSOLIDADO!L472&amp;" "&amp;CONSOLIDADO!M472</f>
        <v>066 Fortalecimiento Institucional - General</v>
      </c>
      <c r="M468" s="16" t="str">
        <f>+CONSOLIDADO!N472&amp;" "&amp;CONSOLIDADO!O472</f>
        <v>7018 Transferencias de carácter general entre diferentes niveles de gobierno</v>
      </c>
    </row>
    <row r="469" spans="1:13" x14ac:dyDescent="0.2">
      <c r="A469" s="34" t="str">
        <f t="shared" si="35"/>
        <v>3311403310906-116</v>
      </c>
      <c r="B469" s="34">
        <f t="shared" si="36"/>
        <v>116</v>
      </c>
      <c r="C469" s="34" t="str">
        <f t="shared" si="37"/>
        <v>3311403310906</v>
      </c>
      <c r="D469" s="34" t="str">
        <f t="shared" si="38"/>
        <v>331140331090604</v>
      </c>
      <c r="E469" s="34" t="str">
        <f t="shared" si="39"/>
        <v>33114033109060401</v>
      </c>
      <c r="F469" s="35" t="str">
        <f>IF(ISERROR(CONSOLIDADO!D473&amp;IF(LEN(CONSOLIDADO!G473)=1,"00"&amp;CONSOLIDADO!G473,IF(LEN(CONSOLIDADO!G473)=2,"0"&amp;CONSOLIDADO!G473,IF(LEN(CONSOLIDADO!G473)=3,CONSOLIDADO!G473,""))))=TRUE,"",CONSOLIDADO!D473&amp;IF(LEN(CONSOLIDADO!G473)=1,"00"&amp;CONSOLIDADO!G473,IF(LEN(CONSOLIDADO!G473)=2,"0"&amp;CONSOLIDADO!G473,IF(LEN(CONSOLIDADO!G473)=3,CONSOLIDADO!G473,""))))</f>
        <v>33114033109060401019</v>
      </c>
      <c r="G469" s="16" t="str">
        <f>CONSOLIDADO!B473</f>
        <v>Garantizar  100 % de funcionamiento de la red tecnológica del fopae.</v>
      </c>
      <c r="H469" s="16" t="str">
        <f>MID(CONSOLIDADO!E473,6,250)</f>
        <v>Adquisición de equipos  de cómputo, infraestructura de red, software, elementos y herramientas necesarias para soporte y disponibilidad de los procesos misionales, estratégicos, de apoyo y de evaluación y control para la entidad.</v>
      </c>
      <c r="I469" s="36" t="str">
        <f>CONSOLIDADO!H473</f>
        <v>Contratar la actualización y mantenimiento de (SOFTWARE) de las licencias AUTOCAD con que cuenta la entidad y créditos adicionales para arcgis online</v>
      </c>
      <c r="J469" s="34" t="str">
        <f>+CONSOLIDADO!P473&amp;" - "&amp;CONSOLIDADO!Q473&amp;" - "&amp;CONSOLIDADO!R473&amp;" "&amp;CONSOLIDADO!S473</f>
        <v>02 - 01 - 0089 Adquisición de equipos y suministros tecnológicos</v>
      </c>
      <c r="K469" s="34" t="str">
        <f>+CONSOLIDADO!J473&amp;" "&amp;CONSOLIDADO!K473</f>
        <v>2.3.02.01.01.98 Otros Gastos Adquisición y/o producción equipos, materiales, suministros y servicios propios Sector</v>
      </c>
      <c r="L469" s="16" t="str">
        <f>+CONSOLIDADO!L473&amp;" "&amp;CONSOLIDADO!M473</f>
        <v>066 Fortalecimiento Institucional - General</v>
      </c>
      <c r="M469" s="16" t="str">
        <f>+CONSOLIDADO!N473&amp;" "&amp;CONSOLIDADO!O473</f>
        <v>7018 Transferencias de carácter general entre diferentes niveles de gobierno</v>
      </c>
    </row>
    <row r="470" spans="1:13" x14ac:dyDescent="0.2">
      <c r="A470" s="34" t="str">
        <f t="shared" si="35"/>
        <v>3311403310906-117</v>
      </c>
      <c r="B470" s="34">
        <f t="shared" si="36"/>
        <v>117</v>
      </c>
      <c r="C470" s="34" t="str">
        <f t="shared" si="37"/>
        <v>3311403310906</v>
      </c>
      <c r="D470" s="34" t="str">
        <f t="shared" si="38"/>
        <v>331140331090604</v>
      </c>
      <c r="E470" s="34" t="str">
        <f t="shared" si="39"/>
        <v>33114033109060401</v>
      </c>
      <c r="F470" s="35" t="str">
        <f>IF(ISERROR(CONSOLIDADO!D474&amp;IF(LEN(CONSOLIDADO!G474)=1,"00"&amp;CONSOLIDADO!G474,IF(LEN(CONSOLIDADO!G474)=2,"0"&amp;CONSOLIDADO!G474,IF(LEN(CONSOLIDADO!G474)=3,CONSOLIDADO!G474,""))))=TRUE,"",CONSOLIDADO!D474&amp;IF(LEN(CONSOLIDADO!G474)=1,"00"&amp;CONSOLIDADO!G474,IF(LEN(CONSOLIDADO!G474)=2,"0"&amp;CONSOLIDADO!G474,IF(LEN(CONSOLIDADO!G474)=3,CONSOLIDADO!G474,""))))</f>
        <v>33114033109060401020</v>
      </c>
      <c r="G470" s="16" t="str">
        <f>CONSOLIDADO!B474</f>
        <v>Garantizar  100 % de funcionamiento de la red tecnológica del fopae.</v>
      </c>
      <c r="H470" s="16" t="str">
        <f>MID(CONSOLIDADO!E474,6,250)</f>
        <v>Adquisición de equipos  de cómputo, infraestructura de red, software, elementos y herramientas necesarias para soporte y disponibilidad de los procesos misionales, estratégicos, de apoyo y de evaluación y control para la entidad.</v>
      </c>
      <c r="I470" s="36" t="str">
        <f>CONSOLIDADO!H474</f>
        <v>Contratar la actualización y mantenimiento de (SOFTWARE) de las licencias ARCGIS con que cuenta la entidad y créditos adicionales para arcgis online</v>
      </c>
      <c r="J470" s="34" t="str">
        <f>+CONSOLIDADO!P474&amp;" - "&amp;CONSOLIDADO!Q474&amp;" - "&amp;CONSOLIDADO!R474&amp;" "&amp;CONSOLIDADO!S474</f>
        <v>02 - 01 - 0089 Adquisición de equipos y suministros tecnológicos</v>
      </c>
      <c r="K470" s="34" t="str">
        <f>+CONSOLIDADO!J474&amp;" "&amp;CONSOLIDADO!K474</f>
        <v>2.3.02.01.01.98 Otros Gastos Adquisición y/o producción equipos, materiales, suministros y servicios propios Sector</v>
      </c>
      <c r="L470" s="16" t="str">
        <f>+CONSOLIDADO!L474&amp;" "&amp;CONSOLIDADO!M474</f>
        <v>066 Fortalecimiento Institucional - General</v>
      </c>
      <c r="M470" s="16" t="str">
        <f>+CONSOLIDADO!N474&amp;" "&amp;CONSOLIDADO!O474</f>
        <v>7018 Transferencias de carácter general entre diferentes niveles de gobierno</v>
      </c>
    </row>
    <row r="471" spans="1:13" x14ac:dyDescent="0.2">
      <c r="A471" s="34" t="str">
        <f t="shared" si="35"/>
        <v>3311403310906-118</v>
      </c>
      <c r="B471" s="34">
        <f t="shared" si="36"/>
        <v>118</v>
      </c>
      <c r="C471" s="34" t="str">
        <f t="shared" si="37"/>
        <v>3311403310906</v>
      </c>
      <c r="D471" s="34" t="str">
        <f t="shared" si="38"/>
        <v>331140331090604</v>
      </c>
      <c r="E471" s="34" t="str">
        <f t="shared" si="39"/>
        <v>33114033109060401</v>
      </c>
      <c r="F471" s="35" t="str">
        <f>IF(ISERROR(CONSOLIDADO!D475&amp;IF(LEN(CONSOLIDADO!G475)=1,"00"&amp;CONSOLIDADO!G475,IF(LEN(CONSOLIDADO!G475)=2,"0"&amp;CONSOLIDADO!G475,IF(LEN(CONSOLIDADO!G475)=3,CONSOLIDADO!G475,""))))=TRUE,"",CONSOLIDADO!D475&amp;IF(LEN(CONSOLIDADO!G475)=1,"00"&amp;CONSOLIDADO!G475,IF(LEN(CONSOLIDADO!G475)=2,"0"&amp;CONSOLIDADO!G475,IF(LEN(CONSOLIDADO!G475)=3,CONSOLIDADO!G475,""))))</f>
        <v>33114033109060401021</v>
      </c>
      <c r="G471" s="16" t="str">
        <f>CONSOLIDADO!B475</f>
        <v>Garantizar  100 % de funcionamiento de la red tecnológica del fopae.</v>
      </c>
      <c r="H471" s="16" t="str">
        <f>MID(CONSOLIDADO!E475,6,250)</f>
        <v>Adquisición de equipos  de cómputo, infraestructura de red, software, elementos y herramientas necesarias para soporte y disponibilidad de los procesos misionales, estratégicos, de apoyo y de evaluación y control para la entidad.</v>
      </c>
      <c r="I471" s="36" t="str">
        <f>CONSOLIDADO!H475</f>
        <v>Contratar la renovación y compra de software de diseño y programación web, para el grupo de comunicaciones, acorde a las cantidades requeridas por la entidad.</v>
      </c>
      <c r="J471" s="34" t="str">
        <f>+CONSOLIDADO!P475&amp;" - "&amp;CONSOLIDADO!Q475&amp;" - "&amp;CONSOLIDADO!R475&amp;" "&amp;CONSOLIDADO!S475</f>
        <v>02 - 01 - 0089 Adquisición de equipos y suministros tecnológicos</v>
      </c>
      <c r="K471" s="34" t="str">
        <f>+CONSOLIDADO!J475&amp;" "&amp;CONSOLIDADO!K475</f>
        <v>2.3.02.01.01.98 Otros Gastos Adquisición y/o producción equipos, materiales, suministros y servicios propios Sector</v>
      </c>
      <c r="L471" s="16" t="str">
        <f>+CONSOLIDADO!L475&amp;" "&amp;CONSOLIDADO!M475</f>
        <v>066 Fortalecimiento Institucional - General</v>
      </c>
      <c r="M471" s="16" t="str">
        <f>+CONSOLIDADO!N475&amp;" "&amp;CONSOLIDADO!O475</f>
        <v>7018 Transferencias de carácter general entre diferentes niveles de gobierno</v>
      </c>
    </row>
    <row r="472" spans="1:13" x14ac:dyDescent="0.2">
      <c r="A472" s="34" t="str">
        <f t="shared" si="35"/>
        <v>3311403310906-119</v>
      </c>
      <c r="B472" s="34">
        <f t="shared" si="36"/>
        <v>119</v>
      </c>
      <c r="C472" s="34" t="str">
        <f t="shared" si="37"/>
        <v>3311403310906</v>
      </c>
      <c r="D472" s="34" t="str">
        <f t="shared" si="38"/>
        <v>331140331090604</v>
      </c>
      <c r="E472" s="34" t="str">
        <f t="shared" si="39"/>
        <v>33114033109060401</v>
      </c>
      <c r="F472" s="35" t="str">
        <f>IF(ISERROR(CONSOLIDADO!D476&amp;IF(LEN(CONSOLIDADO!G476)=1,"00"&amp;CONSOLIDADO!G476,IF(LEN(CONSOLIDADO!G476)=2,"0"&amp;CONSOLIDADO!G476,IF(LEN(CONSOLIDADO!G476)=3,CONSOLIDADO!G476,""))))=TRUE,"",CONSOLIDADO!D476&amp;IF(LEN(CONSOLIDADO!G476)=1,"00"&amp;CONSOLIDADO!G476,IF(LEN(CONSOLIDADO!G476)=2,"0"&amp;CONSOLIDADO!G476,IF(LEN(CONSOLIDADO!G476)=3,CONSOLIDADO!G476,""))))</f>
        <v>33114033109060401022</v>
      </c>
      <c r="G472" s="16" t="str">
        <f>CONSOLIDADO!B476</f>
        <v>Garantizar  100 % de funcionamiento de la red tecnológica del fopae.</v>
      </c>
      <c r="H472" s="16" t="str">
        <f>MID(CONSOLIDADO!E476,6,250)</f>
        <v>Adquisición de equipos  de cómputo, infraestructura de red, software, elementos y herramientas necesarias para soporte y disponibilidad de los procesos misionales, estratégicos, de apoyo y de evaluación y control para la entidad.</v>
      </c>
      <c r="I472" s="36" t="str">
        <f>CONSOLIDADO!H476</f>
        <v>Contratar el soporte, mantenimiento y servicios adicionales del SOFTWARE MOTOR-SYSTEM del IDIGER</v>
      </c>
      <c r="J472" s="34" t="str">
        <f>+CONSOLIDADO!P476&amp;" - "&amp;CONSOLIDADO!Q476&amp;" - "&amp;CONSOLIDADO!R476&amp;" "&amp;CONSOLIDADO!S476</f>
        <v>02 - 01 - 0089 Adquisición de equipos y suministros tecnológicos</v>
      </c>
      <c r="K472" s="34" t="str">
        <f>+CONSOLIDADO!J476&amp;" "&amp;CONSOLIDADO!K476</f>
        <v>2.3.02.01.01.98 Otros Gastos Adquisición y/o producción equipos, materiales, suministros y servicios propios Sector</v>
      </c>
      <c r="L472" s="16" t="str">
        <f>+CONSOLIDADO!L476&amp;" "&amp;CONSOLIDADO!M476</f>
        <v>066 Fortalecimiento Institucional - General</v>
      </c>
      <c r="M472" s="16" t="str">
        <f>+CONSOLIDADO!N476&amp;" "&amp;CONSOLIDADO!O476</f>
        <v>7018 Transferencias de carácter general entre diferentes niveles de gobierno</v>
      </c>
    </row>
    <row r="473" spans="1:13" x14ac:dyDescent="0.2">
      <c r="A473" s="34" t="str">
        <f t="shared" si="35"/>
        <v>3311403310906-120</v>
      </c>
      <c r="B473" s="34">
        <f t="shared" si="36"/>
        <v>120</v>
      </c>
      <c r="C473" s="34" t="str">
        <f t="shared" si="37"/>
        <v>3311403310906</v>
      </c>
      <c r="D473" s="34" t="str">
        <f t="shared" si="38"/>
        <v>331140331090604</v>
      </c>
      <c r="E473" s="34" t="str">
        <f t="shared" si="39"/>
        <v>33114033109060401</v>
      </c>
      <c r="F473" s="35" t="str">
        <f>IF(ISERROR(CONSOLIDADO!D477&amp;IF(LEN(CONSOLIDADO!G477)=1,"00"&amp;CONSOLIDADO!G477,IF(LEN(CONSOLIDADO!G477)=2,"0"&amp;CONSOLIDADO!G477,IF(LEN(CONSOLIDADO!G477)=3,CONSOLIDADO!G477,""))))=TRUE,"",CONSOLIDADO!D477&amp;IF(LEN(CONSOLIDADO!G477)=1,"00"&amp;CONSOLIDADO!G477,IF(LEN(CONSOLIDADO!G477)=2,"0"&amp;CONSOLIDADO!G477,IF(LEN(CONSOLIDADO!G477)=3,CONSOLIDADO!G477,""))))</f>
        <v>33114033109060401023</v>
      </c>
      <c r="G473" s="16" t="str">
        <f>CONSOLIDADO!B477</f>
        <v>Garantizar  100 % de funcionamiento de la red tecnológica del fopae.</v>
      </c>
      <c r="H473" s="16" t="str">
        <f>MID(CONSOLIDADO!E477,6,250)</f>
        <v>Adquisición de equipos  de cómputo, infraestructura de red, software, elementos y herramientas necesarias para soporte y disponibilidad de los procesos misionales, estratégicos, de apoyo y de evaluación y control para la entidad.</v>
      </c>
      <c r="I473" s="36" t="str">
        <f>CONSOLIDADO!H477</f>
        <v>Contratar el servicio de Internet móvil para las necesidades de comunicación de actividades de gestión de riesgos en trabajo de campo y de la entidad</v>
      </c>
      <c r="J473" s="34" t="str">
        <f>+CONSOLIDADO!P477&amp;" - "&amp;CONSOLIDADO!Q477&amp;" - "&amp;CONSOLIDADO!R477&amp;" "&amp;CONSOLIDADO!S477</f>
        <v>02 - 01 - 0089 Adquisición de equipos y suministros tecnológicos</v>
      </c>
      <c r="K473" s="34" t="str">
        <f>+CONSOLIDADO!J477&amp;" "&amp;CONSOLIDADO!K477</f>
        <v>2.3.02.01.01.98 Otros Gastos Adquisición y/o producción equipos, materiales, suministros y servicios propios Sector</v>
      </c>
      <c r="L473" s="16" t="str">
        <f>+CONSOLIDADO!L477&amp;" "&amp;CONSOLIDADO!M477</f>
        <v>066 Fortalecimiento Institucional - General</v>
      </c>
      <c r="M473" s="16" t="str">
        <f>+CONSOLIDADO!N477&amp;" "&amp;CONSOLIDADO!O477</f>
        <v>7018 Transferencias de carácter general entre diferentes niveles de gobierno</v>
      </c>
    </row>
    <row r="474" spans="1:13" x14ac:dyDescent="0.2">
      <c r="A474" s="34" t="str">
        <f t="shared" si="35"/>
        <v>3311403310906-121</v>
      </c>
      <c r="B474" s="34">
        <f t="shared" si="36"/>
        <v>121</v>
      </c>
      <c r="C474" s="34" t="str">
        <f t="shared" si="37"/>
        <v>3311403310906</v>
      </c>
      <c r="D474" s="34" t="str">
        <f t="shared" si="38"/>
        <v>331140331090604</v>
      </c>
      <c r="E474" s="34" t="str">
        <f t="shared" si="39"/>
        <v>33114033109060401</v>
      </c>
      <c r="F474" s="35" t="str">
        <f>IF(ISERROR(CONSOLIDADO!D478&amp;IF(LEN(CONSOLIDADO!G478)=1,"00"&amp;CONSOLIDADO!G478,IF(LEN(CONSOLIDADO!G478)=2,"0"&amp;CONSOLIDADO!G478,IF(LEN(CONSOLIDADO!G478)=3,CONSOLIDADO!G478,""))))=TRUE,"",CONSOLIDADO!D478&amp;IF(LEN(CONSOLIDADO!G478)=1,"00"&amp;CONSOLIDADO!G478,IF(LEN(CONSOLIDADO!G478)=2,"0"&amp;CONSOLIDADO!G478,IF(LEN(CONSOLIDADO!G478)=3,CONSOLIDADO!G478,""))))</f>
        <v>33114033109060401024</v>
      </c>
      <c r="G474" s="16" t="str">
        <f>CONSOLIDADO!B478</f>
        <v>Garantizar  100 % de funcionamiento de la red tecnológica del fopae.</v>
      </c>
      <c r="H474" s="16" t="str">
        <f>MID(CONSOLIDADO!E478,6,250)</f>
        <v>Adquisición de equipos  de cómputo, infraestructura de red, software, elementos y herramientas necesarias para soporte y disponibilidad de los procesos misionales, estratégicos, de apoyo y de evaluación y control para la entidad.</v>
      </c>
      <c r="I474" s="36" t="str">
        <f>CONSOLIDADO!H478</f>
        <v>Contratar la renovación del soporte y actualizaciones del software de la solución actual de backup</v>
      </c>
      <c r="J474" s="34" t="str">
        <f>+CONSOLIDADO!P478&amp;" - "&amp;CONSOLIDADO!Q478&amp;" - "&amp;CONSOLIDADO!R478&amp;" "&amp;CONSOLIDADO!S478</f>
        <v>02 - 01 - 0089 Adquisición de equipos y suministros tecnológicos</v>
      </c>
      <c r="K474" s="34" t="str">
        <f>+CONSOLIDADO!J478&amp;" "&amp;CONSOLIDADO!K478</f>
        <v>2.3.02.01.01.98 Otros Gastos Adquisición y/o producción equipos, materiales, suministros y servicios propios Sector</v>
      </c>
      <c r="L474" s="16" t="str">
        <f>+CONSOLIDADO!L478&amp;" "&amp;CONSOLIDADO!M478</f>
        <v>066 Fortalecimiento Institucional - General</v>
      </c>
      <c r="M474" s="16" t="str">
        <f>+CONSOLIDADO!N478&amp;" "&amp;CONSOLIDADO!O478</f>
        <v>7018 Transferencias de carácter general entre diferentes niveles de gobierno</v>
      </c>
    </row>
    <row r="475" spans="1:13" x14ac:dyDescent="0.2">
      <c r="A475" s="34" t="str">
        <f t="shared" si="35"/>
        <v>3311403310906-122</v>
      </c>
      <c r="B475" s="34">
        <f t="shared" si="36"/>
        <v>122</v>
      </c>
      <c r="C475" s="34" t="str">
        <f t="shared" si="37"/>
        <v>3311403310906</v>
      </c>
      <c r="D475" s="34" t="str">
        <f t="shared" si="38"/>
        <v>331140331090604</v>
      </c>
      <c r="E475" s="34" t="str">
        <f t="shared" si="39"/>
        <v>33114033109060402</v>
      </c>
      <c r="F475" s="35" t="str">
        <f>IF(ISERROR(CONSOLIDADO!D479&amp;IF(LEN(CONSOLIDADO!G479)=1,"00"&amp;CONSOLIDADO!G479,IF(LEN(CONSOLIDADO!G479)=2,"0"&amp;CONSOLIDADO!G479,IF(LEN(CONSOLIDADO!G479)=3,CONSOLIDADO!G479,""))))=TRUE,"",CONSOLIDADO!D479&amp;IF(LEN(CONSOLIDADO!G479)=1,"00"&amp;CONSOLIDADO!G479,IF(LEN(CONSOLIDADO!G479)=2,"0"&amp;CONSOLIDADO!G479,IF(LEN(CONSOLIDADO!G479)=3,CONSOLIDADO!G479,""))))</f>
        <v>33114033109060402001</v>
      </c>
      <c r="G475" s="16" t="str">
        <f>CONSOLIDADO!B479</f>
        <v>Garantizar  100 % de funcionamiento de la red tecnológica del fopae.</v>
      </c>
      <c r="H475" s="16" t="str">
        <f>MID(CONSOLIDADO!E479,6,250)</f>
        <v>Fortalecimiento de la gestión tecnológica de la Entidad</v>
      </c>
      <c r="I475" s="36" t="str">
        <f>CONSOLIDADO!H479</f>
        <v>Prestar servicios profesionales a la entidad, para la puesta en operación del software Si Capital  en especila los modulos de LIMAY, OPGET Y PAC para IDIGER y FONDIGER</v>
      </c>
      <c r="J475" s="34" t="str">
        <f>+CONSOLIDADO!P479&amp;" - "&amp;CONSOLIDADO!Q479&amp;" - "&amp;CONSOLIDADO!R479&amp;" "&amp;CONSOLIDADO!S479</f>
        <v>03 - 04 - 0323 Personal contratado para el fortalecimiento de las Gestión del Riesgo</v>
      </c>
      <c r="K475" s="34" t="str">
        <f>+CONSOLIDADO!J479&amp;" "&amp;CONSOLIDADO!K479</f>
        <v>2.3.03.03.01.03 Servicios Personales Indirectos</v>
      </c>
      <c r="L475" s="16" t="str">
        <f>+CONSOLIDADO!L479&amp;" "&amp;CONSOLIDADO!M479</f>
        <v>066 Fortalecimiento Institucional - General</v>
      </c>
      <c r="M475" s="16" t="str">
        <f>+CONSOLIDADO!N479&amp;" "&amp;CONSOLIDADO!O479</f>
        <v>7018 Transferencias de carácter general entre diferentes niveles de gobierno</v>
      </c>
    </row>
    <row r="476" spans="1:13" x14ac:dyDescent="0.2">
      <c r="A476" s="34" t="str">
        <f t="shared" si="35"/>
        <v>3311403310906-123</v>
      </c>
      <c r="B476" s="34">
        <f t="shared" si="36"/>
        <v>123</v>
      </c>
      <c r="C476" s="34" t="str">
        <f t="shared" si="37"/>
        <v>3311403310906</v>
      </c>
      <c r="D476" s="34" t="str">
        <f t="shared" si="38"/>
        <v>331140331090604</v>
      </c>
      <c r="E476" s="34" t="str">
        <f t="shared" si="39"/>
        <v>33114033109060402</v>
      </c>
      <c r="F476" s="35" t="str">
        <f>IF(ISERROR(CONSOLIDADO!D480&amp;IF(LEN(CONSOLIDADO!G480)=1,"00"&amp;CONSOLIDADO!G480,IF(LEN(CONSOLIDADO!G480)=2,"0"&amp;CONSOLIDADO!G480,IF(LEN(CONSOLIDADO!G480)=3,CONSOLIDADO!G480,""))))=TRUE,"",CONSOLIDADO!D480&amp;IF(LEN(CONSOLIDADO!G480)=1,"00"&amp;CONSOLIDADO!G480,IF(LEN(CONSOLIDADO!G480)=2,"0"&amp;CONSOLIDADO!G480,IF(LEN(CONSOLIDADO!G480)=3,CONSOLIDADO!G480,""))))</f>
        <v>33114033109060402002</v>
      </c>
      <c r="G476" s="16" t="str">
        <f>CONSOLIDADO!B480</f>
        <v>Garantizar  100 % de funcionamiento de la red tecnológica del fopae.</v>
      </c>
      <c r="H476" s="16" t="str">
        <f>MID(CONSOLIDADO!E480,6,250)</f>
        <v>Fortalecimiento de la gestión tecnológica de la Entidad</v>
      </c>
      <c r="I476" s="36" t="str">
        <f>CONSOLIDADO!H480</f>
        <v>Prestar servicios profesionales a la entidad, para la puesta en operación del software Si Capital. En especial los modulos de PERNO y PREDIS para IDIGER y FONDIGER</v>
      </c>
      <c r="J476" s="34" t="str">
        <f>+CONSOLIDADO!P480&amp;" - "&amp;CONSOLIDADO!Q480&amp;" - "&amp;CONSOLIDADO!R480&amp;" "&amp;CONSOLIDADO!S480</f>
        <v>03 - 04 - 0323 Personal contratado para el fortalecimiento de las Gestión del Riesgo</v>
      </c>
      <c r="K476" s="34" t="str">
        <f>+CONSOLIDADO!J480&amp;" "&amp;CONSOLIDADO!K480</f>
        <v>2.3.03.03.01.03 Servicios Personales Indirectos</v>
      </c>
      <c r="L476" s="16" t="str">
        <f>+CONSOLIDADO!L480&amp;" "&amp;CONSOLIDADO!M480</f>
        <v>066 Fortalecimiento Institucional - General</v>
      </c>
      <c r="M476" s="16" t="str">
        <f>+CONSOLIDADO!N480&amp;" "&amp;CONSOLIDADO!O480</f>
        <v>7018 Transferencias de carácter general entre diferentes niveles de gobierno</v>
      </c>
    </row>
    <row r="477" spans="1:13" x14ac:dyDescent="0.2">
      <c r="A477" s="34" t="str">
        <f t="shared" si="35"/>
        <v>3311403310906-124</v>
      </c>
      <c r="B477" s="34">
        <f t="shared" si="36"/>
        <v>124</v>
      </c>
      <c r="C477" s="34" t="str">
        <f t="shared" si="37"/>
        <v>3311403310906</v>
      </c>
      <c r="D477" s="34" t="str">
        <f t="shared" si="38"/>
        <v>331140331090604</v>
      </c>
      <c r="E477" s="34" t="str">
        <f t="shared" si="39"/>
        <v>33114033109060402</v>
      </c>
      <c r="F477" s="35" t="str">
        <f>IF(ISERROR(CONSOLIDADO!D481&amp;IF(LEN(CONSOLIDADO!G481)=1,"00"&amp;CONSOLIDADO!G481,IF(LEN(CONSOLIDADO!G481)=2,"0"&amp;CONSOLIDADO!G481,IF(LEN(CONSOLIDADO!G481)=3,CONSOLIDADO!G481,""))))=TRUE,"",CONSOLIDADO!D481&amp;IF(LEN(CONSOLIDADO!G481)=1,"00"&amp;CONSOLIDADO!G481,IF(LEN(CONSOLIDADO!G481)=2,"0"&amp;CONSOLIDADO!G481,IF(LEN(CONSOLIDADO!G481)=3,CONSOLIDADO!G481,""))))</f>
        <v>33114033109060402003</v>
      </c>
      <c r="G477" s="16" t="str">
        <f>CONSOLIDADO!B481</f>
        <v>Garantizar  100 % de funcionamiento de la red tecnológica del fopae.</v>
      </c>
      <c r="H477" s="16" t="str">
        <f>MID(CONSOLIDADO!E481,6,250)</f>
        <v>Fortalecimiento de la gestión tecnológica de la Entidad</v>
      </c>
      <c r="I477" s="36" t="str">
        <f>CONSOLIDADO!H481</f>
        <v>Prestar servicios profesionales a la entidad, para la puesta en operación del software Si Capital. En especial los modulos de CORDIS, SISCO Y SAI/SAE para IDIGER y FONDIGER</v>
      </c>
      <c r="J477" s="34" t="str">
        <f>+CONSOLIDADO!P481&amp;" - "&amp;CONSOLIDADO!Q481&amp;" - "&amp;CONSOLIDADO!R481&amp;" "&amp;CONSOLIDADO!S481</f>
        <v>03 - 04 - 0323 Personal contratado para el fortalecimiento de las Gestión del Riesgo</v>
      </c>
      <c r="K477" s="34" t="str">
        <f>+CONSOLIDADO!J481&amp;" "&amp;CONSOLIDADO!K481</f>
        <v>2.3.03.03.01.03 Servicios Personales Indirectos</v>
      </c>
      <c r="L477" s="16" t="str">
        <f>+CONSOLIDADO!L481&amp;" "&amp;CONSOLIDADO!M481</f>
        <v>066 Fortalecimiento Institucional - General</v>
      </c>
      <c r="M477" s="16" t="str">
        <f>+CONSOLIDADO!N481&amp;" "&amp;CONSOLIDADO!O481</f>
        <v>7018 Transferencias de carácter general entre diferentes niveles de gobierno</v>
      </c>
    </row>
    <row r="478" spans="1:13" x14ac:dyDescent="0.2">
      <c r="A478" s="34" t="str">
        <f t="shared" si="35"/>
        <v>3311403310906-125</v>
      </c>
      <c r="B478" s="34">
        <f t="shared" si="36"/>
        <v>125</v>
      </c>
      <c r="C478" s="34" t="str">
        <f t="shared" si="37"/>
        <v>3311403310906</v>
      </c>
      <c r="D478" s="34" t="str">
        <f t="shared" si="38"/>
        <v>331140331090604</v>
      </c>
      <c r="E478" s="34" t="str">
        <f t="shared" si="39"/>
        <v>33114033109060402</v>
      </c>
      <c r="F478" s="35" t="str">
        <f>IF(ISERROR(CONSOLIDADO!D482&amp;IF(LEN(CONSOLIDADO!G482)=1,"00"&amp;CONSOLIDADO!G482,IF(LEN(CONSOLIDADO!G482)=2,"0"&amp;CONSOLIDADO!G482,IF(LEN(CONSOLIDADO!G482)=3,CONSOLIDADO!G482,""))))=TRUE,"",CONSOLIDADO!D482&amp;IF(LEN(CONSOLIDADO!G482)=1,"00"&amp;CONSOLIDADO!G482,IF(LEN(CONSOLIDADO!G482)=2,"0"&amp;CONSOLIDADO!G482,IF(LEN(CONSOLIDADO!G482)=3,CONSOLIDADO!G482,""))))</f>
        <v>33114033109060402004</v>
      </c>
      <c r="G478" s="16" t="str">
        <f>CONSOLIDADO!B482</f>
        <v>Garantizar  100 % de funcionamiento de la red tecnológica del fopae.</v>
      </c>
      <c r="H478" s="16" t="str">
        <f>MID(CONSOLIDADO!E482,6,250)</f>
        <v>Fortalecimiento de la gestión tecnológica de la Entidad</v>
      </c>
      <c r="I478" s="36" t="str">
        <f>CONSOLIDADO!H482</f>
        <v>Prestar servicios profesionales como administrador del centro de computo y de la red de la entidad que soporta los sistemas de informacion y de la seguridad de la informacion del IDIGER.</v>
      </c>
      <c r="J478" s="34" t="str">
        <f>+CONSOLIDADO!P482&amp;" - "&amp;CONSOLIDADO!Q482&amp;" - "&amp;CONSOLIDADO!R482&amp;" "&amp;CONSOLIDADO!S482</f>
        <v>03 - 04 - 0323 Personal contratado para el fortalecimiento de las Gestión del Riesgo</v>
      </c>
      <c r="K478" s="34" t="str">
        <f>+CONSOLIDADO!J482&amp;" "&amp;CONSOLIDADO!K482</f>
        <v>2.3.03.03.01.03 Servicios Personales Indirectos</v>
      </c>
      <c r="L478" s="16" t="str">
        <f>+CONSOLIDADO!L482&amp;" "&amp;CONSOLIDADO!M482</f>
        <v>066 Fortalecimiento Institucional - General</v>
      </c>
      <c r="M478" s="16" t="str">
        <f>+CONSOLIDADO!N482&amp;" "&amp;CONSOLIDADO!O482</f>
        <v>7018 Transferencias de carácter general entre diferentes niveles de gobierno</v>
      </c>
    </row>
    <row r="479" spans="1:13" x14ac:dyDescent="0.2">
      <c r="A479" s="34" t="str">
        <f t="shared" si="35"/>
        <v>3311403310906-126</v>
      </c>
      <c r="B479" s="34">
        <f t="shared" si="36"/>
        <v>126</v>
      </c>
      <c r="C479" s="34" t="str">
        <f t="shared" si="37"/>
        <v>3311403310906</v>
      </c>
      <c r="D479" s="34" t="str">
        <f t="shared" si="38"/>
        <v>331140331090604</v>
      </c>
      <c r="E479" s="34" t="str">
        <f t="shared" si="39"/>
        <v>33114033109060402</v>
      </c>
      <c r="F479" s="35" t="str">
        <f>IF(ISERROR(CONSOLIDADO!D483&amp;IF(LEN(CONSOLIDADO!G483)=1,"00"&amp;CONSOLIDADO!G483,IF(LEN(CONSOLIDADO!G483)=2,"0"&amp;CONSOLIDADO!G483,IF(LEN(CONSOLIDADO!G483)=3,CONSOLIDADO!G483,""))))=TRUE,"",CONSOLIDADO!D483&amp;IF(LEN(CONSOLIDADO!G483)=1,"00"&amp;CONSOLIDADO!G483,IF(LEN(CONSOLIDADO!G483)=2,"0"&amp;CONSOLIDADO!G483,IF(LEN(CONSOLIDADO!G483)=3,CONSOLIDADO!G483,""))))</f>
        <v>33114033109060402005</v>
      </c>
      <c r="G479" s="16" t="str">
        <f>CONSOLIDADO!B483</f>
        <v>Garantizar  100 % de funcionamiento de la red tecnológica del fopae.</v>
      </c>
      <c r="H479" s="16" t="str">
        <f>MID(CONSOLIDADO!E483,6,250)</f>
        <v>Fortalecimiento de la gestión tecnológica de la Entidad</v>
      </c>
      <c r="I479" s="36" t="str">
        <f>CONSOLIDADO!H483</f>
        <v>Prestar servicios profesionales para desarrollar actividades relacionadas con el soporte informático a usuarios del  IDIGER</v>
      </c>
      <c r="J479" s="34" t="str">
        <f>+CONSOLIDADO!P483&amp;" - "&amp;CONSOLIDADO!Q483&amp;" - "&amp;CONSOLIDADO!R483&amp;" "&amp;CONSOLIDADO!S483</f>
        <v>03 - 04 - 0323 Personal contratado para el fortalecimiento de las Gestión del Riesgo</v>
      </c>
      <c r="K479" s="34" t="str">
        <f>+CONSOLIDADO!J483&amp;" "&amp;CONSOLIDADO!K483</f>
        <v>2.3.03.03.01.03 Servicios Personales Indirectos</v>
      </c>
      <c r="L479" s="16" t="str">
        <f>+CONSOLIDADO!L483&amp;" "&amp;CONSOLIDADO!M483</f>
        <v>066 Fortalecimiento Institucional - General</v>
      </c>
      <c r="M479" s="16" t="str">
        <f>+CONSOLIDADO!N483&amp;" "&amp;CONSOLIDADO!O483</f>
        <v>7018 Transferencias de carácter general entre diferentes niveles de gobierno</v>
      </c>
    </row>
    <row r="480" spans="1:13" x14ac:dyDescent="0.2">
      <c r="A480" s="34" t="str">
        <f t="shared" si="35"/>
        <v>3311403310906-127</v>
      </c>
      <c r="B480" s="34">
        <f t="shared" si="36"/>
        <v>127</v>
      </c>
      <c r="C480" s="34" t="str">
        <f t="shared" si="37"/>
        <v>3311403310906</v>
      </c>
      <c r="D480" s="34" t="str">
        <f t="shared" si="38"/>
        <v>331140331090604</v>
      </c>
      <c r="E480" s="34" t="str">
        <f t="shared" si="39"/>
        <v>33114033109060402</v>
      </c>
      <c r="F480" s="35" t="str">
        <f>IF(ISERROR(CONSOLIDADO!D484&amp;IF(LEN(CONSOLIDADO!G484)=1,"00"&amp;CONSOLIDADO!G484,IF(LEN(CONSOLIDADO!G484)=2,"0"&amp;CONSOLIDADO!G484,IF(LEN(CONSOLIDADO!G484)=3,CONSOLIDADO!G484,""))))=TRUE,"",CONSOLIDADO!D484&amp;IF(LEN(CONSOLIDADO!G484)=1,"00"&amp;CONSOLIDADO!G484,IF(LEN(CONSOLIDADO!G484)=2,"0"&amp;CONSOLIDADO!G484,IF(LEN(CONSOLIDADO!G484)=3,CONSOLIDADO!G484,""))))</f>
        <v>33114033109060402006</v>
      </c>
      <c r="G480" s="16" t="str">
        <f>CONSOLIDADO!B484</f>
        <v>Garantizar  100 % de funcionamiento de la red tecnológica del fopae.</v>
      </c>
      <c r="H480" s="16" t="str">
        <f>MID(CONSOLIDADO!E484,6,250)</f>
        <v>Fortalecimiento de la gestión tecnológica de la Entidad</v>
      </c>
      <c r="I480" s="36" t="str">
        <f>CONSOLIDADO!H484</f>
        <v>Prestar servicios profesionales como responsable del funcionamiento del sistema de información si-capital y establecer los nuevos requerimientos del sistema de acuerdo a las necesidades de la entidad, además de ofrecer el apoyo necesario en los sistemas misionales del  IDIGER.</v>
      </c>
      <c r="J480" s="34" t="str">
        <f>+CONSOLIDADO!P484&amp;" - "&amp;CONSOLIDADO!Q484&amp;" - "&amp;CONSOLIDADO!R484&amp;" "&amp;CONSOLIDADO!S484</f>
        <v>03 - 04 - 0323 Personal contratado para el fortalecimiento de las Gestión del Riesgo</v>
      </c>
      <c r="K480" s="34" t="str">
        <f>+CONSOLIDADO!J484&amp;" "&amp;CONSOLIDADO!K484</f>
        <v>2.3.03.03.01.03 Servicios Personales Indirectos</v>
      </c>
      <c r="L480" s="16" t="str">
        <f>+CONSOLIDADO!L484&amp;" "&amp;CONSOLIDADO!M484</f>
        <v>066 Fortalecimiento Institucional - General</v>
      </c>
      <c r="M480" s="16" t="str">
        <f>+CONSOLIDADO!N484&amp;" "&amp;CONSOLIDADO!O484</f>
        <v>7018 Transferencias de carácter general entre diferentes niveles de gobierno</v>
      </c>
    </row>
    <row r="481" spans="1:13" x14ac:dyDescent="0.2">
      <c r="A481" s="34" t="str">
        <f t="shared" si="35"/>
        <v>3311403310906-128</v>
      </c>
      <c r="B481" s="34">
        <f t="shared" si="36"/>
        <v>128</v>
      </c>
      <c r="C481" s="34" t="str">
        <f t="shared" si="37"/>
        <v>3311403310906</v>
      </c>
      <c r="D481" s="34" t="str">
        <f t="shared" si="38"/>
        <v>331140331090604</v>
      </c>
      <c r="E481" s="34" t="str">
        <f t="shared" si="39"/>
        <v>33114033109060402</v>
      </c>
      <c r="F481" s="35" t="str">
        <f>IF(ISERROR(CONSOLIDADO!D485&amp;IF(LEN(CONSOLIDADO!G485)=1,"00"&amp;CONSOLIDADO!G485,IF(LEN(CONSOLIDADO!G485)=2,"0"&amp;CONSOLIDADO!G485,IF(LEN(CONSOLIDADO!G485)=3,CONSOLIDADO!G485,""))))=TRUE,"",CONSOLIDADO!D485&amp;IF(LEN(CONSOLIDADO!G485)=1,"00"&amp;CONSOLIDADO!G485,IF(LEN(CONSOLIDADO!G485)=2,"0"&amp;CONSOLIDADO!G485,IF(LEN(CONSOLIDADO!G485)=3,CONSOLIDADO!G485,""))))</f>
        <v>33114033109060402007</v>
      </c>
      <c r="G481" s="16" t="str">
        <f>CONSOLIDADO!B485</f>
        <v>Garantizar  100 % de funcionamiento de la red tecnológica del fopae.</v>
      </c>
      <c r="H481" s="16" t="str">
        <f>MID(CONSOLIDADO!E485,6,250)</f>
        <v>Fortalecimiento de la gestión tecnológica de la Entidad</v>
      </c>
      <c r="I481" s="36" t="str">
        <f>CONSOLIDADO!H485</f>
        <v>Prestar servicios profesionales como responsable de los procesos de la oficina TIC - SiRE</v>
      </c>
      <c r="J481" s="34" t="str">
        <f>+CONSOLIDADO!P485&amp;" - "&amp;CONSOLIDADO!Q485&amp;" - "&amp;CONSOLIDADO!R485&amp;" "&amp;CONSOLIDADO!S485</f>
        <v>03 - 04 - 0323 Personal contratado para el fortalecimiento de las Gestión del Riesgo</v>
      </c>
      <c r="K481" s="34" t="str">
        <f>+CONSOLIDADO!J485&amp;" "&amp;CONSOLIDADO!K485</f>
        <v>2.3.03.03.01.03 Servicios Personales Indirectos</v>
      </c>
      <c r="L481" s="16" t="str">
        <f>+CONSOLIDADO!L485&amp;" "&amp;CONSOLIDADO!M485</f>
        <v>066 Fortalecimiento Institucional - General</v>
      </c>
      <c r="M481" s="16" t="str">
        <f>+CONSOLIDADO!N485&amp;" "&amp;CONSOLIDADO!O485</f>
        <v>7018 Transferencias de carácter general entre diferentes niveles de gobierno</v>
      </c>
    </row>
    <row r="482" spans="1:13" x14ac:dyDescent="0.2">
      <c r="A482" s="34" t="str">
        <f t="shared" si="35"/>
        <v>3311403310906-129</v>
      </c>
      <c r="B482" s="34">
        <f t="shared" si="36"/>
        <v>129</v>
      </c>
      <c r="C482" s="34" t="str">
        <f t="shared" si="37"/>
        <v>3311403310906</v>
      </c>
      <c r="D482" s="34" t="str">
        <f t="shared" si="38"/>
        <v>331140331090604</v>
      </c>
      <c r="E482" s="34" t="str">
        <f t="shared" si="39"/>
        <v>33114033109060402</v>
      </c>
      <c r="F482" s="35" t="str">
        <f>IF(ISERROR(CONSOLIDADO!D486&amp;IF(LEN(CONSOLIDADO!G486)=1,"00"&amp;CONSOLIDADO!G486,IF(LEN(CONSOLIDADO!G486)=2,"0"&amp;CONSOLIDADO!G486,IF(LEN(CONSOLIDADO!G486)=3,CONSOLIDADO!G486,""))))=TRUE,"",CONSOLIDADO!D486&amp;IF(LEN(CONSOLIDADO!G486)=1,"00"&amp;CONSOLIDADO!G486,IF(LEN(CONSOLIDADO!G486)=2,"0"&amp;CONSOLIDADO!G486,IF(LEN(CONSOLIDADO!G486)=3,CONSOLIDADO!G486,""))))</f>
        <v>33114033109060402008</v>
      </c>
      <c r="G482" s="16" t="str">
        <f>CONSOLIDADO!B486</f>
        <v>Garantizar  100 % de funcionamiento de la red tecnológica del fopae.</v>
      </c>
      <c r="H482" s="16" t="str">
        <f>MID(CONSOLIDADO!E486,6,250)</f>
        <v>Fortalecimiento de la gestión tecnológica de la Entidad</v>
      </c>
      <c r="I482" s="36" t="str">
        <f>CONSOLIDADO!H486</f>
        <v xml:space="preserve">Prestar servicios profesionales a la entidad, para la puesta en operación del software Si Capital CONTABILIDAD OPGET
</v>
      </c>
      <c r="J482" s="34" t="str">
        <f>+CONSOLIDADO!P486&amp;" - "&amp;CONSOLIDADO!Q486&amp;" - "&amp;CONSOLIDADO!R486&amp;" "&amp;CONSOLIDADO!S486</f>
        <v>03 - 04 - 0323 Personal contratado para el fortalecimiento de las Gestión del Riesgo</v>
      </c>
      <c r="K482" s="34" t="str">
        <f>+CONSOLIDADO!J486&amp;" "&amp;CONSOLIDADO!K486</f>
        <v>2.3.03.03.01.03 Servicios Personales Indirectos</v>
      </c>
      <c r="L482" s="16" t="str">
        <f>+CONSOLIDADO!L486&amp;" "&amp;CONSOLIDADO!M486</f>
        <v>066 Fortalecimiento Institucional - General</v>
      </c>
      <c r="M482" s="16" t="str">
        <f>+CONSOLIDADO!N486&amp;" "&amp;CONSOLIDADO!O486</f>
        <v>7018 Transferencias de carácter general entre diferentes niveles de gobierno</v>
      </c>
    </row>
    <row r="483" spans="1:13" x14ac:dyDescent="0.2">
      <c r="A483" s="34" t="str">
        <f t="shared" si="35"/>
        <v>3311403310906-130</v>
      </c>
      <c r="B483" s="34">
        <f t="shared" si="36"/>
        <v>130</v>
      </c>
      <c r="C483" s="34" t="str">
        <f t="shared" si="37"/>
        <v>3311403310906</v>
      </c>
      <c r="D483" s="34" t="str">
        <f t="shared" si="38"/>
        <v>331140331090604</v>
      </c>
      <c r="E483" s="34" t="str">
        <f t="shared" si="39"/>
        <v>33114033109060402</v>
      </c>
      <c r="F483" s="35" t="str">
        <f>IF(ISERROR(CONSOLIDADO!D487&amp;IF(LEN(CONSOLIDADO!G487)=1,"00"&amp;CONSOLIDADO!G487,IF(LEN(CONSOLIDADO!G487)=2,"0"&amp;CONSOLIDADO!G487,IF(LEN(CONSOLIDADO!G487)=3,CONSOLIDADO!G487,""))))=TRUE,"",CONSOLIDADO!D487&amp;IF(LEN(CONSOLIDADO!G487)=1,"00"&amp;CONSOLIDADO!G487,IF(LEN(CONSOLIDADO!G487)=2,"0"&amp;CONSOLIDADO!G487,IF(LEN(CONSOLIDADO!G487)=3,CONSOLIDADO!G487,""))))</f>
        <v>33114033109060402009</v>
      </c>
      <c r="G483" s="16" t="str">
        <f>CONSOLIDADO!B487</f>
        <v>Garantizar  100 % de funcionamiento de la red tecnológica del fopae.</v>
      </c>
      <c r="H483" s="16" t="str">
        <f>MID(CONSOLIDADO!E487,6,250)</f>
        <v>Fortalecimiento de la gestión tecnológica de la Entidad</v>
      </c>
      <c r="I483" s="36" t="str">
        <f>CONSOLIDADO!H487</f>
        <v xml:space="preserve">Prestar servicios profesionales a la entidad, para la puesta en operación del software Si Capital. PERNO PREDIS
</v>
      </c>
      <c r="J483" s="34" t="str">
        <f>+CONSOLIDADO!P487&amp;" - "&amp;CONSOLIDADO!Q487&amp;" - "&amp;CONSOLIDADO!R487&amp;" "&amp;CONSOLIDADO!S487</f>
        <v>03 - 04 - 0323 Personal contratado para el fortalecimiento de las Gestión del Riesgo</v>
      </c>
      <c r="K483" s="34" t="str">
        <f>+CONSOLIDADO!J487&amp;" "&amp;CONSOLIDADO!K487</f>
        <v>2.3.03.03.01.03 Servicios Personales Indirectos</v>
      </c>
      <c r="L483" s="16" t="str">
        <f>+CONSOLIDADO!L487&amp;" "&amp;CONSOLIDADO!M487</f>
        <v>066 Fortalecimiento Institucional - General</v>
      </c>
      <c r="M483" s="16" t="str">
        <f>+CONSOLIDADO!N487&amp;" "&amp;CONSOLIDADO!O487</f>
        <v>7018 Transferencias de carácter general entre diferentes niveles de gobierno</v>
      </c>
    </row>
    <row r="484" spans="1:13" x14ac:dyDescent="0.2">
      <c r="A484" s="34" t="str">
        <f t="shared" si="35"/>
        <v>3311403310906-131</v>
      </c>
      <c r="B484" s="34">
        <f t="shared" si="36"/>
        <v>131</v>
      </c>
      <c r="C484" s="34" t="str">
        <f t="shared" si="37"/>
        <v>3311403310906</v>
      </c>
      <c r="D484" s="34" t="str">
        <f t="shared" si="38"/>
        <v>331140331090604</v>
      </c>
      <c r="E484" s="34" t="str">
        <f t="shared" si="39"/>
        <v>33114033109060402</v>
      </c>
      <c r="F484" s="35" t="str">
        <f>IF(ISERROR(CONSOLIDADO!D488&amp;IF(LEN(CONSOLIDADO!G488)=1,"00"&amp;CONSOLIDADO!G488,IF(LEN(CONSOLIDADO!G488)=2,"0"&amp;CONSOLIDADO!G488,IF(LEN(CONSOLIDADO!G488)=3,CONSOLIDADO!G488,""))))=TRUE,"",CONSOLIDADO!D488&amp;IF(LEN(CONSOLIDADO!G488)=1,"00"&amp;CONSOLIDADO!G488,IF(LEN(CONSOLIDADO!G488)=2,"0"&amp;CONSOLIDADO!G488,IF(LEN(CONSOLIDADO!G488)=3,CONSOLIDADO!G488,""))))</f>
        <v>33114033109060402010</v>
      </c>
      <c r="G484" s="16" t="str">
        <f>CONSOLIDADO!B488</f>
        <v>Garantizar  100 % de funcionamiento de la red tecnológica del fopae.</v>
      </c>
      <c r="H484" s="16" t="str">
        <f>MID(CONSOLIDADO!E488,6,250)</f>
        <v>Fortalecimiento de la gestión tecnológica de la Entidad</v>
      </c>
      <c r="I484" s="36" t="str">
        <f>CONSOLIDADO!H488</f>
        <v xml:space="preserve">Prestar servicios profesionales a la entidad, para la puesta en operación del software Si Capital. CORDIS CISCO
</v>
      </c>
      <c r="J484" s="34" t="str">
        <f>+CONSOLIDADO!P488&amp;" - "&amp;CONSOLIDADO!Q488&amp;" - "&amp;CONSOLIDADO!R488&amp;" "&amp;CONSOLIDADO!S488</f>
        <v>03 - 04 - 0323 Personal contratado para el fortalecimiento de las Gestión del Riesgo</v>
      </c>
      <c r="K484" s="34" t="str">
        <f>+CONSOLIDADO!J488&amp;" "&amp;CONSOLIDADO!K488</f>
        <v>2.3.03.03.01.03 Servicios Personales Indirectos</v>
      </c>
      <c r="L484" s="16" t="str">
        <f>+CONSOLIDADO!L488&amp;" "&amp;CONSOLIDADO!M488</f>
        <v>066 Fortalecimiento Institucional - General</v>
      </c>
      <c r="M484" s="16" t="str">
        <f>+CONSOLIDADO!N488&amp;" "&amp;CONSOLIDADO!O488</f>
        <v>7018 Transferencias de carácter general entre diferentes niveles de gobierno</v>
      </c>
    </row>
    <row r="485" spans="1:13" x14ac:dyDescent="0.2">
      <c r="A485" s="34" t="str">
        <f t="shared" si="35"/>
        <v>3311403310906-132</v>
      </c>
      <c r="B485" s="34">
        <f t="shared" si="36"/>
        <v>132</v>
      </c>
      <c r="C485" s="34" t="str">
        <f t="shared" si="37"/>
        <v>3311403310906</v>
      </c>
      <c r="D485" s="34" t="str">
        <f t="shared" si="38"/>
        <v>331140331090605</v>
      </c>
      <c r="E485" s="34" t="str">
        <f t="shared" si="39"/>
        <v>33114033109060501</v>
      </c>
      <c r="F485" s="35" t="str">
        <f>IF(ISERROR(CONSOLIDADO!D489&amp;IF(LEN(CONSOLIDADO!G489)=1,"00"&amp;CONSOLIDADO!G489,IF(LEN(CONSOLIDADO!G489)=2,"0"&amp;CONSOLIDADO!G489,IF(LEN(CONSOLIDADO!G489)=3,CONSOLIDADO!G489,""))))=TRUE,"",CONSOLIDADO!D489&amp;IF(LEN(CONSOLIDADO!G489)=1,"00"&amp;CONSOLIDADO!G489,IF(LEN(CONSOLIDADO!G489)=2,"0"&amp;CONSOLIDADO!G489,IF(LEN(CONSOLIDADO!G489)=3,CONSOLIDADO!G489,""))))</f>
        <v>33114033109060501001</v>
      </c>
      <c r="G485" s="16" t="str">
        <f>CONSOLIDADO!B489</f>
        <v xml:space="preserve">Garantizar  100 % eficiencia en la provisión de bienes y servicios de soporte a  todas las áreas que conforman la entidad </v>
      </c>
      <c r="H485" s="16" t="str">
        <f>MID(CONSOLIDADO!E489,6,250)</f>
        <v>Fortalecer y optimizar la  infraestructura física de la entidad.</v>
      </c>
      <c r="I485" s="36" t="str">
        <f>CONSOLIDADO!H489</f>
        <v>Contratar a título de arrendamiento inmueble(s) para garantizar el almacenamiento de elementos y/o la instalación de puestos de trabajo para los contratistas y/o funcionarios de la entidad.</v>
      </c>
      <c r="J485" s="34" t="str">
        <f>+CONSOLIDADO!P489&amp;" - "&amp;CONSOLIDADO!Q489&amp;" - "&amp;CONSOLIDADO!R489&amp;" "&amp;CONSOLIDADO!S489</f>
        <v>02 - 01 - 0764 Materiales, suministros y servicios del FOPAE</v>
      </c>
      <c r="K485" s="34" t="str">
        <f>+CONSOLIDADO!J489&amp;" "&amp;CONSOLIDADO!K489</f>
        <v>2.3.02.02.01.98 Otros Gastos Adquisición y/o producción equipos, materiales, suministros y servicios Administrativos</v>
      </c>
      <c r="L485" s="16" t="str">
        <f>+CONSOLIDADO!L489&amp;" "&amp;CONSOLIDADO!M489</f>
        <v>066 Prevención Y Atención De Desastres - General</v>
      </c>
      <c r="M485" s="16" t="str">
        <f>+CONSOLIDADO!N489&amp;" "&amp;CONSOLIDADO!O489</f>
        <v>7018 Transferencias de carácter general entre diferentes niveles de gobierno</v>
      </c>
    </row>
    <row r="486" spans="1:13" x14ac:dyDescent="0.2">
      <c r="A486" s="34" t="str">
        <f t="shared" si="35"/>
        <v>3311403310906-133</v>
      </c>
      <c r="B486" s="34">
        <f t="shared" si="36"/>
        <v>133</v>
      </c>
      <c r="C486" s="34" t="str">
        <f t="shared" si="37"/>
        <v>3311403310906</v>
      </c>
      <c r="D486" s="34" t="str">
        <f t="shared" si="38"/>
        <v>331140331090605</v>
      </c>
      <c r="E486" s="34" t="str">
        <f t="shared" si="39"/>
        <v>33114033109060502</v>
      </c>
      <c r="F486" s="35" t="str">
        <f>IF(ISERROR(CONSOLIDADO!D490&amp;IF(LEN(CONSOLIDADO!G490)=1,"00"&amp;CONSOLIDADO!G490,IF(LEN(CONSOLIDADO!G490)=2,"0"&amp;CONSOLIDADO!G490,IF(LEN(CONSOLIDADO!G490)=3,CONSOLIDADO!G490,""))))=TRUE,"",CONSOLIDADO!D490&amp;IF(LEN(CONSOLIDADO!G490)=1,"00"&amp;CONSOLIDADO!G490,IF(LEN(CONSOLIDADO!G490)=2,"0"&amp;CONSOLIDADO!G490,IF(LEN(CONSOLIDADO!G490)=3,CONSOLIDADO!G490,""))))</f>
        <v>33114033109060502001</v>
      </c>
      <c r="G486" s="16" t="str">
        <f>CONSOLIDADO!B490</f>
        <v xml:space="preserve">Garantizar  100 % eficiencia en la provisión de bienes y servicios de soporte a  todas las áreas que conforman la entidad </v>
      </c>
      <c r="H486" s="16" t="str">
        <f>MID(CONSOLIDADO!E490,6,250)</f>
        <v>Fortalecer y optimizar la  infraestructura  logística y operativa de la entidad.</v>
      </c>
      <c r="I486" s="36" t="str">
        <f>CONSOLIDADO!H490</f>
        <v>Contratar el Servicio de rastreo vehicular y monitoreo para los vehiculos de la Entidad</v>
      </c>
      <c r="J486" s="34" t="str">
        <f>+CONSOLIDADO!P490&amp;" - "&amp;CONSOLIDADO!Q490&amp;" - "&amp;CONSOLIDADO!R490&amp;" "&amp;CONSOLIDADO!S490</f>
        <v>02 - 01 - 0764 Materiales, suministros y servicios del FOPAE</v>
      </c>
      <c r="K486" s="34" t="str">
        <f>+CONSOLIDADO!J490&amp;" "&amp;CONSOLIDADO!K490</f>
        <v>2.3.02.02.01.98 Otros Gastos Adquisición y/o producción equipos, materiales, suministros y servicios Administrativos</v>
      </c>
      <c r="L486" s="16" t="str">
        <f>+CONSOLIDADO!L490&amp;" "&amp;CONSOLIDADO!M490</f>
        <v>066 Prevención Y Atención De Desastres - General</v>
      </c>
      <c r="M486" s="16" t="str">
        <f>+CONSOLIDADO!N490&amp;" "&amp;CONSOLIDADO!O490</f>
        <v>7018 Transferencias de carácter general entre diferentes niveles de gobierno</v>
      </c>
    </row>
    <row r="487" spans="1:13" x14ac:dyDescent="0.2">
      <c r="A487" s="34" t="str">
        <f t="shared" si="35"/>
        <v>3311403310906-134</v>
      </c>
      <c r="B487" s="34">
        <f t="shared" si="36"/>
        <v>134</v>
      </c>
      <c r="C487" s="34" t="str">
        <f t="shared" si="37"/>
        <v>3311403310906</v>
      </c>
      <c r="D487" s="34" t="str">
        <f t="shared" si="38"/>
        <v>331140331090605</v>
      </c>
      <c r="E487" s="34" t="str">
        <f t="shared" si="39"/>
        <v>33114033109060502</v>
      </c>
      <c r="F487" s="35" t="str">
        <f>IF(ISERROR(CONSOLIDADO!D491&amp;IF(LEN(CONSOLIDADO!G491)=1,"00"&amp;CONSOLIDADO!G491,IF(LEN(CONSOLIDADO!G491)=2,"0"&amp;CONSOLIDADO!G491,IF(LEN(CONSOLIDADO!G491)=3,CONSOLIDADO!G491,""))))=TRUE,"",CONSOLIDADO!D491&amp;IF(LEN(CONSOLIDADO!G491)=1,"00"&amp;CONSOLIDADO!G491,IF(LEN(CONSOLIDADO!G491)=2,"0"&amp;CONSOLIDADO!G491,IF(LEN(CONSOLIDADO!G491)=3,CONSOLIDADO!G491,""))))</f>
        <v>33114033109060502002</v>
      </c>
      <c r="G487" s="16" t="str">
        <f>CONSOLIDADO!B491</f>
        <v xml:space="preserve">Garantizar  100 % eficiencia en la provisión de bienes y servicios de soporte a  todas las áreas que conforman la entidad </v>
      </c>
      <c r="H487" s="16" t="str">
        <f>MID(CONSOLIDADO!E491,6,250)</f>
        <v>Fortalecer y optimizar la  infraestructura  logística y operativa de la entidad.</v>
      </c>
      <c r="I487" s="36" t="str">
        <f>CONSOLIDADO!H491</f>
        <v>Contratar el servicio de recolección, transporte, almacenamiento, tratamiento y disposición final de los residuos peligrosos generados por la Entidad</v>
      </c>
      <c r="J487" s="34" t="str">
        <f>+CONSOLIDADO!P491&amp;" - "&amp;CONSOLIDADO!Q491&amp;" - "&amp;CONSOLIDADO!R491&amp;" "&amp;CONSOLIDADO!S491</f>
        <v>02 - 01 - 0764 Materiales, suministros y servicios del FOPAE</v>
      </c>
      <c r="K487" s="34" t="str">
        <f>+CONSOLIDADO!J491&amp;" "&amp;CONSOLIDADO!K491</f>
        <v>2.3.02.02.01.98 Otros Gastos Adquisición y/o producción equipos, materiales, suministros y servicios Administrativos</v>
      </c>
      <c r="L487" s="16" t="str">
        <f>+CONSOLIDADO!L491&amp;" "&amp;CONSOLIDADO!M491</f>
        <v>066 Prevención Y Atención De Desastres - General</v>
      </c>
      <c r="M487" s="16" t="str">
        <f>+CONSOLIDADO!N491&amp;" "&amp;CONSOLIDADO!O491</f>
        <v>7018 Transferencias de carácter general entre diferentes niveles de gobierno</v>
      </c>
    </row>
    <row r="488" spans="1:13" x14ac:dyDescent="0.2">
      <c r="A488" s="34" t="str">
        <f t="shared" si="35"/>
        <v>3311403310906-135</v>
      </c>
      <c r="B488" s="34">
        <f t="shared" si="36"/>
        <v>135</v>
      </c>
      <c r="C488" s="34" t="str">
        <f t="shared" si="37"/>
        <v>3311403310906</v>
      </c>
      <c r="D488" s="34" t="str">
        <f t="shared" si="38"/>
        <v>331140331090605</v>
      </c>
      <c r="E488" s="34" t="str">
        <f t="shared" si="39"/>
        <v>33114033109060502</v>
      </c>
      <c r="F488" s="35" t="str">
        <f>IF(ISERROR(CONSOLIDADO!D492&amp;IF(LEN(CONSOLIDADO!G492)=1,"00"&amp;CONSOLIDADO!G492,IF(LEN(CONSOLIDADO!G492)=2,"0"&amp;CONSOLIDADO!G492,IF(LEN(CONSOLIDADO!G492)=3,CONSOLIDADO!G492,""))))=TRUE,"",CONSOLIDADO!D492&amp;IF(LEN(CONSOLIDADO!G492)=1,"00"&amp;CONSOLIDADO!G492,IF(LEN(CONSOLIDADO!G492)=2,"0"&amp;CONSOLIDADO!G492,IF(LEN(CONSOLIDADO!G492)=3,CONSOLIDADO!G492,""))))</f>
        <v>33114033109060502003</v>
      </c>
      <c r="G488" s="16" t="str">
        <f>CONSOLIDADO!B492</f>
        <v xml:space="preserve">Garantizar  100 % eficiencia en la provisión de bienes y servicios de soporte a  todas las áreas que conforman la entidad </v>
      </c>
      <c r="H488" s="16" t="str">
        <f>MID(CONSOLIDADO!E492,6,250)</f>
        <v>Fortalecer y optimizar la  infraestructura  logística y operativa de la entidad.</v>
      </c>
      <c r="I488" s="36" t="str">
        <f>CONSOLIDADO!H492</f>
        <v>Contratar el apoyo logístico, humano y los servicios complementarios para la realización y participación en actividades institucionales y eventos comunitarios de gestión de riesgos</v>
      </c>
      <c r="J488" s="34" t="str">
        <f>+CONSOLIDADO!P492&amp;" - "&amp;CONSOLIDADO!Q492&amp;" - "&amp;CONSOLIDADO!R492&amp;" "&amp;CONSOLIDADO!S492</f>
        <v>02 - 01 - 0764 Materiales, suministros y servicios del FOPAE</v>
      </c>
      <c r="K488" s="34" t="str">
        <f>+CONSOLIDADO!J492&amp;" "&amp;CONSOLIDADO!K492</f>
        <v>2.3.02.02.01.98 Otros Gastos Adquisición y/o producción equipos, materiales, suministros y servicios Administrativos</v>
      </c>
      <c r="L488" s="16" t="str">
        <f>+CONSOLIDADO!L492&amp;" "&amp;CONSOLIDADO!M492</f>
        <v>066 Prevención Y Atención De Desastres - General</v>
      </c>
      <c r="M488" s="16" t="str">
        <f>+CONSOLIDADO!N492&amp;" "&amp;CONSOLIDADO!O492</f>
        <v>7018 Transferencias de carácter general entre diferentes niveles de gobierno</v>
      </c>
    </row>
    <row r="489" spans="1:13" x14ac:dyDescent="0.2">
      <c r="A489" s="34" t="str">
        <f t="shared" si="35"/>
        <v>3311403310906-136</v>
      </c>
      <c r="B489" s="34">
        <f t="shared" si="36"/>
        <v>136</v>
      </c>
      <c r="C489" s="34" t="str">
        <f t="shared" si="37"/>
        <v>3311403310906</v>
      </c>
      <c r="D489" s="34" t="str">
        <f t="shared" si="38"/>
        <v>331140331090605</v>
      </c>
      <c r="E489" s="34" t="str">
        <f t="shared" si="39"/>
        <v>33114033109060502</v>
      </c>
      <c r="F489" s="35" t="str">
        <f>IF(ISERROR(CONSOLIDADO!D493&amp;IF(LEN(CONSOLIDADO!G493)=1,"00"&amp;CONSOLIDADO!G493,IF(LEN(CONSOLIDADO!G493)=2,"0"&amp;CONSOLIDADO!G493,IF(LEN(CONSOLIDADO!G493)=3,CONSOLIDADO!G493,""))))=TRUE,"",CONSOLIDADO!D493&amp;IF(LEN(CONSOLIDADO!G493)=1,"00"&amp;CONSOLIDADO!G493,IF(LEN(CONSOLIDADO!G493)=2,"0"&amp;CONSOLIDADO!G493,IF(LEN(CONSOLIDADO!G493)=3,CONSOLIDADO!G493,""))))</f>
        <v>33114033109060502004</v>
      </c>
      <c r="G489" s="16" t="str">
        <f>CONSOLIDADO!B493</f>
        <v xml:space="preserve">Garantizar  100 % eficiencia en la provisión de bienes y servicios de soporte a  todas las áreas que conforman la entidad </v>
      </c>
      <c r="H489" s="16" t="str">
        <f>MID(CONSOLIDADO!E493,6,250)</f>
        <v>Fortalecer y optimizar la  infraestructura  logística y operativa de la entidad.</v>
      </c>
      <c r="I489" s="36" t="str">
        <f>CONSOLIDADO!H493</f>
        <v>Prestación del servicio público terrestre automotor especial para apoyar las actividades a desarrollar en los diferentes proyectos a cargo de la Entidad</v>
      </c>
      <c r="J489" s="34" t="str">
        <f>+CONSOLIDADO!P493&amp;" - "&amp;CONSOLIDADO!Q493&amp;" - "&amp;CONSOLIDADO!R493&amp;" "&amp;CONSOLIDADO!S493</f>
        <v>02 - 01 - 0764 Materiales, suministros y servicios del FOPAE</v>
      </c>
      <c r="K489" s="34" t="str">
        <f>+CONSOLIDADO!J493&amp;" "&amp;CONSOLIDADO!K493</f>
        <v>2.3.02.02.01.98 Otros Gastos Adquisición y/o producción equipos, materiales, suministros y servicios Administrativos</v>
      </c>
      <c r="L489" s="16" t="str">
        <f>+CONSOLIDADO!L493&amp;" "&amp;CONSOLIDADO!M493</f>
        <v>066 Prevención Y Atención De Desastres - General</v>
      </c>
      <c r="M489" s="16" t="str">
        <f>+CONSOLIDADO!N493&amp;" "&amp;CONSOLIDADO!O493</f>
        <v>7018 Transferencias de carácter general entre diferentes niveles de gobierno</v>
      </c>
    </row>
    <row r="490" spans="1:13" x14ac:dyDescent="0.2">
      <c r="A490" s="34" t="str">
        <f t="shared" si="35"/>
        <v>3311403310906-137</v>
      </c>
      <c r="B490" s="34">
        <f t="shared" si="36"/>
        <v>137</v>
      </c>
      <c r="C490" s="34" t="str">
        <f t="shared" si="37"/>
        <v>3311403310906</v>
      </c>
      <c r="D490" s="34" t="str">
        <f t="shared" si="38"/>
        <v>331140331090605</v>
      </c>
      <c r="E490" s="34" t="str">
        <f t="shared" si="39"/>
        <v>33114033109060502</v>
      </c>
      <c r="F490" s="35" t="str">
        <f>IF(ISERROR(CONSOLIDADO!D494&amp;IF(LEN(CONSOLIDADO!G494)=1,"00"&amp;CONSOLIDADO!G494,IF(LEN(CONSOLIDADO!G494)=2,"0"&amp;CONSOLIDADO!G494,IF(LEN(CONSOLIDADO!G494)=3,CONSOLIDADO!G494,""))))=TRUE,"",CONSOLIDADO!D494&amp;IF(LEN(CONSOLIDADO!G494)=1,"00"&amp;CONSOLIDADO!G494,IF(LEN(CONSOLIDADO!G494)=2,"0"&amp;CONSOLIDADO!G494,IF(LEN(CONSOLIDADO!G494)=3,CONSOLIDADO!G494,""))))</f>
        <v>33114033109060502005</v>
      </c>
      <c r="G490" s="16" t="str">
        <f>CONSOLIDADO!B494</f>
        <v xml:space="preserve">Garantizar  100 % eficiencia en la provisión de bienes y servicios de soporte a  todas las áreas que conforman la entidad </v>
      </c>
      <c r="H490" s="16" t="str">
        <f>MID(CONSOLIDADO!E494,6,250)</f>
        <v>Fortalecer y optimizar la  infraestructura  logística y operativa de la entidad.</v>
      </c>
      <c r="I490" s="36" t="str">
        <f>CONSOLIDADO!H494</f>
        <v>Adquisición de elementos para implementacion de la imagen corporativa con ocasión de la transformación del FOPAE en el IDIGER (Incluye Chaquetas y Chalecos)</v>
      </c>
      <c r="J490" s="34" t="str">
        <f>+CONSOLIDADO!P494&amp;" - "&amp;CONSOLIDADO!Q494&amp;" - "&amp;CONSOLIDADO!R494&amp;" "&amp;CONSOLIDADO!S494</f>
        <v>02 - 01 - 0764 Materiales, suministros y servicios del FOPAE</v>
      </c>
      <c r="K490" s="34" t="str">
        <f>+CONSOLIDADO!J494&amp;" "&amp;CONSOLIDADO!K494</f>
        <v>2.3.02.02.01.98 Otros Gastos Adquisición y/o producción equipos, materiales, suministros y servicios Administrativos</v>
      </c>
      <c r="L490" s="16" t="str">
        <f>+CONSOLIDADO!L494&amp;" "&amp;CONSOLIDADO!M494</f>
        <v>066 Prevención Y Atención De Desastres - General</v>
      </c>
      <c r="M490" s="16" t="str">
        <f>+CONSOLIDADO!N494&amp;" "&amp;CONSOLIDADO!O494</f>
        <v>7018 Transferencias de carácter general entre diferentes niveles de gobierno</v>
      </c>
    </row>
    <row r="491" spans="1:13" x14ac:dyDescent="0.2">
      <c r="A491" s="34" t="str">
        <f t="shared" si="35"/>
        <v>3311403310906-138</v>
      </c>
      <c r="B491" s="34">
        <f t="shared" si="36"/>
        <v>138</v>
      </c>
      <c r="C491" s="34" t="str">
        <f t="shared" si="37"/>
        <v>3311403310906</v>
      </c>
      <c r="D491" s="34" t="str">
        <f t="shared" si="38"/>
        <v>331140331090605</v>
      </c>
      <c r="E491" s="34" t="str">
        <f t="shared" si="39"/>
        <v>33114033109060502</v>
      </c>
      <c r="F491" s="35" t="str">
        <f>IF(ISERROR(CONSOLIDADO!D495&amp;IF(LEN(CONSOLIDADO!G495)=1,"00"&amp;CONSOLIDADO!G495,IF(LEN(CONSOLIDADO!G495)=2,"0"&amp;CONSOLIDADO!G495,IF(LEN(CONSOLIDADO!G495)=3,CONSOLIDADO!G495,""))))=TRUE,"",CONSOLIDADO!D495&amp;IF(LEN(CONSOLIDADO!G495)=1,"00"&amp;CONSOLIDADO!G495,IF(LEN(CONSOLIDADO!G495)=2,"0"&amp;CONSOLIDADO!G495,IF(LEN(CONSOLIDADO!G495)=3,CONSOLIDADO!G495,""))))</f>
        <v>33114033109060502006</v>
      </c>
      <c r="G491" s="16" t="str">
        <f>CONSOLIDADO!B495</f>
        <v xml:space="preserve">Garantizar  100 % eficiencia en la provisión de bienes y servicios de soporte a  todas las áreas que conforman la entidad </v>
      </c>
      <c r="H491" s="16" t="str">
        <f>MID(CONSOLIDADO!E495,6,250)</f>
        <v>Fortalecer y optimizar la  infraestructura  logística y operativa de la entidad.</v>
      </c>
      <c r="I491" s="36" t="str">
        <f>CONSOLIDADO!H495</f>
        <v>Contratar el suministro de combustibles y lubricantes para el parque automotor y los equipos especializados para la atención de emergencias, de propiedad de la Entidad y para apoyo a los grupos operativos de respuesta del Sistema Distrital de Gestión del Riesgo</v>
      </c>
      <c r="J491" s="34" t="str">
        <f>+CONSOLIDADO!P495&amp;" - "&amp;CONSOLIDADO!Q495&amp;" - "&amp;CONSOLIDADO!R495&amp;" "&amp;CONSOLIDADO!S495</f>
        <v>02 - 01 - 0764 Materiales, suministros y servicios del FOPAE</v>
      </c>
      <c r="K491" s="34" t="str">
        <f>+CONSOLIDADO!J495&amp;" "&amp;CONSOLIDADO!K495</f>
        <v>2.3.02.02.01.98 Otros Gastos Adquisición y/o producción equipos, materiales, suministros y servicios Administrativos</v>
      </c>
      <c r="L491" s="16" t="str">
        <f>+CONSOLIDADO!L495&amp;" "&amp;CONSOLIDADO!M495</f>
        <v>066 Prevención Y Atención De Desastres - General</v>
      </c>
      <c r="M491" s="16" t="str">
        <f>+CONSOLIDADO!N495&amp;" "&amp;CONSOLIDADO!O495</f>
        <v>7018 Transferencias de carácter general entre diferentes niveles de gobierno</v>
      </c>
    </row>
    <row r="492" spans="1:13" x14ac:dyDescent="0.2">
      <c r="A492" s="34" t="str">
        <f t="shared" si="35"/>
        <v>3311403310906-139</v>
      </c>
      <c r="B492" s="34">
        <f t="shared" si="36"/>
        <v>139</v>
      </c>
      <c r="C492" s="34" t="str">
        <f t="shared" si="37"/>
        <v>3311403310906</v>
      </c>
      <c r="D492" s="34" t="str">
        <f t="shared" si="38"/>
        <v>331140331090605</v>
      </c>
      <c r="E492" s="34" t="str">
        <f t="shared" si="39"/>
        <v>33114033109060502</v>
      </c>
      <c r="F492" s="35" t="str">
        <f>IF(ISERROR(CONSOLIDADO!D496&amp;IF(LEN(CONSOLIDADO!G496)=1,"00"&amp;CONSOLIDADO!G496,IF(LEN(CONSOLIDADO!G496)=2,"0"&amp;CONSOLIDADO!G496,IF(LEN(CONSOLIDADO!G496)=3,CONSOLIDADO!G496,""))))=TRUE,"",CONSOLIDADO!D496&amp;IF(LEN(CONSOLIDADO!G496)=1,"00"&amp;CONSOLIDADO!G496,IF(LEN(CONSOLIDADO!G496)=2,"0"&amp;CONSOLIDADO!G496,IF(LEN(CONSOLIDADO!G496)=3,CONSOLIDADO!G496,""))))</f>
        <v>33114033109060502007</v>
      </c>
      <c r="G492" s="16" t="str">
        <f>CONSOLIDADO!B496</f>
        <v xml:space="preserve">Garantizar  100 % eficiencia en la provisión de bienes y servicios de soporte a  todas las áreas que conforman la entidad </v>
      </c>
      <c r="H492" s="16" t="str">
        <f>MID(CONSOLIDADO!E496,6,250)</f>
        <v>Fortalecer y optimizar la  infraestructura  logística y operativa de la entidad.</v>
      </c>
      <c r="I492" s="36" t="str">
        <f>CONSOLIDADO!H496</f>
        <v>Arrendamiento de oficinas para Atención al Usuario en localidades</v>
      </c>
      <c r="J492" s="34" t="str">
        <f>+CONSOLIDADO!P496&amp;" - "&amp;CONSOLIDADO!Q496&amp;" - "&amp;CONSOLIDADO!R496&amp;" "&amp;CONSOLIDADO!S496</f>
        <v>02 - 01 - 0764 Materiales, suministros y servicios del FOPAE</v>
      </c>
      <c r="K492" s="34" t="str">
        <f>+CONSOLIDADO!J496&amp;" "&amp;CONSOLIDADO!K496</f>
        <v>2.3.02.02.01.98 Otros Gastos Adquisición y/o producción equipos, materiales, suministros y servicios Administrativos</v>
      </c>
      <c r="L492" s="16" t="str">
        <f>+CONSOLIDADO!L496&amp;" "&amp;CONSOLIDADO!M496</f>
        <v>066 Prevención Y Atención De Desastres - General</v>
      </c>
      <c r="M492" s="16" t="str">
        <f>+CONSOLIDADO!N496&amp;" "&amp;CONSOLIDADO!O496</f>
        <v>7018 Transferencias de carácter general entre diferentes niveles de gobierno</v>
      </c>
    </row>
    <row r="493" spans="1:13" x14ac:dyDescent="0.2">
      <c r="A493" s="34" t="str">
        <f t="shared" si="35"/>
        <v>3311403310906-140</v>
      </c>
      <c r="B493" s="34">
        <f t="shared" si="36"/>
        <v>140</v>
      </c>
      <c r="C493" s="34" t="str">
        <f t="shared" si="37"/>
        <v>3311403310906</v>
      </c>
      <c r="D493" s="34" t="str">
        <f t="shared" si="38"/>
        <v>331140331090605</v>
      </c>
      <c r="E493" s="34" t="str">
        <f t="shared" si="39"/>
        <v>33114033109060502</v>
      </c>
      <c r="F493" s="35" t="str">
        <f>IF(ISERROR(CONSOLIDADO!D497&amp;IF(LEN(CONSOLIDADO!G497)=1,"00"&amp;CONSOLIDADO!G497,IF(LEN(CONSOLIDADO!G497)=2,"0"&amp;CONSOLIDADO!G497,IF(LEN(CONSOLIDADO!G497)=3,CONSOLIDADO!G497,""))))=TRUE,"",CONSOLIDADO!D497&amp;IF(LEN(CONSOLIDADO!G497)=1,"00"&amp;CONSOLIDADO!G497,IF(LEN(CONSOLIDADO!G497)=2,"0"&amp;CONSOLIDADO!G497,IF(LEN(CONSOLIDADO!G497)=3,CONSOLIDADO!G497,""))))</f>
        <v>33114033109060502008</v>
      </c>
      <c r="G493" s="16" t="str">
        <f>CONSOLIDADO!B497</f>
        <v xml:space="preserve">Garantizar  100 % eficiencia en la provisión de bienes y servicios de soporte a  todas las áreas que conforman la entidad </v>
      </c>
      <c r="H493" s="16" t="str">
        <f>MID(CONSOLIDADO!E497,6,250)</f>
        <v>Fortalecer y optimizar la  infraestructura  logística y operativa de la entidad.</v>
      </c>
      <c r="I493" s="36" t="str">
        <f>CONSOLIDADO!H497</f>
        <v>Efectuar los pagos al Sistema General de Seguridad Social en Riesgos Laborales de las personas que se encuentran bajo la modalidad de contrato de prestación de servicios profesionales o de apoyo, clasificados en riesgo laboral V, de conformidad con lo establecido en la Ley 1562 de 2012 y el decreto 723 de 2013</v>
      </c>
      <c r="J493" s="34" t="str">
        <f>+CONSOLIDADO!P497&amp;" - "&amp;CONSOLIDADO!Q497&amp;" - "&amp;CONSOLIDADO!R497&amp;" "&amp;CONSOLIDADO!S497</f>
        <v>02 - 06 - 0004 Otros Gastos Operativos</v>
      </c>
      <c r="K493" s="34" t="str">
        <f>+CONSOLIDADO!J497&amp;" "&amp;CONSOLIDADO!K497</f>
        <v>2.3.02.01.01.98 Otros Gastos Adquisición y/o producción equipos, materiales, suministros y servicios propios Sector</v>
      </c>
      <c r="L493" s="16" t="str">
        <f>+CONSOLIDADO!L497&amp;" "&amp;CONSOLIDADO!M497</f>
        <v>066 Fortalecimiento Institucional - General</v>
      </c>
      <c r="M493" s="16" t="str">
        <f>+CONSOLIDADO!N497&amp;" "&amp;CONSOLIDADO!O497</f>
        <v>7018 Transferencias de carácter general entre diferentes niveles de gobierno</v>
      </c>
    </row>
    <row r="494" spans="1:13" x14ac:dyDescent="0.2">
      <c r="A494" s="34" t="str">
        <f t="shared" si="35"/>
        <v>3311403310906-141</v>
      </c>
      <c r="B494" s="34">
        <f t="shared" si="36"/>
        <v>141</v>
      </c>
      <c r="C494" s="34" t="str">
        <f t="shared" si="37"/>
        <v>3311403310906</v>
      </c>
      <c r="D494" s="34" t="str">
        <f t="shared" si="38"/>
        <v>331140331090605</v>
      </c>
      <c r="E494" s="34" t="str">
        <f t="shared" si="39"/>
        <v>33114033109060502</v>
      </c>
      <c r="F494" s="35" t="str">
        <f>IF(ISERROR(CONSOLIDADO!D498&amp;IF(LEN(CONSOLIDADO!G498)=1,"00"&amp;CONSOLIDADO!G498,IF(LEN(CONSOLIDADO!G498)=2,"0"&amp;CONSOLIDADO!G498,IF(LEN(CONSOLIDADO!G498)=3,CONSOLIDADO!G498,""))))=TRUE,"",CONSOLIDADO!D498&amp;IF(LEN(CONSOLIDADO!G498)=1,"00"&amp;CONSOLIDADO!G498,IF(LEN(CONSOLIDADO!G498)=2,"0"&amp;CONSOLIDADO!G498,IF(LEN(CONSOLIDADO!G498)=3,CONSOLIDADO!G498,""))))</f>
        <v>33114033109060502009</v>
      </c>
      <c r="G494" s="16" t="str">
        <f>CONSOLIDADO!B498</f>
        <v xml:space="preserve">Garantizar  100 % eficiencia en la provisión de bienes y servicios de soporte a  todas las áreas que conforman la entidad </v>
      </c>
      <c r="H494" s="16" t="str">
        <f>MID(CONSOLIDADO!E498,6,250)</f>
        <v>Fortalecer y optimizar la  infraestructura  logística y operativa de la entidad.</v>
      </c>
      <c r="I494" s="36" t="str">
        <f>CONSOLIDADO!H498</f>
        <v>Contratación de servicio de transporte, custodia, almacenamiento y administración de los documentos físicos y digitales de la entidad.</v>
      </c>
      <c r="J494" s="34" t="str">
        <f>+CONSOLIDADO!P498&amp;" - "&amp;CONSOLIDADO!Q498&amp;" - "&amp;CONSOLIDADO!R498&amp;" "&amp;CONSOLIDADO!S498</f>
        <v>02 - 01 - 0764 Materiales, suministros y servicios del FOPAE</v>
      </c>
      <c r="K494" s="34" t="str">
        <f>+CONSOLIDADO!J498&amp;" "&amp;CONSOLIDADO!K498</f>
        <v>2.3.02.02.01.98 Otros Gastos Adquisición y/o producción equipos, materiales, suministros y servicios Administrativos</v>
      </c>
      <c r="L494" s="16" t="str">
        <f>+CONSOLIDADO!L498&amp;" "&amp;CONSOLIDADO!M498</f>
        <v>066 Prevención Y Atención De Desastres - General</v>
      </c>
      <c r="M494" s="16" t="str">
        <f>+CONSOLIDADO!N498&amp;" "&amp;CONSOLIDADO!O498</f>
        <v>7018 Transferencias de carácter general entre diferentes niveles de gobierno</v>
      </c>
    </row>
    <row r="495" spans="1:13" x14ac:dyDescent="0.2">
      <c r="A495" s="34" t="str">
        <f t="shared" si="35"/>
        <v>3311403310906-142</v>
      </c>
      <c r="B495" s="34">
        <f t="shared" si="36"/>
        <v>142</v>
      </c>
      <c r="C495" s="34" t="str">
        <f t="shared" si="37"/>
        <v>3311403310906</v>
      </c>
      <c r="D495" s="34" t="str">
        <f t="shared" si="38"/>
        <v>331140331090606</v>
      </c>
      <c r="E495" s="34" t="str">
        <f t="shared" si="39"/>
        <v>33114033109060601</v>
      </c>
      <c r="F495" s="35" t="str">
        <f>IF(ISERROR(CONSOLIDADO!D499&amp;IF(LEN(CONSOLIDADO!G499)=1,"00"&amp;CONSOLIDADO!G499,IF(LEN(CONSOLIDADO!G499)=2,"0"&amp;CONSOLIDADO!G499,IF(LEN(CONSOLIDADO!G499)=3,CONSOLIDADO!G499,""))))=TRUE,"",CONSOLIDADO!D499&amp;IF(LEN(CONSOLIDADO!G499)=1,"00"&amp;CONSOLIDADO!G499,IF(LEN(CONSOLIDADO!G499)=2,"0"&amp;CONSOLIDADO!G499,IF(LEN(CONSOLIDADO!G499)=3,CONSOLIDADO!G499,""))))</f>
        <v>33114033109060601001</v>
      </c>
      <c r="G495" s="16" t="str">
        <f>CONSOLIDADO!B499</f>
        <v>Implementar las  fases de la reestructuración del fopae, para la laborización acorde con la normatividad vigente, presupuesto y el nuevo modelo del sdgr</v>
      </c>
      <c r="H495" s="16" t="str">
        <f>MID(CONSOLIDADO!E499,6,250)</f>
        <v>Proceso de reestructuración Administrativa</v>
      </c>
      <c r="I495" s="36" t="str">
        <f>CONSOLIDADO!H499</f>
        <v>Prestar servicios profesionales como responsable de los procesos de gestion del talento humano y del estudio de ajuste institucional del IDIGER.</v>
      </c>
      <c r="J495" s="34" t="str">
        <f>+CONSOLIDADO!P499&amp;" - "&amp;CONSOLIDADO!Q499&amp;" - "&amp;CONSOLIDADO!R499&amp;" "&amp;CONSOLIDADO!S499</f>
        <v>03 - 04 - 0323 Personal contratado para el fortalecimiento de las Gestión del Riesgo</v>
      </c>
      <c r="K495" s="34" t="str">
        <f>+CONSOLIDADO!J499&amp;" "&amp;CONSOLIDADO!K499</f>
        <v>2.3.03.03.01.03 Servicios Personales Indirectos</v>
      </c>
      <c r="L495" s="16" t="str">
        <f>+CONSOLIDADO!L499&amp;" "&amp;CONSOLIDADO!M499</f>
        <v>066 Fortalecimiento Institucional - General</v>
      </c>
      <c r="M495" s="16" t="str">
        <f>+CONSOLIDADO!N499&amp;" "&amp;CONSOLIDADO!O499</f>
        <v>7018 Transferencias de carácter general entre diferentes niveles de gobierno</v>
      </c>
    </row>
    <row r="496" spans="1:13" x14ac:dyDescent="0.2">
      <c r="A496" s="34" t="str">
        <f t="shared" si="35"/>
        <v>3311403310906-143</v>
      </c>
      <c r="B496" s="34">
        <f t="shared" si="36"/>
        <v>143</v>
      </c>
      <c r="C496" s="34" t="str">
        <f t="shared" si="37"/>
        <v>3311403310906</v>
      </c>
      <c r="D496" s="34" t="str">
        <f t="shared" si="38"/>
        <v>331140331090606</v>
      </c>
      <c r="E496" s="34" t="str">
        <f t="shared" si="39"/>
        <v>33114033109060601</v>
      </c>
      <c r="F496" s="35" t="str">
        <f>IF(ISERROR(CONSOLIDADO!D500&amp;IF(LEN(CONSOLIDADO!G500)=1,"00"&amp;CONSOLIDADO!G500,IF(LEN(CONSOLIDADO!G500)=2,"0"&amp;CONSOLIDADO!G500,IF(LEN(CONSOLIDADO!G500)=3,CONSOLIDADO!G500,""))))=TRUE,"",CONSOLIDADO!D500&amp;IF(LEN(CONSOLIDADO!G500)=1,"00"&amp;CONSOLIDADO!G500,IF(LEN(CONSOLIDADO!G500)=2,"0"&amp;CONSOLIDADO!G500,IF(LEN(CONSOLIDADO!G500)=3,CONSOLIDADO!G500,""))))</f>
        <v>33114033109060601002</v>
      </c>
      <c r="G496" s="16" t="str">
        <f>CONSOLIDADO!B500</f>
        <v>Implementar las  fases de la reestructuración del fopae, para la laborización acorde con la normatividad vigente, presupuesto y el nuevo modelo del sdgr</v>
      </c>
      <c r="H496" s="16" t="str">
        <f>MID(CONSOLIDADO!E500,6,250)</f>
        <v>Proceso de reestructuración Administrativa</v>
      </c>
      <c r="I496" s="36" t="str">
        <f>CONSOLIDADO!H500</f>
        <v>Prestar servicios profesionales como responsable de los procesos de gestion del talento humano y del estudio de ajuste institucional del FOPAE en transformación a IDIGER.</v>
      </c>
      <c r="J496" s="34" t="str">
        <f>+CONSOLIDADO!P500&amp;" - "&amp;CONSOLIDADO!Q500&amp;" - "&amp;CONSOLIDADO!R500&amp;" "&amp;CONSOLIDADO!S500</f>
        <v>03 - 04 - 0323 Personal contratado para el fortalecimiento de las Gestión del Riesgo</v>
      </c>
      <c r="K496" s="34" t="str">
        <f>+CONSOLIDADO!J500&amp;" "&amp;CONSOLIDADO!K500</f>
        <v>2.3.03.03.01.03 Servicios Personales Indirectos</v>
      </c>
      <c r="L496" s="16" t="str">
        <f>+CONSOLIDADO!L500&amp;" "&amp;CONSOLIDADO!M500</f>
        <v>066 Fortalecimiento Institucional - General</v>
      </c>
      <c r="M496" s="16" t="str">
        <f>+CONSOLIDADO!N500&amp;" "&amp;CONSOLIDADO!O500</f>
        <v>7018 Transferencias de carácter general entre diferentes niveles de gobierno</v>
      </c>
    </row>
    <row r="497" spans="1:13" x14ac:dyDescent="0.2">
      <c r="A497" s="34" t="str">
        <f t="shared" si="35"/>
        <v>3311403310906-144</v>
      </c>
      <c r="B497" s="34">
        <f t="shared" si="36"/>
        <v>144</v>
      </c>
      <c r="C497" s="34" t="str">
        <f t="shared" si="37"/>
        <v>3311403310906</v>
      </c>
      <c r="D497" s="34" t="str">
        <f t="shared" si="38"/>
        <v>331140331090607</v>
      </c>
      <c r="E497" s="34" t="str">
        <f t="shared" si="39"/>
        <v>33114033109060701</v>
      </c>
      <c r="F497" s="35" t="str">
        <f>IF(ISERROR(CONSOLIDADO!D501&amp;IF(LEN(CONSOLIDADO!G501)=1,"00"&amp;CONSOLIDADO!G501,IF(LEN(CONSOLIDADO!G501)=2,"0"&amp;CONSOLIDADO!G501,IF(LEN(CONSOLIDADO!G501)=3,CONSOLIDADO!G501,""))))=TRUE,"",CONSOLIDADO!D501&amp;IF(LEN(CONSOLIDADO!G501)=1,"00"&amp;CONSOLIDADO!G501,IF(LEN(CONSOLIDADO!G501)=2,"0"&amp;CONSOLIDADO!G501,IF(LEN(CONSOLIDADO!G501)=3,CONSOLIDADO!G501,""))))</f>
        <v>33114033109060701001</v>
      </c>
      <c r="G497" s="16" t="str">
        <f>CONSOLIDADO!B501</f>
        <v>Ajustar y controlar el 100 % de los mapas de riesgos de los procesos del fopae, como estrategia de lucha contra la corrupción y atención al ciudadano</v>
      </c>
      <c r="H497" s="16" t="str">
        <f>MID(CONSOLIDADO!E501,6,250)</f>
        <v xml:space="preserve">Asesorar a la Dirección en temas relacionados con la estrategia anticorrupción y atención al ciudadano </v>
      </c>
      <c r="I497" s="36" t="str">
        <f>CONSOLIDADO!H501</f>
        <v>Contratar los servicios y materiales necesarios para la promoción, divulgación y ejecución de la Política de Atención al Ciudadano</v>
      </c>
      <c r="J497" s="34" t="str">
        <f>+CONSOLIDADO!P501&amp;" - "&amp;CONSOLIDADO!Q501&amp;" - "&amp;CONSOLIDADO!R501&amp;" "&amp;CONSOLIDADO!S501</f>
        <v>02 - 01 - 0764 Materiales, suministros y servicios del FOPAE</v>
      </c>
      <c r="K497" s="34" t="str">
        <f>+CONSOLIDADO!J501&amp;" "&amp;CONSOLIDADO!K501</f>
        <v>2.3.02.02.01.98 Otros Gastos Adquisición y/o producción equipos, materiales, suministros y servicios Administrativos</v>
      </c>
      <c r="L497" s="16" t="str">
        <f>+CONSOLIDADO!L501&amp;" "&amp;CONSOLIDADO!M501</f>
        <v>066 Prevención Y Atención De Desastres - General</v>
      </c>
      <c r="M497" s="16" t="str">
        <f>+CONSOLIDADO!N501&amp;" "&amp;CONSOLIDADO!O501</f>
        <v>7018 Transferencias de carácter general entre diferentes niveles de gobierno</v>
      </c>
    </row>
    <row r="498" spans="1:13" x14ac:dyDescent="0.2">
      <c r="A498" s="34" t="str">
        <f t="shared" si="35"/>
        <v>3311403310906-145</v>
      </c>
      <c r="B498" s="34">
        <f t="shared" si="36"/>
        <v>145</v>
      </c>
      <c r="C498" s="34" t="str">
        <f t="shared" si="37"/>
        <v>3311403310906</v>
      </c>
      <c r="D498" s="34" t="str">
        <f t="shared" si="38"/>
        <v>331140331090607</v>
      </c>
      <c r="E498" s="34" t="str">
        <f t="shared" si="39"/>
        <v>33114033109060701</v>
      </c>
      <c r="F498" s="35" t="str">
        <f>IF(ISERROR(CONSOLIDADO!D502&amp;IF(LEN(CONSOLIDADO!G502)=1,"00"&amp;CONSOLIDADO!G502,IF(LEN(CONSOLIDADO!G502)=2,"0"&amp;CONSOLIDADO!G502,IF(LEN(CONSOLIDADO!G502)=3,CONSOLIDADO!G502,""))))=TRUE,"",CONSOLIDADO!D502&amp;IF(LEN(CONSOLIDADO!G502)=1,"00"&amp;CONSOLIDADO!G502,IF(LEN(CONSOLIDADO!G502)=2,"0"&amp;CONSOLIDADO!G502,IF(LEN(CONSOLIDADO!G502)=3,CONSOLIDADO!G502,""))))</f>
        <v>33114033109060701002</v>
      </c>
      <c r="G498" s="16" t="str">
        <f>CONSOLIDADO!B502</f>
        <v>Ajustar y controlar el 100 % de los mapas de riesgos de los procesos del fopae, como estrategia de lucha contra la corrupción y atención al ciudadano</v>
      </c>
      <c r="H498" s="16" t="str">
        <f>MID(CONSOLIDADO!E502,6,250)</f>
        <v xml:space="preserve">Asesorar a la Dirección en temas relacionados con la estrategia anticorrupción y atención al ciudadano </v>
      </c>
      <c r="I498" s="36" t="str">
        <f>CONSOLIDADO!H502</f>
        <v>Prestar servicios profesionales a la entidad para asesorar a la dirección en el manejo de las relaciones interinstitucionales y lineamientos de política en materia de gestión de riesgos y cambio climático.</v>
      </c>
      <c r="J498" s="34" t="str">
        <f>+CONSOLIDADO!P502&amp;" - "&amp;CONSOLIDADO!Q502&amp;" - "&amp;CONSOLIDADO!R502&amp;" "&amp;CONSOLIDADO!S502</f>
        <v>03 - 04 - 0323 Personal contratado para el fortalecimiento de las Gestión del Riesgo</v>
      </c>
      <c r="K498" s="34" t="str">
        <f>+CONSOLIDADO!J502&amp;" "&amp;CONSOLIDADO!K502</f>
        <v>2.3.03.03.01.03 Servicios Personales Indirectos</v>
      </c>
      <c r="L498" s="16" t="str">
        <f>+CONSOLIDADO!L502&amp;" "&amp;CONSOLIDADO!M502</f>
        <v>066 Fortalecimiento Institucional - General</v>
      </c>
      <c r="M498" s="16" t="str">
        <f>+CONSOLIDADO!N502&amp;" "&amp;CONSOLIDADO!O502</f>
        <v>7018 Transferencias de carácter general entre diferentes niveles de gobierno</v>
      </c>
    </row>
    <row r="499" spans="1:13" x14ac:dyDescent="0.2">
      <c r="A499" s="34" t="str">
        <f t="shared" si="35"/>
        <v>3311403310906-146</v>
      </c>
      <c r="B499" s="34">
        <f t="shared" si="36"/>
        <v>146</v>
      </c>
      <c r="C499" s="34" t="str">
        <f t="shared" si="37"/>
        <v>3311403310906</v>
      </c>
      <c r="D499" s="34" t="str">
        <f t="shared" si="38"/>
        <v>331140331090608</v>
      </c>
      <c r="E499" s="34" t="str">
        <f t="shared" si="39"/>
        <v>33114033109060801</v>
      </c>
      <c r="F499" s="35" t="str">
        <f>IF(ISERROR(CONSOLIDADO!D503&amp;IF(LEN(CONSOLIDADO!G503)=1,"00"&amp;CONSOLIDADO!G503,IF(LEN(CONSOLIDADO!G503)=2,"0"&amp;CONSOLIDADO!G503,IF(LEN(CONSOLIDADO!G503)=3,CONSOLIDADO!G503,""))))=TRUE,"",CONSOLIDADO!D503&amp;IF(LEN(CONSOLIDADO!G503)=1,"00"&amp;CONSOLIDADO!G503,IF(LEN(CONSOLIDADO!G503)=2,"0"&amp;CONSOLIDADO!G503,IF(LEN(CONSOLIDADO!G503)=3,CONSOLIDADO!G503,""))))</f>
        <v>33114033109060801001</v>
      </c>
      <c r="G499" s="16" t="str">
        <f>CONSOLIDADO!B503</f>
        <v>Evaluar los 21 procesos estrategicos, misionales y apoyo para implementar acciones preventivas y correctivas para el mejoramiento continuo del fopae .</v>
      </c>
      <c r="H499" s="16" t="str">
        <f>MID(CONSOLIDADO!E503,6,250)</f>
        <v xml:space="preserve">Evaluar los procesos estrategicos, misionales y apoyo para implementación de acciones preventivas y correctivas </v>
      </c>
      <c r="I499" s="36" t="str">
        <f>CONSOLIDADO!H503</f>
        <v>Prestar servicios profesionales para desarrollar actividades relacionadas con la Evaluación a la Gestión de la entidad</v>
      </c>
      <c r="J499" s="34" t="str">
        <f>+CONSOLIDADO!P503&amp;" - "&amp;CONSOLIDADO!Q503&amp;" - "&amp;CONSOLIDADO!R503&amp;" "&amp;CONSOLIDADO!S503</f>
        <v>03 - 04 - 0323 Personal contratado para el fortalecimiento de las Gestión del Riesgo</v>
      </c>
      <c r="K499" s="34" t="str">
        <f>+CONSOLIDADO!J503&amp;" "&amp;CONSOLIDADO!K503</f>
        <v>2.3.03.03.01.03 Servicios Personales Indirectos</v>
      </c>
      <c r="L499" s="16" t="str">
        <f>+CONSOLIDADO!L503&amp;" "&amp;CONSOLIDADO!M503</f>
        <v>066 Fortalecimiento Institucional - General</v>
      </c>
      <c r="M499" s="16" t="str">
        <f>+CONSOLIDADO!N503&amp;" "&amp;CONSOLIDADO!O503</f>
        <v>7018 Transferencias de carácter general entre diferentes niveles de gobierno</v>
      </c>
    </row>
    <row r="500" spans="1:13" x14ac:dyDescent="0.2">
      <c r="A500" s="34" t="str">
        <f t="shared" si="35"/>
        <v>3311403310906-147</v>
      </c>
      <c r="B500" s="34">
        <f t="shared" si="36"/>
        <v>147</v>
      </c>
      <c r="C500" s="34" t="str">
        <f t="shared" si="37"/>
        <v>3311403310906</v>
      </c>
      <c r="D500" s="34" t="str">
        <f t="shared" si="38"/>
        <v>331140331090608</v>
      </c>
      <c r="E500" s="34" t="str">
        <f t="shared" si="39"/>
        <v>33114033109060801</v>
      </c>
      <c r="F500" s="35" t="str">
        <f>IF(ISERROR(CONSOLIDADO!D504&amp;IF(LEN(CONSOLIDADO!G504)=1,"00"&amp;CONSOLIDADO!G504,IF(LEN(CONSOLIDADO!G504)=2,"0"&amp;CONSOLIDADO!G504,IF(LEN(CONSOLIDADO!G504)=3,CONSOLIDADO!G504,""))))=TRUE,"",CONSOLIDADO!D504&amp;IF(LEN(CONSOLIDADO!G504)=1,"00"&amp;CONSOLIDADO!G504,IF(LEN(CONSOLIDADO!G504)=2,"0"&amp;CONSOLIDADO!G504,IF(LEN(CONSOLIDADO!G504)=3,CONSOLIDADO!G504,""))))</f>
        <v>33114033109060801002</v>
      </c>
      <c r="G500" s="16" t="str">
        <f>CONSOLIDADO!B504</f>
        <v>Evaluar los 21 procesos estrategicos, misionales y apoyo para implementar acciones preventivas y correctivas para el mejoramiento continuo del fopae .</v>
      </c>
      <c r="H500" s="16" t="str">
        <f>MID(CONSOLIDADO!E504,6,250)</f>
        <v xml:space="preserve">Evaluar los procesos estrategicos, misionales y apoyo para implementación de acciones preventivas y correctivas </v>
      </c>
      <c r="I500" s="36" t="str">
        <f>CONSOLIDADO!H504</f>
        <v>Prestar servicios profesionales para desarrollar actividades relacionadas con la Evaluación a la Gestión de la entidad</v>
      </c>
      <c r="J500" s="34" t="str">
        <f>+CONSOLIDADO!P504&amp;" - "&amp;CONSOLIDADO!Q504&amp;" - "&amp;CONSOLIDADO!R504&amp;" "&amp;CONSOLIDADO!S504</f>
        <v>03 - 04 - 0323 Personal contratado para el fortalecimiento de las Gestión del Riesgo</v>
      </c>
      <c r="K500" s="34" t="str">
        <f>+CONSOLIDADO!J504&amp;" "&amp;CONSOLIDADO!K504</f>
        <v>2.3.03.03.01.03 Servicios Personales Indirectos</v>
      </c>
      <c r="L500" s="16" t="str">
        <f>+CONSOLIDADO!L504&amp;" "&amp;CONSOLIDADO!M504</f>
        <v>066 Fortalecimiento Institucional - General</v>
      </c>
      <c r="M500" s="16" t="str">
        <f>+CONSOLIDADO!N504&amp;" "&amp;CONSOLIDADO!O504</f>
        <v>7018 Transferencias de carácter general entre diferentes niveles de gobierno</v>
      </c>
    </row>
    <row r="501" spans="1:13" x14ac:dyDescent="0.2">
      <c r="A501" s="34" t="str">
        <f t="shared" si="35"/>
        <v>3311403310906-148</v>
      </c>
      <c r="B501" s="34">
        <f t="shared" si="36"/>
        <v>148</v>
      </c>
      <c r="C501" s="34" t="str">
        <f t="shared" si="37"/>
        <v>3311403310906</v>
      </c>
      <c r="D501" s="34" t="str">
        <f t="shared" si="38"/>
        <v>331140331090608</v>
      </c>
      <c r="E501" s="34" t="str">
        <f t="shared" si="39"/>
        <v>33114033109060801</v>
      </c>
      <c r="F501" s="35" t="str">
        <f>IF(ISERROR(CONSOLIDADO!D505&amp;IF(LEN(CONSOLIDADO!G505)=1,"00"&amp;CONSOLIDADO!G505,IF(LEN(CONSOLIDADO!G505)=2,"0"&amp;CONSOLIDADO!G505,IF(LEN(CONSOLIDADO!G505)=3,CONSOLIDADO!G505,""))))=TRUE,"",CONSOLIDADO!D505&amp;IF(LEN(CONSOLIDADO!G505)=1,"00"&amp;CONSOLIDADO!G505,IF(LEN(CONSOLIDADO!G505)=2,"0"&amp;CONSOLIDADO!G505,IF(LEN(CONSOLIDADO!G505)=3,CONSOLIDADO!G505,""))))</f>
        <v>33114033109060801003</v>
      </c>
      <c r="G501" s="16" t="str">
        <f>CONSOLIDADO!B505</f>
        <v>Evaluar los 21 procesos estrategicos, misionales y apoyo para implementar acciones preventivas y correctivas para el mejoramiento continuo del fopae .</v>
      </c>
      <c r="H501" s="16" t="str">
        <f>MID(CONSOLIDADO!E505,6,250)</f>
        <v xml:space="preserve">Evaluar los procesos estrategicos, misionales y apoyo para implementación de acciones preventivas y correctivas </v>
      </c>
      <c r="I501" s="36" t="str">
        <f>CONSOLIDADO!H505</f>
        <v>Adición al contrato No. 337 cuyo objeto es: Prestar servicios profesionales al FOPAE en transformación a IDIGER, para apoyar las actividades de auditoria, evaluación, asesoría y fortalecimiento del sistema de control interno de la entidad.</v>
      </c>
      <c r="J501" s="34" t="str">
        <f>+CONSOLIDADO!P505&amp;" - "&amp;CONSOLIDADO!Q505&amp;" - "&amp;CONSOLIDADO!R505&amp;" "&amp;CONSOLIDADO!S505</f>
        <v>03 - 04 - 0323 Personal contratado para el fortalecimiento de las Gestión del Riesgo</v>
      </c>
      <c r="K501" s="34" t="str">
        <f>+CONSOLIDADO!J505&amp;" "&amp;CONSOLIDADO!K505</f>
        <v>2.3.03.03.01.03 Servicios Personales Indirectos</v>
      </c>
      <c r="L501" s="16" t="str">
        <f>+CONSOLIDADO!L505&amp;" "&amp;CONSOLIDADO!M505</f>
        <v>066 Fortalecimiento Institucional - General</v>
      </c>
      <c r="M501" s="16" t="str">
        <f>+CONSOLIDADO!N505&amp;" "&amp;CONSOLIDADO!O505</f>
        <v>7018 Transferencias de carácter general entre diferentes niveles de gobierno</v>
      </c>
    </row>
    <row r="502" spans="1:13" x14ac:dyDescent="0.2">
      <c r="A502" s="34" t="str">
        <f t="shared" si="35"/>
        <v>3311403310906-149</v>
      </c>
      <c r="B502" s="34">
        <f t="shared" si="36"/>
        <v>149</v>
      </c>
      <c r="C502" s="34" t="str">
        <f t="shared" si="37"/>
        <v>3311403310906</v>
      </c>
      <c r="D502" s="34" t="str">
        <f t="shared" si="38"/>
        <v>331140331090608</v>
      </c>
      <c r="E502" s="34" t="str">
        <f t="shared" si="39"/>
        <v>33114033109060801</v>
      </c>
      <c r="F502" s="35" t="str">
        <f>IF(ISERROR(CONSOLIDADO!D506&amp;IF(LEN(CONSOLIDADO!G506)=1,"00"&amp;CONSOLIDADO!G506,IF(LEN(CONSOLIDADO!G506)=2,"0"&amp;CONSOLIDADO!G506,IF(LEN(CONSOLIDADO!G506)=3,CONSOLIDADO!G506,""))))=TRUE,"",CONSOLIDADO!D506&amp;IF(LEN(CONSOLIDADO!G506)=1,"00"&amp;CONSOLIDADO!G506,IF(LEN(CONSOLIDADO!G506)=2,"0"&amp;CONSOLIDADO!G506,IF(LEN(CONSOLIDADO!G506)=3,CONSOLIDADO!G506,""))))</f>
        <v>33114033109060801004</v>
      </c>
      <c r="G502" s="16" t="str">
        <f>CONSOLIDADO!B506</f>
        <v>Evaluar los 21 procesos estrategicos, misionales y apoyo para implementar acciones preventivas y correctivas para el mejoramiento continuo del fopae .</v>
      </c>
      <c r="H502" s="16" t="str">
        <f>MID(CONSOLIDADO!E506,6,250)</f>
        <v xml:space="preserve">Evaluar los procesos estrategicos, misionales y apoyo para implementación de acciones preventivas y correctivas </v>
      </c>
      <c r="I502" s="36" t="str">
        <f>CONSOLIDADO!H506</f>
        <v>Prestar servicios profesionales para desarrollar actividades relacionadas con los procesos disciplinarios de la entidad</v>
      </c>
      <c r="J502" s="34" t="str">
        <f>+CONSOLIDADO!P506&amp;" - "&amp;CONSOLIDADO!Q506&amp;" - "&amp;CONSOLIDADO!R506&amp;" "&amp;CONSOLIDADO!S506</f>
        <v>03 - 04 - 0323 Personal contratado para el fortalecimiento de las Gestión del Riesgo</v>
      </c>
      <c r="K502" s="34" t="str">
        <f>+CONSOLIDADO!J506&amp;" "&amp;CONSOLIDADO!K506</f>
        <v>2.3.03.03.01.03 Servicios Personales Indirectos</v>
      </c>
      <c r="L502" s="16" t="str">
        <f>+CONSOLIDADO!L506&amp;" "&amp;CONSOLIDADO!M506</f>
        <v>066 Fortalecimiento Institucional - General</v>
      </c>
      <c r="M502" s="16" t="str">
        <f>+CONSOLIDADO!N506&amp;" "&amp;CONSOLIDADO!O506</f>
        <v>7018 Transferencias de carácter general entre diferentes niveles de gobierno</v>
      </c>
    </row>
    <row r="503" spans="1:13" x14ac:dyDescent="0.2">
      <c r="A503" s="34" t="str">
        <f t="shared" si="35"/>
        <v>7240 Atención-1</v>
      </c>
      <c r="B503" s="34">
        <f t="shared" si="36"/>
        <v>1</v>
      </c>
      <c r="C503" s="34" t="str">
        <f t="shared" si="37"/>
        <v>7240 Atención</v>
      </c>
      <c r="D503" s="34" t="str">
        <f t="shared" si="38"/>
        <v>7240 Atención01</v>
      </c>
      <c r="E503" s="34" t="str">
        <f t="shared" si="39"/>
        <v>7240 Atención0101</v>
      </c>
      <c r="F503" s="35" t="str">
        <f>IF(ISERROR(CONSOLIDADO!D507&amp;IF(LEN(CONSOLIDADO!G507)=1,"00"&amp;CONSOLIDADO!G507,IF(LEN(CONSOLIDADO!G507)=2,"0"&amp;CONSOLIDADO!G507,IF(LEN(CONSOLIDADO!G507)=3,CONSOLIDADO!G507,""))))=TRUE,"",CONSOLIDADO!D507&amp;IF(LEN(CONSOLIDADO!G507)=1,"00"&amp;CONSOLIDADO!G507,IF(LEN(CONSOLIDADO!G507)=2,"0"&amp;CONSOLIDADO!G507,IF(LEN(CONSOLIDADO!G507)=3,CONSOLIDADO!G507,""))))</f>
        <v>7240 Atención0101001</v>
      </c>
      <c r="G503" s="16" t="str">
        <f>CONSOLIDADO!B507</f>
        <v>Atención de emergencias en el Distrito Capital</v>
      </c>
      <c r="H503" s="16" t="str">
        <f>MID(CONSOLIDADO!E507,6,250)</f>
        <v>Atención de emergencias en el Distrito Capital</v>
      </c>
      <c r="I503" s="36" t="str">
        <f>CONSOLIDADO!H507</f>
        <v>Atención de emergencias en el Distrito Capital</v>
      </c>
      <c r="J503" s="34" t="str">
        <f>+CONSOLIDADO!P507&amp;" - "&amp;CONSOLIDADO!Q507&amp;" - "&amp;CONSOLIDADO!R507&amp;" "&amp;CONSOLIDADO!S507</f>
        <v>02 - 01 - 0094 Adquisición de equipos, suministros, materiales y servicios para la atención de emergencias</v>
      </c>
      <c r="K503" s="34" t="str">
        <f>+CONSOLIDADO!J507&amp;" "&amp;CONSOLIDADO!K507</f>
        <v>2.3.02.01.01.98 Otros Gastos Adquisición y/o producción equipos, materiales, suministros y servicios propios Sector</v>
      </c>
      <c r="L503" s="16" t="str">
        <f>+CONSOLIDADO!L507&amp;" "&amp;CONSOLIDADO!M507</f>
        <v>083 Prevención Y Atención De Desastres - General</v>
      </c>
      <c r="M503" s="16" t="str">
        <f>+CONSOLIDADO!N507&amp;" "&amp;CONSOLIDADO!O507</f>
        <v>7109 Protección Social - No Clasificados</v>
      </c>
    </row>
    <row r="504" spans="1:13" x14ac:dyDescent="0.2">
      <c r="A504" s="34" t="str">
        <f t="shared" si="35"/>
        <v>-1</v>
      </c>
      <c r="B504" s="34">
        <f t="shared" si="36"/>
        <v>1</v>
      </c>
      <c r="C504" s="34" t="str">
        <f t="shared" si="37"/>
        <v/>
      </c>
      <c r="D504" s="34" t="str">
        <f t="shared" si="38"/>
        <v/>
      </c>
      <c r="E504" s="34" t="str">
        <f t="shared" si="39"/>
        <v/>
      </c>
      <c r="F504" s="35" t="str">
        <f>IF(ISERROR(CONSOLIDADO!D508&amp;IF(LEN(CONSOLIDADO!G508)=1,"00"&amp;CONSOLIDADO!G508,IF(LEN(CONSOLIDADO!G508)=2,"0"&amp;CONSOLIDADO!G508,IF(LEN(CONSOLIDADO!G508)=3,CONSOLIDADO!G508,""))))=TRUE,"",CONSOLIDADO!D508&amp;IF(LEN(CONSOLIDADO!G508)=1,"00"&amp;CONSOLIDADO!G508,IF(LEN(CONSOLIDADO!G508)=2,"0"&amp;CONSOLIDADO!G508,IF(LEN(CONSOLIDADO!G508)=3,CONSOLIDADO!G508,""))))</f>
        <v/>
      </c>
      <c r="G504" s="16">
        <f>CONSOLIDADO!B508</f>
        <v>0</v>
      </c>
      <c r="H504" s="16" t="str">
        <f>MID(CONSOLIDADO!E508,6,250)</f>
        <v/>
      </c>
      <c r="I504" s="36">
        <f>CONSOLIDADO!H508</f>
        <v>0</v>
      </c>
      <c r="J504" s="34" t="str">
        <f>+CONSOLIDADO!P508&amp;" - "&amp;CONSOLIDADO!Q508&amp;" - "&amp;CONSOLIDADO!R508&amp;" "&amp;CONSOLIDADO!S508</f>
        <v xml:space="preserve"> -  -  </v>
      </c>
      <c r="K504" s="34" t="str">
        <f>+CONSOLIDADO!J508&amp;" "&amp;CONSOLIDADO!K508</f>
        <v xml:space="preserve"> </v>
      </c>
      <c r="L504" s="16" t="str">
        <f>+CONSOLIDADO!L508&amp;" "&amp;CONSOLIDADO!M508</f>
        <v xml:space="preserve"> </v>
      </c>
      <c r="M504" s="16" t="str">
        <f>+CONSOLIDADO!N508&amp;" "&amp;CONSOLIDADO!O508</f>
        <v xml:space="preserve"> </v>
      </c>
    </row>
    <row r="505" spans="1:13" x14ac:dyDescent="0.2">
      <c r="A505" s="34" t="str">
        <f t="shared" si="35"/>
        <v>-2</v>
      </c>
      <c r="B505" s="34">
        <f t="shared" si="36"/>
        <v>2</v>
      </c>
      <c r="C505" s="34" t="str">
        <f t="shared" si="37"/>
        <v/>
      </c>
      <c r="D505" s="34" t="str">
        <f t="shared" si="38"/>
        <v/>
      </c>
      <c r="E505" s="34" t="str">
        <f t="shared" si="39"/>
        <v/>
      </c>
      <c r="F505" s="35" t="str">
        <f>IF(ISERROR(CONSOLIDADO!D509&amp;IF(LEN(CONSOLIDADO!G509)=1,"00"&amp;CONSOLIDADO!G509,IF(LEN(CONSOLIDADO!G509)=2,"0"&amp;CONSOLIDADO!G509,IF(LEN(CONSOLIDADO!G509)=3,CONSOLIDADO!G509,""))))=TRUE,"",CONSOLIDADO!D509&amp;IF(LEN(CONSOLIDADO!G509)=1,"00"&amp;CONSOLIDADO!G509,IF(LEN(CONSOLIDADO!G509)=2,"0"&amp;CONSOLIDADO!G509,IF(LEN(CONSOLIDADO!G509)=3,CONSOLIDADO!G509,""))))</f>
        <v/>
      </c>
      <c r="G505" s="16">
        <f>CONSOLIDADO!B509</f>
        <v>0</v>
      </c>
      <c r="H505" s="16" t="str">
        <f>MID(CONSOLIDADO!E509,6,250)</f>
        <v/>
      </c>
      <c r="I505" s="36">
        <f>CONSOLIDADO!H509</f>
        <v>0</v>
      </c>
      <c r="J505" s="34" t="str">
        <f>+CONSOLIDADO!P509&amp;" - "&amp;CONSOLIDADO!Q509&amp;" - "&amp;CONSOLIDADO!R509&amp;" "&amp;CONSOLIDADO!S509</f>
        <v xml:space="preserve"> -  -  </v>
      </c>
      <c r="K505" s="34" t="str">
        <f>+CONSOLIDADO!J509&amp;" "&amp;CONSOLIDADO!K509</f>
        <v xml:space="preserve"> </v>
      </c>
      <c r="L505" s="16" t="str">
        <f>+CONSOLIDADO!L509&amp;" "&amp;CONSOLIDADO!M509</f>
        <v xml:space="preserve"> </v>
      </c>
      <c r="M505" s="16" t="str">
        <f>+CONSOLIDADO!N509&amp;" "&amp;CONSOLIDADO!O509</f>
        <v xml:space="preserve"> </v>
      </c>
    </row>
    <row r="506" spans="1:13" x14ac:dyDescent="0.2">
      <c r="A506" s="34" t="str">
        <f t="shared" si="35"/>
        <v>-3</v>
      </c>
      <c r="B506" s="34">
        <f t="shared" si="36"/>
        <v>3</v>
      </c>
      <c r="C506" s="34" t="str">
        <f t="shared" si="37"/>
        <v/>
      </c>
      <c r="D506" s="34" t="str">
        <f t="shared" si="38"/>
        <v/>
      </c>
      <c r="E506" s="34" t="str">
        <f t="shared" si="39"/>
        <v/>
      </c>
      <c r="F506" s="35" t="str">
        <f>IF(ISERROR(CONSOLIDADO!D510&amp;IF(LEN(CONSOLIDADO!G510)=1,"00"&amp;CONSOLIDADO!G510,IF(LEN(CONSOLIDADO!G510)=2,"0"&amp;CONSOLIDADO!G510,IF(LEN(CONSOLIDADO!G510)=3,CONSOLIDADO!G510,""))))=TRUE,"",CONSOLIDADO!D510&amp;IF(LEN(CONSOLIDADO!G510)=1,"00"&amp;CONSOLIDADO!G510,IF(LEN(CONSOLIDADO!G510)=2,"0"&amp;CONSOLIDADO!G510,IF(LEN(CONSOLIDADO!G510)=3,CONSOLIDADO!G510,""))))</f>
        <v/>
      </c>
      <c r="G506" s="16">
        <f>CONSOLIDADO!B510</f>
        <v>0</v>
      </c>
      <c r="H506" s="16" t="str">
        <f>MID(CONSOLIDADO!E510,6,250)</f>
        <v/>
      </c>
      <c r="I506" s="36">
        <f>CONSOLIDADO!H510</f>
        <v>0</v>
      </c>
      <c r="J506" s="34" t="str">
        <f>+CONSOLIDADO!P510&amp;" - "&amp;CONSOLIDADO!Q510&amp;" - "&amp;CONSOLIDADO!R510&amp;" "&amp;CONSOLIDADO!S510</f>
        <v xml:space="preserve"> -  -  </v>
      </c>
      <c r="K506" s="34" t="str">
        <f>+CONSOLIDADO!J510&amp;" "&amp;CONSOLIDADO!K510</f>
        <v xml:space="preserve"> </v>
      </c>
      <c r="L506" s="16" t="str">
        <f>+CONSOLIDADO!L510&amp;" "&amp;CONSOLIDADO!M510</f>
        <v xml:space="preserve"> </v>
      </c>
      <c r="M506" s="16" t="str">
        <f>+CONSOLIDADO!N510&amp;" "&amp;CONSOLIDADO!O510</f>
        <v xml:space="preserve"> </v>
      </c>
    </row>
    <row r="507" spans="1:13" x14ac:dyDescent="0.2">
      <c r="A507" s="34" t="str">
        <f t="shared" si="35"/>
        <v>-4</v>
      </c>
      <c r="B507" s="34">
        <f t="shared" si="36"/>
        <v>4</v>
      </c>
      <c r="C507" s="34" t="str">
        <f t="shared" si="37"/>
        <v/>
      </c>
      <c r="D507" s="34" t="str">
        <f t="shared" si="38"/>
        <v/>
      </c>
      <c r="E507" s="34" t="str">
        <f t="shared" si="39"/>
        <v/>
      </c>
      <c r="F507" s="35" t="str">
        <f>IF(ISERROR(CONSOLIDADO!D511&amp;IF(LEN(CONSOLIDADO!G511)=1,"00"&amp;CONSOLIDADO!G511,IF(LEN(CONSOLIDADO!G511)=2,"0"&amp;CONSOLIDADO!G511,IF(LEN(CONSOLIDADO!G511)=3,CONSOLIDADO!G511,""))))=TRUE,"",CONSOLIDADO!D511&amp;IF(LEN(CONSOLIDADO!G511)=1,"00"&amp;CONSOLIDADO!G511,IF(LEN(CONSOLIDADO!G511)=2,"0"&amp;CONSOLIDADO!G511,IF(LEN(CONSOLIDADO!G511)=3,CONSOLIDADO!G511,""))))</f>
        <v/>
      </c>
      <c r="G507" s="16">
        <f>CONSOLIDADO!B511</f>
        <v>0</v>
      </c>
      <c r="H507" s="16" t="str">
        <f>MID(CONSOLIDADO!E511,6,250)</f>
        <v/>
      </c>
      <c r="I507" s="36">
        <f>CONSOLIDADO!H511</f>
        <v>0</v>
      </c>
      <c r="J507" s="34" t="str">
        <f>+CONSOLIDADO!P511&amp;" - "&amp;CONSOLIDADO!Q511&amp;" - "&amp;CONSOLIDADO!R511&amp;" "&amp;CONSOLIDADO!S511</f>
        <v xml:space="preserve"> -  -  </v>
      </c>
      <c r="K507" s="34" t="str">
        <f>+CONSOLIDADO!J511&amp;" "&amp;CONSOLIDADO!K511</f>
        <v xml:space="preserve"> </v>
      </c>
      <c r="L507" s="16" t="str">
        <f>+CONSOLIDADO!L511&amp;" "&amp;CONSOLIDADO!M511</f>
        <v xml:space="preserve"> </v>
      </c>
      <c r="M507" s="16" t="str">
        <f>+CONSOLIDADO!N511&amp;" "&amp;CONSOLIDADO!O511</f>
        <v xml:space="preserve"> </v>
      </c>
    </row>
    <row r="508" spans="1:13" x14ac:dyDescent="0.2">
      <c r="A508" s="34" t="str">
        <f t="shared" si="35"/>
        <v>-5</v>
      </c>
      <c r="B508" s="34">
        <f t="shared" si="36"/>
        <v>5</v>
      </c>
      <c r="C508" s="34" t="str">
        <f t="shared" si="37"/>
        <v/>
      </c>
      <c r="D508" s="34" t="str">
        <f t="shared" si="38"/>
        <v/>
      </c>
      <c r="E508" s="34" t="str">
        <f t="shared" si="39"/>
        <v/>
      </c>
      <c r="F508" s="35" t="str">
        <f>IF(ISERROR(CONSOLIDADO!D512&amp;IF(LEN(CONSOLIDADO!G512)=1,"00"&amp;CONSOLIDADO!G512,IF(LEN(CONSOLIDADO!G512)=2,"0"&amp;CONSOLIDADO!G512,IF(LEN(CONSOLIDADO!G512)=3,CONSOLIDADO!G512,""))))=TRUE,"",CONSOLIDADO!D512&amp;IF(LEN(CONSOLIDADO!G512)=1,"00"&amp;CONSOLIDADO!G512,IF(LEN(CONSOLIDADO!G512)=2,"0"&amp;CONSOLIDADO!G512,IF(LEN(CONSOLIDADO!G512)=3,CONSOLIDADO!G512,""))))</f>
        <v/>
      </c>
      <c r="G508" s="16">
        <f>CONSOLIDADO!B512</f>
        <v>0</v>
      </c>
      <c r="H508" s="16" t="str">
        <f>MID(CONSOLIDADO!E512,6,250)</f>
        <v/>
      </c>
      <c r="I508" s="36">
        <f>CONSOLIDADO!H512</f>
        <v>0</v>
      </c>
      <c r="J508" s="34" t="str">
        <f>+CONSOLIDADO!P512&amp;" - "&amp;CONSOLIDADO!Q512&amp;" - "&amp;CONSOLIDADO!R512&amp;" "&amp;CONSOLIDADO!S512</f>
        <v xml:space="preserve"> -  -  </v>
      </c>
      <c r="K508" s="34" t="str">
        <f>+CONSOLIDADO!J512&amp;" "&amp;CONSOLIDADO!K512</f>
        <v xml:space="preserve"> </v>
      </c>
      <c r="L508" s="16" t="str">
        <f>+CONSOLIDADO!L512&amp;" "&amp;CONSOLIDADO!M512</f>
        <v xml:space="preserve"> </v>
      </c>
      <c r="M508" s="16" t="str">
        <f>+CONSOLIDADO!N512&amp;" "&amp;CONSOLIDADO!O512</f>
        <v xml:space="preserve"> </v>
      </c>
    </row>
    <row r="509" spans="1:13" x14ac:dyDescent="0.2">
      <c r="A509" s="34" t="str">
        <f t="shared" si="35"/>
        <v>-6</v>
      </c>
      <c r="B509" s="34">
        <f t="shared" si="36"/>
        <v>6</v>
      </c>
      <c r="C509" s="34" t="str">
        <f t="shared" si="37"/>
        <v/>
      </c>
      <c r="D509" s="34" t="str">
        <f t="shared" si="38"/>
        <v/>
      </c>
      <c r="E509" s="34" t="str">
        <f t="shared" si="39"/>
        <v/>
      </c>
      <c r="F509" s="35" t="str">
        <f>IF(ISERROR(CONSOLIDADO!D513&amp;IF(LEN(CONSOLIDADO!G513)=1,"00"&amp;CONSOLIDADO!G513,IF(LEN(CONSOLIDADO!G513)=2,"0"&amp;CONSOLIDADO!G513,IF(LEN(CONSOLIDADO!G513)=3,CONSOLIDADO!G513,""))))=TRUE,"",CONSOLIDADO!D513&amp;IF(LEN(CONSOLIDADO!G513)=1,"00"&amp;CONSOLIDADO!G513,IF(LEN(CONSOLIDADO!G513)=2,"0"&amp;CONSOLIDADO!G513,IF(LEN(CONSOLIDADO!G513)=3,CONSOLIDADO!G513,""))))</f>
        <v/>
      </c>
      <c r="G509" s="16">
        <f>CONSOLIDADO!B513</f>
        <v>0</v>
      </c>
      <c r="H509" s="16" t="str">
        <f>MID(CONSOLIDADO!E513,6,250)</f>
        <v/>
      </c>
      <c r="I509" s="36">
        <f>CONSOLIDADO!H513</f>
        <v>0</v>
      </c>
      <c r="J509" s="34" t="str">
        <f>+CONSOLIDADO!P513&amp;" - "&amp;CONSOLIDADO!Q513&amp;" - "&amp;CONSOLIDADO!R513&amp;" "&amp;CONSOLIDADO!S513</f>
        <v xml:space="preserve"> -  -  </v>
      </c>
      <c r="K509" s="34" t="str">
        <f>+CONSOLIDADO!J513&amp;" "&amp;CONSOLIDADO!K513</f>
        <v xml:space="preserve"> </v>
      </c>
      <c r="L509" s="16" t="str">
        <f>+CONSOLIDADO!L513&amp;" "&amp;CONSOLIDADO!M513</f>
        <v xml:space="preserve"> </v>
      </c>
      <c r="M509" s="16" t="str">
        <f>+CONSOLIDADO!N513&amp;" "&amp;CONSOLIDADO!O513</f>
        <v xml:space="preserve"> </v>
      </c>
    </row>
    <row r="510" spans="1:13" x14ac:dyDescent="0.2">
      <c r="A510" s="34" t="str">
        <f t="shared" si="35"/>
        <v>-7</v>
      </c>
      <c r="B510" s="34">
        <f t="shared" si="36"/>
        <v>7</v>
      </c>
      <c r="C510" s="34" t="str">
        <f t="shared" si="37"/>
        <v/>
      </c>
      <c r="D510" s="34" t="str">
        <f t="shared" si="38"/>
        <v/>
      </c>
      <c r="E510" s="34" t="str">
        <f t="shared" si="39"/>
        <v/>
      </c>
      <c r="F510" s="35" t="str">
        <f>IF(ISERROR(CONSOLIDADO!D514&amp;IF(LEN(CONSOLIDADO!G514)=1,"00"&amp;CONSOLIDADO!G514,IF(LEN(CONSOLIDADO!G514)=2,"0"&amp;CONSOLIDADO!G514,IF(LEN(CONSOLIDADO!G514)=3,CONSOLIDADO!G514,""))))=TRUE,"",CONSOLIDADO!D514&amp;IF(LEN(CONSOLIDADO!G514)=1,"00"&amp;CONSOLIDADO!G514,IF(LEN(CONSOLIDADO!G514)=2,"0"&amp;CONSOLIDADO!G514,IF(LEN(CONSOLIDADO!G514)=3,CONSOLIDADO!G514,""))))</f>
        <v/>
      </c>
      <c r="G510" s="16">
        <f>CONSOLIDADO!B514</f>
        <v>0</v>
      </c>
      <c r="H510" s="16" t="str">
        <f>MID(CONSOLIDADO!E514,6,250)</f>
        <v/>
      </c>
      <c r="I510" s="36">
        <f>CONSOLIDADO!H514</f>
        <v>0</v>
      </c>
      <c r="J510" s="34" t="str">
        <f>+CONSOLIDADO!P514&amp;" - "&amp;CONSOLIDADO!Q514&amp;" - "&amp;CONSOLIDADO!R514&amp;" "&amp;CONSOLIDADO!S514</f>
        <v xml:space="preserve"> -  -  </v>
      </c>
      <c r="K510" s="34" t="str">
        <f>+CONSOLIDADO!J514&amp;" "&amp;CONSOLIDADO!K514</f>
        <v xml:space="preserve"> </v>
      </c>
      <c r="L510" s="16" t="str">
        <f>+CONSOLIDADO!L514&amp;" "&amp;CONSOLIDADO!M514</f>
        <v xml:space="preserve"> </v>
      </c>
      <c r="M510" s="16" t="str">
        <f>+CONSOLIDADO!N514&amp;" "&amp;CONSOLIDADO!O514</f>
        <v xml:space="preserve"> </v>
      </c>
    </row>
    <row r="511" spans="1:13" x14ac:dyDescent="0.2">
      <c r="A511" s="34" t="str">
        <f t="shared" si="35"/>
        <v>-8</v>
      </c>
      <c r="B511" s="34">
        <f t="shared" si="36"/>
        <v>8</v>
      </c>
      <c r="C511" s="34" t="str">
        <f t="shared" si="37"/>
        <v/>
      </c>
      <c r="D511" s="34" t="str">
        <f t="shared" si="38"/>
        <v/>
      </c>
      <c r="E511" s="34" t="str">
        <f t="shared" si="39"/>
        <v/>
      </c>
      <c r="F511" s="35" t="str">
        <f>IF(ISERROR(CONSOLIDADO!D515&amp;IF(LEN(CONSOLIDADO!G515)=1,"00"&amp;CONSOLIDADO!G515,IF(LEN(CONSOLIDADO!G515)=2,"0"&amp;CONSOLIDADO!G515,IF(LEN(CONSOLIDADO!G515)=3,CONSOLIDADO!G515,""))))=TRUE,"",CONSOLIDADO!D515&amp;IF(LEN(CONSOLIDADO!G515)=1,"00"&amp;CONSOLIDADO!G515,IF(LEN(CONSOLIDADO!G515)=2,"0"&amp;CONSOLIDADO!G515,IF(LEN(CONSOLIDADO!G515)=3,CONSOLIDADO!G515,""))))</f>
        <v/>
      </c>
      <c r="G511" s="16">
        <f>CONSOLIDADO!B515</f>
        <v>0</v>
      </c>
      <c r="H511" s="16" t="str">
        <f>MID(CONSOLIDADO!E515,6,250)</f>
        <v/>
      </c>
      <c r="I511" s="36">
        <f>CONSOLIDADO!H515</f>
        <v>0</v>
      </c>
      <c r="J511" s="34" t="str">
        <f>+CONSOLIDADO!P515&amp;" - "&amp;CONSOLIDADO!Q515&amp;" - "&amp;CONSOLIDADO!R515&amp;" "&amp;CONSOLIDADO!S515</f>
        <v xml:space="preserve"> -  -  </v>
      </c>
      <c r="K511" s="34" t="str">
        <f>+CONSOLIDADO!J515&amp;" "&amp;CONSOLIDADO!K515</f>
        <v xml:space="preserve"> </v>
      </c>
      <c r="L511" s="16" t="str">
        <f>+CONSOLIDADO!L515&amp;" "&amp;CONSOLIDADO!M515</f>
        <v xml:space="preserve"> </v>
      </c>
      <c r="M511" s="16" t="str">
        <f>+CONSOLIDADO!N515&amp;" "&amp;CONSOLIDADO!O515</f>
        <v xml:space="preserve"> </v>
      </c>
    </row>
    <row r="512" spans="1:13" x14ac:dyDescent="0.2">
      <c r="A512" s="34" t="str">
        <f t="shared" si="35"/>
        <v>-9</v>
      </c>
      <c r="B512" s="34">
        <f t="shared" si="36"/>
        <v>9</v>
      </c>
      <c r="C512" s="34" t="str">
        <f t="shared" si="37"/>
        <v/>
      </c>
      <c r="D512" s="34" t="str">
        <f t="shared" si="38"/>
        <v/>
      </c>
      <c r="E512" s="34" t="str">
        <f t="shared" si="39"/>
        <v/>
      </c>
      <c r="F512" s="35" t="str">
        <f>IF(ISERROR(CONSOLIDADO!D516&amp;IF(LEN(CONSOLIDADO!G516)=1,"00"&amp;CONSOLIDADO!G516,IF(LEN(CONSOLIDADO!G516)=2,"0"&amp;CONSOLIDADO!G516,IF(LEN(CONSOLIDADO!G516)=3,CONSOLIDADO!G516,""))))=TRUE,"",CONSOLIDADO!D516&amp;IF(LEN(CONSOLIDADO!G516)=1,"00"&amp;CONSOLIDADO!G516,IF(LEN(CONSOLIDADO!G516)=2,"0"&amp;CONSOLIDADO!G516,IF(LEN(CONSOLIDADO!G516)=3,CONSOLIDADO!G516,""))))</f>
        <v/>
      </c>
      <c r="G512" s="16">
        <f>CONSOLIDADO!B516</f>
        <v>0</v>
      </c>
      <c r="H512" s="16" t="str">
        <f>MID(CONSOLIDADO!E516,6,250)</f>
        <v/>
      </c>
      <c r="I512" s="36">
        <f>CONSOLIDADO!H516</f>
        <v>0</v>
      </c>
      <c r="J512" s="34" t="str">
        <f>+CONSOLIDADO!P516&amp;" - "&amp;CONSOLIDADO!Q516&amp;" - "&amp;CONSOLIDADO!R516&amp;" "&amp;CONSOLIDADO!S516</f>
        <v xml:space="preserve"> -  -  </v>
      </c>
      <c r="K512" s="34" t="str">
        <f>+CONSOLIDADO!J516&amp;" "&amp;CONSOLIDADO!K516</f>
        <v xml:space="preserve"> </v>
      </c>
      <c r="L512" s="16" t="str">
        <f>+CONSOLIDADO!L516&amp;" "&amp;CONSOLIDADO!M516</f>
        <v xml:space="preserve"> </v>
      </c>
      <c r="M512" s="16" t="str">
        <f>+CONSOLIDADO!N516&amp;" "&amp;CONSOLIDADO!O516</f>
        <v xml:space="preserve"> </v>
      </c>
    </row>
    <row r="513" spans="1:13" x14ac:dyDescent="0.2">
      <c r="A513" s="34" t="str">
        <f t="shared" si="35"/>
        <v>-10</v>
      </c>
      <c r="B513" s="34">
        <f t="shared" si="36"/>
        <v>10</v>
      </c>
      <c r="C513" s="34" t="str">
        <f t="shared" si="37"/>
        <v/>
      </c>
      <c r="D513" s="34" t="str">
        <f t="shared" si="38"/>
        <v/>
      </c>
      <c r="E513" s="34" t="str">
        <f t="shared" si="39"/>
        <v/>
      </c>
      <c r="F513" s="35" t="str">
        <f>IF(ISERROR(CONSOLIDADO!D517&amp;IF(LEN(CONSOLIDADO!G517)=1,"00"&amp;CONSOLIDADO!G517,IF(LEN(CONSOLIDADO!G517)=2,"0"&amp;CONSOLIDADO!G517,IF(LEN(CONSOLIDADO!G517)=3,CONSOLIDADO!G517,""))))=TRUE,"",CONSOLIDADO!D517&amp;IF(LEN(CONSOLIDADO!G517)=1,"00"&amp;CONSOLIDADO!G517,IF(LEN(CONSOLIDADO!G517)=2,"0"&amp;CONSOLIDADO!G517,IF(LEN(CONSOLIDADO!G517)=3,CONSOLIDADO!G517,""))))</f>
        <v/>
      </c>
      <c r="G513" s="16">
        <f>CONSOLIDADO!B517</f>
        <v>0</v>
      </c>
      <c r="H513" s="16" t="str">
        <f>MID(CONSOLIDADO!E517,6,250)</f>
        <v/>
      </c>
      <c r="I513" s="36">
        <f>CONSOLIDADO!H517</f>
        <v>0</v>
      </c>
      <c r="J513" s="34" t="str">
        <f>+CONSOLIDADO!P517&amp;" - "&amp;CONSOLIDADO!Q517&amp;" - "&amp;CONSOLIDADO!R517&amp;" "&amp;CONSOLIDADO!S517</f>
        <v xml:space="preserve"> -  -  </v>
      </c>
      <c r="K513" s="34" t="str">
        <f>+CONSOLIDADO!J517&amp;" "&amp;CONSOLIDADO!K517</f>
        <v xml:space="preserve"> </v>
      </c>
      <c r="L513" s="16" t="str">
        <f>+CONSOLIDADO!L517&amp;" "&amp;CONSOLIDADO!M517</f>
        <v xml:space="preserve"> </v>
      </c>
      <c r="M513" s="16" t="str">
        <f>+CONSOLIDADO!N517&amp;" "&amp;CONSOLIDADO!O517</f>
        <v xml:space="preserve"> </v>
      </c>
    </row>
    <row r="514" spans="1:13" x14ac:dyDescent="0.2">
      <c r="A514" s="34" t="str">
        <f t="shared" si="35"/>
        <v>-11</v>
      </c>
      <c r="B514" s="34">
        <f t="shared" si="36"/>
        <v>11</v>
      </c>
      <c r="C514" s="34" t="str">
        <f t="shared" si="37"/>
        <v/>
      </c>
      <c r="D514" s="34" t="str">
        <f t="shared" si="38"/>
        <v/>
      </c>
      <c r="E514" s="34" t="str">
        <f t="shared" si="39"/>
        <v/>
      </c>
      <c r="F514" s="35" t="str">
        <f>IF(ISERROR(CONSOLIDADO!D518&amp;IF(LEN(CONSOLIDADO!G518)=1,"00"&amp;CONSOLIDADO!G518,IF(LEN(CONSOLIDADO!G518)=2,"0"&amp;CONSOLIDADO!G518,IF(LEN(CONSOLIDADO!G518)=3,CONSOLIDADO!G518,""))))=TRUE,"",CONSOLIDADO!D518&amp;IF(LEN(CONSOLIDADO!G518)=1,"00"&amp;CONSOLIDADO!G518,IF(LEN(CONSOLIDADO!G518)=2,"0"&amp;CONSOLIDADO!G518,IF(LEN(CONSOLIDADO!G518)=3,CONSOLIDADO!G518,""))))</f>
        <v/>
      </c>
      <c r="G514" s="16">
        <f>CONSOLIDADO!B518</f>
        <v>0</v>
      </c>
      <c r="H514" s="16" t="str">
        <f>MID(CONSOLIDADO!E518,6,250)</f>
        <v/>
      </c>
      <c r="I514" s="36">
        <f>CONSOLIDADO!H518</f>
        <v>0</v>
      </c>
      <c r="J514" s="34" t="str">
        <f>+CONSOLIDADO!P518&amp;" - "&amp;CONSOLIDADO!Q518&amp;" - "&amp;CONSOLIDADO!R518&amp;" "&amp;CONSOLIDADO!S518</f>
        <v xml:space="preserve"> -  -  </v>
      </c>
      <c r="K514" s="34" t="str">
        <f>+CONSOLIDADO!J518&amp;" "&amp;CONSOLIDADO!K518</f>
        <v xml:space="preserve"> </v>
      </c>
      <c r="L514" s="16" t="str">
        <f>+CONSOLIDADO!L518&amp;" "&amp;CONSOLIDADO!M518</f>
        <v xml:space="preserve"> </v>
      </c>
      <c r="M514" s="16" t="str">
        <f>+CONSOLIDADO!N518&amp;" "&amp;CONSOLIDADO!O518</f>
        <v xml:space="preserve"> </v>
      </c>
    </row>
    <row r="515" spans="1:13" x14ac:dyDescent="0.2">
      <c r="A515" s="34" t="str">
        <f t="shared" si="35"/>
        <v>-12</v>
      </c>
      <c r="B515" s="34">
        <f t="shared" si="36"/>
        <v>12</v>
      </c>
      <c r="C515" s="34" t="str">
        <f t="shared" si="37"/>
        <v/>
      </c>
      <c r="D515" s="34" t="str">
        <f t="shared" si="38"/>
        <v/>
      </c>
      <c r="E515" s="34" t="str">
        <f t="shared" si="39"/>
        <v/>
      </c>
      <c r="F515" s="35" t="str">
        <f>IF(ISERROR(CONSOLIDADO!D519&amp;IF(LEN(CONSOLIDADO!G519)=1,"00"&amp;CONSOLIDADO!G519,IF(LEN(CONSOLIDADO!G519)=2,"0"&amp;CONSOLIDADO!G519,IF(LEN(CONSOLIDADO!G519)=3,CONSOLIDADO!G519,""))))=TRUE,"",CONSOLIDADO!D519&amp;IF(LEN(CONSOLIDADO!G519)=1,"00"&amp;CONSOLIDADO!G519,IF(LEN(CONSOLIDADO!G519)=2,"0"&amp;CONSOLIDADO!G519,IF(LEN(CONSOLIDADO!G519)=3,CONSOLIDADO!G519,""))))</f>
        <v/>
      </c>
      <c r="G515" s="16">
        <f>CONSOLIDADO!B519</f>
        <v>0</v>
      </c>
      <c r="H515" s="16" t="str">
        <f>MID(CONSOLIDADO!E519,6,250)</f>
        <v/>
      </c>
      <c r="I515" s="36">
        <f>CONSOLIDADO!H519</f>
        <v>0</v>
      </c>
      <c r="J515" s="34" t="str">
        <f>+CONSOLIDADO!P519&amp;" - "&amp;CONSOLIDADO!Q519&amp;" - "&amp;CONSOLIDADO!R519&amp;" "&amp;CONSOLIDADO!S519</f>
        <v xml:space="preserve"> -  -  </v>
      </c>
      <c r="K515" s="34" t="str">
        <f>+CONSOLIDADO!J519&amp;" "&amp;CONSOLIDADO!K519</f>
        <v xml:space="preserve"> </v>
      </c>
      <c r="L515" s="16" t="str">
        <f>+CONSOLIDADO!L519&amp;" "&amp;CONSOLIDADO!M519</f>
        <v xml:space="preserve"> </v>
      </c>
      <c r="M515" s="16" t="str">
        <f>+CONSOLIDADO!N519&amp;" "&amp;CONSOLIDADO!O519</f>
        <v xml:space="preserve"> </v>
      </c>
    </row>
    <row r="516" spans="1:13" x14ac:dyDescent="0.2">
      <c r="A516" s="34" t="str">
        <f t="shared" ref="A516:A579" si="40">+C516&amp;"-"&amp;B516</f>
        <v>-13</v>
      </c>
      <c r="B516" s="34">
        <f t="shared" ref="B516:B579" si="41">IF(C516=C515,B515+1,1)</f>
        <v>13</v>
      </c>
      <c r="C516" s="34" t="str">
        <f t="shared" ref="C516:C579" si="42">MID($F516,1,13)</f>
        <v/>
      </c>
      <c r="D516" s="34" t="str">
        <f t="shared" ref="D516:D579" si="43">MID($F516,1,15)</f>
        <v/>
      </c>
      <c r="E516" s="34" t="str">
        <f t="shared" ref="E516:E579" si="44">MID($F516,1,17)</f>
        <v/>
      </c>
      <c r="F516" s="35" t="str">
        <f>IF(ISERROR(CONSOLIDADO!D520&amp;IF(LEN(CONSOLIDADO!G520)=1,"00"&amp;CONSOLIDADO!G520,IF(LEN(CONSOLIDADO!G520)=2,"0"&amp;CONSOLIDADO!G520,IF(LEN(CONSOLIDADO!G520)=3,CONSOLIDADO!G520,""))))=TRUE,"",CONSOLIDADO!D520&amp;IF(LEN(CONSOLIDADO!G520)=1,"00"&amp;CONSOLIDADO!G520,IF(LEN(CONSOLIDADO!G520)=2,"0"&amp;CONSOLIDADO!G520,IF(LEN(CONSOLIDADO!G520)=3,CONSOLIDADO!G520,""))))</f>
        <v/>
      </c>
      <c r="G516" s="16">
        <f>CONSOLIDADO!B520</f>
        <v>0</v>
      </c>
      <c r="H516" s="16" t="str">
        <f>MID(CONSOLIDADO!E520,6,250)</f>
        <v/>
      </c>
      <c r="I516" s="36">
        <f>CONSOLIDADO!H520</f>
        <v>0</v>
      </c>
      <c r="J516" s="34" t="str">
        <f>+CONSOLIDADO!P520&amp;" - "&amp;CONSOLIDADO!Q520&amp;" - "&amp;CONSOLIDADO!R520&amp;" "&amp;CONSOLIDADO!S520</f>
        <v xml:space="preserve"> -  -  </v>
      </c>
      <c r="K516" s="34" t="str">
        <f>+CONSOLIDADO!J520&amp;" "&amp;CONSOLIDADO!K520</f>
        <v xml:space="preserve"> </v>
      </c>
      <c r="L516" s="16" t="str">
        <f>+CONSOLIDADO!L520&amp;" "&amp;CONSOLIDADO!M520</f>
        <v xml:space="preserve"> </v>
      </c>
      <c r="M516" s="16" t="str">
        <f>+CONSOLIDADO!N520&amp;" "&amp;CONSOLIDADO!O520</f>
        <v xml:space="preserve"> </v>
      </c>
    </row>
    <row r="517" spans="1:13" x14ac:dyDescent="0.2">
      <c r="A517" s="34" t="str">
        <f t="shared" si="40"/>
        <v>-14</v>
      </c>
      <c r="B517" s="34">
        <f t="shared" si="41"/>
        <v>14</v>
      </c>
      <c r="C517" s="34" t="str">
        <f t="shared" si="42"/>
        <v/>
      </c>
      <c r="D517" s="34" t="str">
        <f t="shared" si="43"/>
        <v/>
      </c>
      <c r="E517" s="34" t="str">
        <f t="shared" si="44"/>
        <v/>
      </c>
      <c r="F517" s="35" t="str">
        <f>IF(ISERROR(CONSOLIDADO!D521&amp;IF(LEN(CONSOLIDADO!G521)=1,"00"&amp;CONSOLIDADO!G521,IF(LEN(CONSOLIDADO!G521)=2,"0"&amp;CONSOLIDADO!G521,IF(LEN(CONSOLIDADO!G521)=3,CONSOLIDADO!G521,""))))=TRUE,"",CONSOLIDADO!D521&amp;IF(LEN(CONSOLIDADO!G521)=1,"00"&amp;CONSOLIDADO!G521,IF(LEN(CONSOLIDADO!G521)=2,"0"&amp;CONSOLIDADO!G521,IF(LEN(CONSOLIDADO!G521)=3,CONSOLIDADO!G521,""))))</f>
        <v/>
      </c>
      <c r="G517" s="16">
        <f>CONSOLIDADO!B521</f>
        <v>0</v>
      </c>
      <c r="H517" s="16" t="str">
        <f>MID(CONSOLIDADO!E521,6,250)</f>
        <v/>
      </c>
      <c r="I517" s="36">
        <f>CONSOLIDADO!H521</f>
        <v>0</v>
      </c>
      <c r="J517" s="34" t="str">
        <f>+CONSOLIDADO!P521&amp;" - "&amp;CONSOLIDADO!Q521&amp;" - "&amp;CONSOLIDADO!R521&amp;" "&amp;CONSOLIDADO!S521</f>
        <v xml:space="preserve"> -  -  </v>
      </c>
      <c r="K517" s="34" t="str">
        <f>+CONSOLIDADO!J521&amp;" "&amp;CONSOLIDADO!K521</f>
        <v xml:space="preserve"> </v>
      </c>
      <c r="L517" s="16" t="str">
        <f>+CONSOLIDADO!L521&amp;" "&amp;CONSOLIDADO!M521</f>
        <v xml:space="preserve"> </v>
      </c>
      <c r="M517" s="16" t="str">
        <f>+CONSOLIDADO!N521&amp;" "&amp;CONSOLIDADO!O521</f>
        <v xml:space="preserve"> </v>
      </c>
    </row>
    <row r="518" spans="1:13" x14ac:dyDescent="0.2">
      <c r="A518" s="34" t="str">
        <f t="shared" si="40"/>
        <v>-15</v>
      </c>
      <c r="B518" s="34">
        <f t="shared" si="41"/>
        <v>15</v>
      </c>
      <c r="C518" s="34" t="str">
        <f t="shared" si="42"/>
        <v/>
      </c>
      <c r="D518" s="34" t="str">
        <f t="shared" si="43"/>
        <v/>
      </c>
      <c r="E518" s="34" t="str">
        <f t="shared" si="44"/>
        <v/>
      </c>
      <c r="F518" s="35" t="str">
        <f>IF(ISERROR(CONSOLIDADO!D522&amp;IF(LEN(CONSOLIDADO!G522)=1,"00"&amp;CONSOLIDADO!G522,IF(LEN(CONSOLIDADO!G522)=2,"0"&amp;CONSOLIDADO!G522,IF(LEN(CONSOLIDADO!G522)=3,CONSOLIDADO!G522,""))))=TRUE,"",CONSOLIDADO!D522&amp;IF(LEN(CONSOLIDADO!G522)=1,"00"&amp;CONSOLIDADO!G522,IF(LEN(CONSOLIDADO!G522)=2,"0"&amp;CONSOLIDADO!G522,IF(LEN(CONSOLIDADO!G522)=3,CONSOLIDADO!G522,""))))</f>
        <v/>
      </c>
      <c r="G518" s="16">
        <f>CONSOLIDADO!B522</f>
        <v>0</v>
      </c>
      <c r="H518" s="16" t="str">
        <f>MID(CONSOLIDADO!E522,6,250)</f>
        <v/>
      </c>
      <c r="I518" s="36">
        <f>CONSOLIDADO!H522</f>
        <v>0</v>
      </c>
      <c r="J518" s="34" t="str">
        <f>+CONSOLIDADO!P522&amp;" - "&amp;CONSOLIDADO!Q522&amp;" - "&amp;CONSOLIDADO!R522&amp;" "&amp;CONSOLIDADO!S522</f>
        <v xml:space="preserve"> -  -  </v>
      </c>
      <c r="K518" s="34" t="str">
        <f>+CONSOLIDADO!J522&amp;" "&amp;CONSOLIDADO!K522</f>
        <v xml:space="preserve"> </v>
      </c>
      <c r="L518" s="16" t="str">
        <f>+CONSOLIDADO!L522&amp;" "&amp;CONSOLIDADO!M522</f>
        <v xml:space="preserve"> </v>
      </c>
      <c r="M518" s="16" t="str">
        <f>+CONSOLIDADO!N522&amp;" "&amp;CONSOLIDADO!O522</f>
        <v xml:space="preserve"> </v>
      </c>
    </row>
    <row r="519" spans="1:13" x14ac:dyDescent="0.2">
      <c r="A519" s="34" t="str">
        <f t="shared" si="40"/>
        <v>-16</v>
      </c>
      <c r="B519" s="34">
        <f t="shared" si="41"/>
        <v>16</v>
      </c>
      <c r="C519" s="34" t="str">
        <f t="shared" si="42"/>
        <v/>
      </c>
      <c r="D519" s="34" t="str">
        <f t="shared" si="43"/>
        <v/>
      </c>
      <c r="E519" s="34" t="str">
        <f t="shared" si="44"/>
        <v/>
      </c>
      <c r="F519" s="35" t="str">
        <f>IF(ISERROR(CONSOLIDADO!D523&amp;IF(LEN(CONSOLIDADO!G523)=1,"00"&amp;CONSOLIDADO!G523,IF(LEN(CONSOLIDADO!G523)=2,"0"&amp;CONSOLIDADO!G523,IF(LEN(CONSOLIDADO!G523)=3,CONSOLIDADO!G523,""))))=TRUE,"",CONSOLIDADO!D523&amp;IF(LEN(CONSOLIDADO!G523)=1,"00"&amp;CONSOLIDADO!G523,IF(LEN(CONSOLIDADO!G523)=2,"0"&amp;CONSOLIDADO!G523,IF(LEN(CONSOLIDADO!G523)=3,CONSOLIDADO!G523,""))))</f>
        <v/>
      </c>
      <c r="G519" s="16">
        <f>CONSOLIDADO!B523</f>
        <v>0</v>
      </c>
      <c r="H519" s="16" t="str">
        <f>MID(CONSOLIDADO!E523,6,250)</f>
        <v/>
      </c>
      <c r="I519" s="36">
        <f>CONSOLIDADO!H523</f>
        <v>0</v>
      </c>
      <c r="J519" s="34" t="str">
        <f>+CONSOLIDADO!P523&amp;" - "&amp;CONSOLIDADO!Q523&amp;" - "&amp;CONSOLIDADO!R523&amp;" "&amp;CONSOLIDADO!S523</f>
        <v xml:space="preserve"> -  -  </v>
      </c>
      <c r="K519" s="34" t="str">
        <f>+CONSOLIDADO!J523&amp;" "&amp;CONSOLIDADO!K523</f>
        <v xml:space="preserve"> </v>
      </c>
      <c r="L519" s="16" t="str">
        <f>+CONSOLIDADO!L523&amp;" "&amp;CONSOLIDADO!M523</f>
        <v xml:space="preserve"> </v>
      </c>
      <c r="M519" s="16" t="str">
        <f>+CONSOLIDADO!N523&amp;" "&amp;CONSOLIDADO!O523</f>
        <v xml:space="preserve"> </v>
      </c>
    </row>
    <row r="520" spans="1:13" x14ac:dyDescent="0.2">
      <c r="A520" s="34" t="str">
        <f t="shared" si="40"/>
        <v>-17</v>
      </c>
      <c r="B520" s="34">
        <f t="shared" si="41"/>
        <v>17</v>
      </c>
      <c r="C520" s="34" t="str">
        <f t="shared" si="42"/>
        <v/>
      </c>
      <c r="D520" s="34" t="str">
        <f t="shared" si="43"/>
        <v/>
      </c>
      <c r="E520" s="34" t="str">
        <f t="shared" si="44"/>
        <v/>
      </c>
      <c r="F520" s="35" t="str">
        <f>IF(ISERROR(CONSOLIDADO!D524&amp;IF(LEN(CONSOLIDADO!G524)=1,"00"&amp;CONSOLIDADO!G524,IF(LEN(CONSOLIDADO!G524)=2,"0"&amp;CONSOLIDADO!G524,IF(LEN(CONSOLIDADO!G524)=3,CONSOLIDADO!G524,""))))=TRUE,"",CONSOLIDADO!D524&amp;IF(LEN(CONSOLIDADO!G524)=1,"00"&amp;CONSOLIDADO!G524,IF(LEN(CONSOLIDADO!G524)=2,"0"&amp;CONSOLIDADO!G524,IF(LEN(CONSOLIDADO!G524)=3,CONSOLIDADO!G524,""))))</f>
        <v/>
      </c>
      <c r="G520" s="16">
        <f>CONSOLIDADO!B524</f>
        <v>0</v>
      </c>
      <c r="H520" s="16" t="str">
        <f>MID(CONSOLIDADO!E524,6,250)</f>
        <v/>
      </c>
      <c r="I520" s="36">
        <f>CONSOLIDADO!H524</f>
        <v>0</v>
      </c>
      <c r="J520" s="34" t="str">
        <f>+CONSOLIDADO!P524&amp;" - "&amp;CONSOLIDADO!Q524&amp;" - "&amp;CONSOLIDADO!R524&amp;" "&amp;CONSOLIDADO!S524</f>
        <v xml:space="preserve"> -  -  </v>
      </c>
      <c r="K520" s="34" t="str">
        <f>+CONSOLIDADO!J524&amp;" "&amp;CONSOLIDADO!K524</f>
        <v xml:space="preserve"> </v>
      </c>
      <c r="L520" s="16" t="str">
        <f>+CONSOLIDADO!L524&amp;" "&amp;CONSOLIDADO!M524</f>
        <v xml:space="preserve"> </v>
      </c>
      <c r="M520" s="16" t="str">
        <f>+CONSOLIDADO!N524&amp;" "&amp;CONSOLIDADO!O524</f>
        <v xml:space="preserve"> </v>
      </c>
    </row>
    <row r="521" spans="1:13" x14ac:dyDescent="0.2">
      <c r="A521" s="34" t="str">
        <f t="shared" si="40"/>
        <v>-18</v>
      </c>
      <c r="B521" s="34">
        <f t="shared" si="41"/>
        <v>18</v>
      </c>
      <c r="C521" s="34" t="str">
        <f t="shared" si="42"/>
        <v/>
      </c>
      <c r="D521" s="34" t="str">
        <f t="shared" si="43"/>
        <v/>
      </c>
      <c r="E521" s="34" t="str">
        <f t="shared" si="44"/>
        <v/>
      </c>
      <c r="F521" s="35" t="str">
        <f>IF(ISERROR(CONSOLIDADO!D525&amp;IF(LEN(CONSOLIDADO!G525)=1,"00"&amp;CONSOLIDADO!G525,IF(LEN(CONSOLIDADO!G525)=2,"0"&amp;CONSOLIDADO!G525,IF(LEN(CONSOLIDADO!G525)=3,CONSOLIDADO!G525,""))))=TRUE,"",CONSOLIDADO!D525&amp;IF(LEN(CONSOLIDADO!G525)=1,"00"&amp;CONSOLIDADO!G525,IF(LEN(CONSOLIDADO!G525)=2,"0"&amp;CONSOLIDADO!G525,IF(LEN(CONSOLIDADO!G525)=3,CONSOLIDADO!G525,""))))</f>
        <v/>
      </c>
      <c r="G521" s="16">
        <f>CONSOLIDADO!B525</f>
        <v>0</v>
      </c>
      <c r="H521" s="16" t="str">
        <f>MID(CONSOLIDADO!E525,6,250)</f>
        <v/>
      </c>
      <c r="I521" s="36">
        <f>CONSOLIDADO!H525</f>
        <v>0</v>
      </c>
      <c r="J521" s="34" t="str">
        <f>+CONSOLIDADO!P525&amp;" - "&amp;CONSOLIDADO!Q525&amp;" - "&amp;CONSOLIDADO!R525&amp;" "&amp;CONSOLIDADO!S525</f>
        <v xml:space="preserve"> -  -  </v>
      </c>
      <c r="K521" s="34" t="str">
        <f>+CONSOLIDADO!J525&amp;" "&amp;CONSOLIDADO!K525</f>
        <v xml:space="preserve"> </v>
      </c>
      <c r="L521" s="16" t="str">
        <f>+CONSOLIDADO!L525&amp;" "&amp;CONSOLIDADO!M525</f>
        <v xml:space="preserve"> </v>
      </c>
      <c r="M521" s="16" t="str">
        <f>+CONSOLIDADO!N525&amp;" "&amp;CONSOLIDADO!O525</f>
        <v xml:space="preserve"> </v>
      </c>
    </row>
    <row r="522" spans="1:13" x14ac:dyDescent="0.2">
      <c r="A522" s="34" t="str">
        <f t="shared" si="40"/>
        <v>-19</v>
      </c>
      <c r="B522" s="34">
        <f t="shared" si="41"/>
        <v>19</v>
      </c>
      <c r="C522" s="34" t="str">
        <f t="shared" si="42"/>
        <v/>
      </c>
      <c r="D522" s="34" t="str">
        <f t="shared" si="43"/>
        <v/>
      </c>
      <c r="E522" s="34" t="str">
        <f t="shared" si="44"/>
        <v/>
      </c>
      <c r="F522" s="35" t="str">
        <f>IF(ISERROR(CONSOLIDADO!D526&amp;IF(LEN(CONSOLIDADO!G526)=1,"00"&amp;CONSOLIDADO!G526,IF(LEN(CONSOLIDADO!G526)=2,"0"&amp;CONSOLIDADO!G526,IF(LEN(CONSOLIDADO!G526)=3,CONSOLIDADO!G526,""))))=TRUE,"",CONSOLIDADO!D526&amp;IF(LEN(CONSOLIDADO!G526)=1,"00"&amp;CONSOLIDADO!G526,IF(LEN(CONSOLIDADO!G526)=2,"0"&amp;CONSOLIDADO!G526,IF(LEN(CONSOLIDADO!G526)=3,CONSOLIDADO!G526,""))))</f>
        <v/>
      </c>
      <c r="G522" s="16">
        <f>CONSOLIDADO!B526</f>
        <v>0</v>
      </c>
      <c r="H522" s="16" t="str">
        <f>MID(CONSOLIDADO!E526,6,250)</f>
        <v/>
      </c>
      <c r="I522" s="36">
        <f>CONSOLIDADO!H526</f>
        <v>0</v>
      </c>
      <c r="J522" s="34" t="str">
        <f>+CONSOLIDADO!P526&amp;" - "&amp;CONSOLIDADO!Q526&amp;" - "&amp;CONSOLIDADO!R526&amp;" "&amp;CONSOLIDADO!S526</f>
        <v xml:space="preserve"> -  -  </v>
      </c>
      <c r="K522" s="34" t="str">
        <f>+CONSOLIDADO!J526&amp;" "&amp;CONSOLIDADO!K526</f>
        <v xml:space="preserve"> </v>
      </c>
      <c r="L522" s="16" t="str">
        <f>+CONSOLIDADO!L526&amp;" "&amp;CONSOLIDADO!M526</f>
        <v xml:space="preserve"> </v>
      </c>
      <c r="M522" s="16" t="str">
        <f>+CONSOLIDADO!N526&amp;" "&amp;CONSOLIDADO!O526</f>
        <v xml:space="preserve"> </v>
      </c>
    </row>
    <row r="523" spans="1:13" x14ac:dyDescent="0.2">
      <c r="A523" s="34" t="str">
        <f t="shared" si="40"/>
        <v>-20</v>
      </c>
      <c r="B523" s="34">
        <f t="shared" si="41"/>
        <v>20</v>
      </c>
      <c r="C523" s="34" t="str">
        <f t="shared" si="42"/>
        <v/>
      </c>
      <c r="D523" s="34" t="str">
        <f t="shared" si="43"/>
        <v/>
      </c>
      <c r="E523" s="34" t="str">
        <f t="shared" si="44"/>
        <v/>
      </c>
      <c r="F523" s="35" t="str">
        <f>IF(ISERROR(CONSOLIDADO!D527&amp;IF(LEN(CONSOLIDADO!G527)=1,"00"&amp;CONSOLIDADO!G527,IF(LEN(CONSOLIDADO!G527)=2,"0"&amp;CONSOLIDADO!G527,IF(LEN(CONSOLIDADO!G527)=3,CONSOLIDADO!G527,""))))=TRUE,"",CONSOLIDADO!D527&amp;IF(LEN(CONSOLIDADO!G527)=1,"00"&amp;CONSOLIDADO!G527,IF(LEN(CONSOLIDADO!G527)=2,"0"&amp;CONSOLIDADO!G527,IF(LEN(CONSOLIDADO!G527)=3,CONSOLIDADO!G527,""))))</f>
        <v/>
      </c>
      <c r="G523" s="16">
        <f>CONSOLIDADO!B527</f>
        <v>0</v>
      </c>
      <c r="H523" s="16" t="str">
        <f>MID(CONSOLIDADO!E527,6,250)</f>
        <v/>
      </c>
      <c r="I523" s="36">
        <f>CONSOLIDADO!H527</f>
        <v>0</v>
      </c>
      <c r="J523" s="34" t="str">
        <f>+CONSOLIDADO!P527&amp;" - "&amp;CONSOLIDADO!Q527&amp;" - "&amp;CONSOLIDADO!R527&amp;" "&amp;CONSOLIDADO!S527</f>
        <v xml:space="preserve"> -  -  </v>
      </c>
      <c r="K523" s="34" t="str">
        <f>+CONSOLIDADO!J527&amp;" "&amp;CONSOLIDADO!K527</f>
        <v xml:space="preserve"> </v>
      </c>
      <c r="L523" s="16" t="str">
        <f>+CONSOLIDADO!L527&amp;" "&amp;CONSOLIDADO!M527</f>
        <v xml:space="preserve"> </v>
      </c>
      <c r="M523" s="16" t="str">
        <f>+CONSOLIDADO!N527&amp;" "&amp;CONSOLIDADO!O527</f>
        <v xml:space="preserve"> </v>
      </c>
    </row>
    <row r="524" spans="1:13" x14ac:dyDescent="0.2">
      <c r="A524" s="34" t="str">
        <f t="shared" si="40"/>
        <v>-21</v>
      </c>
      <c r="B524" s="34">
        <f t="shared" si="41"/>
        <v>21</v>
      </c>
      <c r="C524" s="34" t="str">
        <f t="shared" si="42"/>
        <v/>
      </c>
      <c r="D524" s="34" t="str">
        <f t="shared" si="43"/>
        <v/>
      </c>
      <c r="E524" s="34" t="str">
        <f t="shared" si="44"/>
        <v/>
      </c>
      <c r="F524" s="35" t="str">
        <f>IF(ISERROR(CONSOLIDADO!D528&amp;IF(LEN(CONSOLIDADO!G528)=1,"00"&amp;CONSOLIDADO!G528,IF(LEN(CONSOLIDADO!G528)=2,"0"&amp;CONSOLIDADO!G528,IF(LEN(CONSOLIDADO!G528)=3,CONSOLIDADO!G528,""))))=TRUE,"",CONSOLIDADO!D528&amp;IF(LEN(CONSOLIDADO!G528)=1,"00"&amp;CONSOLIDADO!G528,IF(LEN(CONSOLIDADO!G528)=2,"0"&amp;CONSOLIDADO!G528,IF(LEN(CONSOLIDADO!G528)=3,CONSOLIDADO!G528,""))))</f>
        <v/>
      </c>
      <c r="G524" s="16">
        <f>CONSOLIDADO!B528</f>
        <v>0</v>
      </c>
      <c r="H524" s="16" t="str">
        <f>MID(CONSOLIDADO!E528,6,250)</f>
        <v/>
      </c>
      <c r="I524" s="36">
        <f>CONSOLIDADO!H528</f>
        <v>0</v>
      </c>
      <c r="J524" s="34" t="str">
        <f>+CONSOLIDADO!P528&amp;" - "&amp;CONSOLIDADO!Q528&amp;" - "&amp;CONSOLIDADO!R528&amp;" "&amp;CONSOLIDADO!S528</f>
        <v xml:space="preserve"> -  -  </v>
      </c>
      <c r="K524" s="34" t="str">
        <f>+CONSOLIDADO!J528&amp;" "&amp;CONSOLIDADO!K528</f>
        <v xml:space="preserve"> </v>
      </c>
      <c r="L524" s="16" t="str">
        <f>+CONSOLIDADO!L528&amp;" "&amp;CONSOLIDADO!M528</f>
        <v xml:space="preserve"> </v>
      </c>
      <c r="M524" s="16" t="str">
        <f>+CONSOLIDADO!N528&amp;" "&amp;CONSOLIDADO!O528</f>
        <v xml:space="preserve"> </v>
      </c>
    </row>
    <row r="525" spans="1:13" x14ac:dyDescent="0.2">
      <c r="A525" s="34" t="str">
        <f t="shared" si="40"/>
        <v>-22</v>
      </c>
      <c r="B525" s="34">
        <f t="shared" si="41"/>
        <v>22</v>
      </c>
      <c r="C525" s="34" t="str">
        <f t="shared" si="42"/>
        <v/>
      </c>
      <c r="D525" s="34" t="str">
        <f t="shared" si="43"/>
        <v/>
      </c>
      <c r="E525" s="34" t="str">
        <f t="shared" si="44"/>
        <v/>
      </c>
      <c r="F525" s="35" t="str">
        <f>IF(ISERROR(CONSOLIDADO!D529&amp;IF(LEN(CONSOLIDADO!G529)=1,"00"&amp;CONSOLIDADO!G529,IF(LEN(CONSOLIDADO!G529)=2,"0"&amp;CONSOLIDADO!G529,IF(LEN(CONSOLIDADO!G529)=3,CONSOLIDADO!G529,""))))=TRUE,"",CONSOLIDADO!D529&amp;IF(LEN(CONSOLIDADO!G529)=1,"00"&amp;CONSOLIDADO!G529,IF(LEN(CONSOLIDADO!G529)=2,"0"&amp;CONSOLIDADO!G529,IF(LEN(CONSOLIDADO!G529)=3,CONSOLIDADO!G529,""))))</f>
        <v/>
      </c>
      <c r="G525" s="16">
        <f>CONSOLIDADO!B529</f>
        <v>0</v>
      </c>
      <c r="H525" s="16" t="str">
        <f>MID(CONSOLIDADO!E529,6,250)</f>
        <v/>
      </c>
      <c r="I525" s="36">
        <f>CONSOLIDADO!H529</f>
        <v>0</v>
      </c>
      <c r="J525" s="34" t="str">
        <f>+CONSOLIDADO!P529&amp;" - "&amp;CONSOLIDADO!Q529&amp;" - "&amp;CONSOLIDADO!R529&amp;" "&amp;CONSOLIDADO!S529</f>
        <v xml:space="preserve"> -  -  </v>
      </c>
      <c r="K525" s="34" t="str">
        <f>+CONSOLIDADO!J529&amp;" "&amp;CONSOLIDADO!K529</f>
        <v xml:space="preserve"> </v>
      </c>
      <c r="L525" s="16" t="str">
        <f>+CONSOLIDADO!L529&amp;" "&amp;CONSOLIDADO!M529</f>
        <v xml:space="preserve"> </v>
      </c>
      <c r="M525" s="16" t="str">
        <f>+CONSOLIDADO!N529&amp;" "&amp;CONSOLIDADO!O529</f>
        <v xml:space="preserve"> </v>
      </c>
    </row>
    <row r="526" spans="1:13" x14ac:dyDescent="0.2">
      <c r="A526" s="34" t="str">
        <f t="shared" si="40"/>
        <v>-23</v>
      </c>
      <c r="B526" s="34">
        <f t="shared" si="41"/>
        <v>23</v>
      </c>
      <c r="C526" s="34" t="str">
        <f t="shared" si="42"/>
        <v/>
      </c>
      <c r="D526" s="34" t="str">
        <f t="shared" si="43"/>
        <v/>
      </c>
      <c r="E526" s="34" t="str">
        <f t="shared" si="44"/>
        <v/>
      </c>
      <c r="F526" s="35" t="str">
        <f>IF(ISERROR(CONSOLIDADO!D530&amp;IF(LEN(CONSOLIDADO!G530)=1,"00"&amp;CONSOLIDADO!G530,IF(LEN(CONSOLIDADO!G530)=2,"0"&amp;CONSOLIDADO!G530,IF(LEN(CONSOLIDADO!G530)=3,CONSOLIDADO!G530,""))))=TRUE,"",CONSOLIDADO!D530&amp;IF(LEN(CONSOLIDADO!G530)=1,"00"&amp;CONSOLIDADO!G530,IF(LEN(CONSOLIDADO!G530)=2,"0"&amp;CONSOLIDADO!G530,IF(LEN(CONSOLIDADO!G530)=3,CONSOLIDADO!G530,""))))</f>
        <v/>
      </c>
      <c r="G526" s="16">
        <f>CONSOLIDADO!B530</f>
        <v>0</v>
      </c>
      <c r="H526" s="16" t="str">
        <f>MID(CONSOLIDADO!E530,6,250)</f>
        <v/>
      </c>
      <c r="I526" s="36">
        <f>CONSOLIDADO!H530</f>
        <v>0</v>
      </c>
      <c r="J526" s="34" t="str">
        <f>+CONSOLIDADO!P530&amp;" - "&amp;CONSOLIDADO!Q530&amp;" - "&amp;CONSOLIDADO!R530&amp;" "&amp;CONSOLIDADO!S530</f>
        <v xml:space="preserve"> -  -  </v>
      </c>
      <c r="K526" s="34" t="str">
        <f>+CONSOLIDADO!J530&amp;" "&amp;CONSOLIDADO!K530</f>
        <v xml:space="preserve"> </v>
      </c>
      <c r="L526" s="16" t="str">
        <f>+CONSOLIDADO!L530&amp;" "&amp;CONSOLIDADO!M530</f>
        <v xml:space="preserve"> </v>
      </c>
      <c r="M526" s="16" t="str">
        <f>+CONSOLIDADO!N530&amp;" "&amp;CONSOLIDADO!O530</f>
        <v xml:space="preserve"> </v>
      </c>
    </row>
    <row r="527" spans="1:13" x14ac:dyDescent="0.2">
      <c r="A527" s="34" t="str">
        <f t="shared" si="40"/>
        <v>-24</v>
      </c>
      <c r="B527" s="34">
        <f t="shared" si="41"/>
        <v>24</v>
      </c>
      <c r="C527" s="34" t="str">
        <f t="shared" si="42"/>
        <v/>
      </c>
      <c r="D527" s="34" t="str">
        <f t="shared" si="43"/>
        <v/>
      </c>
      <c r="E527" s="34" t="str">
        <f t="shared" si="44"/>
        <v/>
      </c>
      <c r="F527" s="35" t="str">
        <f>IF(ISERROR(CONSOLIDADO!D531&amp;IF(LEN(CONSOLIDADO!G531)=1,"00"&amp;CONSOLIDADO!G531,IF(LEN(CONSOLIDADO!G531)=2,"0"&amp;CONSOLIDADO!G531,IF(LEN(CONSOLIDADO!G531)=3,CONSOLIDADO!G531,""))))=TRUE,"",CONSOLIDADO!D531&amp;IF(LEN(CONSOLIDADO!G531)=1,"00"&amp;CONSOLIDADO!G531,IF(LEN(CONSOLIDADO!G531)=2,"0"&amp;CONSOLIDADO!G531,IF(LEN(CONSOLIDADO!G531)=3,CONSOLIDADO!G531,""))))</f>
        <v/>
      </c>
      <c r="G527" s="16">
        <f>CONSOLIDADO!B531</f>
        <v>0</v>
      </c>
      <c r="H527" s="16" t="str">
        <f>MID(CONSOLIDADO!E531,6,250)</f>
        <v/>
      </c>
      <c r="I527" s="36">
        <f>CONSOLIDADO!H531</f>
        <v>0</v>
      </c>
      <c r="J527" s="34" t="str">
        <f>+CONSOLIDADO!P531&amp;" - "&amp;CONSOLIDADO!Q531&amp;" - "&amp;CONSOLIDADO!R531&amp;" "&amp;CONSOLIDADO!S531</f>
        <v xml:space="preserve"> -  -  </v>
      </c>
      <c r="K527" s="34" t="str">
        <f>+CONSOLIDADO!J531&amp;" "&amp;CONSOLIDADO!K531</f>
        <v xml:space="preserve"> </v>
      </c>
      <c r="L527" s="16" t="str">
        <f>+CONSOLIDADO!L531&amp;" "&amp;CONSOLIDADO!M531</f>
        <v xml:space="preserve"> </v>
      </c>
      <c r="M527" s="16" t="str">
        <f>+CONSOLIDADO!N531&amp;" "&amp;CONSOLIDADO!O531</f>
        <v xml:space="preserve"> </v>
      </c>
    </row>
    <row r="528" spans="1:13" x14ac:dyDescent="0.2">
      <c r="A528" s="34" t="str">
        <f t="shared" si="40"/>
        <v>-25</v>
      </c>
      <c r="B528" s="34">
        <f t="shared" si="41"/>
        <v>25</v>
      </c>
      <c r="C528" s="34" t="str">
        <f t="shared" si="42"/>
        <v/>
      </c>
      <c r="D528" s="34" t="str">
        <f t="shared" si="43"/>
        <v/>
      </c>
      <c r="E528" s="34" t="str">
        <f t="shared" si="44"/>
        <v/>
      </c>
      <c r="F528" s="35" t="str">
        <f>IF(ISERROR(CONSOLIDADO!D532&amp;IF(LEN(CONSOLIDADO!G532)=1,"00"&amp;CONSOLIDADO!G532,IF(LEN(CONSOLIDADO!G532)=2,"0"&amp;CONSOLIDADO!G532,IF(LEN(CONSOLIDADO!G532)=3,CONSOLIDADO!G532,""))))=TRUE,"",CONSOLIDADO!D532&amp;IF(LEN(CONSOLIDADO!G532)=1,"00"&amp;CONSOLIDADO!G532,IF(LEN(CONSOLIDADO!G532)=2,"0"&amp;CONSOLIDADO!G532,IF(LEN(CONSOLIDADO!G532)=3,CONSOLIDADO!G532,""))))</f>
        <v/>
      </c>
      <c r="G528" s="16">
        <f>CONSOLIDADO!B532</f>
        <v>0</v>
      </c>
      <c r="H528" s="16" t="str">
        <f>MID(CONSOLIDADO!E532,6,250)</f>
        <v/>
      </c>
      <c r="I528" s="36">
        <f>CONSOLIDADO!H532</f>
        <v>0</v>
      </c>
      <c r="J528" s="34" t="str">
        <f>+CONSOLIDADO!P532&amp;" - "&amp;CONSOLIDADO!Q532&amp;" - "&amp;CONSOLIDADO!R532&amp;" "&amp;CONSOLIDADO!S532</f>
        <v xml:space="preserve"> -  -  </v>
      </c>
      <c r="K528" s="34" t="str">
        <f>+CONSOLIDADO!J532&amp;" "&amp;CONSOLIDADO!K532</f>
        <v xml:space="preserve"> </v>
      </c>
      <c r="L528" s="16" t="str">
        <f>+CONSOLIDADO!L532&amp;" "&amp;CONSOLIDADO!M532</f>
        <v xml:space="preserve"> </v>
      </c>
      <c r="M528" s="16" t="str">
        <f>+CONSOLIDADO!N532&amp;" "&amp;CONSOLIDADO!O532</f>
        <v xml:space="preserve"> </v>
      </c>
    </row>
    <row r="529" spans="1:13" x14ac:dyDescent="0.2">
      <c r="A529" s="34" t="str">
        <f t="shared" si="40"/>
        <v>-26</v>
      </c>
      <c r="B529" s="34">
        <f t="shared" si="41"/>
        <v>26</v>
      </c>
      <c r="C529" s="34" t="str">
        <f t="shared" si="42"/>
        <v/>
      </c>
      <c r="D529" s="34" t="str">
        <f t="shared" si="43"/>
        <v/>
      </c>
      <c r="E529" s="34" t="str">
        <f t="shared" si="44"/>
        <v/>
      </c>
      <c r="F529" s="35" t="str">
        <f>IF(ISERROR(CONSOLIDADO!D533&amp;IF(LEN(CONSOLIDADO!G533)=1,"00"&amp;CONSOLIDADO!G533,IF(LEN(CONSOLIDADO!G533)=2,"0"&amp;CONSOLIDADO!G533,IF(LEN(CONSOLIDADO!G533)=3,CONSOLIDADO!G533,""))))=TRUE,"",CONSOLIDADO!D533&amp;IF(LEN(CONSOLIDADO!G533)=1,"00"&amp;CONSOLIDADO!G533,IF(LEN(CONSOLIDADO!G533)=2,"0"&amp;CONSOLIDADO!G533,IF(LEN(CONSOLIDADO!G533)=3,CONSOLIDADO!G533,""))))</f>
        <v/>
      </c>
      <c r="G529" s="16">
        <f>CONSOLIDADO!B533</f>
        <v>0</v>
      </c>
      <c r="H529" s="16" t="str">
        <f>MID(CONSOLIDADO!E533,6,250)</f>
        <v/>
      </c>
      <c r="I529" s="36">
        <f>CONSOLIDADO!H533</f>
        <v>0</v>
      </c>
      <c r="J529" s="34" t="str">
        <f>+CONSOLIDADO!P533&amp;" - "&amp;CONSOLIDADO!Q533&amp;" - "&amp;CONSOLIDADO!R533&amp;" "&amp;CONSOLIDADO!S533</f>
        <v xml:space="preserve"> -  -  </v>
      </c>
      <c r="K529" s="34" t="str">
        <f>+CONSOLIDADO!J533&amp;" "&amp;CONSOLIDADO!K533</f>
        <v xml:space="preserve"> </v>
      </c>
      <c r="L529" s="16" t="str">
        <f>+CONSOLIDADO!L533&amp;" "&amp;CONSOLIDADO!M533</f>
        <v xml:space="preserve"> </v>
      </c>
      <c r="M529" s="16" t="str">
        <f>+CONSOLIDADO!N533&amp;" "&amp;CONSOLIDADO!O533</f>
        <v xml:space="preserve"> </v>
      </c>
    </row>
    <row r="530" spans="1:13" x14ac:dyDescent="0.2">
      <c r="A530" s="34" t="str">
        <f t="shared" si="40"/>
        <v>-27</v>
      </c>
      <c r="B530" s="34">
        <f t="shared" si="41"/>
        <v>27</v>
      </c>
      <c r="C530" s="34" t="str">
        <f t="shared" si="42"/>
        <v/>
      </c>
      <c r="D530" s="34" t="str">
        <f t="shared" si="43"/>
        <v/>
      </c>
      <c r="E530" s="34" t="str">
        <f t="shared" si="44"/>
        <v/>
      </c>
      <c r="F530" s="35" t="str">
        <f>IF(ISERROR(CONSOLIDADO!D534&amp;IF(LEN(CONSOLIDADO!G534)=1,"00"&amp;CONSOLIDADO!G534,IF(LEN(CONSOLIDADO!G534)=2,"0"&amp;CONSOLIDADO!G534,IF(LEN(CONSOLIDADO!G534)=3,CONSOLIDADO!G534,""))))=TRUE,"",CONSOLIDADO!D534&amp;IF(LEN(CONSOLIDADO!G534)=1,"00"&amp;CONSOLIDADO!G534,IF(LEN(CONSOLIDADO!G534)=2,"0"&amp;CONSOLIDADO!G534,IF(LEN(CONSOLIDADO!G534)=3,CONSOLIDADO!G534,""))))</f>
        <v/>
      </c>
      <c r="G530" s="16">
        <f>CONSOLIDADO!B534</f>
        <v>0</v>
      </c>
      <c r="H530" s="16" t="str">
        <f>MID(CONSOLIDADO!E534,6,250)</f>
        <v/>
      </c>
      <c r="I530" s="36">
        <f>CONSOLIDADO!H534</f>
        <v>0</v>
      </c>
      <c r="J530" s="34" t="str">
        <f>+CONSOLIDADO!P534&amp;" - "&amp;CONSOLIDADO!Q534&amp;" - "&amp;CONSOLIDADO!R534&amp;" "&amp;CONSOLIDADO!S534</f>
        <v xml:space="preserve"> -  -  </v>
      </c>
      <c r="K530" s="34" t="str">
        <f>+CONSOLIDADO!J534&amp;" "&amp;CONSOLIDADO!K534</f>
        <v xml:space="preserve"> </v>
      </c>
      <c r="L530" s="16" t="str">
        <f>+CONSOLIDADO!L534&amp;" "&amp;CONSOLIDADO!M534</f>
        <v xml:space="preserve"> </v>
      </c>
      <c r="M530" s="16" t="str">
        <f>+CONSOLIDADO!N534&amp;" "&amp;CONSOLIDADO!O534</f>
        <v xml:space="preserve"> </v>
      </c>
    </row>
    <row r="531" spans="1:13" x14ac:dyDescent="0.2">
      <c r="A531" s="34" t="str">
        <f t="shared" si="40"/>
        <v>-28</v>
      </c>
      <c r="B531" s="34">
        <f t="shared" si="41"/>
        <v>28</v>
      </c>
      <c r="C531" s="34" t="str">
        <f t="shared" si="42"/>
        <v/>
      </c>
      <c r="D531" s="34" t="str">
        <f t="shared" si="43"/>
        <v/>
      </c>
      <c r="E531" s="34" t="str">
        <f t="shared" si="44"/>
        <v/>
      </c>
      <c r="F531" s="35" t="str">
        <f>IF(ISERROR(CONSOLIDADO!D535&amp;IF(LEN(CONSOLIDADO!G535)=1,"00"&amp;CONSOLIDADO!G535,IF(LEN(CONSOLIDADO!G535)=2,"0"&amp;CONSOLIDADO!G535,IF(LEN(CONSOLIDADO!G535)=3,CONSOLIDADO!G535,""))))=TRUE,"",CONSOLIDADO!D535&amp;IF(LEN(CONSOLIDADO!G535)=1,"00"&amp;CONSOLIDADO!G535,IF(LEN(CONSOLIDADO!G535)=2,"0"&amp;CONSOLIDADO!G535,IF(LEN(CONSOLIDADO!G535)=3,CONSOLIDADO!G535,""))))</f>
        <v/>
      </c>
      <c r="G531" s="16">
        <f>CONSOLIDADO!B535</f>
        <v>0</v>
      </c>
      <c r="H531" s="16" t="str">
        <f>MID(CONSOLIDADO!E535,6,250)</f>
        <v/>
      </c>
      <c r="I531" s="36">
        <f>CONSOLIDADO!H535</f>
        <v>0</v>
      </c>
      <c r="J531" s="34" t="str">
        <f>+CONSOLIDADO!P535&amp;" - "&amp;CONSOLIDADO!Q535&amp;" - "&amp;CONSOLIDADO!R535&amp;" "&amp;CONSOLIDADO!S535</f>
        <v xml:space="preserve"> -  -  </v>
      </c>
      <c r="K531" s="34" t="str">
        <f>+CONSOLIDADO!J535&amp;" "&amp;CONSOLIDADO!K535</f>
        <v xml:space="preserve"> </v>
      </c>
      <c r="L531" s="16" t="str">
        <f>+CONSOLIDADO!L535&amp;" "&amp;CONSOLIDADO!M535</f>
        <v xml:space="preserve"> </v>
      </c>
      <c r="M531" s="16" t="str">
        <f>+CONSOLIDADO!N535&amp;" "&amp;CONSOLIDADO!O535</f>
        <v xml:space="preserve"> </v>
      </c>
    </row>
    <row r="532" spans="1:13" x14ac:dyDescent="0.2">
      <c r="A532" s="34" t="str">
        <f t="shared" si="40"/>
        <v>-29</v>
      </c>
      <c r="B532" s="34">
        <f t="shared" si="41"/>
        <v>29</v>
      </c>
      <c r="C532" s="34" t="str">
        <f t="shared" si="42"/>
        <v/>
      </c>
      <c r="D532" s="34" t="str">
        <f t="shared" si="43"/>
        <v/>
      </c>
      <c r="E532" s="34" t="str">
        <f t="shared" si="44"/>
        <v/>
      </c>
      <c r="F532" s="35" t="str">
        <f>IF(ISERROR(CONSOLIDADO!D536&amp;IF(LEN(CONSOLIDADO!G536)=1,"00"&amp;CONSOLIDADO!G536,IF(LEN(CONSOLIDADO!G536)=2,"0"&amp;CONSOLIDADO!G536,IF(LEN(CONSOLIDADO!G536)=3,CONSOLIDADO!G536,""))))=TRUE,"",CONSOLIDADO!D536&amp;IF(LEN(CONSOLIDADO!G536)=1,"00"&amp;CONSOLIDADO!G536,IF(LEN(CONSOLIDADO!G536)=2,"0"&amp;CONSOLIDADO!G536,IF(LEN(CONSOLIDADO!G536)=3,CONSOLIDADO!G536,""))))</f>
        <v/>
      </c>
      <c r="G532" s="16">
        <f>CONSOLIDADO!B536</f>
        <v>0</v>
      </c>
      <c r="H532" s="16" t="str">
        <f>MID(CONSOLIDADO!E536,6,250)</f>
        <v/>
      </c>
      <c r="I532" s="36">
        <f>CONSOLIDADO!H536</f>
        <v>0</v>
      </c>
      <c r="J532" s="34" t="str">
        <f>+CONSOLIDADO!P536&amp;" - "&amp;CONSOLIDADO!Q536&amp;" - "&amp;CONSOLIDADO!R536&amp;" "&amp;CONSOLIDADO!S536</f>
        <v xml:space="preserve"> -  -  </v>
      </c>
      <c r="K532" s="34" t="str">
        <f>+CONSOLIDADO!J536&amp;" "&amp;CONSOLIDADO!K536</f>
        <v xml:space="preserve"> </v>
      </c>
      <c r="L532" s="16" t="str">
        <f>+CONSOLIDADO!L536&amp;" "&amp;CONSOLIDADO!M536</f>
        <v xml:space="preserve"> </v>
      </c>
      <c r="M532" s="16" t="str">
        <f>+CONSOLIDADO!N536&amp;" "&amp;CONSOLIDADO!O536</f>
        <v xml:space="preserve"> </v>
      </c>
    </row>
    <row r="533" spans="1:13" x14ac:dyDescent="0.2">
      <c r="A533" s="34" t="str">
        <f t="shared" si="40"/>
        <v>-30</v>
      </c>
      <c r="B533" s="34">
        <f t="shared" si="41"/>
        <v>30</v>
      </c>
      <c r="C533" s="34" t="str">
        <f t="shared" si="42"/>
        <v/>
      </c>
      <c r="D533" s="34" t="str">
        <f t="shared" si="43"/>
        <v/>
      </c>
      <c r="E533" s="34" t="str">
        <f t="shared" si="44"/>
        <v/>
      </c>
      <c r="F533" s="35" t="str">
        <f>IF(ISERROR(CONSOLIDADO!D537&amp;IF(LEN(CONSOLIDADO!G537)=1,"00"&amp;CONSOLIDADO!G537,IF(LEN(CONSOLIDADO!G537)=2,"0"&amp;CONSOLIDADO!G537,IF(LEN(CONSOLIDADO!G537)=3,CONSOLIDADO!G537,""))))=TRUE,"",CONSOLIDADO!D537&amp;IF(LEN(CONSOLIDADO!G537)=1,"00"&amp;CONSOLIDADO!G537,IF(LEN(CONSOLIDADO!G537)=2,"0"&amp;CONSOLIDADO!G537,IF(LEN(CONSOLIDADO!G537)=3,CONSOLIDADO!G537,""))))</f>
        <v/>
      </c>
      <c r="G533" s="16">
        <f>CONSOLIDADO!B537</f>
        <v>0</v>
      </c>
      <c r="H533" s="16" t="str">
        <f>MID(CONSOLIDADO!E537,6,250)</f>
        <v/>
      </c>
      <c r="I533" s="36">
        <f>CONSOLIDADO!H537</f>
        <v>0</v>
      </c>
      <c r="J533" s="34" t="str">
        <f>+CONSOLIDADO!P537&amp;" - "&amp;CONSOLIDADO!Q537&amp;" - "&amp;CONSOLIDADO!R537&amp;" "&amp;CONSOLIDADO!S537</f>
        <v xml:space="preserve"> -  -  </v>
      </c>
      <c r="K533" s="34" t="str">
        <f>+CONSOLIDADO!J537&amp;" "&amp;CONSOLIDADO!K537</f>
        <v xml:space="preserve"> </v>
      </c>
      <c r="L533" s="16" t="str">
        <f>+CONSOLIDADO!L537&amp;" "&amp;CONSOLIDADO!M537</f>
        <v xml:space="preserve"> </v>
      </c>
      <c r="M533" s="16" t="str">
        <f>+CONSOLIDADO!N537&amp;" "&amp;CONSOLIDADO!O537</f>
        <v xml:space="preserve"> </v>
      </c>
    </row>
    <row r="534" spans="1:13" x14ac:dyDescent="0.2">
      <c r="A534" s="34" t="str">
        <f t="shared" si="40"/>
        <v>-31</v>
      </c>
      <c r="B534" s="34">
        <f t="shared" si="41"/>
        <v>31</v>
      </c>
      <c r="C534" s="34" t="str">
        <f t="shared" si="42"/>
        <v/>
      </c>
      <c r="D534" s="34" t="str">
        <f t="shared" si="43"/>
        <v/>
      </c>
      <c r="E534" s="34" t="str">
        <f t="shared" si="44"/>
        <v/>
      </c>
      <c r="F534" s="35" t="str">
        <f>IF(ISERROR(CONSOLIDADO!D538&amp;IF(LEN(CONSOLIDADO!G538)=1,"00"&amp;CONSOLIDADO!G538,IF(LEN(CONSOLIDADO!G538)=2,"0"&amp;CONSOLIDADO!G538,IF(LEN(CONSOLIDADO!G538)=3,CONSOLIDADO!G538,""))))=TRUE,"",CONSOLIDADO!D538&amp;IF(LEN(CONSOLIDADO!G538)=1,"00"&amp;CONSOLIDADO!G538,IF(LEN(CONSOLIDADO!G538)=2,"0"&amp;CONSOLIDADO!G538,IF(LEN(CONSOLIDADO!G538)=3,CONSOLIDADO!G538,""))))</f>
        <v/>
      </c>
      <c r="G534" s="16">
        <f>CONSOLIDADO!B538</f>
        <v>0</v>
      </c>
      <c r="H534" s="16" t="str">
        <f>MID(CONSOLIDADO!E538,6,250)</f>
        <v/>
      </c>
      <c r="I534" s="36">
        <f>CONSOLIDADO!H538</f>
        <v>0</v>
      </c>
      <c r="J534" s="34" t="str">
        <f>+CONSOLIDADO!P538&amp;" - "&amp;CONSOLIDADO!Q538&amp;" - "&amp;CONSOLIDADO!R538&amp;" "&amp;CONSOLIDADO!S538</f>
        <v xml:space="preserve"> -  -  </v>
      </c>
      <c r="K534" s="34" t="str">
        <f>+CONSOLIDADO!J538&amp;" "&amp;CONSOLIDADO!K538</f>
        <v xml:space="preserve"> </v>
      </c>
      <c r="L534" s="16" t="str">
        <f>+CONSOLIDADO!L538&amp;" "&amp;CONSOLIDADO!M538</f>
        <v xml:space="preserve"> </v>
      </c>
      <c r="M534" s="16" t="str">
        <f>+CONSOLIDADO!N538&amp;" "&amp;CONSOLIDADO!O538</f>
        <v xml:space="preserve"> </v>
      </c>
    </row>
    <row r="535" spans="1:13" x14ac:dyDescent="0.2">
      <c r="A535" s="34" t="str">
        <f t="shared" si="40"/>
        <v>-32</v>
      </c>
      <c r="B535" s="34">
        <f t="shared" si="41"/>
        <v>32</v>
      </c>
      <c r="C535" s="34" t="str">
        <f t="shared" si="42"/>
        <v/>
      </c>
      <c r="D535" s="34" t="str">
        <f t="shared" si="43"/>
        <v/>
      </c>
      <c r="E535" s="34" t="str">
        <f t="shared" si="44"/>
        <v/>
      </c>
      <c r="F535" s="35" t="str">
        <f>IF(ISERROR(CONSOLIDADO!D539&amp;IF(LEN(CONSOLIDADO!G539)=1,"00"&amp;CONSOLIDADO!G539,IF(LEN(CONSOLIDADO!G539)=2,"0"&amp;CONSOLIDADO!G539,IF(LEN(CONSOLIDADO!G539)=3,CONSOLIDADO!G539,""))))=TRUE,"",CONSOLIDADO!D539&amp;IF(LEN(CONSOLIDADO!G539)=1,"00"&amp;CONSOLIDADO!G539,IF(LEN(CONSOLIDADO!G539)=2,"0"&amp;CONSOLIDADO!G539,IF(LEN(CONSOLIDADO!G539)=3,CONSOLIDADO!G539,""))))</f>
        <v/>
      </c>
      <c r="G535" s="16">
        <f>CONSOLIDADO!B539</f>
        <v>0</v>
      </c>
      <c r="H535" s="16" t="str">
        <f>MID(CONSOLIDADO!E539,6,250)</f>
        <v/>
      </c>
      <c r="I535" s="36">
        <f>CONSOLIDADO!H539</f>
        <v>0</v>
      </c>
      <c r="J535" s="34" t="str">
        <f>+CONSOLIDADO!P539&amp;" - "&amp;CONSOLIDADO!Q539&amp;" - "&amp;CONSOLIDADO!R539&amp;" "&amp;CONSOLIDADO!S539</f>
        <v xml:space="preserve"> -  -  </v>
      </c>
      <c r="K535" s="34" t="str">
        <f>+CONSOLIDADO!J539&amp;" "&amp;CONSOLIDADO!K539</f>
        <v xml:space="preserve"> </v>
      </c>
      <c r="L535" s="16" t="str">
        <f>+CONSOLIDADO!L539&amp;" "&amp;CONSOLIDADO!M539</f>
        <v xml:space="preserve"> </v>
      </c>
      <c r="M535" s="16" t="str">
        <f>+CONSOLIDADO!N539&amp;" "&amp;CONSOLIDADO!O539</f>
        <v xml:space="preserve"> </v>
      </c>
    </row>
    <row r="536" spans="1:13" x14ac:dyDescent="0.2">
      <c r="A536" s="34" t="str">
        <f t="shared" si="40"/>
        <v>-33</v>
      </c>
      <c r="B536" s="34">
        <f t="shared" si="41"/>
        <v>33</v>
      </c>
      <c r="C536" s="34" t="str">
        <f t="shared" si="42"/>
        <v/>
      </c>
      <c r="D536" s="34" t="str">
        <f t="shared" si="43"/>
        <v/>
      </c>
      <c r="E536" s="34" t="str">
        <f t="shared" si="44"/>
        <v/>
      </c>
      <c r="F536" s="35" t="str">
        <f>IF(ISERROR(CONSOLIDADO!D540&amp;IF(LEN(CONSOLIDADO!G540)=1,"00"&amp;CONSOLIDADO!G540,IF(LEN(CONSOLIDADO!G540)=2,"0"&amp;CONSOLIDADO!G540,IF(LEN(CONSOLIDADO!G540)=3,CONSOLIDADO!G540,""))))=TRUE,"",CONSOLIDADO!D540&amp;IF(LEN(CONSOLIDADO!G540)=1,"00"&amp;CONSOLIDADO!G540,IF(LEN(CONSOLIDADO!G540)=2,"0"&amp;CONSOLIDADO!G540,IF(LEN(CONSOLIDADO!G540)=3,CONSOLIDADO!G540,""))))</f>
        <v/>
      </c>
      <c r="G536" s="16">
        <f>CONSOLIDADO!B540</f>
        <v>0</v>
      </c>
      <c r="H536" s="16" t="str">
        <f>MID(CONSOLIDADO!E540,6,250)</f>
        <v/>
      </c>
      <c r="I536" s="36">
        <f>CONSOLIDADO!H540</f>
        <v>0</v>
      </c>
      <c r="J536" s="34" t="str">
        <f>+CONSOLIDADO!P540&amp;" - "&amp;CONSOLIDADO!Q540&amp;" - "&amp;CONSOLIDADO!R540&amp;" "&amp;CONSOLIDADO!S540</f>
        <v xml:space="preserve"> -  -  </v>
      </c>
      <c r="K536" s="34" t="str">
        <f>+CONSOLIDADO!J540&amp;" "&amp;CONSOLIDADO!K540</f>
        <v xml:space="preserve"> </v>
      </c>
      <c r="L536" s="16" t="str">
        <f>+CONSOLIDADO!L540&amp;" "&amp;CONSOLIDADO!M540</f>
        <v xml:space="preserve"> </v>
      </c>
      <c r="M536" s="16" t="str">
        <f>+CONSOLIDADO!N540&amp;" "&amp;CONSOLIDADO!O540</f>
        <v xml:space="preserve"> </v>
      </c>
    </row>
    <row r="537" spans="1:13" x14ac:dyDescent="0.2">
      <c r="A537" s="34" t="str">
        <f t="shared" si="40"/>
        <v>-34</v>
      </c>
      <c r="B537" s="34">
        <f t="shared" si="41"/>
        <v>34</v>
      </c>
      <c r="C537" s="34" t="str">
        <f t="shared" si="42"/>
        <v/>
      </c>
      <c r="D537" s="34" t="str">
        <f t="shared" si="43"/>
        <v/>
      </c>
      <c r="E537" s="34" t="str">
        <f t="shared" si="44"/>
        <v/>
      </c>
      <c r="F537" s="35" t="str">
        <f>IF(ISERROR(CONSOLIDADO!D541&amp;IF(LEN(CONSOLIDADO!G541)=1,"00"&amp;CONSOLIDADO!G541,IF(LEN(CONSOLIDADO!G541)=2,"0"&amp;CONSOLIDADO!G541,IF(LEN(CONSOLIDADO!G541)=3,CONSOLIDADO!G541,""))))=TRUE,"",CONSOLIDADO!D541&amp;IF(LEN(CONSOLIDADO!G541)=1,"00"&amp;CONSOLIDADO!G541,IF(LEN(CONSOLIDADO!G541)=2,"0"&amp;CONSOLIDADO!G541,IF(LEN(CONSOLIDADO!G541)=3,CONSOLIDADO!G541,""))))</f>
        <v/>
      </c>
      <c r="G537" s="16">
        <f>CONSOLIDADO!B541</f>
        <v>0</v>
      </c>
      <c r="H537" s="16" t="str">
        <f>MID(CONSOLIDADO!E541,6,250)</f>
        <v/>
      </c>
      <c r="I537" s="36">
        <f>CONSOLIDADO!H541</f>
        <v>0</v>
      </c>
      <c r="J537" s="34" t="str">
        <f>+CONSOLIDADO!P541&amp;" - "&amp;CONSOLIDADO!Q541&amp;" - "&amp;CONSOLIDADO!R541&amp;" "&amp;CONSOLIDADO!S541</f>
        <v xml:space="preserve"> -  -  </v>
      </c>
      <c r="K537" s="34" t="str">
        <f>+CONSOLIDADO!J541&amp;" "&amp;CONSOLIDADO!K541</f>
        <v xml:space="preserve"> </v>
      </c>
      <c r="L537" s="16" t="str">
        <f>+CONSOLIDADO!L541&amp;" "&amp;CONSOLIDADO!M541</f>
        <v xml:space="preserve"> </v>
      </c>
      <c r="M537" s="16" t="str">
        <f>+CONSOLIDADO!N541&amp;" "&amp;CONSOLIDADO!O541</f>
        <v xml:space="preserve"> </v>
      </c>
    </row>
    <row r="538" spans="1:13" x14ac:dyDescent="0.2">
      <c r="A538" s="34" t="str">
        <f t="shared" si="40"/>
        <v>-35</v>
      </c>
      <c r="B538" s="34">
        <f t="shared" si="41"/>
        <v>35</v>
      </c>
      <c r="C538" s="34" t="str">
        <f t="shared" si="42"/>
        <v/>
      </c>
      <c r="D538" s="34" t="str">
        <f t="shared" si="43"/>
        <v/>
      </c>
      <c r="E538" s="34" t="str">
        <f t="shared" si="44"/>
        <v/>
      </c>
      <c r="F538" s="35" t="str">
        <f>IF(ISERROR(CONSOLIDADO!D542&amp;IF(LEN(CONSOLIDADO!G542)=1,"00"&amp;CONSOLIDADO!G542,IF(LEN(CONSOLIDADO!G542)=2,"0"&amp;CONSOLIDADO!G542,IF(LEN(CONSOLIDADO!G542)=3,CONSOLIDADO!G542,""))))=TRUE,"",CONSOLIDADO!D542&amp;IF(LEN(CONSOLIDADO!G542)=1,"00"&amp;CONSOLIDADO!G542,IF(LEN(CONSOLIDADO!G542)=2,"0"&amp;CONSOLIDADO!G542,IF(LEN(CONSOLIDADO!G542)=3,CONSOLIDADO!G542,""))))</f>
        <v/>
      </c>
      <c r="G538" s="16">
        <f>CONSOLIDADO!B542</f>
        <v>0</v>
      </c>
      <c r="H538" s="16" t="str">
        <f>MID(CONSOLIDADO!E542,6,250)</f>
        <v/>
      </c>
      <c r="I538" s="36">
        <f>CONSOLIDADO!H542</f>
        <v>0</v>
      </c>
      <c r="J538" s="34" t="str">
        <f>+CONSOLIDADO!P542&amp;" - "&amp;CONSOLIDADO!Q542&amp;" - "&amp;CONSOLIDADO!R542&amp;" "&amp;CONSOLIDADO!S542</f>
        <v xml:space="preserve"> -  -  </v>
      </c>
      <c r="K538" s="34" t="str">
        <f>+CONSOLIDADO!J542&amp;" "&amp;CONSOLIDADO!K542</f>
        <v xml:space="preserve"> </v>
      </c>
      <c r="L538" s="16" t="str">
        <f>+CONSOLIDADO!L542&amp;" "&amp;CONSOLIDADO!M542</f>
        <v xml:space="preserve"> </v>
      </c>
      <c r="M538" s="16" t="str">
        <f>+CONSOLIDADO!N542&amp;" "&amp;CONSOLIDADO!O542</f>
        <v xml:space="preserve"> </v>
      </c>
    </row>
    <row r="539" spans="1:13" x14ac:dyDescent="0.2">
      <c r="A539" s="34" t="str">
        <f t="shared" si="40"/>
        <v>-36</v>
      </c>
      <c r="B539" s="34">
        <f t="shared" si="41"/>
        <v>36</v>
      </c>
      <c r="C539" s="34" t="str">
        <f t="shared" si="42"/>
        <v/>
      </c>
      <c r="D539" s="34" t="str">
        <f t="shared" si="43"/>
        <v/>
      </c>
      <c r="E539" s="34" t="str">
        <f t="shared" si="44"/>
        <v/>
      </c>
      <c r="F539" s="35" t="str">
        <f>IF(ISERROR(CONSOLIDADO!D543&amp;IF(LEN(CONSOLIDADO!G543)=1,"00"&amp;CONSOLIDADO!G543,IF(LEN(CONSOLIDADO!G543)=2,"0"&amp;CONSOLIDADO!G543,IF(LEN(CONSOLIDADO!G543)=3,CONSOLIDADO!G543,""))))=TRUE,"",CONSOLIDADO!D543&amp;IF(LEN(CONSOLIDADO!G543)=1,"00"&amp;CONSOLIDADO!G543,IF(LEN(CONSOLIDADO!G543)=2,"0"&amp;CONSOLIDADO!G543,IF(LEN(CONSOLIDADO!G543)=3,CONSOLIDADO!G543,""))))</f>
        <v/>
      </c>
      <c r="G539" s="16">
        <f>CONSOLIDADO!B543</f>
        <v>0</v>
      </c>
      <c r="H539" s="16" t="str">
        <f>MID(CONSOLIDADO!E543,6,250)</f>
        <v/>
      </c>
      <c r="I539" s="36">
        <f>CONSOLIDADO!H543</f>
        <v>0</v>
      </c>
      <c r="J539" s="34" t="str">
        <f>+CONSOLIDADO!P543&amp;" - "&amp;CONSOLIDADO!Q543&amp;" - "&amp;CONSOLIDADO!R543&amp;" "&amp;CONSOLIDADO!S543</f>
        <v xml:space="preserve"> -  -  </v>
      </c>
      <c r="K539" s="34" t="str">
        <f>+CONSOLIDADO!J543&amp;" "&amp;CONSOLIDADO!K543</f>
        <v xml:space="preserve"> </v>
      </c>
      <c r="L539" s="16" t="str">
        <f>+CONSOLIDADO!L543&amp;" "&amp;CONSOLIDADO!M543</f>
        <v xml:space="preserve"> </v>
      </c>
      <c r="M539" s="16" t="str">
        <f>+CONSOLIDADO!N543&amp;" "&amp;CONSOLIDADO!O543</f>
        <v xml:space="preserve"> </v>
      </c>
    </row>
    <row r="540" spans="1:13" x14ac:dyDescent="0.2">
      <c r="A540" s="34" t="str">
        <f t="shared" si="40"/>
        <v>-37</v>
      </c>
      <c r="B540" s="34">
        <f t="shared" si="41"/>
        <v>37</v>
      </c>
      <c r="C540" s="34" t="str">
        <f t="shared" si="42"/>
        <v/>
      </c>
      <c r="D540" s="34" t="str">
        <f t="shared" si="43"/>
        <v/>
      </c>
      <c r="E540" s="34" t="str">
        <f t="shared" si="44"/>
        <v/>
      </c>
      <c r="F540" s="35" t="str">
        <f>IF(ISERROR(CONSOLIDADO!D544&amp;IF(LEN(CONSOLIDADO!G544)=1,"00"&amp;CONSOLIDADO!G544,IF(LEN(CONSOLIDADO!G544)=2,"0"&amp;CONSOLIDADO!G544,IF(LEN(CONSOLIDADO!G544)=3,CONSOLIDADO!G544,""))))=TRUE,"",CONSOLIDADO!D544&amp;IF(LEN(CONSOLIDADO!G544)=1,"00"&amp;CONSOLIDADO!G544,IF(LEN(CONSOLIDADO!G544)=2,"0"&amp;CONSOLIDADO!G544,IF(LEN(CONSOLIDADO!G544)=3,CONSOLIDADO!G544,""))))</f>
        <v/>
      </c>
      <c r="G540" s="16">
        <f>CONSOLIDADO!B544</f>
        <v>0</v>
      </c>
      <c r="H540" s="16" t="str">
        <f>MID(CONSOLIDADO!E544,6,250)</f>
        <v/>
      </c>
      <c r="I540" s="36">
        <f>CONSOLIDADO!H544</f>
        <v>0</v>
      </c>
      <c r="J540" s="34" t="str">
        <f>+CONSOLIDADO!P544&amp;" - "&amp;CONSOLIDADO!Q544&amp;" - "&amp;CONSOLIDADO!R544&amp;" "&amp;CONSOLIDADO!S544</f>
        <v xml:space="preserve"> -  -  </v>
      </c>
      <c r="K540" s="34" t="str">
        <f>+CONSOLIDADO!J544&amp;" "&amp;CONSOLIDADO!K544</f>
        <v xml:space="preserve"> </v>
      </c>
      <c r="L540" s="16" t="str">
        <f>+CONSOLIDADO!L544&amp;" "&amp;CONSOLIDADO!M544</f>
        <v xml:space="preserve"> </v>
      </c>
      <c r="M540" s="16" t="str">
        <f>+CONSOLIDADO!N544&amp;" "&amp;CONSOLIDADO!O544</f>
        <v xml:space="preserve"> </v>
      </c>
    </row>
    <row r="541" spans="1:13" x14ac:dyDescent="0.2">
      <c r="A541" s="34" t="str">
        <f t="shared" si="40"/>
        <v>-38</v>
      </c>
      <c r="B541" s="34">
        <f t="shared" si="41"/>
        <v>38</v>
      </c>
      <c r="C541" s="34" t="str">
        <f t="shared" si="42"/>
        <v/>
      </c>
      <c r="D541" s="34" t="str">
        <f t="shared" si="43"/>
        <v/>
      </c>
      <c r="E541" s="34" t="str">
        <f t="shared" si="44"/>
        <v/>
      </c>
      <c r="F541" s="35" t="str">
        <f>IF(ISERROR(CONSOLIDADO!D545&amp;IF(LEN(CONSOLIDADO!G545)=1,"00"&amp;CONSOLIDADO!G545,IF(LEN(CONSOLIDADO!G545)=2,"0"&amp;CONSOLIDADO!G545,IF(LEN(CONSOLIDADO!G545)=3,CONSOLIDADO!G545,""))))=TRUE,"",CONSOLIDADO!D545&amp;IF(LEN(CONSOLIDADO!G545)=1,"00"&amp;CONSOLIDADO!G545,IF(LEN(CONSOLIDADO!G545)=2,"0"&amp;CONSOLIDADO!G545,IF(LEN(CONSOLIDADO!G545)=3,CONSOLIDADO!G545,""))))</f>
        <v/>
      </c>
      <c r="G541" s="16">
        <f>CONSOLIDADO!B545</f>
        <v>0</v>
      </c>
      <c r="H541" s="16" t="str">
        <f>MID(CONSOLIDADO!E545,6,250)</f>
        <v/>
      </c>
      <c r="I541" s="36">
        <f>CONSOLIDADO!H545</f>
        <v>0</v>
      </c>
      <c r="J541" s="34" t="str">
        <f>+CONSOLIDADO!P545&amp;" - "&amp;CONSOLIDADO!Q545&amp;" - "&amp;CONSOLIDADO!R545&amp;" "&amp;CONSOLIDADO!S545</f>
        <v xml:space="preserve"> -  -  </v>
      </c>
      <c r="K541" s="34" t="str">
        <f>+CONSOLIDADO!J545&amp;" "&amp;CONSOLIDADO!K545</f>
        <v xml:space="preserve"> </v>
      </c>
      <c r="L541" s="16" t="str">
        <f>+CONSOLIDADO!L545&amp;" "&amp;CONSOLIDADO!M545</f>
        <v xml:space="preserve"> </v>
      </c>
      <c r="M541" s="16" t="str">
        <f>+CONSOLIDADO!N545&amp;" "&amp;CONSOLIDADO!O545</f>
        <v xml:space="preserve"> </v>
      </c>
    </row>
    <row r="542" spans="1:13" x14ac:dyDescent="0.2">
      <c r="A542" s="34" t="str">
        <f t="shared" si="40"/>
        <v>-39</v>
      </c>
      <c r="B542" s="34">
        <f t="shared" si="41"/>
        <v>39</v>
      </c>
      <c r="C542" s="34" t="str">
        <f t="shared" si="42"/>
        <v/>
      </c>
      <c r="D542" s="34" t="str">
        <f t="shared" si="43"/>
        <v/>
      </c>
      <c r="E542" s="34" t="str">
        <f t="shared" si="44"/>
        <v/>
      </c>
      <c r="F542" s="35" t="str">
        <f>IF(ISERROR(CONSOLIDADO!D546&amp;IF(LEN(CONSOLIDADO!G546)=1,"00"&amp;CONSOLIDADO!G546,IF(LEN(CONSOLIDADO!G546)=2,"0"&amp;CONSOLIDADO!G546,IF(LEN(CONSOLIDADO!G546)=3,CONSOLIDADO!G546,""))))=TRUE,"",CONSOLIDADO!D546&amp;IF(LEN(CONSOLIDADO!G546)=1,"00"&amp;CONSOLIDADO!G546,IF(LEN(CONSOLIDADO!G546)=2,"0"&amp;CONSOLIDADO!G546,IF(LEN(CONSOLIDADO!G546)=3,CONSOLIDADO!G546,""))))</f>
        <v/>
      </c>
      <c r="G542" s="16">
        <f>CONSOLIDADO!B546</f>
        <v>0</v>
      </c>
      <c r="H542" s="16" t="str">
        <f>MID(CONSOLIDADO!E546,6,250)</f>
        <v/>
      </c>
      <c r="I542" s="36">
        <f>CONSOLIDADO!H546</f>
        <v>0</v>
      </c>
      <c r="J542" s="34" t="str">
        <f>+CONSOLIDADO!P546&amp;" - "&amp;CONSOLIDADO!Q546&amp;" - "&amp;CONSOLIDADO!R546&amp;" "&amp;CONSOLIDADO!S546</f>
        <v xml:space="preserve"> -  -  </v>
      </c>
      <c r="K542" s="34" t="str">
        <f>+CONSOLIDADO!J546&amp;" "&amp;CONSOLIDADO!K546</f>
        <v xml:space="preserve"> </v>
      </c>
      <c r="L542" s="16" t="str">
        <f>+CONSOLIDADO!L546&amp;" "&amp;CONSOLIDADO!M546</f>
        <v xml:space="preserve"> </v>
      </c>
      <c r="M542" s="16" t="str">
        <f>+CONSOLIDADO!N546&amp;" "&amp;CONSOLIDADO!O546</f>
        <v xml:space="preserve"> </v>
      </c>
    </row>
    <row r="543" spans="1:13" x14ac:dyDescent="0.2">
      <c r="A543" s="34" t="str">
        <f t="shared" si="40"/>
        <v>-40</v>
      </c>
      <c r="B543" s="34">
        <f t="shared" si="41"/>
        <v>40</v>
      </c>
      <c r="C543" s="34" t="str">
        <f t="shared" si="42"/>
        <v/>
      </c>
      <c r="D543" s="34" t="str">
        <f t="shared" si="43"/>
        <v/>
      </c>
      <c r="E543" s="34" t="str">
        <f t="shared" si="44"/>
        <v/>
      </c>
      <c r="F543" s="35" t="str">
        <f>IF(ISERROR(CONSOLIDADO!D547&amp;IF(LEN(CONSOLIDADO!G547)=1,"00"&amp;CONSOLIDADO!G547,IF(LEN(CONSOLIDADO!G547)=2,"0"&amp;CONSOLIDADO!G547,IF(LEN(CONSOLIDADO!G547)=3,CONSOLIDADO!G547,""))))=TRUE,"",CONSOLIDADO!D547&amp;IF(LEN(CONSOLIDADO!G547)=1,"00"&amp;CONSOLIDADO!G547,IF(LEN(CONSOLIDADO!G547)=2,"0"&amp;CONSOLIDADO!G547,IF(LEN(CONSOLIDADO!G547)=3,CONSOLIDADO!G547,""))))</f>
        <v/>
      </c>
      <c r="G543" s="16">
        <f>CONSOLIDADO!B547</f>
        <v>0</v>
      </c>
      <c r="H543" s="16" t="str">
        <f>MID(CONSOLIDADO!E547,6,250)</f>
        <v/>
      </c>
      <c r="I543" s="36">
        <f>CONSOLIDADO!H547</f>
        <v>0</v>
      </c>
      <c r="J543" s="34" t="str">
        <f>+CONSOLIDADO!P547&amp;" - "&amp;CONSOLIDADO!Q547&amp;" - "&amp;CONSOLIDADO!R547&amp;" "&amp;CONSOLIDADO!S547</f>
        <v xml:space="preserve"> -  -  </v>
      </c>
      <c r="K543" s="34" t="str">
        <f>+CONSOLIDADO!J547&amp;" "&amp;CONSOLIDADO!K547</f>
        <v xml:space="preserve"> </v>
      </c>
      <c r="L543" s="16" t="str">
        <f>+CONSOLIDADO!L547&amp;" "&amp;CONSOLIDADO!M547</f>
        <v xml:space="preserve"> </v>
      </c>
      <c r="M543" s="16" t="str">
        <f>+CONSOLIDADO!N547&amp;" "&amp;CONSOLIDADO!O547</f>
        <v xml:space="preserve"> </v>
      </c>
    </row>
    <row r="544" spans="1:13" x14ac:dyDescent="0.2">
      <c r="A544" s="34" t="str">
        <f t="shared" si="40"/>
        <v>-41</v>
      </c>
      <c r="B544" s="34">
        <f t="shared" si="41"/>
        <v>41</v>
      </c>
      <c r="C544" s="34" t="str">
        <f t="shared" si="42"/>
        <v/>
      </c>
      <c r="D544" s="34" t="str">
        <f t="shared" si="43"/>
        <v/>
      </c>
      <c r="E544" s="34" t="str">
        <f t="shared" si="44"/>
        <v/>
      </c>
      <c r="F544" s="35" t="str">
        <f>IF(ISERROR(CONSOLIDADO!D548&amp;IF(LEN(CONSOLIDADO!G548)=1,"00"&amp;CONSOLIDADO!G548,IF(LEN(CONSOLIDADO!G548)=2,"0"&amp;CONSOLIDADO!G548,IF(LEN(CONSOLIDADO!G548)=3,CONSOLIDADO!G548,""))))=TRUE,"",CONSOLIDADO!D548&amp;IF(LEN(CONSOLIDADO!G548)=1,"00"&amp;CONSOLIDADO!G548,IF(LEN(CONSOLIDADO!G548)=2,"0"&amp;CONSOLIDADO!G548,IF(LEN(CONSOLIDADO!G548)=3,CONSOLIDADO!G548,""))))</f>
        <v/>
      </c>
      <c r="G544" s="16">
        <f>CONSOLIDADO!B548</f>
        <v>0</v>
      </c>
      <c r="H544" s="16" t="str">
        <f>MID(CONSOLIDADO!E548,6,250)</f>
        <v/>
      </c>
      <c r="I544" s="36">
        <f>CONSOLIDADO!H548</f>
        <v>0</v>
      </c>
      <c r="J544" s="34" t="str">
        <f>+CONSOLIDADO!P548&amp;" - "&amp;CONSOLIDADO!Q548&amp;" - "&amp;CONSOLIDADO!R548&amp;" "&amp;CONSOLIDADO!S548</f>
        <v xml:space="preserve"> -  -  </v>
      </c>
      <c r="K544" s="34" t="str">
        <f>+CONSOLIDADO!J548&amp;" "&amp;CONSOLIDADO!K548</f>
        <v xml:space="preserve"> </v>
      </c>
      <c r="L544" s="16" t="str">
        <f>+CONSOLIDADO!L548&amp;" "&amp;CONSOLIDADO!M548</f>
        <v xml:space="preserve"> </v>
      </c>
      <c r="M544" s="16" t="str">
        <f>+CONSOLIDADO!N548&amp;" "&amp;CONSOLIDADO!O548</f>
        <v xml:space="preserve"> </v>
      </c>
    </row>
    <row r="545" spans="1:13" x14ac:dyDescent="0.2">
      <c r="A545" s="34" t="str">
        <f t="shared" si="40"/>
        <v>-42</v>
      </c>
      <c r="B545" s="34">
        <f t="shared" si="41"/>
        <v>42</v>
      </c>
      <c r="C545" s="34" t="str">
        <f t="shared" si="42"/>
        <v/>
      </c>
      <c r="D545" s="34" t="str">
        <f t="shared" si="43"/>
        <v/>
      </c>
      <c r="E545" s="34" t="str">
        <f t="shared" si="44"/>
        <v/>
      </c>
      <c r="F545" s="35" t="str">
        <f>IF(ISERROR(CONSOLIDADO!D549&amp;IF(LEN(CONSOLIDADO!G549)=1,"00"&amp;CONSOLIDADO!G549,IF(LEN(CONSOLIDADO!G549)=2,"0"&amp;CONSOLIDADO!G549,IF(LEN(CONSOLIDADO!G549)=3,CONSOLIDADO!G549,""))))=TRUE,"",CONSOLIDADO!D549&amp;IF(LEN(CONSOLIDADO!G549)=1,"00"&amp;CONSOLIDADO!G549,IF(LEN(CONSOLIDADO!G549)=2,"0"&amp;CONSOLIDADO!G549,IF(LEN(CONSOLIDADO!G549)=3,CONSOLIDADO!G549,""))))</f>
        <v/>
      </c>
      <c r="G545" s="16">
        <f>CONSOLIDADO!B549</f>
        <v>0</v>
      </c>
      <c r="H545" s="16" t="str">
        <f>MID(CONSOLIDADO!E549,6,250)</f>
        <v/>
      </c>
      <c r="I545" s="36">
        <f>CONSOLIDADO!H549</f>
        <v>0</v>
      </c>
      <c r="J545" s="34" t="str">
        <f>+CONSOLIDADO!P549&amp;" - "&amp;CONSOLIDADO!Q549&amp;" - "&amp;CONSOLIDADO!R549&amp;" "&amp;CONSOLIDADO!S549</f>
        <v xml:space="preserve"> -  -  </v>
      </c>
      <c r="K545" s="34" t="str">
        <f>+CONSOLIDADO!J549&amp;" "&amp;CONSOLIDADO!K549</f>
        <v xml:space="preserve"> </v>
      </c>
      <c r="L545" s="16" t="str">
        <f>+CONSOLIDADO!L549&amp;" "&amp;CONSOLIDADO!M549</f>
        <v xml:space="preserve"> </v>
      </c>
      <c r="M545" s="16" t="str">
        <f>+CONSOLIDADO!N549&amp;" "&amp;CONSOLIDADO!O549</f>
        <v xml:space="preserve"> </v>
      </c>
    </row>
    <row r="546" spans="1:13" x14ac:dyDescent="0.2">
      <c r="A546" s="34" t="str">
        <f t="shared" si="40"/>
        <v>-43</v>
      </c>
      <c r="B546" s="34">
        <f t="shared" si="41"/>
        <v>43</v>
      </c>
      <c r="C546" s="34" t="str">
        <f t="shared" si="42"/>
        <v/>
      </c>
      <c r="D546" s="34" t="str">
        <f t="shared" si="43"/>
        <v/>
      </c>
      <c r="E546" s="34" t="str">
        <f t="shared" si="44"/>
        <v/>
      </c>
      <c r="F546" s="35" t="str">
        <f>IF(ISERROR(CONSOLIDADO!D550&amp;IF(LEN(CONSOLIDADO!G550)=1,"00"&amp;CONSOLIDADO!G550,IF(LEN(CONSOLIDADO!G550)=2,"0"&amp;CONSOLIDADO!G550,IF(LEN(CONSOLIDADO!G550)=3,CONSOLIDADO!G550,""))))=TRUE,"",CONSOLIDADO!D550&amp;IF(LEN(CONSOLIDADO!G550)=1,"00"&amp;CONSOLIDADO!G550,IF(LEN(CONSOLIDADO!G550)=2,"0"&amp;CONSOLIDADO!G550,IF(LEN(CONSOLIDADO!G550)=3,CONSOLIDADO!G550,""))))</f>
        <v/>
      </c>
      <c r="G546" s="16">
        <f>CONSOLIDADO!B550</f>
        <v>0</v>
      </c>
      <c r="H546" s="16" t="str">
        <f>MID(CONSOLIDADO!E550,6,250)</f>
        <v/>
      </c>
      <c r="I546" s="36">
        <f>CONSOLIDADO!H550</f>
        <v>0</v>
      </c>
      <c r="J546" s="34" t="str">
        <f>+CONSOLIDADO!P550&amp;" - "&amp;CONSOLIDADO!Q550&amp;" - "&amp;CONSOLIDADO!R550&amp;" "&amp;CONSOLIDADO!S550</f>
        <v xml:space="preserve"> -  -  </v>
      </c>
      <c r="K546" s="34" t="str">
        <f>+CONSOLIDADO!J550&amp;" "&amp;CONSOLIDADO!K550</f>
        <v xml:space="preserve"> </v>
      </c>
      <c r="L546" s="16" t="str">
        <f>+CONSOLIDADO!L550&amp;" "&amp;CONSOLIDADO!M550</f>
        <v xml:space="preserve"> </v>
      </c>
      <c r="M546" s="16" t="str">
        <f>+CONSOLIDADO!N550&amp;" "&amp;CONSOLIDADO!O550</f>
        <v xml:space="preserve"> </v>
      </c>
    </row>
    <row r="547" spans="1:13" x14ac:dyDescent="0.2">
      <c r="A547" s="34" t="str">
        <f t="shared" si="40"/>
        <v>-44</v>
      </c>
      <c r="B547" s="34">
        <f t="shared" si="41"/>
        <v>44</v>
      </c>
      <c r="C547" s="34" t="str">
        <f t="shared" si="42"/>
        <v/>
      </c>
      <c r="D547" s="34" t="str">
        <f t="shared" si="43"/>
        <v/>
      </c>
      <c r="E547" s="34" t="str">
        <f t="shared" si="44"/>
        <v/>
      </c>
      <c r="F547" s="35" t="str">
        <f>IF(ISERROR(CONSOLIDADO!D551&amp;IF(LEN(CONSOLIDADO!G551)=1,"00"&amp;CONSOLIDADO!G551,IF(LEN(CONSOLIDADO!G551)=2,"0"&amp;CONSOLIDADO!G551,IF(LEN(CONSOLIDADO!G551)=3,CONSOLIDADO!G551,""))))=TRUE,"",CONSOLIDADO!D551&amp;IF(LEN(CONSOLIDADO!G551)=1,"00"&amp;CONSOLIDADO!G551,IF(LEN(CONSOLIDADO!G551)=2,"0"&amp;CONSOLIDADO!G551,IF(LEN(CONSOLIDADO!G551)=3,CONSOLIDADO!G551,""))))</f>
        <v/>
      </c>
      <c r="G547" s="16">
        <f>CONSOLIDADO!B551</f>
        <v>0</v>
      </c>
      <c r="H547" s="16" t="str">
        <f>MID(CONSOLIDADO!E551,6,250)</f>
        <v/>
      </c>
      <c r="I547" s="36">
        <f>CONSOLIDADO!H551</f>
        <v>0</v>
      </c>
      <c r="J547" s="34" t="str">
        <f>+CONSOLIDADO!P551&amp;" - "&amp;CONSOLIDADO!Q551&amp;" - "&amp;CONSOLIDADO!R551&amp;" "&amp;CONSOLIDADO!S551</f>
        <v xml:space="preserve"> -  -  </v>
      </c>
      <c r="K547" s="34" t="str">
        <f>+CONSOLIDADO!J551&amp;" "&amp;CONSOLIDADO!K551</f>
        <v xml:space="preserve"> </v>
      </c>
      <c r="L547" s="16" t="str">
        <f>+CONSOLIDADO!L551&amp;" "&amp;CONSOLIDADO!M551</f>
        <v xml:space="preserve"> </v>
      </c>
      <c r="M547" s="16" t="str">
        <f>+CONSOLIDADO!N551&amp;" "&amp;CONSOLIDADO!O551</f>
        <v xml:space="preserve"> </v>
      </c>
    </row>
    <row r="548" spans="1:13" x14ac:dyDescent="0.2">
      <c r="A548" s="34" t="str">
        <f t="shared" si="40"/>
        <v>-45</v>
      </c>
      <c r="B548" s="34">
        <f t="shared" si="41"/>
        <v>45</v>
      </c>
      <c r="C548" s="34" t="str">
        <f t="shared" si="42"/>
        <v/>
      </c>
      <c r="D548" s="34" t="str">
        <f t="shared" si="43"/>
        <v/>
      </c>
      <c r="E548" s="34" t="str">
        <f t="shared" si="44"/>
        <v/>
      </c>
      <c r="F548" s="35" t="str">
        <f>IF(ISERROR(CONSOLIDADO!D552&amp;IF(LEN(CONSOLIDADO!G552)=1,"00"&amp;CONSOLIDADO!G552,IF(LEN(CONSOLIDADO!G552)=2,"0"&amp;CONSOLIDADO!G552,IF(LEN(CONSOLIDADO!G552)=3,CONSOLIDADO!G552,""))))=TRUE,"",CONSOLIDADO!D552&amp;IF(LEN(CONSOLIDADO!G552)=1,"00"&amp;CONSOLIDADO!G552,IF(LEN(CONSOLIDADO!G552)=2,"0"&amp;CONSOLIDADO!G552,IF(LEN(CONSOLIDADO!G552)=3,CONSOLIDADO!G552,""))))</f>
        <v/>
      </c>
      <c r="G548" s="16">
        <f>CONSOLIDADO!B552</f>
        <v>0</v>
      </c>
      <c r="H548" s="16" t="str">
        <f>MID(CONSOLIDADO!E552,6,250)</f>
        <v/>
      </c>
      <c r="I548" s="36">
        <f>CONSOLIDADO!H552</f>
        <v>0</v>
      </c>
      <c r="J548" s="34" t="str">
        <f>+CONSOLIDADO!P552&amp;" - "&amp;CONSOLIDADO!Q552&amp;" - "&amp;CONSOLIDADO!R552&amp;" "&amp;CONSOLIDADO!S552</f>
        <v xml:space="preserve"> -  -  </v>
      </c>
      <c r="K548" s="34" t="str">
        <f>+CONSOLIDADO!J552&amp;" "&amp;CONSOLIDADO!K552</f>
        <v xml:space="preserve"> </v>
      </c>
      <c r="L548" s="16" t="str">
        <f>+CONSOLIDADO!L552&amp;" "&amp;CONSOLIDADO!M552</f>
        <v xml:space="preserve"> </v>
      </c>
      <c r="M548" s="16" t="str">
        <f>+CONSOLIDADO!N552&amp;" "&amp;CONSOLIDADO!O552</f>
        <v xml:space="preserve"> </v>
      </c>
    </row>
    <row r="549" spans="1:13" x14ac:dyDescent="0.2">
      <c r="A549" s="34" t="str">
        <f t="shared" si="40"/>
        <v>-46</v>
      </c>
      <c r="B549" s="34">
        <f t="shared" si="41"/>
        <v>46</v>
      </c>
      <c r="C549" s="34" t="str">
        <f t="shared" si="42"/>
        <v/>
      </c>
      <c r="D549" s="34" t="str">
        <f t="shared" si="43"/>
        <v/>
      </c>
      <c r="E549" s="34" t="str">
        <f t="shared" si="44"/>
        <v/>
      </c>
      <c r="F549" s="35" t="str">
        <f>IF(ISERROR(CONSOLIDADO!D553&amp;IF(LEN(CONSOLIDADO!G553)=1,"00"&amp;CONSOLIDADO!G553,IF(LEN(CONSOLIDADO!G553)=2,"0"&amp;CONSOLIDADO!G553,IF(LEN(CONSOLIDADO!G553)=3,CONSOLIDADO!G553,""))))=TRUE,"",CONSOLIDADO!D553&amp;IF(LEN(CONSOLIDADO!G553)=1,"00"&amp;CONSOLIDADO!G553,IF(LEN(CONSOLIDADO!G553)=2,"0"&amp;CONSOLIDADO!G553,IF(LEN(CONSOLIDADO!G553)=3,CONSOLIDADO!G553,""))))</f>
        <v/>
      </c>
      <c r="G549" s="16">
        <f>CONSOLIDADO!B553</f>
        <v>0</v>
      </c>
      <c r="H549" s="16" t="str">
        <f>MID(CONSOLIDADO!E553,6,250)</f>
        <v/>
      </c>
      <c r="I549" s="36">
        <f>CONSOLIDADO!H553</f>
        <v>0</v>
      </c>
      <c r="J549" s="34" t="str">
        <f>+CONSOLIDADO!P553&amp;" - "&amp;CONSOLIDADO!Q553&amp;" - "&amp;CONSOLIDADO!R553&amp;" "&amp;CONSOLIDADO!S553</f>
        <v xml:space="preserve"> -  -  </v>
      </c>
      <c r="K549" s="34" t="str">
        <f>+CONSOLIDADO!J553&amp;" "&amp;CONSOLIDADO!K553</f>
        <v xml:space="preserve"> </v>
      </c>
      <c r="L549" s="16" t="str">
        <f>+CONSOLIDADO!L553&amp;" "&amp;CONSOLIDADO!M553</f>
        <v xml:space="preserve"> </v>
      </c>
      <c r="M549" s="16" t="str">
        <f>+CONSOLIDADO!N553&amp;" "&amp;CONSOLIDADO!O553</f>
        <v xml:space="preserve"> </v>
      </c>
    </row>
    <row r="550" spans="1:13" x14ac:dyDescent="0.2">
      <c r="A550" s="34" t="str">
        <f t="shared" si="40"/>
        <v>-47</v>
      </c>
      <c r="B550" s="34">
        <f t="shared" si="41"/>
        <v>47</v>
      </c>
      <c r="C550" s="34" t="str">
        <f t="shared" si="42"/>
        <v/>
      </c>
      <c r="D550" s="34" t="str">
        <f t="shared" si="43"/>
        <v/>
      </c>
      <c r="E550" s="34" t="str">
        <f t="shared" si="44"/>
        <v/>
      </c>
      <c r="F550" s="35" t="str">
        <f>IF(ISERROR(CONSOLIDADO!D554&amp;IF(LEN(CONSOLIDADO!G554)=1,"00"&amp;CONSOLIDADO!G554,IF(LEN(CONSOLIDADO!G554)=2,"0"&amp;CONSOLIDADO!G554,IF(LEN(CONSOLIDADO!G554)=3,CONSOLIDADO!G554,""))))=TRUE,"",CONSOLIDADO!D554&amp;IF(LEN(CONSOLIDADO!G554)=1,"00"&amp;CONSOLIDADO!G554,IF(LEN(CONSOLIDADO!G554)=2,"0"&amp;CONSOLIDADO!G554,IF(LEN(CONSOLIDADO!G554)=3,CONSOLIDADO!G554,""))))</f>
        <v/>
      </c>
      <c r="G550" s="16">
        <f>CONSOLIDADO!B554</f>
        <v>0</v>
      </c>
      <c r="H550" s="16" t="str">
        <f>MID(CONSOLIDADO!E554,6,250)</f>
        <v/>
      </c>
      <c r="I550" s="36">
        <f>CONSOLIDADO!H554</f>
        <v>0</v>
      </c>
      <c r="J550" s="34" t="str">
        <f>+CONSOLIDADO!P554&amp;" - "&amp;CONSOLIDADO!Q554&amp;" - "&amp;CONSOLIDADO!R554&amp;" "&amp;CONSOLIDADO!S554</f>
        <v xml:space="preserve"> -  -  </v>
      </c>
      <c r="K550" s="34" t="str">
        <f>+CONSOLIDADO!J554&amp;" "&amp;CONSOLIDADO!K554</f>
        <v xml:space="preserve"> </v>
      </c>
      <c r="L550" s="16" t="str">
        <f>+CONSOLIDADO!L554&amp;" "&amp;CONSOLIDADO!M554</f>
        <v xml:space="preserve"> </v>
      </c>
      <c r="M550" s="16" t="str">
        <f>+CONSOLIDADO!N554&amp;" "&amp;CONSOLIDADO!O554</f>
        <v xml:space="preserve"> </v>
      </c>
    </row>
    <row r="551" spans="1:13" x14ac:dyDescent="0.2">
      <c r="A551" s="34" t="str">
        <f t="shared" si="40"/>
        <v>-48</v>
      </c>
      <c r="B551" s="34">
        <f t="shared" si="41"/>
        <v>48</v>
      </c>
      <c r="C551" s="34" t="str">
        <f t="shared" si="42"/>
        <v/>
      </c>
      <c r="D551" s="34" t="str">
        <f t="shared" si="43"/>
        <v/>
      </c>
      <c r="E551" s="34" t="str">
        <f t="shared" si="44"/>
        <v/>
      </c>
      <c r="F551" s="35" t="str">
        <f>IF(ISERROR(CONSOLIDADO!D555&amp;IF(LEN(CONSOLIDADO!G555)=1,"00"&amp;CONSOLIDADO!G555,IF(LEN(CONSOLIDADO!G555)=2,"0"&amp;CONSOLIDADO!G555,IF(LEN(CONSOLIDADO!G555)=3,CONSOLIDADO!G555,""))))=TRUE,"",CONSOLIDADO!D555&amp;IF(LEN(CONSOLIDADO!G555)=1,"00"&amp;CONSOLIDADO!G555,IF(LEN(CONSOLIDADO!G555)=2,"0"&amp;CONSOLIDADO!G555,IF(LEN(CONSOLIDADO!G555)=3,CONSOLIDADO!G555,""))))</f>
        <v/>
      </c>
      <c r="G551" s="16">
        <f>CONSOLIDADO!B555</f>
        <v>0</v>
      </c>
      <c r="H551" s="16" t="str">
        <f>MID(CONSOLIDADO!E555,6,250)</f>
        <v/>
      </c>
      <c r="I551" s="36">
        <f>CONSOLIDADO!H555</f>
        <v>0</v>
      </c>
      <c r="J551" s="34" t="str">
        <f>+CONSOLIDADO!P555&amp;" - "&amp;CONSOLIDADO!Q555&amp;" - "&amp;CONSOLIDADO!R555&amp;" "&amp;CONSOLIDADO!S555</f>
        <v xml:space="preserve"> -  -  </v>
      </c>
      <c r="K551" s="34" t="str">
        <f>+CONSOLIDADO!J555&amp;" "&amp;CONSOLIDADO!K555</f>
        <v xml:space="preserve"> </v>
      </c>
      <c r="L551" s="16" t="str">
        <f>+CONSOLIDADO!L555&amp;" "&amp;CONSOLIDADO!M555</f>
        <v xml:space="preserve"> </v>
      </c>
      <c r="M551" s="16" t="str">
        <f>+CONSOLIDADO!N555&amp;" "&amp;CONSOLIDADO!O555</f>
        <v xml:space="preserve"> </v>
      </c>
    </row>
    <row r="552" spans="1:13" x14ac:dyDescent="0.2">
      <c r="A552" s="34" t="str">
        <f t="shared" si="40"/>
        <v>-49</v>
      </c>
      <c r="B552" s="34">
        <f t="shared" si="41"/>
        <v>49</v>
      </c>
      <c r="C552" s="34" t="str">
        <f t="shared" si="42"/>
        <v/>
      </c>
      <c r="D552" s="34" t="str">
        <f t="shared" si="43"/>
        <v/>
      </c>
      <c r="E552" s="34" t="str">
        <f t="shared" si="44"/>
        <v/>
      </c>
      <c r="F552" s="35" t="str">
        <f>IF(ISERROR(CONSOLIDADO!D556&amp;IF(LEN(CONSOLIDADO!G556)=1,"00"&amp;CONSOLIDADO!G556,IF(LEN(CONSOLIDADO!G556)=2,"0"&amp;CONSOLIDADO!G556,IF(LEN(CONSOLIDADO!G556)=3,CONSOLIDADO!G556,""))))=TRUE,"",CONSOLIDADO!D556&amp;IF(LEN(CONSOLIDADO!G556)=1,"00"&amp;CONSOLIDADO!G556,IF(LEN(CONSOLIDADO!G556)=2,"0"&amp;CONSOLIDADO!G556,IF(LEN(CONSOLIDADO!G556)=3,CONSOLIDADO!G556,""))))</f>
        <v/>
      </c>
      <c r="G552" s="16">
        <f>CONSOLIDADO!B556</f>
        <v>0</v>
      </c>
      <c r="H552" s="16" t="str">
        <f>MID(CONSOLIDADO!E556,6,250)</f>
        <v/>
      </c>
      <c r="I552" s="36">
        <f>CONSOLIDADO!H556</f>
        <v>0</v>
      </c>
      <c r="J552" s="34" t="str">
        <f>+CONSOLIDADO!P556&amp;" - "&amp;CONSOLIDADO!Q556&amp;" - "&amp;CONSOLIDADO!R556&amp;" "&amp;CONSOLIDADO!S556</f>
        <v xml:space="preserve"> -  -  </v>
      </c>
      <c r="K552" s="34" t="str">
        <f>+CONSOLIDADO!J556&amp;" "&amp;CONSOLIDADO!K556</f>
        <v xml:space="preserve"> </v>
      </c>
      <c r="L552" s="16" t="str">
        <f>+CONSOLIDADO!L556&amp;" "&amp;CONSOLIDADO!M556</f>
        <v xml:space="preserve"> </v>
      </c>
      <c r="M552" s="16" t="str">
        <f>+CONSOLIDADO!N556&amp;" "&amp;CONSOLIDADO!O556</f>
        <v xml:space="preserve"> </v>
      </c>
    </row>
    <row r="553" spans="1:13" x14ac:dyDescent="0.2">
      <c r="A553" s="34" t="str">
        <f t="shared" si="40"/>
        <v>-50</v>
      </c>
      <c r="B553" s="34">
        <f t="shared" si="41"/>
        <v>50</v>
      </c>
      <c r="C553" s="34" t="str">
        <f t="shared" si="42"/>
        <v/>
      </c>
      <c r="D553" s="34" t="str">
        <f t="shared" si="43"/>
        <v/>
      </c>
      <c r="E553" s="34" t="str">
        <f t="shared" si="44"/>
        <v/>
      </c>
      <c r="F553" s="35" t="str">
        <f>IF(ISERROR(CONSOLIDADO!D557&amp;IF(LEN(CONSOLIDADO!G557)=1,"00"&amp;CONSOLIDADO!G557,IF(LEN(CONSOLIDADO!G557)=2,"0"&amp;CONSOLIDADO!G557,IF(LEN(CONSOLIDADO!G557)=3,CONSOLIDADO!G557,""))))=TRUE,"",CONSOLIDADO!D557&amp;IF(LEN(CONSOLIDADO!G557)=1,"00"&amp;CONSOLIDADO!G557,IF(LEN(CONSOLIDADO!G557)=2,"0"&amp;CONSOLIDADO!G557,IF(LEN(CONSOLIDADO!G557)=3,CONSOLIDADO!G557,""))))</f>
        <v/>
      </c>
      <c r="G553" s="16">
        <f>CONSOLIDADO!B557</f>
        <v>0</v>
      </c>
      <c r="H553" s="16" t="str">
        <f>MID(CONSOLIDADO!E557,6,250)</f>
        <v/>
      </c>
      <c r="I553" s="36">
        <f>CONSOLIDADO!H557</f>
        <v>0</v>
      </c>
      <c r="J553" s="34" t="str">
        <f>+CONSOLIDADO!P557&amp;" - "&amp;CONSOLIDADO!Q557&amp;" - "&amp;CONSOLIDADO!R557&amp;" "&amp;CONSOLIDADO!S557</f>
        <v xml:space="preserve"> -  -  </v>
      </c>
      <c r="K553" s="34" t="str">
        <f>+CONSOLIDADO!J557&amp;" "&amp;CONSOLIDADO!K557</f>
        <v xml:space="preserve"> </v>
      </c>
      <c r="L553" s="16" t="str">
        <f>+CONSOLIDADO!L557&amp;" "&amp;CONSOLIDADO!M557</f>
        <v xml:space="preserve"> </v>
      </c>
      <c r="M553" s="16" t="str">
        <f>+CONSOLIDADO!N557&amp;" "&amp;CONSOLIDADO!O557</f>
        <v xml:space="preserve"> </v>
      </c>
    </row>
    <row r="554" spans="1:13" x14ac:dyDescent="0.2">
      <c r="A554" s="34" t="str">
        <f t="shared" si="40"/>
        <v>-51</v>
      </c>
      <c r="B554" s="34">
        <f t="shared" si="41"/>
        <v>51</v>
      </c>
      <c r="C554" s="34" t="str">
        <f t="shared" si="42"/>
        <v/>
      </c>
      <c r="D554" s="34" t="str">
        <f t="shared" si="43"/>
        <v/>
      </c>
      <c r="E554" s="34" t="str">
        <f t="shared" si="44"/>
        <v/>
      </c>
      <c r="F554" s="35" t="str">
        <f>IF(ISERROR(CONSOLIDADO!D558&amp;IF(LEN(CONSOLIDADO!G558)=1,"00"&amp;CONSOLIDADO!G558,IF(LEN(CONSOLIDADO!G558)=2,"0"&amp;CONSOLIDADO!G558,IF(LEN(CONSOLIDADO!G558)=3,CONSOLIDADO!G558,""))))=TRUE,"",CONSOLIDADO!D558&amp;IF(LEN(CONSOLIDADO!G558)=1,"00"&amp;CONSOLIDADO!G558,IF(LEN(CONSOLIDADO!G558)=2,"0"&amp;CONSOLIDADO!G558,IF(LEN(CONSOLIDADO!G558)=3,CONSOLIDADO!G558,""))))</f>
        <v/>
      </c>
      <c r="G554" s="16">
        <f>CONSOLIDADO!B558</f>
        <v>0</v>
      </c>
      <c r="H554" s="16" t="str">
        <f>MID(CONSOLIDADO!E558,6,250)</f>
        <v/>
      </c>
      <c r="I554" s="36">
        <f>CONSOLIDADO!H558</f>
        <v>0</v>
      </c>
      <c r="J554" s="34" t="str">
        <f>+CONSOLIDADO!P558&amp;" - "&amp;CONSOLIDADO!Q558&amp;" - "&amp;CONSOLIDADO!R558&amp;" "&amp;CONSOLIDADO!S558</f>
        <v xml:space="preserve"> -  -  </v>
      </c>
      <c r="K554" s="34" t="str">
        <f>+CONSOLIDADO!J558&amp;" "&amp;CONSOLIDADO!K558</f>
        <v xml:space="preserve"> </v>
      </c>
      <c r="L554" s="16" t="str">
        <f>+CONSOLIDADO!L558&amp;" "&amp;CONSOLIDADO!M558</f>
        <v xml:space="preserve"> </v>
      </c>
      <c r="M554" s="16" t="str">
        <f>+CONSOLIDADO!N558&amp;" "&amp;CONSOLIDADO!O558</f>
        <v xml:space="preserve"> </v>
      </c>
    </row>
    <row r="555" spans="1:13" x14ac:dyDescent="0.2">
      <c r="A555" s="34" t="str">
        <f t="shared" si="40"/>
        <v>-52</v>
      </c>
      <c r="B555" s="34">
        <f t="shared" si="41"/>
        <v>52</v>
      </c>
      <c r="C555" s="34" t="str">
        <f t="shared" si="42"/>
        <v/>
      </c>
      <c r="D555" s="34" t="str">
        <f t="shared" si="43"/>
        <v/>
      </c>
      <c r="E555" s="34" t="str">
        <f t="shared" si="44"/>
        <v/>
      </c>
      <c r="F555" s="35" t="str">
        <f>IF(ISERROR(CONSOLIDADO!D559&amp;IF(LEN(CONSOLIDADO!G559)=1,"00"&amp;CONSOLIDADO!G559,IF(LEN(CONSOLIDADO!G559)=2,"0"&amp;CONSOLIDADO!G559,IF(LEN(CONSOLIDADO!G559)=3,CONSOLIDADO!G559,""))))=TRUE,"",CONSOLIDADO!D559&amp;IF(LEN(CONSOLIDADO!G559)=1,"00"&amp;CONSOLIDADO!G559,IF(LEN(CONSOLIDADO!G559)=2,"0"&amp;CONSOLIDADO!G559,IF(LEN(CONSOLIDADO!G559)=3,CONSOLIDADO!G559,""))))</f>
        <v/>
      </c>
      <c r="G555" s="16">
        <f>CONSOLIDADO!B559</f>
        <v>0</v>
      </c>
      <c r="H555" s="16" t="str">
        <f>MID(CONSOLIDADO!E559,6,250)</f>
        <v/>
      </c>
      <c r="I555" s="36">
        <f>CONSOLIDADO!H559</f>
        <v>0</v>
      </c>
      <c r="J555" s="34" t="str">
        <f>+CONSOLIDADO!P559&amp;" - "&amp;CONSOLIDADO!Q559&amp;" - "&amp;CONSOLIDADO!R559&amp;" "&amp;CONSOLIDADO!S559</f>
        <v xml:space="preserve"> -  -  </v>
      </c>
      <c r="K555" s="34" t="str">
        <f>+CONSOLIDADO!J559&amp;" "&amp;CONSOLIDADO!K559</f>
        <v xml:space="preserve"> </v>
      </c>
      <c r="L555" s="16" t="str">
        <f>+CONSOLIDADO!L559&amp;" "&amp;CONSOLIDADO!M559</f>
        <v xml:space="preserve"> </v>
      </c>
      <c r="M555" s="16" t="str">
        <f>+CONSOLIDADO!N559&amp;" "&amp;CONSOLIDADO!O559</f>
        <v xml:space="preserve"> </v>
      </c>
    </row>
    <row r="556" spans="1:13" x14ac:dyDescent="0.2">
      <c r="A556" s="34" t="str">
        <f t="shared" si="40"/>
        <v>-53</v>
      </c>
      <c r="B556" s="34">
        <f t="shared" si="41"/>
        <v>53</v>
      </c>
      <c r="C556" s="34" t="str">
        <f t="shared" si="42"/>
        <v/>
      </c>
      <c r="D556" s="34" t="str">
        <f t="shared" si="43"/>
        <v/>
      </c>
      <c r="E556" s="34" t="str">
        <f t="shared" si="44"/>
        <v/>
      </c>
      <c r="F556" s="35" t="str">
        <f>IF(ISERROR(CONSOLIDADO!D560&amp;IF(LEN(CONSOLIDADO!G560)=1,"00"&amp;CONSOLIDADO!G560,IF(LEN(CONSOLIDADO!G560)=2,"0"&amp;CONSOLIDADO!G560,IF(LEN(CONSOLIDADO!G560)=3,CONSOLIDADO!G560,""))))=TRUE,"",CONSOLIDADO!D560&amp;IF(LEN(CONSOLIDADO!G560)=1,"00"&amp;CONSOLIDADO!G560,IF(LEN(CONSOLIDADO!G560)=2,"0"&amp;CONSOLIDADO!G560,IF(LEN(CONSOLIDADO!G560)=3,CONSOLIDADO!G560,""))))</f>
        <v/>
      </c>
      <c r="G556" s="16">
        <f>CONSOLIDADO!B560</f>
        <v>0</v>
      </c>
      <c r="H556" s="16" t="str">
        <f>MID(CONSOLIDADO!E560,6,250)</f>
        <v/>
      </c>
      <c r="I556" s="36">
        <f>CONSOLIDADO!H560</f>
        <v>0</v>
      </c>
      <c r="J556" s="34" t="str">
        <f>+CONSOLIDADO!P560&amp;" - "&amp;CONSOLIDADO!Q560&amp;" - "&amp;CONSOLIDADO!R560&amp;" "&amp;CONSOLIDADO!S560</f>
        <v xml:space="preserve"> -  -  </v>
      </c>
      <c r="K556" s="34" t="str">
        <f>+CONSOLIDADO!J560&amp;" "&amp;CONSOLIDADO!K560</f>
        <v xml:space="preserve"> </v>
      </c>
      <c r="L556" s="16" t="str">
        <f>+CONSOLIDADO!L560&amp;" "&amp;CONSOLIDADO!M560</f>
        <v xml:space="preserve"> </v>
      </c>
      <c r="M556" s="16" t="str">
        <f>+CONSOLIDADO!N560&amp;" "&amp;CONSOLIDADO!O560</f>
        <v xml:space="preserve"> </v>
      </c>
    </row>
    <row r="557" spans="1:13" x14ac:dyDescent="0.2">
      <c r="A557" s="34" t="str">
        <f t="shared" si="40"/>
        <v>-54</v>
      </c>
      <c r="B557" s="34">
        <f t="shared" si="41"/>
        <v>54</v>
      </c>
      <c r="C557" s="34" t="str">
        <f t="shared" si="42"/>
        <v/>
      </c>
      <c r="D557" s="34" t="str">
        <f t="shared" si="43"/>
        <v/>
      </c>
      <c r="E557" s="34" t="str">
        <f t="shared" si="44"/>
        <v/>
      </c>
      <c r="F557" s="35" t="str">
        <f>IF(ISERROR(CONSOLIDADO!D561&amp;IF(LEN(CONSOLIDADO!G561)=1,"00"&amp;CONSOLIDADO!G561,IF(LEN(CONSOLIDADO!G561)=2,"0"&amp;CONSOLIDADO!G561,IF(LEN(CONSOLIDADO!G561)=3,CONSOLIDADO!G561,""))))=TRUE,"",CONSOLIDADO!D561&amp;IF(LEN(CONSOLIDADO!G561)=1,"00"&amp;CONSOLIDADO!G561,IF(LEN(CONSOLIDADO!G561)=2,"0"&amp;CONSOLIDADO!G561,IF(LEN(CONSOLIDADO!G561)=3,CONSOLIDADO!G561,""))))</f>
        <v/>
      </c>
      <c r="G557" s="16">
        <f>CONSOLIDADO!B561</f>
        <v>0</v>
      </c>
      <c r="H557" s="16" t="str">
        <f>MID(CONSOLIDADO!E561,6,250)</f>
        <v/>
      </c>
      <c r="I557" s="36">
        <f>CONSOLIDADO!H561</f>
        <v>0</v>
      </c>
      <c r="J557" s="34" t="str">
        <f>+CONSOLIDADO!P561&amp;" - "&amp;CONSOLIDADO!Q561&amp;" - "&amp;CONSOLIDADO!R561&amp;" "&amp;CONSOLIDADO!S561</f>
        <v xml:space="preserve"> -  -  </v>
      </c>
      <c r="K557" s="34" t="str">
        <f>+CONSOLIDADO!J561&amp;" "&amp;CONSOLIDADO!K561</f>
        <v xml:space="preserve"> </v>
      </c>
      <c r="L557" s="16" t="str">
        <f>+CONSOLIDADO!L561&amp;" "&amp;CONSOLIDADO!M561</f>
        <v xml:space="preserve"> </v>
      </c>
      <c r="M557" s="16" t="str">
        <f>+CONSOLIDADO!N561&amp;" "&amp;CONSOLIDADO!O561</f>
        <v xml:space="preserve"> </v>
      </c>
    </row>
    <row r="558" spans="1:13" x14ac:dyDescent="0.2">
      <c r="A558" s="34" t="str">
        <f t="shared" si="40"/>
        <v>-55</v>
      </c>
      <c r="B558" s="34">
        <f t="shared" si="41"/>
        <v>55</v>
      </c>
      <c r="C558" s="34" t="str">
        <f t="shared" si="42"/>
        <v/>
      </c>
      <c r="D558" s="34" t="str">
        <f t="shared" si="43"/>
        <v/>
      </c>
      <c r="E558" s="34" t="str">
        <f t="shared" si="44"/>
        <v/>
      </c>
      <c r="F558" s="35" t="str">
        <f>IF(ISERROR(CONSOLIDADO!D562&amp;IF(LEN(CONSOLIDADO!G562)=1,"00"&amp;CONSOLIDADO!G562,IF(LEN(CONSOLIDADO!G562)=2,"0"&amp;CONSOLIDADO!G562,IF(LEN(CONSOLIDADO!G562)=3,CONSOLIDADO!G562,""))))=TRUE,"",CONSOLIDADO!D562&amp;IF(LEN(CONSOLIDADO!G562)=1,"00"&amp;CONSOLIDADO!G562,IF(LEN(CONSOLIDADO!G562)=2,"0"&amp;CONSOLIDADO!G562,IF(LEN(CONSOLIDADO!G562)=3,CONSOLIDADO!G562,""))))</f>
        <v/>
      </c>
      <c r="G558" s="16">
        <f>CONSOLIDADO!B562</f>
        <v>0</v>
      </c>
      <c r="H558" s="16" t="str">
        <f>MID(CONSOLIDADO!E562,6,250)</f>
        <v/>
      </c>
      <c r="I558" s="36">
        <f>CONSOLIDADO!H562</f>
        <v>0</v>
      </c>
      <c r="J558" s="34" t="str">
        <f>+CONSOLIDADO!P562&amp;" - "&amp;CONSOLIDADO!Q562&amp;" - "&amp;CONSOLIDADO!R562&amp;" "&amp;CONSOLIDADO!S562</f>
        <v xml:space="preserve"> -  -  </v>
      </c>
      <c r="K558" s="34" t="str">
        <f>+CONSOLIDADO!J562&amp;" "&amp;CONSOLIDADO!K562</f>
        <v xml:space="preserve"> </v>
      </c>
      <c r="L558" s="16" t="str">
        <f>+CONSOLIDADO!L562&amp;" "&amp;CONSOLIDADO!M562</f>
        <v xml:space="preserve"> </v>
      </c>
      <c r="M558" s="16" t="str">
        <f>+CONSOLIDADO!N562&amp;" "&amp;CONSOLIDADO!O562</f>
        <v xml:space="preserve"> </v>
      </c>
    </row>
    <row r="559" spans="1:13" x14ac:dyDescent="0.2">
      <c r="A559" s="34" t="str">
        <f t="shared" si="40"/>
        <v>-56</v>
      </c>
      <c r="B559" s="34">
        <f t="shared" si="41"/>
        <v>56</v>
      </c>
      <c r="C559" s="34" t="str">
        <f t="shared" si="42"/>
        <v/>
      </c>
      <c r="D559" s="34" t="str">
        <f t="shared" si="43"/>
        <v/>
      </c>
      <c r="E559" s="34" t="str">
        <f t="shared" si="44"/>
        <v/>
      </c>
      <c r="F559" s="35" t="str">
        <f>IF(ISERROR(CONSOLIDADO!D563&amp;IF(LEN(CONSOLIDADO!G563)=1,"00"&amp;CONSOLIDADO!G563,IF(LEN(CONSOLIDADO!G563)=2,"0"&amp;CONSOLIDADO!G563,IF(LEN(CONSOLIDADO!G563)=3,CONSOLIDADO!G563,""))))=TRUE,"",CONSOLIDADO!D563&amp;IF(LEN(CONSOLIDADO!G563)=1,"00"&amp;CONSOLIDADO!G563,IF(LEN(CONSOLIDADO!G563)=2,"0"&amp;CONSOLIDADO!G563,IF(LEN(CONSOLIDADO!G563)=3,CONSOLIDADO!G563,""))))</f>
        <v/>
      </c>
      <c r="G559" s="16">
        <f>CONSOLIDADO!B563</f>
        <v>0</v>
      </c>
      <c r="H559" s="16" t="str">
        <f>MID(CONSOLIDADO!E563,6,250)</f>
        <v/>
      </c>
      <c r="I559" s="36">
        <f>CONSOLIDADO!H563</f>
        <v>0</v>
      </c>
      <c r="J559" s="34" t="str">
        <f>+CONSOLIDADO!P563&amp;" - "&amp;CONSOLIDADO!Q563&amp;" - "&amp;CONSOLIDADO!R563&amp;" "&amp;CONSOLIDADO!S563</f>
        <v xml:space="preserve"> -  -  </v>
      </c>
      <c r="K559" s="34" t="str">
        <f>+CONSOLIDADO!J563&amp;" "&amp;CONSOLIDADO!K563</f>
        <v xml:space="preserve"> </v>
      </c>
      <c r="L559" s="16" t="str">
        <f>+CONSOLIDADO!L563&amp;" "&amp;CONSOLIDADO!M563</f>
        <v xml:space="preserve"> </v>
      </c>
      <c r="M559" s="16" t="str">
        <f>+CONSOLIDADO!N563&amp;" "&amp;CONSOLIDADO!O563</f>
        <v xml:space="preserve"> </v>
      </c>
    </row>
    <row r="560" spans="1:13" x14ac:dyDescent="0.2">
      <c r="A560" s="34" t="str">
        <f t="shared" si="40"/>
        <v>-57</v>
      </c>
      <c r="B560" s="34">
        <f t="shared" si="41"/>
        <v>57</v>
      </c>
      <c r="C560" s="34" t="str">
        <f t="shared" si="42"/>
        <v/>
      </c>
      <c r="D560" s="34" t="str">
        <f t="shared" si="43"/>
        <v/>
      </c>
      <c r="E560" s="34" t="str">
        <f t="shared" si="44"/>
        <v/>
      </c>
      <c r="F560" s="35" t="str">
        <f>IF(ISERROR(CONSOLIDADO!D564&amp;IF(LEN(CONSOLIDADO!G564)=1,"00"&amp;CONSOLIDADO!G564,IF(LEN(CONSOLIDADO!G564)=2,"0"&amp;CONSOLIDADO!G564,IF(LEN(CONSOLIDADO!G564)=3,CONSOLIDADO!G564,""))))=TRUE,"",CONSOLIDADO!D564&amp;IF(LEN(CONSOLIDADO!G564)=1,"00"&amp;CONSOLIDADO!G564,IF(LEN(CONSOLIDADO!G564)=2,"0"&amp;CONSOLIDADO!G564,IF(LEN(CONSOLIDADO!G564)=3,CONSOLIDADO!G564,""))))</f>
        <v/>
      </c>
      <c r="G560" s="16">
        <f>CONSOLIDADO!B564</f>
        <v>0</v>
      </c>
      <c r="H560" s="16" t="str">
        <f>MID(CONSOLIDADO!E564,6,250)</f>
        <v/>
      </c>
      <c r="I560" s="36">
        <f>CONSOLIDADO!H564</f>
        <v>0</v>
      </c>
      <c r="J560" s="34" t="str">
        <f>+CONSOLIDADO!P564&amp;" - "&amp;CONSOLIDADO!Q564&amp;" - "&amp;CONSOLIDADO!R564&amp;" "&amp;CONSOLIDADO!S564</f>
        <v xml:space="preserve"> -  -  </v>
      </c>
      <c r="K560" s="34" t="str">
        <f>+CONSOLIDADO!J564&amp;" "&amp;CONSOLIDADO!K564</f>
        <v xml:space="preserve"> </v>
      </c>
      <c r="L560" s="16" t="str">
        <f>+CONSOLIDADO!L564&amp;" "&amp;CONSOLIDADO!M564</f>
        <v xml:space="preserve"> </v>
      </c>
      <c r="M560" s="16" t="str">
        <f>+CONSOLIDADO!N564&amp;" "&amp;CONSOLIDADO!O564</f>
        <v xml:space="preserve"> </v>
      </c>
    </row>
    <row r="561" spans="1:13" x14ac:dyDescent="0.2">
      <c r="A561" s="34" t="str">
        <f t="shared" si="40"/>
        <v>-58</v>
      </c>
      <c r="B561" s="34">
        <f t="shared" si="41"/>
        <v>58</v>
      </c>
      <c r="C561" s="34" t="str">
        <f t="shared" si="42"/>
        <v/>
      </c>
      <c r="D561" s="34" t="str">
        <f t="shared" si="43"/>
        <v/>
      </c>
      <c r="E561" s="34" t="str">
        <f t="shared" si="44"/>
        <v/>
      </c>
      <c r="F561" s="35" t="str">
        <f>IF(ISERROR(CONSOLIDADO!D565&amp;IF(LEN(CONSOLIDADO!G565)=1,"00"&amp;CONSOLIDADO!G565,IF(LEN(CONSOLIDADO!G565)=2,"0"&amp;CONSOLIDADO!G565,IF(LEN(CONSOLIDADO!G565)=3,CONSOLIDADO!G565,""))))=TRUE,"",CONSOLIDADO!D565&amp;IF(LEN(CONSOLIDADO!G565)=1,"00"&amp;CONSOLIDADO!G565,IF(LEN(CONSOLIDADO!G565)=2,"0"&amp;CONSOLIDADO!G565,IF(LEN(CONSOLIDADO!G565)=3,CONSOLIDADO!G565,""))))</f>
        <v/>
      </c>
      <c r="G561" s="16">
        <f>CONSOLIDADO!B565</f>
        <v>0</v>
      </c>
      <c r="H561" s="16" t="str">
        <f>MID(CONSOLIDADO!E565,6,250)</f>
        <v/>
      </c>
      <c r="I561" s="36">
        <f>CONSOLIDADO!H565</f>
        <v>0</v>
      </c>
      <c r="J561" s="34" t="str">
        <f>+CONSOLIDADO!P565&amp;" - "&amp;CONSOLIDADO!Q565&amp;" - "&amp;CONSOLIDADO!R565&amp;" "&amp;CONSOLIDADO!S565</f>
        <v xml:space="preserve"> -  -  </v>
      </c>
      <c r="K561" s="34" t="str">
        <f>+CONSOLIDADO!J565&amp;" "&amp;CONSOLIDADO!K565</f>
        <v xml:space="preserve"> </v>
      </c>
      <c r="L561" s="16" t="str">
        <f>+CONSOLIDADO!L565&amp;" "&amp;CONSOLIDADO!M565</f>
        <v xml:space="preserve"> </v>
      </c>
      <c r="M561" s="16" t="str">
        <f>+CONSOLIDADO!N565&amp;" "&amp;CONSOLIDADO!O565</f>
        <v xml:space="preserve"> </v>
      </c>
    </row>
    <row r="562" spans="1:13" x14ac:dyDescent="0.2">
      <c r="A562" s="34" t="str">
        <f t="shared" si="40"/>
        <v>-59</v>
      </c>
      <c r="B562" s="34">
        <f t="shared" si="41"/>
        <v>59</v>
      </c>
      <c r="C562" s="34" t="str">
        <f t="shared" si="42"/>
        <v/>
      </c>
      <c r="D562" s="34" t="str">
        <f t="shared" si="43"/>
        <v/>
      </c>
      <c r="E562" s="34" t="str">
        <f t="shared" si="44"/>
        <v/>
      </c>
      <c r="F562" s="35" t="str">
        <f>IF(ISERROR(CONSOLIDADO!D566&amp;IF(LEN(CONSOLIDADO!G566)=1,"00"&amp;CONSOLIDADO!G566,IF(LEN(CONSOLIDADO!G566)=2,"0"&amp;CONSOLIDADO!G566,IF(LEN(CONSOLIDADO!G566)=3,CONSOLIDADO!G566,""))))=TRUE,"",CONSOLIDADO!D566&amp;IF(LEN(CONSOLIDADO!G566)=1,"00"&amp;CONSOLIDADO!G566,IF(LEN(CONSOLIDADO!G566)=2,"0"&amp;CONSOLIDADO!G566,IF(LEN(CONSOLIDADO!G566)=3,CONSOLIDADO!G566,""))))</f>
        <v/>
      </c>
      <c r="G562" s="16">
        <f>CONSOLIDADO!B566</f>
        <v>0</v>
      </c>
      <c r="H562" s="16" t="str">
        <f>MID(CONSOLIDADO!E566,6,250)</f>
        <v/>
      </c>
      <c r="I562" s="36">
        <f>CONSOLIDADO!H566</f>
        <v>0</v>
      </c>
      <c r="J562" s="34" t="str">
        <f>+CONSOLIDADO!P566&amp;" - "&amp;CONSOLIDADO!Q566&amp;" - "&amp;CONSOLIDADO!R566&amp;" "&amp;CONSOLIDADO!S566</f>
        <v xml:space="preserve"> -  -  </v>
      </c>
      <c r="K562" s="34" t="str">
        <f>+CONSOLIDADO!J566&amp;" "&amp;CONSOLIDADO!K566</f>
        <v xml:space="preserve"> </v>
      </c>
      <c r="L562" s="16" t="str">
        <f>+CONSOLIDADO!L566&amp;" "&amp;CONSOLIDADO!M566</f>
        <v xml:space="preserve"> </v>
      </c>
      <c r="M562" s="16" t="str">
        <f>+CONSOLIDADO!N566&amp;" "&amp;CONSOLIDADO!O566</f>
        <v xml:space="preserve"> </v>
      </c>
    </row>
    <row r="563" spans="1:13" x14ac:dyDescent="0.2">
      <c r="A563" s="34" t="str">
        <f t="shared" si="40"/>
        <v>-60</v>
      </c>
      <c r="B563" s="34">
        <f t="shared" si="41"/>
        <v>60</v>
      </c>
      <c r="C563" s="34" t="str">
        <f t="shared" si="42"/>
        <v/>
      </c>
      <c r="D563" s="34" t="str">
        <f t="shared" si="43"/>
        <v/>
      </c>
      <c r="E563" s="34" t="str">
        <f t="shared" si="44"/>
        <v/>
      </c>
      <c r="F563" s="35" t="str">
        <f>IF(ISERROR(CONSOLIDADO!D567&amp;IF(LEN(CONSOLIDADO!G567)=1,"00"&amp;CONSOLIDADO!G567,IF(LEN(CONSOLIDADO!G567)=2,"0"&amp;CONSOLIDADO!G567,IF(LEN(CONSOLIDADO!G567)=3,CONSOLIDADO!G567,""))))=TRUE,"",CONSOLIDADO!D567&amp;IF(LEN(CONSOLIDADO!G567)=1,"00"&amp;CONSOLIDADO!G567,IF(LEN(CONSOLIDADO!G567)=2,"0"&amp;CONSOLIDADO!G567,IF(LEN(CONSOLIDADO!G567)=3,CONSOLIDADO!G567,""))))</f>
        <v/>
      </c>
      <c r="G563" s="16">
        <f>CONSOLIDADO!B567</f>
        <v>0</v>
      </c>
      <c r="H563" s="16" t="str">
        <f>MID(CONSOLIDADO!E567,6,250)</f>
        <v/>
      </c>
      <c r="I563" s="36">
        <f>CONSOLIDADO!H567</f>
        <v>0</v>
      </c>
      <c r="J563" s="34" t="str">
        <f>+CONSOLIDADO!P567&amp;" - "&amp;CONSOLIDADO!Q567&amp;" - "&amp;CONSOLIDADO!R567&amp;" "&amp;CONSOLIDADO!S567</f>
        <v xml:space="preserve"> -  -  </v>
      </c>
      <c r="K563" s="34" t="str">
        <f>+CONSOLIDADO!J567&amp;" "&amp;CONSOLIDADO!K567</f>
        <v xml:space="preserve"> </v>
      </c>
      <c r="L563" s="16" t="str">
        <f>+CONSOLIDADO!L567&amp;" "&amp;CONSOLIDADO!M567</f>
        <v xml:space="preserve"> </v>
      </c>
      <c r="M563" s="16" t="str">
        <f>+CONSOLIDADO!N567&amp;" "&amp;CONSOLIDADO!O567</f>
        <v xml:space="preserve"> </v>
      </c>
    </row>
    <row r="564" spans="1:13" x14ac:dyDescent="0.2">
      <c r="A564" s="34" t="str">
        <f t="shared" si="40"/>
        <v>-61</v>
      </c>
      <c r="B564" s="34">
        <f t="shared" si="41"/>
        <v>61</v>
      </c>
      <c r="C564" s="34" t="str">
        <f t="shared" si="42"/>
        <v/>
      </c>
      <c r="D564" s="34" t="str">
        <f t="shared" si="43"/>
        <v/>
      </c>
      <c r="E564" s="34" t="str">
        <f t="shared" si="44"/>
        <v/>
      </c>
      <c r="F564" s="35" t="str">
        <f>IF(ISERROR(CONSOLIDADO!D568&amp;IF(LEN(CONSOLIDADO!G568)=1,"00"&amp;CONSOLIDADO!G568,IF(LEN(CONSOLIDADO!G568)=2,"0"&amp;CONSOLIDADO!G568,IF(LEN(CONSOLIDADO!G568)=3,CONSOLIDADO!G568,""))))=TRUE,"",CONSOLIDADO!D568&amp;IF(LEN(CONSOLIDADO!G568)=1,"00"&amp;CONSOLIDADO!G568,IF(LEN(CONSOLIDADO!G568)=2,"0"&amp;CONSOLIDADO!G568,IF(LEN(CONSOLIDADO!G568)=3,CONSOLIDADO!G568,""))))</f>
        <v/>
      </c>
      <c r="G564" s="16">
        <f>CONSOLIDADO!B568</f>
        <v>0</v>
      </c>
      <c r="H564" s="16" t="str">
        <f>MID(CONSOLIDADO!E568,6,250)</f>
        <v/>
      </c>
      <c r="I564" s="36">
        <f>CONSOLIDADO!H568</f>
        <v>0</v>
      </c>
      <c r="J564" s="34" t="str">
        <f>+CONSOLIDADO!P568&amp;" - "&amp;CONSOLIDADO!Q568&amp;" - "&amp;CONSOLIDADO!R568&amp;" "&amp;CONSOLIDADO!S568</f>
        <v xml:space="preserve"> -  -  </v>
      </c>
      <c r="K564" s="34" t="str">
        <f>+CONSOLIDADO!J568&amp;" "&amp;CONSOLIDADO!K568</f>
        <v xml:space="preserve"> </v>
      </c>
      <c r="L564" s="16" t="str">
        <f>+CONSOLIDADO!L568&amp;" "&amp;CONSOLIDADO!M568</f>
        <v xml:space="preserve"> </v>
      </c>
      <c r="M564" s="16" t="str">
        <f>+CONSOLIDADO!N568&amp;" "&amp;CONSOLIDADO!O568</f>
        <v xml:space="preserve"> </v>
      </c>
    </row>
    <row r="565" spans="1:13" x14ac:dyDescent="0.2">
      <c r="A565" s="34" t="str">
        <f t="shared" si="40"/>
        <v>-62</v>
      </c>
      <c r="B565" s="34">
        <f t="shared" si="41"/>
        <v>62</v>
      </c>
      <c r="C565" s="34" t="str">
        <f t="shared" si="42"/>
        <v/>
      </c>
      <c r="D565" s="34" t="str">
        <f t="shared" si="43"/>
        <v/>
      </c>
      <c r="E565" s="34" t="str">
        <f t="shared" si="44"/>
        <v/>
      </c>
      <c r="F565" s="35" t="str">
        <f>IF(ISERROR(CONSOLIDADO!D569&amp;IF(LEN(CONSOLIDADO!G569)=1,"00"&amp;CONSOLIDADO!G569,IF(LEN(CONSOLIDADO!G569)=2,"0"&amp;CONSOLIDADO!G569,IF(LEN(CONSOLIDADO!G569)=3,CONSOLIDADO!G569,""))))=TRUE,"",CONSOLIDADO!D569&amp;IF(LEN(CONSOLIDADO!G569)=1,"00"&amp;CONSOLIDADO!G569,IF(LEN(CONSOLIDADO!G569)=2,"0"&amp;CONSOLIDADO!G569,IF(LEN(CONSOLIDADO!G569)=3,CONSOLIDADO!G569,""))))</f>
        <v/>
      </c>
      <c r="G565" s="16">
        <f>CONSOLIDADO!B569</f>
        <v>0</v>
      </c>
      <c r="H565" s="16" t="str">
        <f>MID(CONSOLIDADO!E569,6,250)</f>
        <v/>
      </c>
      <c r="I565" s="36">
        <f>CONSOLIDADO!H569</f>
        <v>0</v>
      </c>
      <c r="J565" s="34" t="str">
        <f>+CONSOLIDADO!P569&amp;" - "&amp;CONSOLIDADO!Q569&amp;" - "&amp;CONSOLIDADO!R569&amp;" "&amp;CONSOLIDADO!S569</f>
        <v xml:space="preserve"> -  -  </v>
      </c>
      <c r="K565" s="34" t="str">
        <f>+CONSOLIDADO!J569&amp;" "&amp;CONSOLIDADO!K569</f>
        <v xml:space="preserve"> </v>
      </c>
      <c r="L565" s="16" t="str">
        <f>+CONSOLIDADO!L569&amp;" "&amp;CONSOLIDADO!M569</f>
        <v xml:space="preserve"> </v>
      </c>
      <c r="M565" s="16" t="str">
        <f>+CONSOLIDADO!N569&amp;" "&amp;CONSOLIDADO!O569</f>
        <v xml:space="preserve"> </v>
      </c>
    </row>
    <row r="566" spans="1:13" x14ac:dyDescent="0.2">
      <c r="A566" s="34" t="str">
        <f t="shared" si="40"/>
        <v>-63</v>
      </c>
      <c r="B566" s="34">
        <f t="shared" si="41"/>
        <v>63</v>
      </c>
      <c r="C566" s="34" t="str">
        <f t="shared" si="42"/>
        <v/>
      </c>
      <c r="D566" s="34" t="str">
        <f t="shared" si="43"/>
        <v/>
      </c>
      <c r="E566" s="34" t="str">
        <f t="shared" si="44"/>
        <v/>
      </c>
      <c r="F566" s="35" t="str">
        <f>IF(ISERROR(CONSOLIDADO!D570&amp;IF(LEN(CONSOLIDADO!G570)=1,"00"&amp;CONSOLIDADO!G570,IF(LEN(CONSOLIDADO!G570)=2,"0"&amp;CONSOLIDADO!G570,IF(LEN(CONSOLIDADO!G570)=3,CONSOLIDADO!G570,""))))=TRUE,"",CONSOLIDADO!D570&amp;IF(LEN(CONSOLIDADO!G570)=1,"00"&amp;CONSOLIDADO!G570,IF(LEN(CONSOLIDADO!G570)=2,"0"&amp;CONSOLIDADO!G570,IF(LEN(CONSOLIDADO!G570)=3,CONSOLIDADO!G570,""))))</f>
        <v/>
      </c>
      <c r="G566" s="16">
        <f>CONSOLIDADO!B570</f>
        <v>0</v>
      </c>
      <c r="H566" s="16" t="str">
        <f>MID(CONSOLIDADO!E570,6,250)</f>
        <v/>
      </c>
      <c r="I566" s="36">
        <f>CONSOLIDADO!H570</f>
        <v>0</v>
      </c>
      <c r="J566" s="34" t="str">
        <f>+CONSOLIDADO!P570&amp;" - "&amp;CONSOLIDADO!Q570&amp;" - "&amp;CONSOLIDADO!R570&amp;" "&amp;CONSOLIDADO!S570</f>
        <v xml:space="preserve"> -  -  </v>
      </c>
      <c r="K566" s="34" t="str">
        <f>+CONSOLIDADO!J570&amp;" "&amp;CONSOLIDADO!K570</f>
        <v xml:space="preserve"> </v>
      </c>
      <c r="L566" s="16" t="str">
        <f>+CONSOLIDADO!L570&amp;" "&amp;CONSOLIDADO!M570</f>
        <v xml:space="preserve"> </v>
      </c>
      <c r="M566" s="16" t="str">
        <f>+CONSOLIDADO!N570&amp;" "&amp;CONSOLIDADO!O570</f>
        <v xml:space="preserve"> </v>
      </c>
    </row>
    <row r="567" spans="1:13" x14ac:dyDescent="0.2">
      <c r="A567" s="34" t="str">
        <f t="shared" si="40"/>
        <v>-64</v>
      </c>
      <c r="B567" s="34">
        <f t="shared" si="41"/>
        <v>64</v>
      </c>
      <c r="C567" s="34" t="str">
        <f t="shared" si="42"/>
        <v/>
      </c>
      <c r="D567" s="34" t="str">
        <f t="shared" si="43"/>
        <v/>
      </c>
      <c r="E567" s="34" t="str">
        <f t="shared" si="44"/>
        <v/>
      </c>
      <c r="F567" s="35" t="str">
        <f>IF(ISERROR(CONSOLIDADO!D571&amp;IF(LEN(CONSOLIDADO!G571)=1,"00"&amp;CONSOLIDADO!G571,IF(LEN(CONSOLIDADO!G571)=2,"0"&amp;CONSOLIDADO!G571,IF(LEN(CONSOLIDADO!G571)=3,CONSOLIDADO!G571,""))))=TRUE,"",CONSOLIDADO!D571&amp;IF(LEN(CONSOLIDADO!G571)=1,"00"&amp;CONSOLIDADO!G571,IF(LEN(CONSOLIDADO!G571)=2,"0"&amp;CONSOLIDADO!G571,IF(LEN(CONSOLIDADO!G571)=3,CONSOLIDADO!G571,""))))</f>
        <v/>
      </c>
      <c r="G567" s="16">
        <f>CONSOLIDADO!B571</f>
        <v>0</v>
      </c>
      <c r="H567" s="16" t="str">
        <f>MID(CONSOLIDADO!E571,6,250)</f>
        <v/>
      </c>
      <c r="I567" s="36">
        <f>CONSOLIDADO!H571</f>
        <v>0</v>
      </c>
      <c r="J567" s="34" t="str">
        <f>+CONSOLIDADO!P571&amp;" - "&amp;CONSOLIDADO!Q571&amp;" - "&amp;CONSOLIDADO!R571&amp;" "&amp;CONSOLIDADO!S571</f>
        <v xml:space="preserve"> -  -  </v>
      </c>
      <c r="K567" s="34" t="str">
        <f>+CONSOLIDADO!J571&amp;" "&amp;CONSOLIDADO!K571</f>
        <v xml:space="preserve"> </v>
      </c>
      <c r="L567" s="16" t="str">
        <f>+CONSOLIDADO!L571&amp;" "&amp;CONSOLIDADO!M571</f>
        <v xml:space="preserve"> </v>
      </c>
      <c r="M567" s="16" t="str">
        <f>+CONSOLIDADO!N571&amp;" "&amp;CONSOLIDADO!O571</f>
        <v xml:space="preserve"> </v>
      </c>
    </row>
    <row r="568" spans="1:13" x14ac:dyDescent="0.2">
      <c r="A568" s="34" t="str">
        <f t="shared" si="40"/>
        <v>-65</v>
      </c>
      <c r="B568" s="34">
        <f t="shared" si="41"/>
        <v>65</v>
      </c>
      <c r="C568" s="34" t="str">
        <f t="shared" si="42"/>
        <v/>
      </c>
      <c r="D568" s="34" t="str">
        <f t="shared" si="43"/>
        <v/>
      </c>
      <c r="E568" s="34" t="str">
        <f t="shared" si="44"/>
        <v/>
      </c>
      <c r="F568" s="35" t="str">
        <f>IF(ISERROR(CONSOLIDADO!D572&amp;IF(LEN(CONSOLIDADO!G572)=1,"00"&amp;CONSOLIDADO!G572,IF(LEN(CONSOLIDADO!G572)=2,"0"&amp;CONSOLIDADO!G572,IF(LEN(CONSOLIDADO!G572)=3,CONSOLIDADO!G572,""))))=TRUE,"",CONSOLIDADO!D572&amp;IF(LEN(CONSOLIDADO!G572)=1,"00"&amp;CONSOLIDADO!G572,IF(LEN(CONSOLIDADO!G572)=2,"0"&amp;CONSOLIDADO!G572,IF(LEN(CONSOLIDADO!G572)=3,CONSOLIDADO!G572,""))))</f>
        <v/>
      </c>
      <c r="G568" s="16">
        <f>CONSOLIDADO!B572</f>
        <v>0</v>
      </c>
      <c r="H568" s="16" t="str">
        <f>MID(CONSOLIDADO!E572,6,250)</f>
        <v/>
      </c>
      <c r="I568" s="36">
        <f>CONSOLIDADO!H572</f>
        <v>0</v>
      </c>
      <c r="J568" s="34" t="str">
        <f>+CONSOLIDADO!P572&amp;" - "&amp;CONSOLIDADO!Q572&amp;" - "&amp;CONSOLIDADO!R572&amp;" "&amp;CONSOLIDADO!S572</f>
        <v xml:space="preserve"> -  -  </v>
      </c>
      <c r="K568" s="34" t="str">
        <f>+CONSOLIDADO!J572&amp;" "&amp;CONSOLIDADO!K572</f>
        <v xml:space="preserve"> </v>
      </c>
      <c r="L568" s="16" t="str">
        <f>+CONSOLIDADO!L572&amp;" "&amp;CONSOLIDADO!M572</f>
        <v xml:space="preserve"> </v>
      </c>
      <c r="M568" s="16" t="str">
        <f>+CONSOLIDADO!N572&amp;" "&amp;CONSOLIDADO!O572</f>
        <v xml:space="preserve"> </v>
      </c>
    </row>
    <row r="569" spans="1:13" x14ac:dyDescent="0.2">
      <c r="A569" s="34" t="str">
        <f t="shared" si="40"/>
        <v>-66</v>
      </c>
      <c r="B569" s="34">
        <f t="shared" si="41"/>
        <v>66</v>
      </c>
      <c r="C569" s="34" t="str">
        <f t="shared" si="42"/>
        <v/>
      </c>
      <c r="D569" s="34" t="str">
        <f t="shared" si="43"/>
        <v/>
      </c>
      <c r="E569" s="34" t="str">
        <f t="shared" si="44"/>
        <v/>
      </c>
      <c r="F569" s="35" t="str">
        <f>IF(ISERROR(CONSOLIDADO!D573&amp;IF(LEN(CONSOLIDADO!G573)=1,"00"&amp;CONSOLIDADO!G573,IF(LEN(CONSOLIDADO!G573)=2,"0"&amp;CONSOLIDADO!G573,IF(LEN(CONSOLIDADO!G573)=3,CONSOLIDADO!G573,""))))=TRUE,"",CONSOLIDADO!D573&amp;IF(LEN(CONSOLIDADO!G573)=1,"00"&amp;CONSOLIDADO!G573,IF(LEN(CONSOLIDADO!G573)=2,"0"&amp;CONSOLIDADO!G573,IF(LEN(CONSOLIDADO!G573)=3,CONSOLIDADO!G573,""))))</f>
        <v/>
      </c>
      <c r="G569" s="16">
        <f>CONSOLIDADO!B573</f>
        <v>0</v>
      </c>
      <c r="H569" s="16" t="str">
        <f>MID(CONSOLIDADO!E573,6,250)</f>
        <v/>
      </c>
      <c r="I569" s="36">
        <f>CONSOLIDADO!H573</f>
        <v>0</v>
      </c>
      <c r="J569" s="34" t="str">
        <f>+CONSOLIDADO!P573&amp;" - "&amp;CONSOLIDADO!Q573&amp;" - "&amp;CONSOLIDADO!R573&amp;" "&amp;CONSOLIDADO!S573</f>
        <v xml:space="preserve"> -  -  </v>
      </c>
      <c r="K569" s="34" t="str">
        <f>+CONSOLIDADO!J573&amp;" "&amp;CONSOLIDADO!K573</f>
        <v xml:space="preserve"> </v>
      </c>
      <c r="L569" s="16" t="str">
        <f>+CONSOLIDADO!L573&amp;" "&amp;CONSOLIDADO!M573</f>
        <v xml:space="preserve"> </v>
      </c>
      <c r="M569" s="16" t="str">
        <f>+CONSOLIDADO!N573&amp;" "&amp;CONSOLIDADO!O573</f>
        <v xml:space="preserve"> </v>
      </c>
    </row>
    <row r="570" spans="1:13" x14ac:dyDescent="0.2">
      <c r="A570" s="34" t="str">
        <f t="shared" si="40"/>
        <v>-67</v>
      </c>
      <c r="B570" s="34">
        <f t="shared" si="41"/>
        <v>67</v>
      </c>
      <c r="C570" s="34" t="str">
        <f t="shared" si="42"/>
        <v/>
      </c>
      <c r="D570" s="34" t="str">
        <f t="shared" si="43"/>
        <v/>
      </c>
      <c r="E570" s="34" t="str">
        <f t="shared" si="44"/>
        <v/>
      </c>
      <c r="F570" s="35" t="str">
        <f>IF(ISERROR(CONSOLIDADO!D574&amp;IF(LEN(CONSOLIDADO!G574)=1,"00"&amp;CONSOLIDADO!G574,IF(LEN(CONSOLIDADO!G574)=2,"0"&amp;CONSOLIDADO!G574,IF(LEN(CONSOLIDADO!G574)=3,CONSOLIDADO!G574,""))))=TRUE,"",CONSOLIDADO!D574&amp;IF(LEN(CONSOLIDADO!G574)=1,"00"&amp;CONSOLIDADO!G574,IF(LEN(CONSOLIDADO!G574)=2,"0"&amp;CONSOLIDADO!G574,IF(LEN(CONSOLIDADO!G574)=3,CONSOLIDADO!G574,""))))</f>
        <v/>
      </c>
      <c r="G570" s="16">
        <f>CONSOLIDADO!B574</f>
        <v>0</v>
      </c>
      <c r="H570" s="16" t="str">
        <f>MID(CONSOLIDADO!E574,6,250)</f>
        <v/>
      </c>
      <c r="I570" s="36">
        <f>CONSOLIDADO!H574</f>
        <v>0</v>
      </c>
      <c r="J570" s="34" t="str">
        <f>+CONSOLIDADO!P574&amp;" - "&amp;CONSOLIDADO!Q574&amp;" - "&amp;CONSOLIDADO!R574&amp;" "&amp;CONSOLIDADO!S574</f>
        <v xml:space="preserve"> -  -  </v>
      </c>
      <c r="K570" s="34" t="str">
        <f>+CONSOLIDADO!J574&amp;" "&amp;CONSOLIDADO!K574</f>
        <v xml:space="preserve"> </v>
      </c>
      <c r="L570" s="16" t="str">
        <f>+CONSOLIDADO!L574&amp;" "&amp;CONSOLIDADO!M574</f>
        <v xml:space="preserve"> </v>
      </c>
      <c r="M570" s="16" t="str">
        <f>+CONSOLIDADO!N574&amp;" "&amp;CONSOLIDADO!O574</f>
        <v xml:space="preserve"> </v>
      </c>
    </row>
    <row r="571" spans="1:13" x14ac:dyDescent="0.2">
      <c r="A571" s="34" t="str">
        <f t="shared" si="40"/>
        <v>-68</v>
      </c>
      <c r="B571" s="34">
        <f t="shared" si="41"/>
        <v>68</v>
      </c>
      <c r="C571" s="34" t="str">
        <f t="shared" si="42"/>
        <v/>
      </c>
      <c r="D571" s="34" t="str">
        <f t="shared" si="43"/>
        <v/>
      </c>
      <c r="E571" s="34" t="str">
        <f t="shared" si="44"/>
        <v/>
      </c>
      <c r="F571" s="35" t="str">
        <f>IF(ISERROR(CONSOLIDADO!D575&amp;IF(LEN(CONSOLIDADO!G575)=1,"00"&amp;CONSOLIDADO!G575,IF(LEN(CONSOLIDADO!G575)=2,"0"&amp;CONSOLIDADO!G575,IF(LEN(CONSOLIDADO!G575)=3,CONSOLIDADO!G575,""))))=TRUE,"",CONSOLIDADO!D575&amp;IF(LEN(CONSOLIDADO!G575)=1,"00"&amp;CONSOLIDADO!G575,IF(LEN(CONSOLIDADO!G575)=2,"0"&amp;CONSOLIDADO!G575,IF(LEN(CONSOLIDADO!G575)=3,CONSOLIDADO!G575,""))))</f>
        <v/>
      </c>
      <c r="G571" s="16">
        <f>CONSOLIDADO!B575</f>
        <v>0</v>
      </c>
      <c r="H571" s="16" t="str">
        <f>MID(CONSOLIDADO!E575,6,250)</f>
        <v/>
      </c>
      <c r="I571" s="36">
        <f>CONSOLIDADO!H575</f>
        <v>0</v>
      </c>
      <c r="J571" s="34" t="str">
        <f>+CONSOLIDADO!P575&amp;" - "&amp;CONSOLIDADO!Q575&amp;" - "&amp;CONSOLIDADO!R575&amp;" "&amp;CONSOLIDADO!S575</f>
        <v xml:space="preserve"> -  -  </v>
      </c>
      <c r="K571" s="34" t="str">
        <f>+CONSOLIDADO!J575&amp;" "&amp;CONSOLIDADO!K575</f>
        <v xml:space="preserve"> </v>
      </c>
      <c r="L571" s="16" t="str">
        <f>+CONSOLIDADO!L575&amp;" "&amp;CONSOLIDADO!M575</f>
        <v xml:space="preserve"> </v>
      </c>
      <c r="M571" s="16" t="str">
        <f>+CONSOLIDADO!N575&amp;" "&amp;CONSOLIDADO!O575</f>
        <v xml:space="preserve"> </v>
      </c>
    </row>
    <row r="572" spans="1:13" x14ac:dyDescent="0.2">
      <c r="A572" s="34" t="str">
        <f t="shared" si="40"/>
        <v>-69</v>
      </c>
      <c r="B572" s="34">
        <f t="shared" si="41"/>
        <v>69</v>
      </c>
      <c r="C572" s="34" t="str">
        <f t="shared" si="42"/>
        <v/>
      </c>
      <c r="D572" s="34" t="str">
        <f t="shared" si="43"/>
        <v/>
      </c>
      <c r="E572" s="34" t="str">
        <f t="shared" si="44"/>
        <v/>
      </c>
      <c r="F572" s="35" t="str">
        <f>IF(ISERROR(CONSOLIDADO!D576&amp;IF(LEN(CONSOLIDADO!G576)=1,"00"&amp;CONSOLIDADO!G576,IF(LEN(CONSOLIDADO!G576)=2,"0"&amp;CONSOLIDADO!G576,IF(LEN(CONSOLIDADO!G576)=3,CONSOLIDADO!G576,""))))=TRUE,"",CONSOLIDADO!D576&amp;IF(LEN(CONSOLIDADO!G576)=1,"00"&amp;CONSOLIDADO!G576,IF(LEN(CONSOLIDADO!G576)=2,"0"&amp;CONSOLIDADO!G576,IF(LEN(CONSOLIDADO!G576)=3,CONSOLIDADO!G576,""))))</f>
        <v/>
      </c>
      <c r="G572" s="16">
        <f>CONSOLIDADO!B576</f>
        <v>0</v>
      </c>
      <c r="H572" s="16" t="str">
        <f>MID(CONSOLIDADO!E576,6,250)</f>
        <v/>
      </c>
      <c r="I572" s="36">
        <f>CONSOLIDADO!H576</f>
        <v>0</v>
      </c>
      <c r="J572" s="34" t="str">
        <f>+CONSOLIDADO!P576&amp;" - "&amp;CONSOLIDADO!Q576&amp;" - "&amp;CONSOLIDADO!R576&amp;" "&amp;CONSOLIDADO!S576</f>
        <v xml:space="preserve"> -  -  </v>
      </c>
      <c r="K572" s="34" t="str">
        <f>+CONSOLIDADO!J576&amp;" "&amp;CONSOLIDADO!K576</f>
        <v xml:space="preserve"> </v>
      </c>
      <c r="L572" s="16" t="str">
        <f>+CONSOLIDADO!L576&amp;" "&amp;CONSOLIDADO!M576</f>
        <v xml:space="preserve"> </v>
      </c>
      <c r="M572" s="16" t="str">
        <f>+CONSOLIDADO!N576&amp;" "&amp;CONSOLIDADO!O576</f>
        <v xml:space="preserve"> </v>
      </c>
    </row>
    <row r="573" spans="1:13" x14ac:dyDescent="0.2">
      <c r="A573" s="34" t="str">
        <f t="shared" si="40"/>
        <v>-70</v>
      </c>
      <c r="B573" s="34">
        <f t="shared" si="41"/>
        <v>70</v>
      </c>
      <c r="C573" s="34" t="str">
        <f t="shared" si="42"/>
        <v/>
      </c>
      <c r="D573" s="34" t="str">
        <f t="shared" si="43"/>
        <v/>
      </c>
      <c r="E573" s="34" t="str">
        <f t="shared" si="44"/>
        <v/>
      </c>
      <c r="F573" s="35" t="str">
        <f>IF(ISERROR(CONSOLIDADO!D577&amp;IF(LEN(CONSOLIDADO!G577)=1,"00"&amp;CONSOLIDADO!G577,IF(LEN(CONSOLIDADO!G577)=2,"0"&amp;CONSOLIDADO!G577,IF(LEN(CONSOLIDADO!G577)=3,CONSOLIDADO!G577,""))))=TRUE,"",CONSOLIDADO!D577&amp;IF(LEN(CONSOLIDADO!G577)=1,"00"&amp;CONSOLIDADO!G577,IF(LEN(CONSOLIDADO!G577)=2,"0"&amp;CONSOLIDADO!G577,IF(LEN(CONSOLIDADO!G577)=3,CONSOLIDADO!G577,""))))</f>
        <v/>
      </c>
      <c r="G573" s="16">
        <f>CONSOLIDADO!B577</f>
        <v>0</v>
      </c>
      <c r="H573" s="16" t="str">
        <f>MID(CONSOLIDADO!E577,6,250)</f>
        <v/>
      </c>
      <c r="I573" s="36">
        <f>CONSOLIDADO!H577</f>
        <v>0</v>
      </c>
      <c r="J573" s="34" t="str">
        <f>+CONSOLIDADO!P577&amp;" - "&amp;CONSOLIDADO!Q577&amp;" - "&amp;CONSOLIDADO!R577&amp;" "&amp;CONSOLIDADO!S577</f>
        <v xml:space="preserve"> -  -  </v>
      </c>
      <c r="K573" s="34" t="str">
        <f>+CONSOLIDADO!J577&amp;" "&amp;CONSOLIDADO!K577</f>
        <v xml:space="preserve"> </v>
      </c>
      <c r="L573" s="16" t="str">
        <f>+CONSOLIDADO!L577&amp;" "&amp;CONSOLIDADO!M577</f>
        <v xml:space="preserve"> </v>
      </c>
      <c r="M573" s="16" t="str">
        <f>+CONSOLIDADO!N577&amp;" "&amp;CONSOLIDADO!O577</f>
        <v xml:space="preserve"> </v>
      </c>
    </row>
    <row r="574" spans="1:13" x14ac:dyDescent="0.2">
      <c r="A574" s="34" t="str">
        <f t="shared" si="40"/>
        <v>-71</v>
      </c>
      <c r="B574" s="34">
        <f t="shared" si="41"/>
        <v>71</v>
      </c>
      <c r="C574" s="34" t="str">
        <f t="shared" si="42"/>
        <v/>
      </c>
      <c r="D574" s="34" t="str">
        <f t="shared" si="43"/>
        <v/>
      </c>
      <c r="E574" s="34" t="str">
        <f t="shared" si="44"/>
        <v/>
      </c>
      <c r="F574" s="35" t="str">
        <f>IF(ISERROR(CONSOLIDADO!D578&amp;IF(LEN(CONSOLIDADO!G578)=1,"00"&amp;CONSOLIDADO!G578,IF(LEN(CONSOLIDADO!G578)=2,"0"&amp;CONSOLIDADO!G578,IF(LEN(CONSOLIDADO!G578)=3,CONSOLIDADO!G578,""))))=TRUE,"",CONSOLIDADO!D578&amp;IF(LEN(CONSOLIDADO!G578)=1,"00"&amp;CONSOLIDADO!G578,IF(LEN(CONSOLIDADO!G578)=2,"0"&amp;CONSOLIDADO!G578,IF(LEN(CONSOLIDADO!G578)=3,CONSOLIDADO!G578,""))))</f>
        <v/>
      </c>
      <c r="G574" s="16">
        <f>CONSOLIDADO!B578</f>
        <v>0</v>
      </c>
      <c r="H574" s="16" t="str">
        <f>MID(CONSOLIDADO!E578,6,250)</f>
        <v/>
      </c>
      <c r="I574" s="36">
        <f>CONSOLIDADO!H578</f>
        <v>0</v>
      </c>
      <c r="J574" s="34" t="str">
        <f>+CONSOLIDADO!P578&amp;" - "&amp;CONSOLIDADO!Q578&amp;" - "&amp;CONSOLIDADO!R578&amp;" "&amp;CONSOLIDADO!S578</f>
        <v xml:space="preserve"> -  -  </v>
      </c>
      <c r="K574" s="34" t="str">
        <f>+CONSOLIDADO!J578&amp;" "&amp;CONSOLIDADO!K578</f>
        <v xml:space="preserve"> </v>
      </c>
      <c r="L574" s="16" t="str">
        <f>+CONSOLIDADO!L578&amp;" "&amp;CONSOLIDADO!M578</f>
        <v xml:space="preserve"> </v>
      </c>
      <c r="M574" s="16" t="str">
        <f>+CONSOLIDADO!N578&amp;" "&amp;CONSOLIDADO!O578</f>
        <v xml:space="preserve"> </v>
      </c>
    </row>
    <row r="575" spans="1:13" x14ac:dyDescent="0.2">
      <c r="A575" s="34" t="str">
        <f t="shared" si="40"/>
        <v>-72</v>
      </c>
      <c r="B575" s="34">
        <f t="shared" si="41"/>
        <v>72</v>
      </c>
      <c r="C575" s="34" t="str">
        <f t="shared" si="42"/>
        <v/>
      </c>
      <c r="D575" s="34" t="str">
        <f t="shared" si="43"/>
        <v/>
      </c>
      <c r="E575" s="34" t="str">
        <f t="shared" si="44"/>
        <v/>
      </c>
      <c r="F575" s="35" t="str">
        <f>IF(ISERROR(CONSOLIDADO!D579&amp;IF(LEN(CONSOLIDADO!G579)=1,"00"&amp;CONSOLIDADO!G579,IF(LEN(CONSOLIDADO!G579)=2,"0"&amp;CONSOLIDADO!G579,IF(LEN(CONSOLIDADO!G579)=3,CONSOLIDADO!G579,""))))=TRUE,"",CONSOLIDADO!D579&amp;IF(LEN(CONSOLIDADO!G579)=1,"00"&amp;CONSOLIDADO!G579,IF(LEN(CONSOLIDADO!G579)=2,"0"&amp;CONSOLIDADO!G579,IF(LEN(CONSOLIDADO!G579)=3,CONSOLIDADO!G579,""))))</f>
        <v/>
      </c>
      <c r="G575" s="16">
        <f>CONSOLIDADO!B579</f>
        <v>0</v>
      </c>
      <c r="H575" s="16" t="str">
        <f>MID(CONSOLIDADO!E579,6,250)</f>
        <v/>
      </c>
      <c r="I575" s="36">
        <f>CONSOLIDADO!H579</f>
        <v>0</v>
      </c>
      <c r="J575" s="34" t="str">
        <f>+CONSOLIDADO!P579&amp;" - "&amp;CONSOLIDADO!Q579&amp;" - "&amp;CONSOLIDADO!R579&amp;" "&amp;CONSOLIDADO!S579</f>
        <v xml:space="preserve"> -  -  </v>
      </c>
      <c r="K575" s="34" t="str">
        <f>+CONSOLIDADO!J579&amp;" "&amp;CONSOLIDADO!K579</f>
        <v xml:space="preserve"> </v>
      </c>
      <c r="L575" s="16" t="str">
        <f>+CONSOLIDADO!L579&amp;" "&amp;CONSOLIDADO!M579</f>
        <v xml:space="preserve"> </v>
      </c>
      <c r="M575" s="16" t="str">
        <f>+CONSOLIDADO!N579&amp;" "&amp;CONSOLIDADO!O579</f>
        <v xml:space="preserve"> </v>
      </c>
    </row>
    <row r="576" spans="1:13" x14ac:dyDescent="0.2">
      <c r="A576" s="34" t="str">
        <f t="shared" si="40"/>
        <v>-73</v>
      </c>
      <c r="B576" s="34">
        <f t="shared" si="41"/>
        <v>73</v>
      </c>
      <c r="C576" s="34" t="str">
        <f t="shared" si="42"/>
        <v/>
      </c>
      <c r="D576" s="34" t="str">
        <f t="shared" si="43"/>
        <v/>
      </c>
      <c r="E576" s="34" t="str">
        <f t="shared" si="44"/>
        <v/>
      </c>
      <c r="F576" s="35" t="str">
        <f>IF(ISERROR(CONSOLIDADO!D580&amp;IF(LEN(CONSOLIDADO!G580)=1,"00"&amp;CONSOLIDADO!G580,IF(LEN(CONSOLIDADO!G580)=2,"0"&amp;CONSOLIDADO!G580,IF(LEN(CONSOLIDADO!G580)=3,CONSOLIDADO!G580,""))))=TRUE,"",CONSOLIDADO!D580&amp;IF(LEN(CONSOLIDADO!G580)=1,"00"&amp;CONSOLIDADO!G580,IF(LEN(CONSOLIDADO!G580)=2,"0"&amp;CONSOLIDADO!G580,IF(LEN(CONSOLIDADO!G580)=3,CONSOLIDADO!G580,""))))</f>
        <v/>
      </c>
      <c r="G576" s="16">
        <f>CONSOLIDADO!B580</f>
        <v>0</v>
      </c>
      <c r="H576" s="16" t="str">
        <f>MID(CONSOLIDADO!E580,6,250)</f>
        <v/>
      </c>
      <c r="I576" s="36">
        <f>CONSOLIDADO!H580</f>
        <v>0</v>
      </c>
      <c r="J576" s="34" t="str">
        <f>+CONSOLIDADO!P580&amp;" - "&amp;CONSOLIDADO!Q580&amp;" - "&amp;CONSOLIDADO!R580&amp;" "&amp;CONSOLIDADO!S580</f>
        <v xml:space="preserve"> -  -  </v>
      </c>
      <c r="K576" s="34" t="str">
        <f>+CONSOLIDADO!J580&amp;" "&amp;CONSOLIDADO!K580</f>
        <v xml:space="preserve"> </v>
      </c>
      <c r="L576" s="16" t="str">
        <f>+CONSOLIDADO!L580&amp;" "&amp;CONSOLIDADO!M580</f>
        <v xml:space="preserve"> </v>
      </c>
      <c r="M576" s="16" t="str">
        <f>+CONSOLIDADO!N580&amp;" "&amp;CONSOLIDADO!O580</f>
        <v xml:space="preserve"> </v>
      </c>
    </row>
    <row r="577" spans="1:13" x14ac:dyDescent="0.2">
      <c r="A577" s="34" t="str">
        <f t="shared" si="40"/>
        <v>-74</v>
      </c>
      <c r="B577" s="34">
        <f t="shared" si="41"/>
        <v>74</v>
      </c>
      <c r="C577" s="34" t="str">
        <f t="shared" si="42"/>
        <v/>
      </c>
      <c r="D577" s="34" t="str">
        <f t="shared" si="43"/>
        <v/>
      </c>
      <c r="E577" s="34" t="str">
        <f t="shared" si="44"/>
        <v/>
      </c>
      <c r="F577" s="35" t="str">
        <f>IF(ISERROR(CONSOLIDADO!D581&amp;IF(LEN(CONSOLIDADO!G581)=1,"00"&amp;CONSOLIDADO!G581,IF(LEN(CONSOLIDADO!G581)=2,"0"&amp;CONSOLIDADO!G581,IF(LEN(CONSOLIDADO!G581)=3,CONSOLIDADO!G581,""))))=TRUE,"",CONSOLIDADO!D581&amp;IF(LEN(CONSOLIDADO!G581)=1,"00"&amp;CONSOLIDADO!G581,IF(LEN(CONSOLIDADO!G581)=2,"0"&amp;CONSOLIDADO!G581,IF(LEN(CONSOLIDADO!G581)=3,CONSOLIDADO!G581,""))))</f>
        <v/>
      </c>
      <c r="G577" s="16">
        <f>CONSOLIDADO!B581</f>
        <v>0</v>
      </c>
      <c r="H577" s="16" t="str">
        <f>MID(CONSOLIDADO!E581,6,250)</f>
        <v/>
      </c>
      <c r="I577" s="36">
        <f>CONSOLIDADO!H581</f>
        <v>0</v>
      </c>
      <c r="J577" s="34" t="str">
        <f>+CONSOLIDADO!P581&amp;" - "&amp;CONSOLIDADO!Q581&amp;" - "&amp;CONSOLIDADO!R581&amp;" "&amp;CONSOLIDADO!S581</f>
        <v xml:space="preserve"> -  -  </v>
      </c>
      <c r="K577" s="34" t="str">
        <f>+CONSOLIDADO!J581&amp;" "&amp;CONSOLIDADO!K581</f>
        <v xml:space="preserve"> </v>
      </c>
      <c r="L577" s="16" t="str">
        <f>+CONSOLIDADO!L581&amp;" "&amp;CONSOLIDADO!M581</f>
        <v xml:space="preserve"> </v>
      </c>
      <c r="M577" s="16" t="str">
        <f>+CONSOLIDADO!N581&amp;" "&amp;CONSOLIDADO!O581</f>
        <v xml:space="preserve"> </v>
      </c>
    </row>
    <row r="578" spans="1:13" x14ac:dyDescent="0.2">
      <c r="A578" s="34" t="str">
        <f t="shared" si="40"/>
        <v>-75</v>
      </c>
      <c r="B578" s="34">
        <f t="shared" si="41"/>
        <v>75</v>
      </c>
      <c r="C578" s="34" t="str">
        <f t="shared" si="42"/>
        <v/>
      </c>
      <c r="D578" s="34" t="str">
        <f t="shared" si="43"/>
        <v/>
      </c>
      <c r="E578" s="34" t="str">
        <f t="shared" si="44"/>
        <v/>
      </c>
      <c r="F578" s="35" t="str">
        <f>IF(ISERROR(CONSOLIDADO!D582&amp;IF(LEN(CONSOLIDADO!G582)=1,"00"&amp;CONSOLIDADO!G582,IF(LEN(CONSOLIDADO!G582)=2,"0"&amp;CONSOLIDADO!G582,IF(LEN(CONSOLIDADO!G582)=3,CONSOLIDADO!G582,""))))=TRUE,"",CONSOLIDADO!D582&amp;IF(LEN(CONSOLIDADO!G582)=1,"00"&amp;CONSOLIDADO!G582,IF(LEN(CONSOLIDADO!G582)=2,"0"&amp;CONSOLIDADO!G582,IF(LEN(CONSOLIDADO!G582)=3,CONSOLIDADO!G582,""))))</f>
        <v/>
      </c>
      <c r="G578" s="16">
        <f>CONSOLIDADO!B582</f>
        <v>0</v>
      </c>
      <c r="H578" s="16" t="str">
        <f>MID(CONSOLIDADO!E582,6,250)</f>
        <v/>
      </c>
      <c r="I578" s="36">
        <f>CONSOLIDADO!H582</f>
        <v>0</v>
      </c>
      <c r="J578" s="34" t="str">
        <f>+CONSOLIDADO!P582&amp;" - "&amp;CONSOLIDADO!Q582&amp;" - "&amp;CONSOLIDADO!R582&amp;" "&amp;CONSOLIDADO!S582</f>
        <v xml:space="preserve"> -  -  </v>
      </c>
      <c r="K578" s="34" t="str">
        <f>+CONSOLIDADO!J582&amp;" "&amp;CONSOLIDADO!K582</f>
        <v xml:space="preserve"> </v>
      </c>
      <c r="L578" s="16" t="str">
        <f>+CONSOLIDADO!L582&amp;" "&amp;CONSOLIDADO!M582</f>
        <v xml:space="preserve"> </v>
      </c>
      <c r="M578" s="16" t="str">
        <f>+CONSOLIDADO!N582&amp;" "&amp;CONSOLIDADO!O582</f>
        <v xml:space="preserve"> </v>
      </c>
    </row>
    <row r="579" spans="1:13" x14ac:dyDescent="0.2">
      <c r="A579" s="34" t="str">
        <f t="shared" si="40"/>
        <v>-76</v>
      </c>
      <c r="B579" s="34">
        <f t="shared" si="41"/>
        <v>76</v>
      </c>
      <c r="C579" s="34" t="str">
        <f t="shared" si="42"/>
        <v/>
      </c>
      <c r="D579" s="34" t="str">
        <f t="shared" si="43"/>
        <v/>
      </c>
      <c r="E579" s="34" t="str">
        <f t="shared" si="44"/>
        <v/>
      </c>
      <c r="F579" s="35" t="str">
        <f>IF(ISERROR(CONSOLIDADO!D583&amp;IF(LEN(CONSOLIDADO!G583)=1,"00"&amp;CONSOLIDADO!G583,IF(LEN(CONSOLIDADO!G583)=2,"0"&amp;CONSOLIDADO!G583,IF(LEN(CONSOLIDADO!G583)=3,CONSOLIDADO!G583,""))))=TRUE,"",CONSOLIDADO!D583&amp;IF(LEN(CONSOLIDADO!G583)=1,"00"&amp;CONSOLIDADO!G583,IF(LEN(CONSOLIDADO!G583)=2,"0"&amp;CONSOLIDADO!G583,IF(LEN(CONSOLIDADO!G583)=3,CONSOLIDADO!G583,""))))</f>
        <v/>
      </c>
      <c r="G579" s="16">
        <f>CONSOLIDADO!B583</f>
        <v>0</v>
      </c>
      <c r="H579" s="16" t="str">
        <f>MID(CONSOLIDADO!E583,6,250)</f>
        <v/>
      </c>
      <c r="I579" s="36">
        <f>CONSOLIDADO!H583</f>
        <v>0</v>
      </c>
      <c r="J579" s="34" t="str">
        <f>+CONSOLIDADO!P583&amp;" - "&amp;CONSOLIDADO!Q583&amp;" - "&amp;CONSOLIDADO!R583&amp;" "&amp;CONSOLIDADO!S583</f>
        <v xml:space="preserve"> -  -  </v>
      </c>
      <c r="K579" s="34" t="str">
        <f>+CONSOLIDADO!J583&amp;" "&amp;CONSOLIDADO!K583</f>
        <v xml:space="preserve"> </v>
      </c>
      <c r="L579" s="16" t="str">
        <f>+CONSOLIDADO!L583&amp;" "&amp;CONSOLIDADO!M583</f>
        <v xml:space="preserve"> </v>
      </c>
      <c r="M579" s="16" t="str">
        <f>+CONSOLIDADO!N583&amp;" "&amp;CONSOLIDADO!O583</f>
        <v xml:space="preserve"> </v>
      </c>
    </row>
    <row r="580" spans="1:13" x14ac:dyDescent="0.2">
      <c r="A580" s="34" t="str">
        <f t="shared" ref="A580:A643" si="45">+C580&amp;"-"&amp;B580</f>
        <v>-77</v>
      </c>
      <c r="B580" s="34">
        <f t="shared" ref="B580:B643" si="46">IF(C580=C579,B579+1,1)</f>
        <v>77</v>
      </c>
      <c r="C580" s="34" t="str">
        <f t="shared" ref="C580:C643" si="47">MID($F580,1,13)</f>
        <v/>
      </c>
      <c r="D580" s="34" t="str">
        <f t="shared" ref="D580:D643" si="48">MID($F580,1,15)</f>
        <v/>
      </c>
      <c r="E580" s="34" t="str">
        <f t="shared" ref="E580:E643" si="49">MID($F580,1,17)</f>
        <v/>
      </c>
      <c r="F580" s="35" t="str">
        <f>IF(ISERROR(CONSOLIDADO!D584&amp;IF(LEN(CONSOLIDADO!G584)=1,"00"&amp;CONSOLIDADO!G584,IF(LEN(CONSOLIDADO!G584)=2,"0"&amp;CONSOLIDADO!G584,IF(LEN(CONSOLIDADO!G584)=3,CONSOLIDADO!G584,""))))=TRUE,"",CONSOLIDADO!D584&amp;IF(LEN(CONSOLIDADO!G584)=1,"00"&amp;CONSOLIDADO!G584,IF(LEN(CONSOLIDADO!G584)=2,"0"&amp;CONSOLIDADO!G584,IF(LEN(CONSOLIDADO!G584)=3,CONSOLIDADO!G584,""))))</f>
        <v/>
      </c>
      <c r="G580" s="16">
        <f>CONSOLIDADO!B584</f>
        <v>0</v>
      </c>
      <c r="H580" s="16" t="str">
        <f>MID(CONSOLIDADO!E584,6,250)</f>
        <v/>
      </c>
      <c r="I580" s="36">
        <f>CONSOLIDADO!H584</f>
        <v>0</v>
      </c>
      <c r="J580" s="34" t="str">
        <f>+CONSOLIDADO!P584&amp;" - "&amp;CONSOLIDADO!Q584&amp;" - "&amp;CONSOLIDADO!R584&amp;" "&amp;CONSOLIDADO!S584</f>
        <v xml:space="preserve"> -  -  </v>
      </c>
      <c r="K580" s="34" t="str">
        <f>+CONSOLIDADO!J584&amp;" "&amp;CONSOLIDADO!K584</f>
        <v xml:space="preserve"> </v>
      </c>
      <c r="L580" s="16" t="str">
        <f>+CONSOLIDADO!L584&amp;" "&amp;CONSOLIDADO!M584</f>
        <v xml:space="preserve"> </v>
      </c>
      <c r="M580" s="16" t="str">
        <f>+CONSOLIDADO!N584&amp;" "&amp;CONSOLIDADO!O584</f>
        <v xml:space="preserve"> </v>
      </c>
    </row>
    <row r="581" spans="1:13" x14ac:dyDescent="0.2">
      <c r="A581" s="34" t="str">
        <f t="shared" si="45"/>
        <v>-78</v>
      </c>
      <c r="B581" s="34">
        <f t="shared" si="46"/>
        <v>78</v>
      </c>
      <c r="C581" s="34" t="str">
        <f t="shared" si="47"/>
        <v/>
      </c>
      <c r="D581" s="34" t="str">
        <f t="shared" si="48"/>
        <v/>
      </c>
      <c r="E581" s="34" t="str">
        <f t="shared" si="49"/>
        <v/>
      </c>
      <c r="F581" s="35" t="str">
        <f>IF(ISERROR(CONSOLIDADO!D585&amp;IF(LEN(CONSOLIDADO!G585)=1,"00"&amp;CONSOLIDADO!G585,IF(LEN(CONSOLIDADO!G585)=2,"0"&amp;CONSOLIDADO!G585,IF(LEN(CONSOLIDADO!G585)=3,CONSOLIDADO!G585,""))))=TRUE,"",CONSOLIDADO!D585&amp;IF(LEN(CONSOLIDADO!G585)=1,"00"&amp;CONSOLIDADO!G585,IF(LEN(CONSOLIDADO!G585)=2,"0"&amp;CONSOLIDADO!G585,IF(LEN(CONSOLIDADO!G585)=3,CONSOLIDADO!G585,""))))</f>
        <v/>
      </c>
      <c r="G581" s="16">
        <f>CONSOLIDADO!B585</f>
        <v>0</v>
      </c>
      <c r="H581" s="16" t="str">
        <f>MID(CONSOLIDADO!E585,6,250)</f>
        <v/>
      </c>
      <c r="I581" s="36">
        <f>CONSOLIDADO!H585</f>
        <v>0</v>
      </c>
      <c r="J581" s="34" t="str">
        <f>+CONSOLIDADO!P585&amp;" - "&amp;CONSOLIDADO!Q585&amp;" - "&amp;CONSOLIDADO!R585&amp;" "&amp;CONSOLIDADO!S585</f>
        <v xml:space="preserve"> -  -  </v>
      </c>
      <c r="K581" s="34" t="str">
        <f>+CONSOLIDADO!J585&amp;" "&amp;CONSOLIDADO!K585</f>
        <v xml:space="preserve"> </v>
      </c>
      <c r="L581" s="16" t="str">
        <f>+CONSOLIDADO!L585&amp;" "&amp;CONSOLIDADO!M585</f>
        <v xml:space="preserve"> </v>
      </c>
      <c r="M581" s="16" t="str">
        <f>+CONSOLIDADO!N585&amp;" "&amp;CONSOLIDADO!O585</f>
        <v xml:space="preserve"> </v>
      </c>
    </row>
    <row r="582" spans="1:13" x14ac:dyDescent="0.2">
      <c r="A582" s="34" t="str">
        <f t="shared" si="45"/>
        <v>-79</v>
      </c>
      <c r="B582" s="34">
        <f t="shared" si="46"/>
        <v>79</v>
      </c>
      <c r="C582" s="34" t="str">
        <f t="shared" si="47"/>
        <v/>
      </c>
      <c r="D582" s="34" t="str">
        <f t="shared" si="48"/>
        <v/>
      </c>
      <c r="E582" s="34" t="str">
        <f t="shared" si="49"/>
        <v/>
      </c>
      <c r="F582" s="35" t="str">
        <f>IF(ISERROR(CONSOLIDADO!D586&amp;IF(LEN(CONSOLIDADO!G586)=1,"00"&amp;CONSOLIDADO!G586,IF(LEN(CONSOLIDADO!G586)=2,"0"&amp;CONSOLIDADO!G586,IF(LEN(CONSOLIDADO!G586)=3,CONSOLIDADO!G586,""))))=TRUE,"",CONSOLIDADO!D586&amp;IF(LEN(CONSOLIDADO!G586)=1,"00"&amp;CONSOLIDADO!G586,IF(LEN(CONSOLIDADO!G586)=2,"0"&amp;CONSOLIDADO!G586,IF(LEN(CONSOLIDADO!G586)=3,CONSOLIDADO!G586,""))))</f>
        <v/>
      </c>
      <c r="G582" s="16">
        <f>CONSOLIDADO!B586</f>
        <v>0</v>
      </c>
      <c r="H582" s="16" t="str">
        <f>MID(CONSOLIDADO!E586,6,250)</f>
        <v/>
      </c>
      <c r="I582" s="36">
        <f>CONSOLIDADO!H586</f>
        <v>0</v>
      </c>
      <c r="J582" s="34" t="str">
        <f>+CONSOLIDADO!P586&amp;" - "&amp;CONSOLIDADO!Q586&amp;" - "&amp;CONSOLIDADO!R586&amp;" "&amp;CONSOLIDADO!S586</f>
        <v xml:space="preserve"> -  -  </v>
      </c>
      <c r="K582" s="34" t="str">
        <f>+CONSOLIDADO!J586&amp;" "&amp;CONSOLIDADO!K586</f>
        <v xml:space="preserve"> </v>
      </c>
      <c r="L582" s="16" t="str">
        <f>+CONSOLIDADO!L586&amp;" "&amp;CONSOLIDADO!M586</f>
        <v xml:space="preserve"> </v>
      </c>
      <c r="M582" s="16" t="str">
        <f>+CONSOLIDADO!N586&amp;" "&amp;CONSOLIDADO!O586</f>
        <v xml:space="preserve"> </v>
      </c>
    </row>
    <row r="583" spans="1:13" x14ac:dyDescent="0.2">
      <c r="A583" s="34" t="str">
        <f t="shared" si="45"/>
        <v>-80</v>
      </c>
      <c r="B583" s="34">
        <f t="shared" si="46"/>
        <v>80</v>
      </c>
      <c r="C583" s="34" t="str">
        <f t="shared" si="47"/>
        <v/>
      </c>
      <c r="D583" s="34" t="str">
        <f t="shared" si="48"/>
        <v/>
      </c>
      <c r="E583" s="34" t="str">
        <f t="shared" si="49"/>
        <v/>
      </c>
      <c r="F583" s="35" t="str">
        <f>IF(ISERROR(CONSOLIDADO!D587&amp;IF(LEN(CONSOLIDADO!G587)=1,"00"&amp;CONSOLIDADO!G587,IF(LEN(CONSOLIDADO!G587)=2,"0"&amp;CONSOLIDADO!G587,IF(LEN(CONSOLIDADO!G587)=3,CONSOLIDADO!G587,""))))=TRUE,"",CONSOLIDADO!D587&amp;IF(LEN(CONSOLIDADO!G587)=1,"00"&amp;CONSOLIDADO!G587,IF(LEN(CONSOLIDADO!G587)=2,"0"&amp;CONSOLIDADO!G587,IF(LEN(CONSOLIDADO!G587)=3,CONSOLIDADO!G587,""))))</f>
        <v/>
      </c>
      <c r="G583" s="16">
        <f>CONSOLIDADO!B587</f>
        <v>0</v>
      </c>
      <c r="H583" s="16" t="str">
        <f>MID(CONSOLIDADO!E587,6,250)</f>
        <v/>
      </c>
      <c r="I583" s="36">
        <f>CONSOLIDADO!H587</f>
        <v>0</v>
      </c>
      <c r="J583" s="34" t="str">
        <f>+CONSOLIDADO!P587&amp;" - "&amp;CONSOLIDADO!Q587&amp;" - "&amp;CONSOLIDADO!R587&amp;" "&amp;CONSOLIDADO!S587</f>
        <v xml:space="preserve"> -  -  </v>
      </c>
      <c r="K583" s="34" t="str">
        <f>+CONSOLIDADO!J587&amp;" "&amp;CONSOLIDADO!K587</f>
        <v xml:space="preserve"> </v>
      </c>
      <c r="L583" s="16" t="str">
        <f>+CONSOLIDADO!L587&amp;" "&amp;CONSOLIDADO!M587</f>
        <v xml:space="preserve"> </v>
      </c>
      <c r="M583" s="16" t="str">
        <f>+CONSOLIDADO!N587&amp;" "&amp;CONSOLIDADO!O587</f>
        <v xml:space="preserve"> </v>
      </c>
    </row>
    <row r="584" spans="1:13" x14ac:dyDescent="0.2">
      <c r="A584" s="34" t="str">
        <f t="shared" si="45"/>
        <v>-81</v>
      </c>
      <c r="B584" s="34">
        <f t="shared" si="46"/>
        <v>81</v>
      </c>
      <c r="C584" s="34" t="str">
        <f t="shared" si="47"/>
        <v/>
      </c>
      <c r="D584" s="34" t="str">
        <f t="shared" si="48"/>
        <v/>
      </c>
      <c r="E584" s="34" t="str">
        <f t="shared" si="49"/>
        <v/>
      </c>
      <c r="F584" s="35" t="str">
        <f>IF(ISERROR(CONSOLIDADO!D588&amp;IF(LEN(CONSOLIDADO!G588)=1,"00"&amp;CONSOLIDADO!G588,IF(LEN(CONSOLIDADO!G588)=2,"0"&amp;CONSOLIDADO!G588,IF(LEN(CONSOLIDADO!G588)=3,CONSOLIDADO!G588,""))))=TRUE,"",CONSOLIDADO!D588&amp;IF(LEN(CONSOLIDADO!G588)=1,"00"&amp;CONSOLIDADO!G588,IF(LEN(CONSOLIDADO!G588)=2,"0"&amp;CONSOLIDADO!G588,IF(LEN(CONSOLIDADO!G588)=3,CONSOLIDADO!G588,""))))</f>
        <v/>
      </c>
      <c r="G584" s="16">
        <f>CONSOLIDADO!B588</f>
        <v>0</v>
      </c>
      <c r="H584" s="16" t="str">
        <f>MID(CONSOLIDADO!E588,6,250)</f>
        <v/>
      </c>
      <c r="I584" s="36">
        <f>CONSOLIDADO!H588</f>
        <v>0</v>
      </c>
      <c r="J584" s="34" t="str">
        <f>+CONSOLIDADO!P588&amp;" - "&amp;CONSOLIDADO!Q588&amp;" - "&amp;CONSOLIDADO!R588&amp;" "&amp;CONSOLIDADO!S588</f>
        <v xml:space="preserve"> -  -  </v>
      </c>
      <c r="K584" s="34" t="str">
        <f>+CONSOLIDADO!J588&amp;" "&amp;CONSOLIDADO!K588</f>
        <v xml:space="preserve"> </v>
      </c>
      <c r="L584" s="16" t="str">
        <f>+CONSOLIDADO!L588&amp;" "&amp;CONSOLIDADO!M588</f>
        <v xml:space="preserve"> </v>
      </c>
      <c r="M584" s="16" t="str">
        <f>+CONSOLIDADO!N588&amp;" "&amp;CONSOLIDADO!O588</f>
        <v xml:space="preserve"> </v>
      </c>
    </row>
    <row r="585" spans="1:13" x14ac:dyDescent="0.2">
      <c r="A585" s="34" t="str">
        <f t="shared" si="45"/>
        <v>-82</v>
      </c>
      <c r="B585" s="34">
        <f t="shared" si="46"/>
        <v>82</v>
      </c>
      <c r="C585" s="34" t="str">
        <f t="shared" si="47"/>
        <v/>
      </c>
      <c r="D585" s="34" t="str">
        <f t="shared" si="48"/>
        <v/>
      </c>
      <c r="E585" s="34" t="str">
        <f t="shared" si="49"/>
        <v/>
      </c>
      <c r="F585" s="35" t="str">
        <f>IF(ISERROR(CONSOLIDADO!D589&amp;IF(LEN(CONSOLIDADO!G589)=1,"00"&amp;CONSOLIDADO!G589,IF(LEN(CONSOLIDADO!G589)=2,"0"&amp;CONSOLIDADO!G589,IF(LEN(CONSOLIDADO!G589)=3,CONSOLIDADO!G589,""))))=TRUE,"",CONSOLIDADO!D589&amp;IF(LEN(CONSOLIDADO!G589)=1,"00"&amp;CONSOLIDADO!G589,IF(LEN(CONSOLIDADO!G589)=2,"0"&amp;CONSOLIDADO!G589,IF(LEN(CONSOLIDADO!G589)=3,CONSOLIDADO!G589,""))))</f>
        <v/>
      </c>
      <c r="G585" s="16">
        <f>CONSOLIDADO!B589</f>
        <v>0</v>
      </c>
      <c r="H585" s="16" t="str">
        <f>MID(CONSOLIDADO!E589,6,250)</f>
        <v/>
      </c>
      <c r="I585" s="36">
        <f>CONSOLIDADO!H589</f>
        <v>0</v>
      </c>
      <c r="J585" s="34" t="str">
        <f>+CONSOLIDADO!P589&amp;" - "&amp;CONSOLIDADO!Q589&amp;" - "&amp;CONSOLIDADO!R589&amp;" "&amp;CONSOLIDADO!S589</f>
        <v xml:space="preserve"> -  -  </v>
      </c>
      <c r="K585" s="34" t="str">
        <f>+CONSOLIDADO!J589&amp;" "&amp;CONSOLIDADO!K589</f>
        <v xml:space="preserve"> </v>
      </c>
      <c r="L585" s="16" t="str">
        <f>+CONSOLIDADO!L589&amp;" "&amp;CONSOLIDADO!M589</f>
        <v xml:space="preserve"> </v>
      </c>
      <c r="M585" s="16" t="str">
        <f>+CONSOLIDADO!N589&amp;" "&amp;CONSOLIDADO!O589</f>
        <v xml:space="preserve"> </v>
      </c>
    </row>
    <row r="586" spans="1:13" x14ac:dyDescent="0.2">
      <c r="A586" s="34" t="str">
        <f t="shared" si="45"/>
        <v>-83</v>
      </c>
      <c r="B586" s="34">
        <f t="shared" si="46"/>
        <v>83</v>
      </c>
      <c r="C586" s="34" t="str">
        <f t="shared" si="47"/>
        <v/>
      </c>
      <c r="D586" s="34" t="str">
        <f t="shared" si="48"/>
        <v/>
      </c>
      <c r="E586" s="34" t="str">
        <f t="shared" si="49"/>
        <v/>
      </c>
      <c r="F586" s="35" t="str">
        <f>IF(ISERROR(CONSOLIDADO!D590&amp;IF(LEN(CONSOLIDADO!G590)=1,"00"&amp;CONSOLIDADO!G590,IF(LEN(CONSOLIDADO!G590)=2,"0"&amp;CONSOLIDADO!G590,IF(LEN(CONSOLIDADO!G590)=3,CONSOLIDADO!G590,""))))=TRUE,"",CONSOLIDADO!D590&amp;IF(LEN(CONSOLIDADO!G590)=1,"00"&amp;CONSOLIDADO!G590,IF(LEN(CONSOLIDADO!G590)=2,"0"&amp;CONSOLIDADO!G590,IF(LEN(CONSOLIDADO!G590)=3,CONSOLIDADO!G590,""))))</f>
        <v/>
      </c>
      <c r="G586" s="16">
        <f>CONSOLIDADO!B590</f>
        <v>0</v>
      </c>
      <c r="H586" s="16" t="str">
        <f>MID(CONSOLIDADO!E590,6,250)</f>
        <v/>
      </c>
      <c r="I586" s="36">
        <f>CONSOLIDADO!H590</f>
        <v>0</v>
      </c>
      <c r="J586" s="34" t="str">
        <f>+CONSOLIDADO!P590&amp;" - "&amp;CONSOLIDADO!Q590&amp;" - "&amp;CONSOLIDADO!R590&amp;" "&amp;CONSOLIDADO!S590</f>
        <v xml:space="preserve"> -  -  </v>
      </c>
      <c r="K586" s="34" t="str">
        <f>+CONSOLIDADO!J590&amp;" "&amp;CONSOLIDADO!K590</f>
        <v xml:space="preserve"> </v>
      </c>
      <c r="L586" s="16" t="str">
        <f>+CONSOLIDADO!L590&amp;" "&amp;CONSOLIDADO!M590</f>
        <v xml:space="preserve"> </v>
      </c>
      <c r="M586" s="16" t="str">
        <f>+CONSOLIDADO!N590&amp;" "&amp;CONSOLIDADO!O590</f>
        <v xml:space="preserve"> </v>
      </c>
    </row>
    <row r="587" spans="1:13" x14ac:dyDescent="0.2">
      <c r="A587" s="34" t="str">
        <f t="shared" si="45"/>
        <v>-84</v>
      </c>
      <c r="B587" s="34">
        <f t="shared" si="46"/>
        <v>84</v>
      </c>
      <c r="C587" s="34" t="str">
        <f t="shared" si="47"/>
        <v/>
      </c>
      <c r="D587" s="34" t="str">
        <f t="shared" si="48"/>
        <v/>
      </c>
      <c r="E587" s="34" t="str">
        <f t="shared" si="49"/>
        <v/>
      </c>
      <c r="F587" s="35" t="str">
        <f>IF(ISERROR(CONSOLIDADO!D591&amp;IF(LEN(CONSOLIDADO!G591)=1,"00"&amp;CONSOLIDADO!G591,IF(LEN(CONSOLIDADO!G591)=2,"0"&amp;CONSOLIDADO!G591,IF(LEN(CONSOLIDADO!G591)=3,CONSOLIDADO!G591,""))))=TRUE,"",CONSOLIDADO!D591&amp;IF(LEN(CONSOLIDADO!G591)=1,"00"&amp;CONSOLIDADO!G591,IF(LEN(CONSOLIDADO!G591)=2,"0"&amp;CONSOLIDADO!G591,IF(LEN(CONSOLIDADO!G591)=3,CONSOLIDADO!G591,""))))</f>
        <v/>
      </c>
      <c r="G587" s="16">
        <f>CONSOLIDADO!B591</f>
        <v>0</v>
      </c>
      <c r="H587" s="16" t="str">
        <f>MID(CONSOLIDADO!E591,6,250)</f>
        <v/>
      </c>
      <c r="I587" s="36">
        <f>CONSOLIDADO!H591</f>
        <v>0</v>
      </c>
      <c r="J587" s="34" t="str">
        <f>+CONSOLIDADO!P591&amp;" - "&amp;CONSOLIDADO!Q591&amp;" - "&amp;CONSOLIDADO!R591&amp;" "&amp;CONSOLIDADO!S591</f>
        <v xml:space="preserve"> -  -  </v>
      </c>
      <c r="K587" s="34" t="str">
        <f>+CONSOLIDADO!J591&amp;" "&amp;CONSOLIDADO!K591</f>
        <v xml:space="preserve"> </v>
      </c>
      <c r="L587" s="16" t="str">
        <f>+CONSOLIDADO!L591&amp;" "&amp;CONSOLIDADO!M591</f>
        <v xml:space="preserve"> </v>
      </c>
      <c r="M587" s="16" t="str">
        <f>+CONSOLIDADO!N591&amp;" "&amp;CONSOLIDADO!O591</f>
        <v xml:space="preserve"> </v>
      </c>
    </row>
    <row r="588" spans="1:13" x14ac:dyDescent="0.2">
      <c r="A588" s="34" t="str">
        <f t="shared" si="45"/>
        <v>-85</v>
      </c>
      <c r="B588" s="34">
        <f t="shared" si="46"/>
        <v>85</v>
      </c>
      <c r="C588" s="34" t="str">
        <f t="shared" si="47"/>
        <v/>
      </c>
      <c r="D588" s="34" t="str">
        <f t="shared" si="48"/>
        <v/>
      </c>
      <c r="E588" s="34" t="str">
        <f t="shared" si="49"/>
        <v/>
      </c>
      <c r="F588" s="35" t="str">
        <f>IF(ISERROR(CONSOLIDADO!D592&amp;IF(LEN(CONSOLIDADO!G592)=1,"00"&amp;CONSOLIDADO!G592,IF(LEN(CONSOLIDADO!G592)=2,"0"&amp;CONSOLIDADO!G592,IF(LEN(CONSOLIDADO!G592)=3,CONSOLIDADO!G592,""))))=TRUE,"",CONSOLIDADO!D592&amp;IF(LEN(CONSOLIDADO!G592)=1,"00"&amp;CONSOLIDADO!G592,IF(LEN(CONSOLIDADO!G592)=2,"0"&amp;CONSOLIDADO!G592,IF(LEN(CONSOLIDADO!G592)=3,CONSOLIDADO!G592,""))))</f>
        <v/>
      </c>
      <c r="G588" s="16">
        <f>CONSOLIDADO!B592</f>
        <v>0</v>
      </c>
      <c r="H588" s="16" t="str">
        <f>MID(CONSOLIDADO!E592,6,250)</f>
        <v/>
      </c>
      <c r="I588" s="36">
        <f>CONSOLIDADO!H592</f>
        <v>0</v>
      </c>
      <c r="J588" s="34" t="str">
        <f>+CONSOLIDADO!P592&amp;" - "&amp;CONSOLIDADO!Q592&amp;" - "&amp;CONSOLIDADO!R592&amp;" "&amp;CONSOLIDADO!S592</f>
        <v xml:space="preserve"> -  -  </v>
      </c>
      <c r="K588" s="34" t="str">
        <f>+CONSOLIDADO!J592&amp;" "&amp;CONSOLIDADO!K592</f>
        <v xml:space="preserve"> </v>
      </c>
      <c r="L588" s="16" t="str">
        <f>+CONSOLIDADO!L592&amp;" "&amp;CONSOLIDADO!M592</f>
        <v xml:space="preserve"> </v>
      </c>
      <c r="M588" s="16" t="str">
        <f>+CONSOLIDADO!N592&amp;" "&amp;CONSOLIDADO!O592</f>
        <v xml:space="preserve"> </v>
      </c>
    </row>
    <row r="589" spans="1:13" x14ac:dyDescent="0.2">
      <c r="A589" s="34" t="str">
        <f t="shared" si="45"/>
        <v>-86</v>
      </c>
      <c r="B589" s="34">
        <f t="shared" si="46"/>
        <v>86</v>
      </c>
      <c r="C589" s="34" t="str">
        <f t="shared" si="47"/>
        <v/>
      </c>
      <c r="D589" s="34" t="str">
        <f t="shared" si="48"/>
        <v/>
      </c>
      <c r="E589" s="34" t="str">
        <f t="shared" si="49"/>
        <v/>
      </c>
      <c r="F589" s="35" t="str">
        <f>IF(ISERROR(CONSOLIDADO!D593&amp;IF(LEN(CONSOLIDADO!G593)=1,"00"&amp;CONSOLIDADO!G593,IF(LEN(CONSOLIDADO!G593)=2,"0"&amp;CONSOLIDADO!G593,IF(LEN(CONSOLIDADO!G593)=3,CONSOLIDADO!G593,""))))=TRUE,"",CONSOLIDADO!D593&amp;IF(LEN(CONSOLIDADO!G593)=1,"00"&amp;CONSOLIDADO!G593,IF(LEN(CONSOLIDADO!G593)=2,"0"&amp;CONSOLIDADO!G593,IF(LEN(CONSOLIDADO!G593)=3,CONSOLIDADO!G593,""))))</f>
        <v/>
      </c>
      <c r="G589" s="16">
        <f>CONSOLIDADO!B593</f>
        <v>0</v>
      </c>
      <c r="H589" s="16" t="str">
        <f>MID(CONSOLIDADO!E593,6,250)</f>
        <v/>
      </c>
      <c r="I589" s="36">
        <f>CONSOLIDADO!H593</f>
        <v>0</v>
      </c>
      <c r="J589" s="34" t="str">
        <f>+CONSOLIDADO!P593&amp;" - "&amp;CONSOLIDADO!Q593&amp;" - "&amp;CONSOLIDADO!R593&amp;" "&amp;CONSOLIDADO!S593</f>
        <v xml:space="preserve"> -  -  </v>
      </c>
      <c r="K589" s="34" t="str">
        <f>+CONSOLIDADO!J593&amp;" "&amp;CONSOLIDADO!K593</f>
        <v xml:space="preserve"> </v>
      </c>
      <c r="L589" s="16" t="str">
        <f>+CONSOLIDADO!L593&amp;" "&amp;CONSOLIDADO!M593</f>
        <v xml:space="preserve"> </v>
      </c>
      <c r="M589" s="16" t="str">
        <f>+CONSOLIDADO!N593&amp;" "&amp;CONSOLIDADO!O593</f>
        <v xml:space="preserve"> </v>
      </c>
    </row>
    <row r="590" spans="1:13" x14ac:dyDescent="0.2">
      <c r="A590" s="34" t="str">
        <f t="shared" si="45"/>
        <v>-87</v>
      </c>
      <c r="B590" s="34">
        <f t="shared" si="46"/>
        <v>87</v>
      </c>
      <c r="C590" s="34" t="str">
        <f t="shared" si="47"/>
        <v/>
      </c>
      <c r="D590" s="34" t="str">
        <f t="shared" si="48"/>
        <v/>
      </c>
      <c r="E590" s="34" t="str">
        <f t="shared" si="49"/>
        <v/>
      </c>
      <c r="F590" s="35" t="str">
        <f>IF(ISERROR(CONSOLIDADO!D594&amp;IF(LEN(CONSOLIDADO!G594)=1,"00"&amp;CONSOLIDADO!G594,IF(LEN(CONSOLIDADO!G594)=2,"0"&amp;CONSOLIDADO!G594,IF(LEN(CONSOLIDADO!G594)=3,CONSOLIDADO!G594,""))))=TRUE,"",CONSOLIDADO!D594&amp;IF(LEN(CONSOLIDADO!G594)=1,"00"&amp;CONSOLIDADO!G594,IF(LEN(CONSOLIDADO!G594)=2,"0"&amp;CONSOLIDADO!G594,IF(LEN(CONSOLIDADO!G594)=3,CONSOLIDADO!G594,""))))</f>
        <v/>
      </c>
      <c r="G590" s="16">
        <f>CONSOLIDADO!B594</f>
        <v>0</v>
      </c>
      <c r="H590" s="16" t="str">
        <f>MID(CONSOLIDADO!E594,6,250)</f>
        <v/>
      </c>
      <c r="I590" s="36">
        <f>CONSOLIDADO!H594</f>
        <v>0</v>
      </c>
      <c r="J590" s="34" t="str">
        <f>+CONSOLIDADO!P594&amp;" - "&amp;CONSOLIDADO!Q594&amp;" - "&amp;CONSOLIDADO!R594&amp;" "&amp;CONSOLIDADO!S594</f>
        <v xml:space="preserve"> -  -  </v>
      </c>
      <c r="K590" s="34" t="str">
        <f>+CONSOLIDADO!J594&amp;" "&amp;CONSOLIDADO!K594</f>
        <v xml:space="preserve"> </v>
      </c>
      <c r="L590" s="16" t="str">
        <f>+CONSOLIDADO!L594&amp;" "&amp;CONSOLIDADO!M594</f>
        <v xml:space="preserve"> </v>
      </c>
      <c r="M590" s="16" t="str">
        <f>+CONSOLIDADO!N594&amp;" "&amp;CONSOLIDADO!O594</f>
        <v xml:space="preserve"> </v>
      </c>
    </row>
    <row r="591" spans="1:13" x14ac:dyDescent="0.2">
      <c r="A591" s="34" t="str">
        <f t="shared" si="45"/>
        <v>-88</v>
      </c>
      <c r="B591" s="34">
        <f t="shared" si="46"/>
        <v>88</v>
      </c>
      <c r="C591" s="34" t="str">
        <f t="shared" si="47"/>
        <v/>
      </c>
      <c r="D591" s="34" t="str">
        <f t="shared" si="48"/>
        <v/>
      </c>
      <c r="E591" s="34" t="str">
        <f t="shared" si="49"/>
        <v/>
      </c>
      <c r="F591" s="35" t="str">
        <f>IF(ISERROR(CONSOLIDADO!D595&amp;IF(LEN(CONSOLIDADO!G595)=1,"00"&amp;CONSOLIDADO!G595,IF(LEN(CONSOLIDADO!G595)=2,"0"&amp;CONSOLIDADO!G595,IF(LEN(CONSOLIDADO!G595)=3,CONSOLIDADO!G595,""))))=TRUE,"",CONSOLIDADO!D595&amp;IF(LEN(CONSOLIDADO!G595)=1,"00"&amp;CONSOLIDADO!G595,IF(LEN(CONSOLIDADO!G595)=2,"0"&amp;CONSOLIDADO!G595,IF(LEN(CONSOLIDADO!G595)=3,CONSOLIDADO!G595,""))))</f>
        <v/>
      </c>
      <c r="G591" s="16">
        <f>CONSOLIDADO!B595</f>
        <v>0</v>
      </c>
      <c r="H591" s="16" t="str">
        <f>MID(CONSOLIDADO!E595,6,250)</f>
        <v/>
      </c>
      <c r="I591" s="36">
        <f>CONSOLIDADO!H595</f>
        <v>0</v>
      </c>
      <c r="J591" s="34" t="str">
        <f>+CONSOLIDADO!P595&amp;" - "&amp;CONSOLIDADO!Q595&amp;" - "&amp;CONSOLIDADO!R595&amp;" "&amp;CONSOLIDADO!S595</f>
        <v xml:space="preserve"> -  -  </v>
      </c>
      <c r="K591" s="34" t="str">
        <f>+CONSOLIDADO!J595&amp;" "&amp;CONSOLIDADO!K595</f>
        <v xml:space="preserve"> </v>
      </c>
      <c r="L591" s="16" t="str">
        <f>+CONSOLIDADO!L595&amp;" "&amp;CONSOLIDADO!M595</f>
        <v xml:space="preserve"> </v>
      </c>
      <c r="M591" s="16" t="str">
        <f>+CONSOLIDADO!N595&amp;" "&amp;CONSOLIDADO!O595</f>
        <v xml:space="preserve"> </v>
      </c>
    </row>
    <row r="592" spans="1:13" x14ac:dyDescent="0.2">
      <c r="A592" s="34" t="str">
        <f t="shared" si="45"/>
        <v>-89</v>
      </c>
      <c r="B592" s="34">
        <f t="shared" si="46"/>
        <v>89</v>
      </c>
      <c r="C592" s="34" t="str">
        <f t="shared" si="47"/>
        <v/>
      </c>
      <c r="D592" s="34" t="str">
        <f t="shared" si="48"/>
        <v/>
      </c>
      <c r="E592" s="34" t="str">
        <f t="shared" si="49"/>
        <v/>
      </c>
      <c r="F592" s="35" t="str">
        <f>IF(ISERROR(CONSOLIDADO!D596&amp;IF(LEN(CONSOLIDADO!G596)=1,"00"&amp;CONSOLIDADO!G596,IF(LEN(CONSOLIDADO!G596)=2,"0"&amp;CONSOLIDADO!G596,IF(LEN(CONSOLIDADO!G596)=3,CONSOLIDADO!G596,""))))=TRUE,"",CONSOLIDADO!D596&amp;IF(LEN(CONSOLIDADO!G596)=1,"00"&amp;CONSOLIDADO!G596,IF(LEN(CONSOLIDADO!G596)=2,"0"&amp;CONSOLIDADO!G596,IF(LEN(CONSOLIDADO!G596)=3,CONSOLIDADO!G596,""))))</f>
        <v/>
      </c>
      <c r="G592" s="16">
        <f>CONSOLIDADO!B596</f>
        <v>0</v>
      </c>
      <c r="H592" s="16" t="str">
        <f>MID(CONSOLIDADO!E596,6,250)</f>
        <v/>
      </c>
      <c r="I592" s="36">
        <f>CONSOLIDADO!H596</f>
        <v>0</v>
      </c>
      <c r="J592" s="34" t="str">
        <f>+CONSOLIDADO!P596&amp;" - "&amp;CONSOLIDADO!Q596&amp;" - "&amp;CONSOLIDADO!R596&amp;" "&amp;CONSOLIDADO!S596</f>
        <v xml:space="preserve"> -  -  </v>
      </c>
      <c r="K592" s="34" t="str">
        <f>+CONSOLIDADO!J596&amp;" "&amp;CONSOLIDADO!K596</f>
        <v xml:space="preserve"> </v>
      </c>
      <c r="L592" s="16" t="str">
        <f>+CONSOLIDADO!L596&amp;" "&amp;CONSOLIDADO!M596</f>
        <v xml:space="preserve"> </v>
      </c>
      <c r="M592" s="16" t="str">
        <f>+CONSOLIDADO!N596&amp;" "&amp;CONSOLIDADO!O596</f>
        <v xml:space="preserve"> </v>
      </c>
    </row>
    <row r="593" spans="1:13" x14ac:dyDescent="0.2">
      <c r="A593" s="34" t="str">
        <f t="shared" si="45"/>
        <v>-90</v>
      </c>
      <c r="B593" s="34">
        <f t="shared" si="46"/>
        <v>90</v>
      </c>
      <c r="C593" s="34" t="str">
        <f t="shared" si="47"/>
        <v/>
      </c>
      <c r="D593" s="34" t="str">
        <f t="shared" si="48"/>
        <v/>
      </c>
      <c r="E593" s="34" t="str">
        <f t="shared" si="49"/>
        <v/>
      </c>
      <c r="F593" s="35" t="str">
        <f>IF(ISERROR(CONSOLIDADO!D597&amp;IF(LEN(CONSOLIDADO!G597)=1,"00"&amp;CONSOLIDADO!G597,IF(LEN(CONSOLIDADO!G597)=2,"0"&amp;CONSOLIDADO!G597,IF(LEN(CONSOLIDADO!G597)=3,CONSOLIDADO!G597,""))))=TRUE,"",CONSOLIDADO!D597&amp;IF(LEN(CONSOLIDADO!G597)=1,"00"&amp;CONSOLIDADO!G597,IF(LEN(CONSOLIDADO!G597)=2,"0"&amp;CONSOLIDADO!G597,IF(LEN(CONSOLIDADO!G597)=3,CONSOLIDADO!G597,""))))</f>
        <v/>
      </c>
      <c r="G593" s="16">
        <f>CONSOLIDADO!B597</f>
        <v>0</v>
      </c>
      <c r="H593" s="16" t="str">
        <f>MID(CONSOLIDADO!E597,6,250)</f>
        <v/>
      </c>
      <c r="I593" s="36">
        <f>CONSOLIDADO!H597</f>
        <v>0</v>
      </c>
      <c r="J593" s="34" t="str">
        <f>+CONSOLIDADO!P597&amp;" - "&amp;CONSOLIDADO!Q597&amp;" - "&amp;CONSOLIDADO!R597&amp;" "&amp;CONSOLIDADO!S597</f>
        <v xml:space="preserve"> -  -  </v>
      </c>
      <c r="K593" s="34" t="str">
        <f>+CONSOLIDADO!J597&amp;" "&amp;CONSOLIDADO!K597</f>
        <v xml:space="preserve"> </v>
      </c>
      <c r="L593" s="16" t="str">
        <f>+CONSOLIDADO!L597&amp;" "&amp;CONSOLIDADO!M597</f>
        <v xml:space="preserve"> </v>
      </c>
      <c r="M593" s="16" t="str">
        <f>+CONSOLIDADO!N597&amp;" "&amp;CONSOLIDADO!O597</f>
        <v xml:space="preserve"> </v>
      </c>
    </row>
    <row r="594" spans="1:13" x14ac:dyDescent="0.2">
      <c r="A594" s="34" t="str">
        <f t="shared" si="45"/>
        <v>-91</v>
      </c>
      <c r="B594" s="34">
        <f t="shared" si="46"/>
        <v>91</v>
      </c>
      <c r="C594" s="34" t="str">
        <f t="shared" si="47"/>
        <v/>
      </c>
      <c r="D594" s="34" t="str">
        <f t="shared" si="48"/>
        <v/>
      </c>
      <c r="E594" s="34" t="str">
        <f t="shared" si="49"/>
        <v/>
      </c>
      <c r="F594" s="35" t="str">
        <f>IF(ISERROR(CONSOLIDADO!D598&amp;IF(LEN(CONSOLIDADO!G598)=1,"00"&amp;CONSOLIDADO!G598,IF(LEN(CONSOLIDADO!G598)=2,"0"&amp;CONSOLIDADO!G598,IF(LEN(CONSOLIDADO!G598)=3,CONSOLIDADO!G598,""))))=TRUE,"",CONSOLIDADO!D598&amp;IF(LEN(CONSOLIDADO!G598)=1,"00"&amp;CONSOLIDADO!G598,IF(LEN(CONSOLIDADO!G598)=2,"0"&amp;CONSOLIDADO!G598,IF(LEN(CONSOLIDADO!G598)=3,CONSOLIDADO!G598,""))))</f>
        <v/>
      </c>
      <c r="G594" s="16">
        <f>CONSOLIDADO!B598</f>
        <v>0</v>
      </c>
      <c r="H594" s="16" t="str">
        <f>MID(CONSOLIDADO!E598,6,250)</f>
        <v/>
      </c>
      <c r="I594" s="36">
        <f>CONSOLIDADO!H598</f>
        <v>0</v>
      </c>
      <c r="J594" s="34" t="str">
        <f>+CONSOLIDADO!P598&amp;" - "&amp;CONSOLIDADO!Q598&amp;" - "&amp;CONSOLIDADO!R598&amp;" "&amp;CONSOLIDADO!S598</f>
        <v xml:space="preserve"> -  -  </v>
      </c>
      <c r="K594" s="34" t="str">
        <f>+CONSOLIDADO!J598&amp;" "&amp;CONSOLIDADO!K598</f>
        <v xml:space="preserve"> </v>
      </c>
      <c r="L594" s="16" t="str">
        <f>+CONSOLIDADO!L598&amp;" "&amp;CONSOLIDADO!M598</f>
        <v xml:space="preserve"> </v>
      </c>
      <c r="M594" s="16" t="str">
        <f>+CONSOLIDADO!N598&amp;" "&amp;CONSOLIDADO!O598</f>
        <v xml:space="preserve"> </v>
      </c>
    </row>
    <row r="595" spans="1:13" x14ac:dyDescent="0.2">
      <c r="A595" s="34" t="str">
        <f t="shared" si="45"/>
        <v>-92</v>
      </c>
      <c r="B595" s="34">
        <f t="shared" si="46"/>
        <v>92</v>
      </c>
      <c r="C595" s="34" t="str">
        <f t="shared" si="47"/>
        <v/>
      </c>
      <c r="D595" s="34" t="str">
        <f t="shared" si="48"/>
        <v/>
      </c>
      <c r="E595" s="34" t="str">
        <f t="shared" si="49"/>
        <v/>
      </c>
      <c r="F595" s="35" t="str">
        <f>IF(ISERROR(CONSOLIDADO!D599&amp;IF(LEN(CONSOLIDADO!G599)=1,"00"&amp;CONSOLIDADO!G599,IF(LEN(CONSOLIDADO!G599)=2,"0"&amp;CONSOLIDADO!G599,IF(LEN(CONSOLIDADO!G599)=3,CONSOLIDADO!G599,""))))=TRUE,"",CONSOLIDADO!D599&amp;IF(LEN(CONSOLIDADO!G599)=1,"00"&amp;CONSOLIDADO!G599,IF(LEN(CONSOLIDADO!G599)=2,"0"&amp;CONSOLIDADO!G599,IF(LEN(CONSOLIDADO!G599)=3,CONSOLIDADO!G599,""))))</f>
        <v/>
      </c>
      <c r="G595" s="16">
        <f>CONSOLIDADO!B599</f>
        <v>0</v>
      </c>
      <c r="H595" s="16" t="str">
        <f>MID(CONSOLIDADO!E599,6,250)</f>
        <v/>
      </c>
      <c r="I595" s="36">
        <f>CONSOLIDADO!H599</f>
        <v>0</v>
      </c>
      <c r="J595" s="34" t="str">
        <f>+CONSOLIDADO!P599&amp;" - "&amp;CONSOLIDADO!Q599&amp;" - "&amp;CONSOLIDADO!R599&amp;" "&amp;CONSOLIDADO!S599</f>
        <v xml:space="preserve"> -  -  </v>
      </c>
      <c r="K595" s="34" t="str">
        <f>+CONSOLIDADO!J599&amp;" "&amp;CONSOLIDADO!K599</f>
        <v xml:space="preserve"> </v>
      </c>
      <c r="L595" s="16" t="str">
        <f>+CONSOLIDADO!L599&amp;" "&amp;CONSOLIDADO!M599</f>
        <v xml:space="preserve"> </v>
      </c>
      <c r="M595" s="16" t="str">
        <f>+CONSOLIDADO!N599&amp;" "&amp;CONSOLIDADO!O599</f>
        <v xml:space="preserve"> </v>
      </c>
    </row>
    <row r="596" spans="1:13" x14ac:dyDescent="0.2">
      <c r="A596" s="34" t="str">
        <f t="shared" si="45"/>
        <v>-93</v>
      </c>
      <c r="B596" s="34">
        <f t="shared" si="46"/>
        <v>93</v>
      </c>
      <c r="C596" s="34" t="str">
        <f t="shared" si="47"/>
        <v/>
      </c>
      <c r="D596" s="34" t="str">
        <f t="shared" si="48"/>
        <v/>
      </c>
      <c r="E596" s="34" t="str">
        <f t="shared" si="49"/>
        <v/>
      </c>
      <c r="F596" s="35" t="str">
        <f>IF(ISERROR(CONSOLIDADO!D600&amp;IF(LEN(CONSOLIDADO!G600)=1,"00"&amp;CONSOLIDADO!G600,IF(LEN(CONSOLIDADO!G600)=2,"0"&amp;CONSOLIDADO!G600,IF(LEN(CONSOLIDADO!G600)=3,CONSOLIDADO!G600,""))))=TRUE,"",CONSOLIDADO!D600&amp;IF(LEN(CONSOLIDADO!G600)=1,"00"&amp;CONSOLIDADO!G600,IF(LEN(CONSOLIDADO!G600)=2,"0"&amp;CONSOLIDADO!G600,IF(LEN(CONSOLIDADO!G600)=3,CONSOLIDADO!G600,""))))</f>
        <v/>
      </c>
      <c r="G596" s="16">
        <f>CONSOLIDADO!B600</f>
        <v>0</v>
      </c>
      <c r="H596" s="16" t="str">
        <f>MID(CONSOLIDADO!E600,6,250)</f>
        <v/>
      </c>
      <c r="I596" s="36">
        <f>CONSOLIDADO!H600</f>
        <v>0</v>
      </c>
      <c r="J596" s="34" t="str">
        <f>+CONSOLIDADO!P600&amp;" - "&amp;CONSOLIDADO!Q600&amp;" - "&amp;CONSOLIDADO!R600&amp;" "&amp;CONSOLIDADO!S600</f>
        <v xml:space="preserve"> -  -  </v>
      </c>
      <c r="K596" s="34" t="str">
        <f>+CONSOLIDADO!J600&amp;" "&amp;CONSOLIDADO!K600</f>
        <v xml:space="preserve"> </v>
      </c>
      <c r="L596" s="16" t="str">
        <f>+CONSOLIDADO!L600&amp;" "&amp;CONSOLIDADO!M600</f>
        <v xml:space="preserve"> </v>
      </c>
      <c r="M596" s="16" t="str">
        <f>+CONSOLIDADO!N600&amp;" "&amp;CONSOLIDADO!O600</f>
        <v xml:space="preserve"> </v>
      </c>
    </row>
    <row r="597" spans="1:13" x14ac:dyDescent="0.2">
      <c r="A597" s="34" t="str">
        <f t="shared" si="45"/>
        <v>-94</v>
      </c>
      <c r="B597" s="34">
        <f t="shared" si="46"/>
        <v>94</v>
      </c>
      <c r="C597" s="34" t="str">
        <f t="shared" si="47"/>
        <v/>
      </c>
      <c r="D597" s="34" t="str">
        <f t="shared" si="48"/>
        <v/>
      </c>
      <c r="E597" s="34" t="str">
        <f t="shared" si="49"/>
        <v/>
      </c>
      <c r="F597" s="35" t="str">
        <f>IF(ISERROR(CONSOLIDADO!D601&amp;IF(LEN(CONSOLIDADO!G601)=1,"00"&amp;CONSOLIDADO!G601,IF(LEN(CONSOLIDADO!G601)=2,"0"&amp;CONSOLIDADO!G601,IF(LEN(CONSOLIDADO!G601)=3,CONSOLIDADO!G601,""))))=TRUE,"",CONSOLIDADO!D601&amp;IF(LEN(CONSOLIDADO!G601)=1,"00"&amp;CONSOLIDADO!G601,IF(LEN(CONSOLIDADO!G601)=2,"0"&amp;CONSOLIDADO!G601,IF(LEN(CONSOLIDADO!G601)=3,CONSOLIDADO!G601,""))))</f>
        <v/>
      </c>
      <c r="G597" s="16">
        <f>CONSOLIDADO!B601</f>
        <v>0</v>
      </c>
      <c r="H597" s="16" t="str">
        <f>MID(CONSOLIDADO!E601,6,250)</f>
        <v/>
      </c>
      <c r="I597" s="36">
        <f>CONSOLIDADO!H601</f>
        <v>0</v>
      </c>
      <c r="J597" s="34" t="str">
        <f>+CONSOLIDADO!P601&amp;" - "&amp;CONSOLIDADO!Q601&amp;" - "&amp;CONSOLIDADO!R601&amp;" "&amp;CONSOLIDADO!S601</f>
        <v xml:space="preserve"> -  -  </v>
      </c>
      <c r="K597" s="34" t="str">
        <f>+CONSOLIDADO!J601&amp;" "&amp;CONSOLIDADO!K601</f>
        <v xml:space="preserve"> </v>
      </c>
      <c r="L597" s="16" t="str">
        <f>+CONSOLIDADO!L601&amp;" "&amp;CONSOLIDADO!M601</f>
        <v xml:space="preserve"> </v>
      </c>
      <c r="M597" s="16" t="str">
        <f>+CONSOLIDADO!N601&amp;" "&amp;CONSOLIDADO!O601</f>
        <v xml:space="preserve"> </v>
      </c>
    </row>
    <row r="598" spans="1:13" x14ac:dyDescent="0.2">
      <c r="A598" s="34" t="str">
        <f t="shared" si="45"/>
        <v>-95</v>
      </c>
      <c r="B598" s="34">
        <f t="shared" si="46"/>
        <v>95</v>
      </c>
      <c r="C598" s="34" t="str">
        <f t="shared" si="47"/>
        <v/>
      </c>
      <c r="D598" s="34" t="str">
        <f t="shared" si="48"/>
        <v/>
      </c>
      <c r="E598" s="34" t="str">
        <f t="shared" si="49"/>
        <v/>
      </c>
      <c r="F598" s="35" t="str">
        <f>IF(ISERROR(CONSOLIDADO!D602&amp;IF(LEN(CONSOLIDADO!G602)=1,"00"&amp;CONSOLIDADO!G602,IF(LEN(CONSOLIDADO!G602)=2,"0"&amp;CONSOLIDADO!G602,IF(LEN(CONSOLIDADO!G602)=3,CONSOLIDADO!G602,""))))=TRUE,"",CONSOLIDADO!D602&amp;IF(LEN(CONSOLIDADO!G602)=1,"00"&amp;CONSOLIDADO!G602,IF(LEN(CONSOLIDADO!G602)=2,"0"&amp;CONSOLIDADO!G602,IF(LEN(CONSOLIDADO!G602)=3,CONSOLIDADO!G602,""))))</f>
        <v/>
      </c>
      <c r="G598" s="16">
        <f>CONSOLIDADO!B602</f>
        <v>0</v>
      </c>
      <c r="H598" s="16" t="str">
        <f>MID(CONSOLIDADO!E602,6,250)</f>
        <v/>
      </c>
      <c r="I598" s="36">
        <f>CONSOLIDADO!H602</f>
        <v>0</v>
      </c>
      <c r="J598" s="34" t="str">
        <f>+CONSOLIDADO!P602&amp;" - "&amp;CONSOLIDADO!Q602&amp;" - "&amp;CONSOLIDADO!R602&amp;" "&amp;CONSOLIDADO!S602</f>
        <v xml:space="preserve"> -  -  </v>
      </c>
      <c r="K598" s="34" t="str">
        <f>+CONSOLIDADO!J602&amp;" "&amp;CONSOLIDADO!K602</f>
        <v xml:space="preserve"> </v>
      </c>
      <c r="L598" s="16" t="str">
        <f>+CONSOLIDADO!L602&amp;" "&amp;CONSOLIDADO!M602</f>
        <v xml:space="preserve"> </v>
      </c>
      <c r="M598" s="16" t="str">
        <f>+CONSOLIDADO!N602&amp;" "&amp;CONSOLIDADO!O602</f>
        <v xml:space="preserve"> </v>
      </c>
    </row>
    <row r="599" spans="1:13" x14ac:dyDescent="0.2">
      <c r="A599" s="34" t="str">
        <f t="shared" si="45"/>
        <v>-96</v>
      </c>
      <c r="B599" s="34">
        <f t="shared" si="46"/>
        <v>96</v>
      </c>
      <c r="C599" s="34" t="str">
        <f t="shared" si="47"/>
        <v/>
      </c>
      <c r="D599" s="34" t="str">
        <f t="shared" si="48"/>
        <v/>
      </c>
      <c r="E599" s="34" t="str">
        <f t="shared" si="49"/>
        <v/>
      </c>
      <c r="F599" s="35" t="str">
        <f>IF(ISERROR(CONSOLIDADO!D603&amp;IF(LEN(CONSOLIDADO!G603)=1,"00"&amp;CONSOLIDADO!G603,IF(LEN(CONSOLIDADO!G603)=2,"0"&amp;CONSOLIDADO!G603,IF(LEN(CONSOLIDADO!G603)=3,CONSOLIDADO!G603,""))))=TRUE,"",CONSOLIDADO!D603&amp;IF(LEN(CONSOLIDADO!G603)=1,"00"&amp;CONSOLIDADO!G603,IF(LEN(CONSOLIDADO!G603)=2,"0"&amp;CONSOLIDADO!G603,IF(LEN(CONSOLIDADO!G603)=3,CONSOLIDADO!G603,""))))</f>
        <v/>
      </c>
      <c r="G599" s="16">
        <f>CONSOLIDADO!B603</f>
        <v>0</v>
      </c>
      <c r="H599" s="16" t="str">
        <f>MID(CONSOLIDADO!E603,6,250)</f>
        <v/>
      </c>
      <c r="I599" s="36">
        <f>CONSOLIDADO!H603</f>
        <v>0</v>
      </c>
      <c r="J599" s="34" t="str">
        <f>+CONSOLIDADO!P603&amp;" - "&amp;CONSOLIDADO!Q603&amp;" - "&amp;CONSOLIDADO!R603&amp;" "&amp;CONSOLIDADO!S603</f>
        <v xml:space="preserve"> -  -  </v>
      </c>
      <c r="K599" s="34" t="str">
        <f>+CONSOLIDADO!J603&amp;" "&amp;CONSOLIDADO!K603</f>
        <v xml:space="preserve"> </v>
      </c>
      <c r="L599" s="16" t="str">
        <f>+CONSOLIDADO!L603&amp;" "&amp;CONSOLIDADO!M603</f>
        <v xml:space="preserve"> </v>
      </c>
      <c r="M599" s="16" t="str">
        <f>+CONSOLIDADO!N603&amp;" "&amp;CONSOLIDADO!O603</f>
        <v xml:space="preserve"> </v>
      </c>
    </row>
    <row r="600" spans="1:13" x14ac:dyDescent="0.2">
      <c r="A600" s="34" t="str">
        <f t="shared" si="45"/>
        <v>-97</v>
      </c>
      <c r="B600" s="34">
        <f t="shared" si="46"/>
        <v>97</v>
      </c>
      <c r="C600" s="34" t="str">
        <f t="shared" si="47"/>
        <v/>
      </c>
      <c r="D600" s="34" t="str">
        <f t="shared" si="48"/>
        <v/>
      </c>
      <c r="E600" s="34" t="str">
        <f t="shared" si="49"/>
        <v/>
      </c>
      <c r="F600" s="35" t="str">
        <f>IF(ISERROR(CONSOLIDADO!D604&amp;IF(LEN(CONSOLIDADO!G604)=1,"00"&amp;CONSOLIDADO!G604,IF(LEN(CONSOLIDADO!G604)=2,"0"&amp;CONSOLIDADO!G604,IF(LEN(CONSOLIDADO!G604)=3,CONSOLIDADO!G604,""))))=TRUE,"",CONSOLIDADO!D604&amp;IF(LEN(CONSOLIDADO!G604)=1,"00"&amp;CONSOLIDADO!G604,IF(LEN(CONSOLIDADO!G604)=2,"0"&amp;CONSOLIDADO!G604,IF(LEN(CONSOLIDADO!G604)=3,CONSOLIDADO!G604,""))))</f>
        <v/>
      </c>
      <c r="G600" s="16">
        <f>CONSOLIDADO!B604</f>
        <v>0</v>
      </c>
      <c r="H600" s="16" t="str">
        <f>MID(CONSOLIDADO!E604,6,250)</f>
        <v/>
      </c>
      <c r="I600" s="36">
        <f>CONSOLIDADO!H604</f>
        <v>0</v>
      </c>
      <c r="J600" s="34" t="str">
        <f>+CONSOLIDADO!P604&amp;" - "&amp;CONSOLIDADO!Q604&amp;" - "&amp;CONSOLIDADO!R604&amp;" "&amp;CONSOLIDADO!S604</f>
        <v xml:space="preserve"> -  -  </v>
      </c>
      <c r="K600" s="34" t="str">
        <f>+CONSOLIDADO!J604&amp;" "&amp;CONSOLIDADO!K604</f>
        <v xml:space="preserve"> </v>
      </c>
      <c r="L600" s="16" t="str">
        <f>+CONSOLIDADO!L604&amp;" "&amp;CONSOLIDADO!M604</f>
        <v xml:space="preserve"> </v>
      </c>
      <c r="M600" s="16" t="str">
        <f>+CONSOLIDADO!N604&amp;" "&amp;CONSOLIDADO!O604</f>
        <v xml:space="preserve"> </v>
      </c>
    </row>
    <row r="601" spans="1:13" x14ac:dyDescent="0.2">
      <c r="A601" s="34" t="str">
        <f t="shared" si="45"/>
        <v>-98</v>
      </c>
      <c r="B601" s="34">
        <f t="shared" si="46"/>
        <v>98</v>
      </c>
      <c r="C601" s="34" t="str">
        <f t="shared" si="47"/>
        <v/>
      </c>
      <c r="D601" s="34" t="str">
        <f t="shared" si="48"/>
        <v/>
      </c>
      <c r="E601" s="34" t="str">
        <f t="shared" si="49"/>
        <v/>
      </c>
      <c r="F601" s="35" t="str">
        <f>IF(ISERROR(CONSOLIDADO!D605&amp;IF(LEN(CONSOLIDADO!G605)=1,"00"&amp;CONSOLIDADO!G605,IF(LEN(CONSOLIDADO!G605)=2,"0"&amp;CONSOLIDADO!G605,IF(LEN(CONSOLIDADO!G605)=3,CONSOLIDADO!G605,""))))=TRUE,"",CONSOLIDADO!D605&amp;IF(LEN(CONSOLIDADO!G605)=1,"00"&amp;CONSOLIDADO!G605,IF(LEN(CONSOLIDADO!G605)=2,"0"&amp;CONSOLIDADO!G605,IF(LEN(CONSOLIDADO!G605)=3,CONSOLIDADO!G605,""))))</f>
        <v/>
      </c>
      <c r="G601" s="16">
        <f>CONSOLIDADO!B605</f>
        <v>0</v>
      </c>
      <c r="H601" s="16" t="str">
        <f>MID(CONSOLIDADO!E605,6,250)</f>
        <v/>
      </c>
      <c r="I601" s="36">
        <f>CONSOLIDADO!H605</f>
        <v>0</v>
      </c>
      <c r="J601" s="34" t="str">
        <f>+CONSOLIDADO!P605&amp;" - "&amp;CONSOLIDADO!Q605&amp;" - "&amp;CONSOLIDADO!R605&amp;" "&amp;CONSOLIDADO!S605</f>
        <v xml:space="preserve"> -  -  </v>
      </c>
      <c r="K601" s="34" t="str">
        <f>+CONSOLIDADO!J605&amp;" "&amp;CONSOLIDADO!K605</f>
        <v xml:space="preserve"> </v>
      </c>
      <c r="L601" s="16" t="str">
        <f>+CONSOLIDADO!L605&amp;" "&amp;CONSOLIDADO!M605</f>
        <v xml:space="preserve"> </v>
      </c>
      <c r="M601" s="16" t="str">
        <f>+CONSOLIDADO!N605&amp;" "&amp;CONSOLIDADO!O605</f>
        <v xml:space="preserve"> </v>
      </c>
    </row>
    <row r="602" spans="1:13" x14ac:dyDescent="0.2">
      <c r="A602" s="34" t="str">
        <f t="shared" si="45"/>
        <v>-99</v>
      </c>
      <c r="B602" s="34">
        <f t="shared" si="46"/>
        <v>99</v>
      </c>
      <c r="C602" s="34" t="str">
        <f t="shared" si="47"/>
        <v/>
      </c>
      <c r="D602" s="34" t="str">
        <f t="shared" si="48"/>
        <v/>
      </c>
      <c r="E602" s="34" t="str">
        <f t="shared" si="49"/>
        <v/>
      </c>
      <c r="F602" s="35" t="str">
        <f>IF(ISERROR(CONSOLIDADO!D606&amp;IF(LEN(CONSOLIDADO!G606)=1,"00"&amp;CONSOLIDADO!G606,IF(LEN(CONSOLIDADO!G606)=2,"0"&amp;CONSOLIDADO!G606,IF(LEN(CONSOLIDADO!G606)=3,CONSOLIDADO!G606,""))))=TRUE,"",CONSOLIDADO!D606&amp;IF(LEN(CONSOLIDADO!G606)=1,"00"&amp;CONSOLIDADO!G606,IF(LEN(CONSOLIDADO!G606)=2,"0"&amp;CONSOLIDADO!G606,IF(LEN(CONSOLIDADO!G606)=3,CONSOLIDADO!G606,""))))</f>
        <v/>
      </c>
      <c r="G602" s="16">
        <f>CONSOLIDADO!B606</f>
        <v>0</v>
      </c>
      <c r="H602" s="16" t="str">
        <f>MID(CONSOLIDADO!E606,6,250)</f>
        <v/>
      </c>
      <c r="I602" s="36">
        <f>CONSOLIDADO!H606</f>
        <v>0</v>
      </c>
      <c r="J602" s="34" t="str">
        <f>+CONSOLIDADO!P606&amp;" - "&amp;CONSOLIDADO!Q606&amp;" - "&amp;CONSOLIDADO!R606&amp;" "&amp;CONSOLIDADO!S606</f>
        <v xml:space="preserve"> -  -  </v>
      </c>
      <c r="K602" s="34" t="str">
        <f>+CONSOLIDADO!J606&amp;" "&amp;CONSOLIDADO!K606</f>
        <v xml:space="preserve"> </v>
      </c>
      <c r="L602" s="16" t="str">
        <f>+CONSOLIDADO!L606&amp;" "&amp;CONSOLIDADO!M606</f>
        <v xml:space="preserve"> </v>
      </c>
      <c r="M602" s="16" t="str">
        <f>+CONSOLIDADO!N606&amp;" "&amp;CONSOLIDADO!O606</f>
        <v xml:space="preserve"> </v>
      </c>
    </row>
    <row r="603" spans="1:13" x14ac:dyDescent="0.2">
      <c r="A603" s="34" t="str">
        <f t="shared" si="45"/>
        <v>-100</v>
      </c>
      <c r="B603" s="34">
        <f t="shared" si="46"/>
        <v>100</v>
      </c>
      <c r="C603" s="34" t="str">
        <f t="shared" si="47"/>
        <v/>
      </c>
      <c r="D603" s="34" t="str">
        <f t="shared" si="48"/>
        <v/>
      </c>
      <c r="E603" s="34" t="str">
        <f t="shared" si="49"/>
        <v/>
      </c>
      <c r="F603" s="35" t="str">
        <f>IF(ISERROR(CONSOLIDADO!D607&amp;IF(LEN(CONSOLIDADO!G607)=1,"00"&amp;CONSOLIDADO!G607,IF(LEN(CONSOLIDADO!G607)=2,"0"&amp;CONSOLIDADO!G607,IF(LEN(CONSOLIDADO!G607)=3,CONSOLIDADO!G607,""))))=TRUE,"",CONSOLIDADO!D607&amp;IF(LEN(CONSOLIDADO!G607)=1,"00"&amp;CONSOLIDADO!G607,IF(LEN(CONSOLIDADO!G607)=2,"0"&amp;CONSOLIDADO!G607,IF(LEN(CONSOLIDADO!G607)=3,CONSOLIDADO!G607,""))))</f>
        <v/>
      </c>
      <c r="G603" s="16">
        <f>CONSOLIDADO!B607</f>
        <v>0</v>
      </c>
      <c r="H603" s="16" t="str">
        <f>MID(CONSOLIDADO!E607,6,250)</f>
        <v/>
      </c>
      <c r="I603" s="36">
        <f>CONSOLIDADO!H607</f>
        <v>0</v>
      </c>
      <c r="J603" s="34" t="str">
        <f>+CONSOLIDADO!P607&amp;" - "&amp;CONSOLIDADO!Q607&amp;" - "&amp;CONSOLIDADO!R607&amp;" "&amp;CONSOLIDADO!S607</f>
        <v xml:space="preserve"> -  -  </v>
      </c>
      <c r="K603" s="34" t="str">
        <f>+CONSOLIDADO!J607&amp;" "&amp;CONSOLIDADO!K607</f>
        <v xml:space="preserve"> </v>
      </c>
      <c r="L603" s="16" t="str">
        <f>+CONSOLIDADO!L607&amp;" "&amp;CONSOLIDADO!M607</f>
        <v xml:space="preserve"> </v>
      </c>
      <c r="M603" s="16" t="str">
        <f>+CONSOLIDADO!N607&amp;" "&amp;CONSOLIDADO!O607</f>
        <v xml:space="preserve"> </v>
      </c>
    </row>
    <row r="604" spans="1:13" x14ac:dyDescent="0.2">
      <c r="A604" s="34" t="str">
        <f t="shared" si="45"/>
        <v>-101</v>
      </c>
      <c r="B604" s="34">
        <f t="shared" si="46"/>
        <v>101</v>
      </c>
      <c r="C604" s="34" t="str">
        <f t="shared" si="47"/>
        <v/>
      </c>
      <c r="D604" s="34" t="str">
        <f t="shared" si="48"/>
        <v/>
      </c>
      <c r="E604" s="34" t="str">
        <f t="shared" si="49"/>
        <v/>
      </c>
      <c r="F604" s="35" t="str">
        <f>IF(ISERROR(CONSOLIDADO!D608&amp;IF(LEN(CONSOLIDADO!G608)=1,"00"&amp;CONSOLIDADO!G608,IF(LEN(CONSOLIDADO!G608)=2,"0"&amp;CONSOLIDADO!G608,IF(LEN(CONSOLIDADO!G608)=3,CONSOLIDADO!G608,""))))=TRUE,"",CONSOLIDADO!D608&amp;IF(LEN(CONSOLIDADO!G608)=1,"00"&amp;CONSOLIDADO!G608,IF(LEN(CONSOLIDADO!G608)=2,"0"&amp;CONSOLIDADO!G608,IF(LEN(CONSOLIDADO!G608)=3,CONSOLIDADO!G608,""))))</f>
        <v/>
      </c>
      <c r="G604" s="16">
        <f>CONSOLIDADO!B608</f>
        <v>0</v>
      </c>
      <c r="H604" s="16" t="str">
        <f>MID(CONSOLIDADO!E608,6,250)</f>
        <v/>
      </c>
      <c r="I604" s="36">
        <f>CONSOLIDADO!H608</f>
        <v>0</v>
      </c>
      <c r="J604" s="34" t="str">
        <f>+CONSOLIDADO!P608&amp;" - "&amp;CONSOLIDADO!Q608&amp;" - "&amp;CONSOLIDADO!R608&amp;" "&amp;CONSOLIDADO!S608</f>
        <v xml:space="preserve"> -  -  </v>
      </c>
      <c r="K604" s="34" t="str">
        <f>+CONSOLIDADO!J608&amp;" "&amp;CONSOLIDADO!K608</f>
        <v xml:space="preserve"> </v>
      </c>
      <c r="L604" s="16" t="str">
        <f>+CONSOLIDADO!L608&amp;" "&amp;CONSOLIDADO!M608</f>
        <v xml:space="preserve"> </v>
      </c>
      <c r="M604" s="16" t="str">
        <f>+CONSOLIDADO!N608&amp;" "&amp;CONSOLIDADO!O608</f>
        <v xml:space="preserve"> </v>
      </c>
    </row>
    <row r="605" spans="1:13" x14ac:dyDescent="0.2">
      <c r="A605" s="34" t="str">
        <f t="shared" si="45"/>
        <v>-102</v>
      </c>
      <c r="B605" s="34">
        <f t="shared" si="46"/>
        <v>102</v>
      </c>
      <c r="C605" s="34" t="str">
        <f t="shared" si="47"/>
        <v/>
      </c>
      <c r="D605" s="34" t="str">
        <f t="shared" si="48"/>
        <v/>
      </c>
      <c r="E605" s="34" t="str">
        <f t="shared" si="49"/>
        <v/>
      </c>
      <c r="F605" s="35" t="str">
        <f>IF(ISERROR(CONSOLIDADO!D609&amp;IF(LEN(CONSOLIDADO!G609)=1,"00"&amp;CONSOLIDADO!G609,IF(LEN(CONSOLIDADO!G609)=2,"0"&amp;CONSOLIDADO!G609,IF(LEN(CONSOLIDADO!G609)=3,CONSOLIDADO!G609,""))))=TRUE,"",CONSOLIDADO!D609&amp;IF(LEN(CONSOLIDADO!G609)=1,"00"&amp;CONSOLIDADO!G609,IF(LEN(CONSOLIDADO!G609)=2,"0"&amp;CONSOLIDADO!G609,IF(LEN(CONSOLIDADO!G609)=3,CONSOLIDADO!G609,""))))</f>
        <v/>
      </c>
      <c r="G605" s="16">
        <f>CONSOLIDADO!B609</f>
        <v>0</v>
      </c>
      <c r="H605" s="16" t="str">
        <f>MID(CONSOLIDADO!E609,6,250)</f>
        <v/>
      </c>
      <c r="I605" s="36">
        <f>CONSOLIDADO!H609</f>
        <v>0</v>
      </c>
      <c r="J605" s="34" t="str">
        <f>+CONSOLIDADO!P609&amp;" - "&amp;CONSOLIDADO!Q609&amp;" - "&amp;CONSOLIDADO!R609&amp;" "&amp;CONSOLIDADO!S609</f>
        <v xml:space="preserve"> -  -  </v>
      </c>
      <c r="K605" s="34" t="str">
        <f>+CONSOLIDADO!J609&amp;" "&amp;CONSOLIDADO!K609</f>
        <v xml:space="preserve"> </v>
      </c>
      <c r="L605" s="16" t="str">
        <f>+CONSOLIDADO!L609&amp;" "&amp;CONSOLIDADO!M609</f>
        <v xml:space="preserve"> </v>
      </c>
      <c r="M605" s="16" t="str">
        <f>+CONSOLIDADO!N609&amp;" "&amp;CONSOLIDADO!O609</f>
        <v xml:space="preserve"> </v>
      </c>
    </row>
    <row r="606" spans="1:13" x14ac:dyDescent="0.2">
      <c r="A606" s="34" t="str">
        <f t="shared" si="45"/>
        <v>-103</v>
      </c>
      <c r="B606" s="34">
        <f t="shared" si="46"/>
        <v>103</v>
      </c>
      <c r="C606" s="34" t="str">
        <f t="shared" si="47"/>
        <v/>
      </c>
      <c r="D606" s="34" t="str">
        <f t="shared" si="48"/>
        <v/>
      </c>
      <c r="E606" s="34" t="str">
        <f t="shared" si="49"/>
        <v/>
      </c>
      <c r="F606" s="35" t="str">
        <f>IF(ISERROR(CONSOLIDADO!D610&amp;IF(LEN(CONSOLIDADO!G610)=1,"00"&amp;CONSOLIDADO!G610,IF(LEN(CONSOLIDADO!G610)=2,"0"&amp;CONSOLIDADO!G610,IF(LEN(CONSOLIDADO!G610)=3,CONSOLIDADO!G610,""))))=TRUE,"",CONSOLIDADO!D610&amp;IF(LEN(CONSOLIDADO!G610)=1,"00"&amp;CONSOLIDADO!G610,IF(LEN(CONSOLIDADO!G610)=2,"0"&amp;CONSOLIDADO!G610,IF(LEN(CONSOLIDADO!G610)=3,CONSOLIDADO!G610,""))))</f>
        <v/>
      </c>
      <c r="G606" s="16">
        <f>CONSOLIDADO!B610</f>
        <v>0</v>
      </c>
      <c r="H606" s="16" t="str">
        <f>MID(CONSOLIDADO!E610,6,250)</f>
        <v/>
      </c>
      <c r="I606" s="36">
        <f>CONSOLIDADO!H610</f>
        <v>0</v>
      </c>
      <c r="J606" s="34" t="str">
        <f>+CONSOLIDADO!P610&amp;" - "&amp;CONSOLIDADO!Q610&amp;" - "&amp;CONSOLIDADO!R610&amp;" "&amp;CONSOLIDADO!S610</f>
        <v xml:space="preserve"> -  -  </v>
      </c>
      <c r="K606" s="34" t="str">
        <f>+CONSOLIDADO!J610&amp;" "&amp;CONSOLIDADO!K610</f>
        <v xml:space="preserve"> </v>
      </c>
      <c r="L606" s="16" t="str">
        <f>+CONSOLIDADO!L610&amp;" "&amp;CONSOLIDADO!M610</f>
        <v xml:space="preserve"> </v>
      </c>
      <c r="M606" s="16" t="str">
        <f>+CONSOLIDADO!N610&amp;" "&amp;CONSOLIDADO!O610</f>
        <v xml:space="preserve"> </v>
      </c>
    </row>
    <row r="607" spans="1:13" x14ac:dyDescent="0.2">
      <c r="A607" s="34" t="str">
        <f t="shared" si="45"/>
        <v>-104</v>
      </c>
      <c r="B607" s="34">
        <f t="shared" si="46"/>
        <v>104</v>
      </c>
      <c r="C607" s="34" t="str">
        <f t="shared" si="47"/>
        <v/>
      </c>
      <c r="D607" s="34" t="str">
        <f t="shared" si="48"/>
        <v/>
      </c>
      <c r="E607" s="34" t="str">
        <f t="shared" si="49"/>
        <v/>
      </c>
      <c r="F607" s="35" t="str">
        <f>IF(ISERROR(CONSOLIDADO!D611&amp;IF(LEN(CONSOLIDADO!G611)=1,"00"&amp;CONSOLIDADO!G611,IF(LEN(CONSOLIDADO!G611)=2,"0"&amp;CONSOLIDADO!G611,IF(LEN(CONSOLIDADO!G611)=3,CONSOLIDADO!G611,""))))=TRUE,"",CONSOLIDADO!D611&amp;IF(LEN(CONSOLIDADO!G611)=1,"00"&amp;CONSOLIDADO!G611,IF(LEN(CONSOLIDADO!G611)=2,"0"&amp;CONSOLIDADO!G611,IF(LEN(CONSOLIDADO!G611)=3,CONSOLIDADO!G611,""))))</f>
        <v/>
      </c>
      <c r="G607" s="16">
        <f>CONSOLIDADO!B611</f>
        <v>0</v>
      </c>
      <c r="H607" s="16" t="str">
        <f>MID(CONSOLIDADO!E611,6,250)</f>
        <v/>
      </c>
      <c r="I607" s="36">
        <f>CONSOLIDADO!H611</f>
        <v>0</v>
      </c>
      <c r="J607" s="34" t="str">
        <f>+CONSOLIDADO!P611&amp;" - "&amp;CONSOLIDADO!Q611&amp;" - "&amp;CONSOLIDADO!R611&amp;" "&amp;CONSOLIDADO!S611</f>
        <v xml:space="preserve"> -  -  </v>
      </c>
      <c r="K607" s="34" t="str">
        <f>+CONSOLIDADO!J611&amp;" "&amp;CONSOLIDADO!K611</f>
        <v xml:space="preserve"> </v>
      </c>
      <c r="L607" s="16" t="str">
        <f>+CONSOLIDADO!L611&amp;" "&amp;CONSOLIDADO!M611</f>
        <v xml:space="preserve"> </v>
      </c>
      <c r="M607" s="16" t="str">
        <f>+CONSOLIDADO!N611&amp;" "&amp;CONSOLIDADO!O611</f>
        <v xml:space="preserve"> </v>
      </c>
    </row>
    <row r="608" spans="1:13" x14ac:dyDescent="0.2">
      <c r="A608" s="34" t="str">
        <f t="shared" si="45"/>
        <v>-105</v>
      </c>
      <c r="B608" s="34">
        <f t="shared" si="46"/>
        <v>105</v>
      </c>
      <c r="C608" s="34" t="str">
        <f t="shared" si="47"/>
        <v/>
      </c>
      <c r="D608" s="34" t="str">
        <f t="shared" si="48"/>
        <v/>
      </c>
      <c r="E608" s="34" t="str">
        <f t="shared" si="49"/>
        <v/>
      </c>
      <c r="F608" s="35" t="str">
        <f>IF(ISERROR(CONSOLIDADO!D612&amp;IF(LEN(CONSOLIDADO!G612)=1,"00"&amp;CONSOLIDADO!G612,IF(LEN(CONSOLIDADO!G612)=2,"0"&amp;CONSOLIDADO!G612,IF(LEN(CONSOLIDADO!G612)=3,CONSOLIDADO!G612,""))))=TRUE,"",CONSOLIDADO!D612&amp;IF(LEN(CONSOLIDADO!G612)=1,"00"&amp;CONSOLIDADO!G612,IF(LEN(CONSOLIDADO!G612)=2,"0"&amp;CONSOLIDADO!G612,IF(LEN(CONSOLIDADO!G612)=3,CONSOLIDADO!G612,""))))</f>
        <v/>
      </c>
      <c r="G608" s="16">
        <f>CONSOLIDADO!B612</f>
        <v>0</v>
      </c>
      <c r="H608" s="16" t="str">
        <f>MID(CONSOLIDADO!E612,6,250)</f>
        <v/>
      </c>
      <c r="I608" s="36">
        <f>CONSOLIDADO!H612</f>
        <v>0</v>
      </c>
      <c r="J608" s="34" t="str">
        <f>+CONSOLIDADO!P612&amp;" - "&amp;CONSOLIDADO!Q612&amp;" - "&amp;CONSOLIDADO!R612&amp;" "&amp;CONSOLIDADO!S612</f>
        <v xml:space="preserve"> -  -  </v>
      </c>
      <c r="K608" s="34" t="str">
        <f>+CONSOLIDADO!J612&amp;" "&amp;CONSOLIDADO!K612</f>
        <v xml:space="preserve"> </v>
      </c>
      <c r="L608" s="16" t="str">
        <f>+CONSOLIDADO!L612&amp;" "&amp;CONSOLIDADO!M612</f>
        <v xml:space="preserve"> </v>
      </c>
      <c r="M608" s="16" t="str">
        <f>+CONSOLIDADO!N612&amp;" "&amp;CONSOLIDADO!O612</f>
        <v xml:space="preserve"> </v>
      </c>
    </row>
    <row r="609" spans="1:13" x14ac:dyDescent="0.2">
      <c r="A609" s="34" t="str">
        <f t="shared" si="45"/>
        <v>-106</v>
      </c>
      <c r="B609" s="34">
        <f t="shared" si="46"/>
        <v>106</v>
      </c>
      <c r="C609" s="34" t="str">
        <f t="shared" si="47"/>
        <v/>
      </c>
      <c r="D609" s="34" t="str">
        <f t="shared" si="48"/>
        <v/>
      </c>
      <c r="E609" s="34" t="str">
        <f t="shared" si="49"/>
        <v/>
      </c>
      <c r="F609" s="35" t="str">
        <f>IF(ISERROR(CONSOLIDADO!D613&amp;IF(LEN(CONSOLIDADO!G613)=1,"00"&amp;CONSOLIDADO!G613,IF(LEN(CONSOLIDADO!G613)=2,"0"&amp;CONSOLIDADO!G613,IF(LEN(CONSOLIDADO!G613)=3,CONSOLIDADO!G613,""))))=TRUE,"",CONSOLIDADO!D613&amp;IF(LEN(CONSOLIDADO!G613)=1,"00"&amp;CONSOLIDADO!G613,IF(LEN(CONSOLIDADO!G613)=2,"0"&amp;CONSOLIDADO!G613,IF(LEN(CONSOLIDADO!G613)=3,CONSOLIDADO!G613,""))))</f>
        <v/>
      </c>
      <c r="G609" s="16">
        <f>CONSOLIDADO!B613</f>
        <v>0</v>
      </c>
      <c r="H609" s="16" t="str">
        <f>MID(CONSOLIDADO!E613,6,250)</f>
        <v/>
      </c>
      <c r="I609" s="36">
        <f>CONSOLIDADO!H613</f>
        <v>0</v>
      </c>
      <c r="J609" s="34" t="str">
        <f>+CONSOLIDADO!P613&amp;" - "&amp;CONSOLIDADO!Q613&amp;" - "&amp;CONSOLIDADO!R613&amp;" "&amp;CONSOLIDADO!S613</f>
        <v xml:space="preserve"> -  -  </v>
      </c>
      <c r="K609" s="34" t="str">
        <f>+CONSOLIDADO!J613&amp;" "&amp;CONSOLIDADO!K613</f>
        <v xml:space="preserve"> </v>
      </c>
      <c r="L609" s="16" t="str">
        <f>+CONSOLIDADO!L613&amp;" "&amp;CONSOLIDADO!M613</f>
        <v xml:space="preserve"> </v>
      </c>
      <c r="M609" s="16" t="str">
        <f>+CONSOLIDADO!N613&amp;" "&amp;CONSOLIDADO!O613</f>
        <v xml:space="preserve"> </v>
      </c>
    </row>
    <row r="610" spans="1:13" x14ac:dyDescent="0.2">
      <c r="A610" s="34" t="str">
        <f t="shared" si="45"/>
        <v>-107</v>
      </c>
      <c r="B610" s="34">
        <f t="shared" si="46"/>
        <v>107</v>
      </c>
      <c r="C610" s="34" t="str">
        <f t="shared" si="47"/>
        <v/>
      </c>
      <c r="D610" s="34" t="str">
        <f t="shared" si="48"/>
        <v/>
      </c>
      <c r="E610" s="34" t="str">
        <f t="shared" si="49"/>
        <v/>
      </c>
      <c r="F610" s="35" t="str">
        <f>IF(ISERROR(CONSOLIDADO!D614&amp;IF(LEN(CONSOLIDADO!G614)=1,"00"&amp;CONSOLIDADO!G614,IF(LEN(CONSOLIDADO!G614)=2,"0"&amp;CONSOLIDADO!G614,IF(LEN(CONSOLIDADO!G614)=3,CONSOLIDADO!G614,""))))=TRUE,"",CONSOLIDADO!D614&amp;IF(LEN(CONSOLIDADO!G614)=1,"00"&amp;CONSOLIDADO!G614,IF(LEN(CONSOLIDADO!G614)=2,"0"&amp;CONSOLIDADO!G614,IF(LEN(CONSOLIDADO!G614)=3,CONSOLIDADO!G614,""))))</f>
        <v/>
      </c>
      <c r="G610" s="16">
        <f>CONSOLIDADO!B614</f>
        <v>0</v>
      </c>
      <c r="H610" s="16" t="str">
        <f>MID(CONSOLIDADO!E614,6,250)</f>
        <v/>
      </c>
      <c r="I610" s="36">
        <f>CONSOLIDADO!H614</f>
        <v>0</v>
      </c>
      <c r="J610" s="34" t="str">
        <f>+CONSOLIDADO!P614&amp;" - "&amp;CONSOLIDADO!Q614&amp;" - "&amp;CONSOLIDADO!R614&amp;" "&amp;CONSOLIDADO!S614</f>
        <v xml:space="preserve"> -  -  </v>
      </c>
      <c r="K610" s="34" t="str">
        <f>+CONSOLIDADO!J614&amp;" "&amp;CONSOLIDADO!K614</f>
        <v xml:space="preserve"> </v>
      </c>
      <c r="L610" s="16" t="str">
        <f>+CONSOLIDADO!L614&amp;" "&amp;CONSOLIDADO!M614</f>
        <v xml:space="preserve"> </v>
      </c>
      <c r="M610" s="16" t="str">
        <f>+CONSOLIDADO!N614&amp;" "&amp;CONSOLIDADO!O614</f>
        <v xml:space="preserve"> </v>
      </c>
    </row>
    <row r="611" spans="1:13" x14ac:dyDescent="0.2">
      <c r="A611" s="34" t="str">
        <f t="shared" si="45"/>
        <v>-108</v>
      </c>
      <c r="B611" s="34">
        <f t="shared" si="46"/>
        <v>108</v>
      </c>
      <c r="C611" s="34" t="str">
        <f t="shared" si="47"/>
        <v/>
      </c>
      <c r="D611" s="34" t="str">
        <f t="shared" si="48"/>
        <v/>
      </c>
      <c r="E611" s="34" t="str">
        <f t="shared" si="49"/>
        <v/>
      </c>
      <c r="F611" s="35" t="str">
        <f>IF(ISERROR(CONSOLIDADO!D615&amp;IF(LEN(CONSOLIDADO!G615)=1,"00"&amp;CONSOLIDADO!G615,IF(LEN(CONSOLIDADO!G615)=2,"0"&amp;CONSOLIDADO!G615,IF(LEN(CONSOLIDADO!G615)=3,CONSOLIDADO!G615,""))))=TRUE,"",CONSOLIDADO!D615&amp;IF(LEN(CONSOLIDADO!G615)=1,"00"&amp;CONSOLIDADO!G615,IF(LEN(CONSOLIDADO!G615)=2,"0"&amp;CONSOLIDADO!G615,IF(LEN(CONSOLIDADO!G615)=3,CONSOLIDADO!G615,""))))</f>
        <v/>
      </c>
      <c r="G611" s="16">
        <f>CONSOLIDADO!B615</f>
        <v>0</v>
      </c>
      <c r="H611" s="16" t="str">
        <f>MID(CONSOLIDADO!E615,6,250)</f>
        <v/>
      </c>
      <c r="I611" s="36">
        <f>CONSOLIDADO!H615</f>
        <v>0</v>
      </c>
      <c r="J611" s="34" t="str">
        <f>+CONSOLIDADO!P615&amp;" - "&amp;CONSOLIDADO!Q615&amp;" - "&amp;CONSOLIDADO!R615&amp;" "&amp;CONSOLIDADO!S615</f>
        <v xml:space="preserve"> -  -  </v>
      </c>
      <c r="K611" s="34" t="str">
        <f>+CONSOLIDADO!J615&amp;" "&amp;CONSOLIDADO!K615</f>
        <v xml:space="preserve"> </v>
      </c>
      <c r="L611" s="16" t="str">
        <f>+CONSOLIDADO!L615&amp;" "&amp;CONSOLIDADO!M615</f>
        <v xml:space="preserve"> </v>
      </c>
      <c r="M611" s="16" t="str">
        <f>+CONSOLIDADO!N615&amp;" "&amp;CONSOLIDADO!O615</f>
        <v xml:space="preserve"> </v>
      </c>
    </row>
    <row r="612" spans="1:13" x14ac:dyDescent="0.2">
      <c r="A612" s="34" t="str">
        <f t="shared" si="45"/>
        <v>-109</v>
      </c>
      <c r="B612" s="34">
        <f t="shared" si="46"/>
        <v>109</v>
      </c>
      <c r="C612" s="34" t="str">
        <f t="shared" si="47"/>
        <v/>
      </c>
      <c r="D612" s="34" t="str">
        <f t="shared" si="48"/>
        <v/>
      </c>
      <c r="E612" s="34" t="str">
        <f t="shared" si="49"/>
        <v/>
      </c>
      <c r="F612" s="35" t="str">
        <f>IF(ISERROR(CONSOLIDADO!D616&amp;IF(LEN(CONSOLIDADO!G616)=1,"00"&amp;CONSOLIDADO!G616,IF(LEN(CONSOLIDADO!G616)=2,"0"&amp;CONSOLIDADO!G616,IF(LEN(CONSOLIDADO!G616)=3,CONSOLIDADO!G616,""))))=TRUE,"",CONSOLIDADO!D616&amp;IF(LEN(CONSOLIDADO!G616)=1,"00"&amp;CONSOLIDADO!G616,IF(LEN(CONSOLIDADO!G616)=2,"0"&amp;CONSOLIDADO!G616,IF(LEN(CONSOLIDADO!G616)=3,CONSOLIDADO!G616,""))))</f>
        <v/>
      </c>
      <c r="G612" s="16">
        <f>CONSOLIDADO!B616</f>
        <v>0</v>
      </c>
      <c r="H612" s="16" t="str">
        <f>MID(CONSOLIDADO!E616,6,250)</f>
        <v/>
      </c>
      <c r="I612" s="36">
        <f>CONSOLIDADO!H616</f>
        <v>0</v>
      </c>
      <c r="J612" s="34" t="str">
        <f>+CONSOLIDADO!P616&amp;" - "&amp;CONSOLIDADO!Q616&amp;" - "&amp;CONSOLIDADO!R616&amp;" "&amp;CONSOLIDADO!S616</f>
        <v xml:space="preserve"> -  -  </v>
      </c>
      <c r="K612" s="34" t="str">
        <f>+CONSOLIDADO!J616&amp;" "&amp;CONSOLIDADO!K616</f>
        <v xml:space="preserve"> </v>
      </c>
      <c r="L612" s="16" t="str">
        <f>+CONSOLIDADO!L616&amp;" "&amp;CONSOLIDADO!M616</f>
        <v xml:space="preserve"> </v>
      </c>
      <c r="M612" s="16" t="str">
        <f>+CONSOLIDADO!N616&amp;" "&amp;CONSOLIDADO!O616</f>
        <v xml:space="preserve"> </v>
      </c>
    </row>
    <row r="613" spans="1:13" x14ac:dyDescent="0.2">
      <c r="A613" s="34" t="str">
        <f t="shared" si="45"/>
        <v>-110</v>
      </c>
      <c r="B613" s="34">
        <f t="shared" si="46"/>
        <v>110</v>
      </c>
      <c r="C613" s="34" t="str">
        <f t="shared" si="47"/>
        <v/>
      </c>
      <c r="D613" s="34" t="str">
        <f t="shared" si="48"/>
        <v/>
      </c>
      <c r="E613" s="34" t="str">
        <f t="shared" si="49"/>
        <v/>
      </c>
      <c r="F613" s="35" t="str">
        <f>IF(ISERROR(CONSOLIDADO!D617&amp;IF(LEN(CONSOLIDADO!G617)=1,"00"&amp;CONSOLIDADO!G617,IF(LEN(CONSOLIDADO!G617)=2,"0"&amp;CONSOLIDADO!G617,IF(LEN(CONSOLIDADO!G617)=3,CONSOLIDADO!G617,""))))=TRUE,"",CONSOLIDADO!D617&amp;IF(LEN(CONSOLIDADO!G617)=1,"00"&amp;CONSOLIDADO!G617,IF(LEN(CONSOLIDADO!G617)=2,"0"&amp;CONSOLIDADO!G617,IF(LEN(CONSOLIDADO!G617)=3,CONSOLIDADO!G617,""))))</f>
        <v/>
      </c>
      <c r="G613" s="16">
        <f>CONSOLIDADO!B617</f>
        <v>0</v>
      </c>
      <c r="H613" s="16" t="str">
        <f>MID(CONSOLIDADO!E617,6,250)</f>
        <v/>
      </c>
      <c r="I613" s="36">
        <f>CONSOLIDADO!H617</f>
        <v>0</v>
      </c>
      <c r="J613" s="34" t="str">
        <f>+CONSOLIDADO!P617&amp;" - "&amp;CONSOLIDADO!Q617&amp;" - "&amp;CONSOLIDADO!R617&amp;" "&amp;CONSOLIDADO!S617</f>
        <v xml:space="preserve"> -  -  </v>
      </c>
      <c r="K613" s="34" t="str">
        <f>+CONSOLIDADO!J617&amp;" "&amp;CONSOLIDADO!K617</f>
        <v xml:space="preserve"> </v>
      </c>
      <c r="L613" s="16" t="str">
        <f>+CONSOLIDADO!L617&amp;" "&amp;CONSOLIDADO!M617</f>
        <v xml:space="preserve"> </v>
      </c>
      <c r="M613" s="16" t="str">
        <f>+CONSOLIDADO!N617&amp;" "&amp;CONSOLIDADO!O617</f>
        <v xml:space="preserve"> </v>
      </c>
    </row>
    <row r="614" spans="1:13" x14ac:dyDescent="0.2">
      <c r="A614" s="34" t="str">
        <f t="shared" si="45"/>
        <v>-111</v>
      </c>
      <c r="B614" s="34">
        <f t="shared" si="46"/>
        <v>111</v>
      </c>
      <c r="C614" s="34" t="str">
        <f t="shared" si="47"/>
        <v/>
      </c>
      <c r="D614" s="34" t="str">
        <f t="shared" si="48"/>
        <v/>
      </c>
      <c r="E614" s="34" t="str">
        <f t="shared" si="49"/>
        <v/>
      </c>
      <c r="F614" s="35" t="str">
        <f>IF(ISERROR(CONSOLIDADO!D618&amp;IF(LEN(CONSOLIDADO!G618)=1,"00"&amp;CONSOLIDADO!G618,IF(LEN(CONSOLIDADO!G618)=2,"0"&amp;CONSOLIDADO!G618,IF(LEN(CONSOLIDADO!G618)=3,CONSOLIDADO!G618,""))))=TRUE,"",CONSOLIDADO!D618&amp;IF(LEN(CONSOLIDADO!G618)=1,"00"&amp;CONSOLIDADO!G618,IF(LEN(CONSOLIDADO!G618)=2,"0"&amp;CONSOLIDADO!G618,IF(LEN(CONSOLIDADO!G618)=3,CONSOLIDADO!G618,""))))</f>
        <v/>
      </c>
      <c r="G614" s="16">
        <f>CONSOLIDADO!B618</f>
        <v>0</v>
      </c>
      <c r="H614" s="16" t="str">
        <f>MID(CONSOLIDADO!E618,6,250)</f>
        <v/>
      </c>
      <c r="I614" s="36">
        <f>CONSOLIDADO!H618</f>
        <v>0</v>
      </c>
      <c r="J614" s="34" t="str">
        <f>+CONSOLIDADO!P618&amp;" - "&amp;CONSOLIDADO!Q618&amp;" - "&amp;CONSOLIDADO!R618&amp;" "&amp;CONSOLIDADO!S618</f>
        <v xml:space="preserve"> -  -  </v>
      </c>
      <c r="K614" s="34" t="str">
        <f>+CONSOLIDADO!J618&amp;" "&amp;CONSOLIDADO!K618</f>
        <v xml:space="preserve"> </v>
      </c>
      <c r="L614" s="16" t="str">
        <f>+CONSOLIDADO!L618&amp;" "&amp;CONSOLIDADO!M618</f>
        <v xml:space="preserve"> </v>
      </c>
      <c r="M614" s="16" t="str">
        <f>+CONSOLIDADO!N618&amp;" "&amp;CONSOLIDADO!O618</f>
        <v xml:space="preserve"> </v>
      </c>
    </row>
    <row r="615" spans="1:13" x14ac:dyDescent="0.2">
      <c r="A615" s="34" t="str">
        <f t="shared" si="45"/>
        <v>-112</v>
      </c>
      <c r="B615" s="34">
        <f t="shared" si="46"/>
        <v>112</v>
      </c>
      <c r="C615" s="34" t="str">
        <f t="shared" si="47"/>
        <v/>
      </c>
      <c r="D615" s="34" t="str">
        <f t="shared" si="48"/>
        <v/>
      </c>
      <c r="E615" s="34" t="str">
        <f t="shared" si="49"/>
        <v/>
      </c>
      <c r="F615" s="35" t="str">
        <f>IF(ISERROR(CONSOLIDADO!D619&amp;IF(LEN(CONSOLIDADO!G619)=1,"00"&amp;CONSOLIDADO!G619,IF(LEN(CONSOLIDADO!G619)=2,"0"&amp;CONSOLIDADO!G619,IF(LEN(CONSOLIDADO!G619)=3,CONSOLIDADO!G619,""))))=TRUE,"",CONSOLIDADO!D619&amp;IF(LEN(CONSOLIDADO!G619)=1,"00"&amp;CONSOLIDADO!G619,IF(LEN(CONSOLIDADO!G619)=2,"0"&amp;CONSOLIDADO!G619,IF(LEN(CONSOLIDADO!G619)=3,CONSOLIDADO!G619,""))))</f>
        <v/>
      </c>
      <c r="G615" s="16">
        <f>CONSOLIDADO!B619</f>
        <v>0</v>
      </c>
      <c r="H615" s="16" t="str">
        <f>MID(CONSOLIDADO!E619,6,250)</f>
        <v/>
      </c>
      <c r="I615" s="36">
        <f>CONSOLIDADO!H619</f>
        <v>0</v>
      </c>
      <c r="J615" s="34" t="str">
        <f>+CONSOLIDADO!P619&amp;" - "&amp;CONSOLIDADO!Q619&amp;" - "&amp;CONSOLIDADO!R619&amp;" "&amp;CONSOLIDADO!S619</f>
        <v xml:space="preserve"> -  -  </v>
      </c>
      <c r="K615" s="34" t="str">
        <f>+CONSOLIDADO!J619&amp;" "&amp;CONSOLIDADO!K619</f>
        <v xml:space="preserve"> </v>
      </c>
      <c r="L615" s="16" t="str">
        <f>+CONSOLIDADO!L619&amp;" "&amp;CONSOLIDADO!M619</f>
        <v xml:space="preserve"> </v>
      </c>
      <c r="M615" s="16" t="str">
        <f>+CONSOLIDADO!N619&amp;" "&amp;CONSOLIDADO!O619</f>
        <v xml:space="preserve"> </v>
      </c>
    </row>
    <row r="616" spans="1:13" x14ac:dyDescent="0.2">
      <c r="A616" s="34" t="str">
        <f t="shared" si="45"/>
        <v>-113</v>
      </c>
      <c r="B616" s="34">
        <f t="shared" si="46"/>
        <v>113</v>
      </c>
      <c r="C616" s="34" t="str">
        <f t="shared" si="47"/>
        <v/>
      </c>
      <c r="D616" s="34" t="str">
        <f t="shared" si="48"/>
        <v/>
      </c>
      <c r="E616" s="34" t="str">
        <f t="shared" si="49"/>
        <v/>
      </c>
      <c r="F616" s="35" t="str">
        <f>IF(ISERROR(CONSOLIDADO!D620&amp;IF(LEN(CONSOLIDADO!G620)=1,"00"&amp;CONSOLIDADO!G620,IF(LEN(CONSOLIDADO!G620)=2,"0"&amp;CONSOLIDADO!G620,IF(LEN(CONSOLIDADO!G620)=3,CONSOLIDADO!G620,""))))=TRUE,"",CONSOLIDADO!D620&amp;IF(LEN(CONSOLIDADO!G620)=1,"00"&amp;CONSOLIDADO!G620,IF(LEN(CONSOLIDADO!G620)=2,"0"&amp;CONSOLIDADO!G620,IF(LEN(CONSOLIDADO!G620)=3,CONSOLIDADO!G620,""))))</f>
        <v/>
      </c>
      <c r="G616" s="16">
        <f>CONSOLIDADO!B620</f>
        <v>0</v>
      </c>
      <c r="H616" s="16" t="str">
        <f>MID(CONSOLIDADO!E620,6,250)</f>
        <v/>
      </c>
      <c r="I616" s="36">
        <f>CONSOLIDADO!H620</f>
        <v>0</v>
      </c>
      <c r="J616" s="34" t="str">
        <f>+CONSOLIDADO!P620&amp;" - "&amp;CONSOLIDADO!Q620&amp;" - "&amp;CONSOLIDADO!R620&amp;" "&amp;CONSOLIDADO!S620</f>
        <v xml:space="preserve"> -  -  </v>
      </c>
      <c r="K616" s="34" t="str">
        <f>+CONSOLIDADO!J620&amp;" "&amp;CONSOLIDADO!K620</f>
        <v xml:space="preserve"> </v>
      </c>
      <c r="L616" s="16" t="str">
        <f>+CONSOLIDADO!L620&amp;" "&amp;CONSOLIDADO!M620</f>
        <v xml:space="preserve"> </v>
      </c>
      <c r="M616" s="16" t="str">
        <f>+CONSOLIDADO!N620&amp;" "&amp;CONSOLIDADO!O620</f>
        <v xml:space="preserve"> </v>
      </c>
    </row>
    <row r="617" spans="1:13" x14ac:dyDescent="0.2">
      <c r="A617" s="34" t="str">
        <f t="shared" si="45"/>
        <v>-114</v>
      </c>
      <c r="B617" s="34">
        <f t="shared" si="46"/>
        <v>114</v>
      </c>
      <c r="C617" s="34" t="str">
        <f t="shared" si="47"/>
        <v/>
      </c>
      <c r="D617" s="34" t="str">
        <f t="shared" si="48"/>
        <v/>
      </c>
      <c r="E617" s="34" t="str">
        <f t="shared" si="49"/>
        <v/>
      </c>
      <c r="F617" s="35" t="str">
        <f>IF(ISERROR(CONSOLIDADO!D621&amp;IF(LEN(CONSOLIDADO!G621)=1,"00"&amp;CONSOLIDADO!G621,IF(LEN(CONSOLIDADO!G621)=2,"0"&amp;CONSOLIDADO!G621,IF(LEN(CONSOLIDADO!G621)=3,CONSOLIDADO!G621,""))))=TRUE,"",CONSOLIDADO!D621&amp;IF(LEN(CONSOLIDADO!G621)=1,"00"&amp;CONSOLIDADO!G621,IF(LEN(CONSOLIDADO!G621)=2,"0"&amp;CONSOLIDADO!G621,IF(LEN(CONSOLIDADO!G621)=3,CONSOLIDADO!G621,""))))</f>
        <v/>
      </c>
      <c r="G617" s="16">
        <f>CONSOLIDADO!B621</f>
        <v>0</v>
      </c>
      <c r="H617" s="16" t="str">
        <f>MID(CONSOLIDADO!E621,6,250)</f>
        <v/>
      </c>
      <c r="I617" s="36">
        <f>CONSOLIDADO!H621</f>
        <v>0</v>
      </c>
      <c r="J617" s="34" t="str">
        <f>+CONSOLIDADO!P621&amp;" - "&amp;CONSOLIDADO!Q621&amp;" - "&amp;CONSOLIDADO!R621&amp;" "&amp;CONSOLIDADO!S621</f>
        <v xml:space="preserve"> -  -  </v>
      </c>
      <c r="K617" s="34" t="str">
        <f>+CONSOLIDADO!J621&amp;" "&amp;CONSOLIDADO!K621</f>
        <v xml:space="preserve"> </v>
      </c>
      <c r="L617" s="16" t="str">
        <f>+CONSOLIDADO!L621&amp;" "&amp;CONSOLIDADO!M621</f>
        <v xml:space="preserve"> </v>
      </c>
      <c r="M617" s="16" t="str">
        <f>+CONSOLIDADO!N621&amp;" "&amp;CONSOLIDADO!O621</f>
        <v xml:space="preserve"> </v>
      </c>
    </row>
    <row r="618" spans="1:13" x14ac:dyDescent="0.2">
      <c r="A618" s="34" t="str">
        <f t="shared" si="45"/>
        <v>-115</v>
      </c>
      <c r="B618" s="34">
        <f t="shared" si="46"/>
        <v>115</v>
      </c>
      <c r="C618" s="34" t="str">
        <f t="shared" si="47"/>
        <v/>
      </c>
      <c r="D618" s="34" t="str">
        <f t="shared" si="48"/>
        <v/>
      </c>
      <c r="E618" s="34" t="str">
        <f t="shared" si="49"/>
        <v/>
      </c>
      <c r="F618" s="35" t="str">
        <f>IF(ISERROR(CONSOLIDADO!D622&amp;IF(LEN(CONSOLIDADO!G622)=1,"00"&amp;CONSOLIDADO!G622,IF(LEN(CONSOLIDADO!G622)=2,"0"&amp;CONSOLIDADO!G622,IF(LEN(CONSOLIDADO!G622)=3,CONSOLIDADO!G622,""))))=TRUE,"",CONSOLIDADO!D622&amp;IF(LEN(CONSOLIDADO!G622)=1,"00"&amp;CONSOLIDADO!G622,IF(LEN(CONSOLIDADO!G622)=2,"0"&amp;CONSOLIDADO!G622,IF(LEN(CONSOLIDADO!G622)=3,CONSOLIDADO!G622,""))))</f>
        <v/>
      </c>
      <c r="G618" s="16">
        <f>CONSOLIDADO!B622</f>
        <v>0</v>
      </c>
      <c r="H618" s="16" t="str">
        <f>MID(CONSOLIDADO!E622,6,250)</f>
        <v/>
      </c>
      <c r="I618" s="36">
        <f>CONSOLIDADO!H622</f>
        <v>0</v>
      </c>
      <c r="J618" s="34" t="str">
        <f>+CONSOLIDADO!P622&amp;" - "&amp;CONSOLIDADO!Q622&amp;" - "&amp;CONSOLIDADO!R622&amp;" "&amp;CONSOLIDADO!S622</f>
        <v xml:space="preserve"> -  -  </v>
      </c>
      <c r="K618" s="34" t="str">
        <f>+CONSOLIDADO!J622&amp;" "&amp;CONSOLIDADO!K622</f>
        <v xml:space="preserve"> </v>
      </c>
      <c r="L618" s="16" t="str">
        <f>+CONSOLIDADO!L622&amp;" "&amp;CONSOLIDADO!M622</f>
        <v xml:space="preserve"> </v>
      </c>
      <c r="M618" s="16" t="str">
        <f>+CONSOLIDADO!N622&amp;" "&amp;CONSOLIDADO!O622</f>
        <v xml:space="preserve"> </v>
      </c>
    </row>
    <row r="619" spans="1:13" x14ac:dyDescent="0.2">
      <c r="A619" s="34" t="str">
        <f t="shared" si="45"/>
        <v>-116</v>
      </c>
      <c r="B619" s="34">
        <f t="shared" si="46"/>
        <v>116</v>
      </c>
      <c r="C619" s="34" t="str">
        <f t="shared" si="47"/>
        <v/>
      </c>
      <c r="D619" s="34" t="str">
        <f t="shared" si="48"/>
        <v/>
      </c>
      <c r="E619" s="34" t="str">
        <f t="shared" si="49"/>
        <v/>
      </c>
      <c r="F619" s="35" t="str">
        <f>IF(ISERROR(CONSOLIDADO!D623&amp;IF(LEN(CONSOLIDADO!G623)=1,"00"&amp;CONSOLIDADO!G623,IF(LEN(CONSOLIDADO!G623)=2,"0"&amp;CONSOLIDADO!G623,IF(LEN(CONSOLIDADO!G623)=3,CONSOLIDADO!G623,""))))=TRUE,"",CONSOLIDADO!D623&amp;IF(LEN(CONSOLIDADO!G623)=1,"00"&amp;CONSOLIDADO!G623,IF(LEN(CONSOLIDADO!G623)=2,"0"&amp;CONSOLIDADO!G623,IF(LEN(CONSOLIDADO!G623)=3,CONSOLIDADO!G623,""))))</f>
        <v/>
      </c>
      <c r="G619" s="16">
        <f>CONSOLIDADO!B623</f>
        <v>0</v>
      </c>
      <c r="H619" s="16" t="str">
        <f>MID(CONSOLIDADO!E623,6,250)</f>
        <v/>
      </c>
      <c r="I619" s="36">
        <f>CONSOLIDADO!H623</f>
        <v>0</v>
      </c>
      <c r="J619" s="34" t="str">
        <f>+CONSOLIDADO!P623&amp;" - "&amp;CONSOLIDADO!Q623&amp;" - "&amp;CONSOLIDADO!R623&amp;" "&amp;CONSOLIDADO!S623</f>
        <v xml:space="preserve"> -  -  </v>
      </c>
      <c r="K619" s="34" t="str">
        <f>+CONSOLIDADO!J623&amp;" "&amp;CONSOLIDADO!K623</f>
        <v xml:space="preserve"> </v>
      </c>
      <c r="L619" s="16" t="str">
        <f>+CONSOLIDADO!L623&amp;" "&amp;CONSOLIDADO!M623</f>
        <v xml:space="preserve"> </v>
      </c>
      <c r="M619" s="16" t="str">
        <f>+CONSOLIDADO!N623&amp;" "&amp;CONSOLIDADO!O623</f>
        <v xml:space="preserve"> </v>
      </c>
    </row>
    <row r="620" spans="1:13" x14ac:dyDescent="0.2">
      <c r="A620" s="34" t="str">
        <f t="shared" si="45"/>
        <v>-117</v>
      </c>
      <c r="B620" s="34">
        <f t="shared" si="46"/>
        <v>117</v>
      </c>
      <c r="C620" s="34" t="str">
        <f t="shared" si="47"/>
        <v/>
      </c>
      <c r="D620" s="34" t="str">
        <f t="shared" si="48"/>
        <v/>
      </c>
      <c r="E620" s="34" t="str">
        <f t="shared" si="49"/>
        <v/>
      </c>
      <c r="F620" s="35" t="str">
        <f>IF(ISERROR(CONSOLIDADO!D624&amp;IF(LEN(CONSOLIDADO!G624)=1,"00"&amp;CONSOLIDADO!G624,IF(LEN(CONSOLIDADO!G624)=2,"0"&amp;CONSOLIDADO!G624,IF(LEN(CONSOLIDADO!G624)=3,CONSOLIDADO!G624,""))))=TRUE,"",CONSOLIDADO!D624&amp;IF(LEN(CONSOLIDADO!G624)=1,"00"&amp;CONSOLIDADO!G624,IF(LEN(CONSOLIDADO!G624)=2,"0"&amp;CONSOLIDADO!G624,IF(LEN(CONSOLIDADO!G624)=3,CONSOLIDADO!G624,""))))</f>
        <v/>
      </c>
      <c r="G620" s="16">
        <f>CONSOLIDADO!B624</f>
        <v>0</v>
      </c>
      <c r="H620" s="16" t="str">
        <f>MID(CONSOLIDADO!E624,6,250)</f>
        <v/>
      </c>
      <c r="I620" s="36">
        <f>CONSOLIDADO!H624</f>
        <v>0</v>
      </c>
      <c r="J620" s="34" t="str">
        <f>+CONSOLIDADO!P624&amp;" - "&amp;CONSOLIDADO!Q624&amp;" - "&amp;CONSOLIDADO!R624&amp;" "&amp;CONSOLIDADO!S624</f>
        <v xml:space="preserve"> -  -  </v>
      </c>
      <c r="K620" s="34" t="str">
        <f>+CONSOLIDADO!J624&amp;" "&amp;CONSOLIDADO!K624</f>
        <v xml:space="preserve"> </v>
      </c>
      <c r="L620" s="16" t="str">
        <f>+CONSOLIDADO!L624&amp;" "&amp;CONSOLIDADO!M624</f>
        <v xml:space="preserve"> </v>
      </c>
      <c r="M620" s="16" t="str">
        <f>+CONSOLIDADO!N624&amp;" "&amp;CONSOLIDADO!O624</f>
        <v xml:space="preserve"> </v>
      </c>
    </row>
    <row r="621" spans="1:13" x14ac:dyDescent="0.2">
      <c r="A621" s="34" t="str">
        <f t="shared" si="45"/>
        <v>-118</v>
      </c>
      <c r="B621" s="34">
        <f t="shared" si="46"/>
        <v>118</v>
      </c>
      <c r="C621" s="34" t="str">
        <f t="shared" si="47"/>
        <v/>
      </c>
      <c r="D621" s="34" t="str">
        <f t="shared" si="48"/>
        <v/>
      </c>
      <c r="E621" s="34" t="str">
        <f t="shared" si="49"/>
        <v/>
      </c>
      <c r="F621" s="35" t="str">
        <f>IF(ISERROR(CONSOLIDADO!D625&amp;IF(LEN(CONSOLIDADO!G625)=1,"00"&amp;CONSOLIDADO!G625,IF(LEN(CONSOLIDADO!G625)=2,"0"&amp;CONSOLIDADO!G625,IF(LEN(CONSOLIDADO!G625)=3,CONSOLIDADO!G625,""))))=TRUE,"",CONSOLIDADO!D625&amp;IF(LEN(CONSOLIDADO!G625)=1,"00"&amp;CONSOLIDADO!G625,IF(LEN(CONSOLIDADO!G625)=2,"0"&amp;CONSOLIDADO!G625,IF(LEN(CONSOLIDADO!G625)=3,CONSOLIDADO!G625,""))))</f>
        <v/>
      </c>
      <c r="G621" s="16">
        <f>CONSOLIDADO!B625</f>
        <v>0</v>
      </c>
      <c r="H621" s="16" t="str">
        <f>MID(CONSOLIDADO!E625,6,250)</f>
        <v/>
      </c>
      <c r="I621" s="36">
        <f>CONSOLIDADO!H625</f>
        <v>0</v>
      </c>
      <c r="J621" s="34" t="str">
        <f>+CONSOLIDADO!P625&amp;" - "&amp;CONSOLIDADO!Q625&amp;" - "&amp;CONSOLIDADO!R625&amp;" "&amp;CONSOLIDADO!S625</f>
        <v xml:space="preserve"> -  -  </v>
      </c>
      <c r="K621" s="34" t="str">
        <f>+CONSOLIDADO!J625&amp;" "&amp;CONSOLIDADO!K625</f>
        <v xml:space="preserve"> </v>
      </c>
      <c r="L621" s="16" t="str">
        <f>+CONSOLIDADO!L625&amp;" "&amp;CONSOLIDADO!M625</f>
        <v xml:space="preserve"> </v>
      </c>
      <c r="M621" s="16" t="str">
        <f>+CONSOLIDADO!N625&amp;" "&amp;CONSOLIDADO!O625</f>
        <v xml:space="preserve"> </v>
      </c>
    </row>
    <row r="622" spans="1:13" x14ac:dyDescent="0.2">
      <c r="A622" s="34" t="str">
        <f t="shared" si="45"/>
        <v>-119</v>
      </c>
      <c r="B622" s="34">
        <f t="shared" si="46"/>
        <v>119</v>
      </c>
      <c r="C622" s="34" t="str">
        <f t="shared" si="47"/>
        <v/>
      </c>
      <c r="D622" s="34" t="str">
        <f t="shared" si="48"/>
        <v/>
      </c>
      <c r="E622" s="34" t="str">
        <f t="shared" si="49"/>
        <v/>
      </c>
      <c r="F622" s="35" t="str">
        <f>IF(ISERROR(CONSOLIDADO!D626&amp;IF(LEN(CONSOLIDADO!G626)=1,"00"&amp;CONSOLIDADO!G626,IF(LEN(CONSOLIDADO!G626)=2,"0"&amp;CONSOLIDADO!G626,IF(LEN(CONSOLIDADO!G626)=3,CONSOLIDADO!G626,""))))=TRUE,"",CONSOLIDADO!D626&amp;IF(LEN(CONSOLIDADO!G626)=1,"00"&amp;CONSOLIDADO!G626,IF(LEN(CONSOLIDADO!G626)=2,"0"&amp;CONSOLIDADO!G626,IF(LEN(CONSOLIDADO!G626)=3,CONSOLIDADO!G626,""))))</f>
        <v/>
      </c>
      <c r="G622" s="16">
        <f>CONSOLIDADO!B626</f>
        <v>0</v>
      </c>
      <c r="H622" s="16" t="str">
        <f>MID(CONSOLIDADO!E626,6,250)</f>
        <v/>
      </c>
      <c r="I622" s="36">
        <f>CONSOLIDADO!H626</f>
        <v>0</v>
      </c>
      <c r="J622" s="34" t="str">
        <f>+CONSOLIDADO!P626&amp;" - "&amp;CONSOLIDADO!Q626&amp;" - "&amp;CONSOLIDADO!R626&amp;" "&amp;CONSOLIDADO!S626</f>
        <v xml:space="preserve"> -  -  </v>
      </c>
      <c r="K622" s="34" t="str">
        <f>+CONSOLIDADO!J626&amp;" "&amp;CONSOLIDADO!K626</f>
        <v xml:space="preserve"> </v>
      </c>
      <c r="L622" s="16" t="str">
        <f>+CONSOLIDADO!L626&amp;" "&amp;CONSOLIDADO!M626</f>
        <v xml:space="preserve"> </v>
      </c>
      <c r="M622" s="16" t="str">
        <f>+CONSOLIDADO!N626&amp;" "&amp;CONSOLIDADO!O626</f>
        <v xml:space="preserve"> </v>
      </c>
    </row>
    <row r="623" spans="1:13" x14ac:dyDescent="0.2">
      <c r="A623" s="34" t="str">
        <f t="shared" si="45"/>
        <v>-120</v>
      </c>
      <c r="B623" s="34">
        <f t="shared" si="46"/>
        <v>120</v>
      </c>
      <c r="C623" s="34" t="str">
        <f t="shared" si="47"/>
        <v/>
      </c>
      <c r="D623" s="34" t="str">
        <f t="shared" si="48"/>
        <v/>
      </c>
      <c r="E623" s="34" t="str">
        <f t="shared" si="49"/>
        <v/>
      </c>
      <c r="F623" s="35" t="str">
        <f>IF(ISERROR(CONSOLIDADO!D627&amp;IF(LEN(CONSOLIDADO!G627)=1,"00"&amp;CONSOLIDADO!G627,IF(LEN(CONSOLIDADO!G627)=2,"0"&amp;CONSOLIDADO!G627,IF(LEN(CONSOLIDADO!G627)=3,CONSOLIDADO!G627,""))))=TRUE,"",CONSOLIDADO!D627&amp;IF(LEN(CONSOLIDADO!G627)=1,"00"&amp;CONSOLIDADO!G627,IF(LEN(CONSOLIDADO!G627)=2,"0"&amp;CONSOLIDADO!G627,IF(LEN(CONSOLIDADO!G627)=3,CONSOLIDADO!G627,""))))</f>
        <v/>
      </c>
      <c r="G623" s="16">
        <f>CONSOLIDADO!B627</f>
        <v>0</v>
      </c>
      <c r="H623" s="16" t="str">
        <f>MID(CONSOLIDADO!E627,6,250)</f>
        <v/>
      </c>
      <c r="I623" s="36">
        <f>CONSOLIDADO!H627</f>
        <v>0</v>
      </c>
      <c r="J623" s="34" t="str">
        <f>+CONSOLIDADO!P627&amp;" - "&amp;CONSOLIDADO!Q627&amp;" - "&amp;CONSOLIDADO!R627&amp;" "&amp;CONSOLIDADO!S627</f>
        <v xml:space="preserve"> -  -  </v>
      </c>
      <c r="K623" s="34" t="str">
        <f>+CONSOLIDADO!J627&amp;" "&amp;CONSOLIDADO!K627</f>
        <v xml:space="preserve"> </v>
      </c>
      <c r="L623" s="16" t="str">
        <f>+CONSOLIDADO!L627&amp;" "&amp;CONSOLIDADO!M627</f>
        <v xml:space="preserve"> </v>
      </c>
      <c r="M623" s="16" t="str">
        <f>+CONSOLIDADO!N627&amp;" "&amp;CONSOLIDADO!O627</f>
        <v xml:space="preserve"> </v>
      </c>
    </row>
    <row r="624" spans="1:13" x14ac:dyDescent="0.2">
      <c r="A624" s="34" t="str">
        <f t="shared" si="45"/>
        <v>-121</v>
      </c>
      <c r="B624" s="34">
        <f t="shared" si="46"/>
        <v>121</v>
      </c>
      <c r="C624" s="34" t="str">
        <f t="shared" si="47"/>
        <v/>
      </c>
      <c r="D624" s="34" t="str">
        <f t="shared" si="48"/>
        <v/>
      </c>
      <c r="E624" s="34" t="str">
        <f t="shared" si="49"/>
        <v/>
      </c>
      <c r="F624" s="35" t="str">
        <f>IF(ISERROR(CONSOLIDADO!D628&amp;IF(LEN(CONSOLIDADO!G628)=1,"00"&amp;CONSOLIDADO!G628,IF(LEN(CONSOLIDADO!G628)=2,"0"&amp;CONSOLIDADO!G628,IF(LEN(CONSOLIDADO!G628)=3,CONSOLIDADO!G628,""))))=TRUE,"",CONSOLIDADO!D628&amp;IF(LEN(CONSOLIDADO!G628)=1,"00"&amp;CONSOLIDADO!G628,IF(LEN(CONSOLIDADO!G628)=2,"0"&amp;CONSOLIDADO!G628,IF(LEN(CONSOLIDADO!G628)=3,CONSOLIDADO!G628,""))))</f>
        <v/>
      </c>
      <c r="G624" s="16">
        <f>CONSOLIDADO!B628</f>
        <v>0</v>
      </c>
      <c r="H624" s="16" t="str">
        <f>MID(CONSOLIDADO!E628,6,250)</f>
        <v/>
      </c>
      <c r="I624" s="36">
        <f>CONSOLIDADO!H628</f>
        <v>0</v>
      </c>
      <c r="J624" s="34" t="str">
        <f>+CONSOLIDADO!P628&amp;" - "&amp;CONSOLIDADO!Q628&amp;" - "&amp;CONSOLIDADO!R628&amp;" "&amp;CONSOLIDADO!S628</f>
        <v xml:space="preserve"> -  -  </v>
      </c>
      <c r="K624" s="34" t="str">
        <f>+CONSOLIDADO!J628&amp;" "&amp;CONSOLIDADO!K628</f>
        <v xml:space="preserve"> </v>
      </c>
      <c r="L624" s="16" t="str">
        <f>+CONSOLIDADO!L628&amp;" "&amp;CONSOLIDADO!M628</f>
        <v xml:space="preserve"> </v>
      </c>
      <c r="M624" s="16" t="str">
        <f>+CONSOLIDADO!N628&amp;" "&amp;CONSOLIDADO!O628</f>
        <v xml:space="preserve"> </v>
      </c>
    </row>
    <row r="625" spans="1:13" x14ac:dyDescent="0.2">
      <c r="A625" s="34" t="str">
        <f t="shared" si="45"/>
        <v>-122</v>
      </c>
      <c r="B625" s="34">
        <f t="shared" si="46"/>
        <v>122</v>
      </c>
      <c r="C625" s="34" t="str">
        <f t="shared" si="47"/>
        <v/>
      </c>
      <c r="D625" s="34" t="str">
        <f t="shared" si="48"/>
        <v/>
      </c>
      <c r="E625" s="34" t="str">
        <f t="shared" si="49"/>
        <v/>
      </c>
      <c r="F625" s="35" t="str">
        <f>IF(ISERROR(CONSOLIDADO!D629&amp;IF(LEN(CONSOLIDADO!G629)=1,"00"&amp;CONSOLIDADO!G629,IF(LEN(CONSOLIDADO!G629)=2,"0"&amp;CONSOLIDADO!G629,IF(LEN(CONSOLIDADO!G629)=3,CONSOLIDADO!G629,""))))=TRUE,"",CONSOLIDADO!D629&amp;IF(LEN(CONSOLIDADO!G629)=1,"00"&amp;CONSOLIDADO!G629,IF(LEN(CONSOLIDADO!G629)=2,"0"&amp;CONSOLIDADO!G629,IF(LEN(CONSOLIDADO!G629)=3,CONSOLIDADO!G629,""))))</f>
        <v/>
      </c>
      <c r="G625" s="16">
        <f>CONSOLIDADO!B629</f>
        <v>0</v>
      </c>
      <c r="H625" s="16" t="str">
        <f>MID(CONSOLIDADO!E629,6,250)</f>
        <v/>
      </c>
      <c r="I625" s="36">
        <f>CONSOLIDADO!H629</f>
        <v>0</v>
      </c>
      <c r="J625" s="34" t="str">
        <f>+CONSOLIDADO!P629&amp;" - "&amp;CONSOLIDADO!Q629&amp;" - "&amp;CONSOLIDADO!R629&amp;" "&amp;CONSOLIDADO!S629</f>
        <v xml:space="preserve"> -  -  </v>
      </c>
      <c r="K625" s="34" t="str">
        <f>+CONSOLIDADO!J629&amp;" "&amp;CONSOLIDADO!K629</f>
        <v xml:space="preserve"> </v>
      </c>
      <c r="L625" s="16" t="str">
        <f>+CONSOLIDADO!L629&amp;" "&amp;CONSOLIDADO!M629</f>
        <v xml:space="preserve"> </v>
      </c>
      <c r="M625" s="16" t="str">
        <f>+CONSOLIDADO!N629&amp;" "&amp;CONSOLIDADO!O629</f>
        <v xml:space="preserve"> </v>
      </c>
    </row>
    <row r="626" spans="1:13" x14ac:dyDescent="0.2">
      <c r="A626" s="34" t="str">
        <f t="shared" si="45"/>
        <v>-123</v>
      </c>
      <c r="B626" s="34">
        <f t="shared" si="46"/>
        <v>123</v>
      </c>
      <c r="C626" s="34" t="str">
        <f t="shared" si="47"/>
        <v/>
      </c>
      <c r="D626" s="34" t="str">
        <f t="shared" si="48"/>
        <v/>
      </c>
      <c r="E626" s="34" t="str">
        <f t="shared" si="49"/>
        <v/>
      </c>
      <c r="F626" s="35" t="str">
        <f>IF(ISERROR(CONSOLIDADO!D630&amp;IF(LEN(CONSOLIDADO!G630)=1,"00"&amp;CONSOLIDADO!G630,IF(LEN(CONSOLIDADO!G630)=2,"0"&amp;CONSOLIDADO!G630,IF(LEN(CONSOLIDADO!G630)=3,CONSOLIDADO!G630,""))))=TRUE,"",CONSOLIDADO!D630&amp;IF(LEN(CONSOLIDADO!G630)=1,"00"&amp;CONSOLIDADO!G630,IF(LEN(CONSOLIDADO!G630)=2,"0"&amp;CONSOLIDADO!G630,IF(LEN(CONSOLIDADO!G630)=3,CONSOLIDADO!G630,""))))</f>
        <v/>
      </c>
      <c r="G626" s="16">
        <f>CONSOLIDADO!B630</f>
        <v>0</v>
      </c>
      <c r="H626" s="16" t="str">
        <f>MID(CONSOLIDADO!E630,6,250)</f>
        <v/>
      </c>
      <c r="I626" s="36">
        <f>CONSOLIDADO!H630</f>
        <v>0</v>
      </c>
      <c r="J626" s="34" t="str">
        <f>+CONSOLIDADO!P630&amp;" - "&amp;CONSOLIDADO!Q630&amp;" - "&amp;CONSOLIDADO!R630&amp;" "&amp;CONSOLIDADO!S630</f>
        <v xml:space="preserve"> -  -  </v>
      </c>
      <c r="K626" s="34" t="str">
        <f>+CONSOLIDADO!J630&amp;" "&amp;CONSOLIDADO!K630</f>
        <v xml:space="preserve"> </v>
      </c>
      <c r="L626" s="16" t="str">
        <f>+CONSOLIDADO!L630&amp;" "&amp;CONSOLIDADO!M630</f>
        <v xml:space="preserve"> </v>
      </c>
      <c r="M626" s="16" t="str">
        <f>+CONSOLIDADO!N630&amp;" "&amp;CONSOLIDADO!O630</f>
        <v xml:space="preserve"> </v>
      </c>
    </row>
    <row r="627" spans="1:13" x14ac:dyDescent="0.2">
      <c r="A627" s="34" t="str">
        <f t="shared" si="45"/>
        <v>-124</v>
      </c>
      <c r="B627" s="34">
        <f t="shared" si="46"/>
        <v>124</v>
      </c>
      <c r="C627" s="34" t="str">
        <f t="shared" si="47"/>
        <v/>
      </c>
      <c r="D627" s="34" t="str">
        <f t="shared" si="48"/>
        <v/>
      </c>
      <c r="E627" s="34" t="str">
        <f t="shared" si="49"/>
        <v/>
      </c>
      <c r="F627" s="35" t="str">
        <f>IF(ISERROR(CONSOLIDADO!D631&amp;IF(LEN(CONSOLIDADO!G631)=1,"00"&amp;CONSOLIDADO!G631,IF(LEN(CONSOLIDADO!G631)=2,"0"&amp;CONSOLIDADO!G631,IF(LEN(CONSOLIDADO!G631)=3,CONSOLIDADO!G631,""))))=TRUE,"",CONSOLIDADO!D631&amp;IF(LEN(CONSOLIDADO!G631)=1,"00"&amp;CONSOLIDADO!G631,IF(LEN(CONSOLIDADO!G631)=2,"0"&amp;CONSOLIDADO!G631,IF(LEN(CONSOLIDADO!G631)=3,CONSOLIDADO!G631,""))))</f>
        <v/>
      </c>
      <c r="G627" s="16">
        <f>CONSOLIDADO!B631</f>
        <v>0</v>
      </c>
      <c r="H627" s="16" t="str">
        <f>MID(CONSOLIDADO!E631,6,250)</f>
        <v/>
      </c>
      <c r="I627" s="36">
        <f>CONSOLIDADO!H631</f>
        <v>0</v>
      </c>
      <c r="J627" s="34" t="str">
        <f>+CONSOLIDADO!P631&amp;" - "&amp;CONSOLIDADO!Q631&amp;" - "&amp;CONSOLIDADO!R631&amp;" "&amp;CONSOLIDADO!S631</f>
        <v xml:space="preserve"> -  -  </v>
      </c>
      <c r="K627" s="34" t="str">
        <f>+CONSOLIDADO!J631&amp;" "&amp;CONSOLIDADO!K631</f>
        <v xml:space="preserve"> </v>
      </c>
      <c r="L627" s="16" t="str">
        <f>+CONSOLIDADO!L631&amp;" "&amp;CONSOLIDADO!M631</f>
        <v xml:space="preserve"> </v>
      </c>
      <c r="M627" s="16" t="str">
        <f>+CONSOLIDADO!N631&amp;" "&amp;CONSOLIDADO!O631</f>
        <v xml:space="preserve"> </v>
      </c>
    </row>
    <row r="628" spans="1:13" x14ac:dyDescent="0.2">
      <c r="A628" s="34" t="str">
        <f t="shared" si="45"/>
        <v>-125</v>
      </c>
      <c r="B628" s="34">
        <f t="shared" si="46"/>
        <v>125</v>
      </c>
      <c r="C628" s="34" t="str">
        <f t="shared" si="47"/>
        <v/>
      </c>
      <c r="D628" s="34" t="str">
        <f t="shared" si="48"/>
        <v/>
      </c>
      <c r="E628" s="34" t="str">
        <f t="shared" si="49"/>
        <v/>
      </c>
      <c r="F628" s="35" t="str">
        <f>IF(ISERROR(CONSOLIDADO!D632&amp;IF(LEN(CONSOLIDADO!G632)=1,"00"&amp;CONSOLIDADO!G632,IF(LEN(CONSOLIDADO!G632)=2,"0"&amp;CONSOLIDADO!G632,IF(LEN(CONSOLIDADO!G632)=3,CONSOLIDADO!G632,""))))=TRUE,"",CONSOLIDADO!D632&amp;IF(LEN(CONSOLIDADO!G632)=1,"00"&amp;CONSOLIDADO!G632,IF(LEN(CONSOLIDADO!G632)=2,"0"&amp;CONSOLIDADO!G632,IF(LEN(CONSOLIDADO!G632)=3,CONSOLIDADO!G632,""))))</f>
        <v/>
      </c>
      <c r="G628" s="16">
        <f>CONSOLIDADO!B632</f>
        <v>0</v>
      </c>
      <c r="H628" s="16" t="str">
        <f>MID(CONSOLIDADO!E632,6,250)</f>
        <v/>
      </c>
      <c r="I628" s="36">
        <f>CONSOLIDADO!H632</f>
        <v>0</v>
      </c>
      <c r="J628" s="34" t="str">
        <f>+CONSOLIDADO!P632&amp;" - "&amp;CONSOLIDADO!Q632&amp;" - "&amp;CONSOLIDADO!R632&amp;" "&amp;CONSOLIDADO!S632</f>
        <v xml:space="preserve"> -  -  </v>
      </c>
      <c r="K628" s="34" t="str">
        <f>+CONSOLIDADO!J632&amp;" "&amp;CONSOLIDADO!K632</f>
        <v xml:space="preserve"> </v>
      </c>
      <c r="L628" s="16" t="str">
        <f>+CONSOLIDADO!L632&amp;" "&amp;CONSOLIDADO!M632</f>
        <v xml:space="preserve"> </v>
      </c>
      <c r="M628" s="16" t="str">
        <f>+CONSOLIDADO!N632&amp;" "&amp;CONSOLIDADO!O632</f>
        <v xml:space="preserve"> </v>
      </c>
    </row>
    <row r="629" spans="1:13" x14ac:dyDescent="0.2">
      <c r="A629" s="34" t="str">
        <f t="shared" si="45"/>
        <v>-126</v>
      </c>
      <c r="B629" s="34">
        <f t="shared" si="46"/>
        <v>126</v>
      </c>
      <c r="C629" s="34" t="str">
        <f t="shared" si="47"/>
        <v/>
      </c>
      <c r="D629" s="34" t="str">
        <f t="shared" si="48"/>
        <v/>
      </c>
      <c r="E629" s="34" t="str">
        <f t="shared" si="49"/>
        <v/>
      </c>
      <c r="F629" s="35" t="str">
        <f>IF(ISERROR(CONSOLIDADO!D633&amp;IF(LEN(CONSOLIDADO!G633)=1,"00"&amp;CONSOLIDADO!G633,IF(LEN(CONSOLIDADO!G633)=2,"0"&amp;CONSOLIDADO!G633,IF(LEN(CONSOLIDADO!G633)=3,CONSOLIDADO!G633,""))))=TRUE,"",CONSOLIDADO!D633&amp;IF(LEN(CONSOLIDADO!G633)=1,"00"&amp;CONSOLIDADO!G633,IF(LEN(CONSOLIDADO!G633)=2,"0"&amp;CONSOLIDADO!G633,IF(LEN(CONSOLIDADO!G633)=3,CONSOLIDADO!G633,""))))</f>
        <v/>
      </c>
      <c r="G629" s="16">
        <f>CONSOLIDADO!B633</f>
        <v>0</v>
      </c>
      <c r="H629" s="16" t="str">
        <f>MID(CONSOLIDADO!E633,6,250)</f>
        <v/>
      </c>
      <c r="I629" s="36">
        <f>CONSOLIDADO!H633</f>
        <v>0</v>
      </c>
      <c r="J629" s="34" t="str">
        <f>+CONSOLIDADO!P633&amp;" - "&amp;CONSOLIDADO!Q633&amp;" - "&amp;CONSOLIDADO!R633&amp;" "&amp;CONSOLIDADO!S633</f>
        <v xml:space="preserve"> -  -  </v>
      </c>
      <c r="K629" s="34" t="str">
        <f>+CONSOLIDADO!J633&amp;" "&amp;CONSOLIDADO!K633</f>
        <v xml:space="preserve"> </v>
      </c>
      <c r="L629" s="16" t="str">
        <f>+CONSOLIDADO!L633&amp;" "&amp;CONSOLIDADO!M633</f>
        <v xml:space="preserve"> </v>
      </c>
      <c r="M629" s="16" t="str">
        <f>+CONSOLIDADO!N633&amp;" "&amp;CONSOLIDADO!O633</f>
        <v xml:space="preserve"> </v>
      </c>
    </row>
    <row r="630" spans="1:13" x14ac:dyDescent="0.2">
      <c r="A630" s="34" t="str">
        <f t="shared" si="45"/>
        <v>-127</v>
      </c>
      <c r="B630" s="34">
        <f t="shared" si="46"/>
        <v>127</v>
      </c>
      <c r="C630" s="34" t="str">
        <f t="shared" si="47"/>
        <v/>
      </c>
      <c r="D630" s="34" t="str">
        <f t="shared" si="48"/>
        <v/>
      </c>
      <c r="E630" s="34" t="str">
        <f t="shared" si="49"/>
        <v/>
      </c>
      <c r="F630" s="35" t="str">
        <f>IF(ISERROR(CONSOLIDADO!D634&amp;IF(LEN(CONSOLIDADO!G634)=1,"00"&amp;CONSOLIDADO!G634,IF(LEN(CONSOLIDADO!G634)=2,"0"&amp;CONSOLIDADO!G634,IF(LEN(CONSOLIDADO!G634)=3,CONSOLIDADO!G634,""))))=TRUE,"",CONSOLIDADO!D634&amp;IF(LEN(CONSOLIDADO!G634)=1,"00"&amp;CONSOLIDADO!G634,IF(LEN(CONSOLIDADO!G634)=2,"0"&amp;CONSOLIDADO!G634,IF(LEN(CONSOLIDADO!G634)=3,CONSOLIDADO!G634,""))))</f>
        <v/>
      </c>
      <c r="G630" s="16">
        <f>CONSOLIDADO!B634</f>
        <v>0</v>
      </c>
      <c r="H630" s="16" t="str">
        <f>MID(CONSOLIDADO!E634,6,250)</f>
        <v/>
      </c>
      <c r="I630" s="36">
        <f>CONSOLIDADO!H634</f>
        <v>0</v>
      </c>
      <c r="J630" s="34" t="str">
        <f>+CONSOLIDADO!P634&amp;" - "&amp;CONSOLIDADO!Q634&amp;" - "&amp;CONSOLIDADO!R634&amp;" "&amp;CONSOLIDADO!S634</f>
        <v xml:space="preserve"> -  -  </v>
      </c>
      <c r="K630" s="34" t="str">
        <f>+CONSOLIDADO!J634&amp;" "&amp;CONSOLIDADO!K634</f>
        <v xml:space="preserve"> </v>
      </c>
      <c r="L630" s="16" t="str">
        <f>+CONSOLIDADO!L634&amp;" "&amp;CONSOLIDADO!M634</f>
        <v xml:space="preserve"> </v>
      </c>
      <c r="M630" s="16" t="str">
        <f>+CONSOLIDADO!N634&amp;" "&amp;CONSOLIDADO!O634</f>
        <v xml:space="preserve"> </v>
      </c>
    </row>
    <row r="631" spans="1:13" x14ac:dyDescent="0.2">
      <c r="A631" s="34" t="str">
        <f t="shared" si="45"/>
        <v>-128</v>
      </c>
      <c r="B631" s="34">
        <f t="shared" si="46"/>
        <v>128</v>
      </c>
      <c r="C631" s="34" t="str">
        <f t="shared" si="47"/>
        <v/>
      </c>
      <c r="D631" s="34" t="str">
        <f t="shared" si="48"/>
        <v/>
      </c>
      <c r="E631" s="34" t="str">
        <f t="shared" si="49"/>
        <v/>
      </c>
      <c r="F631" s="35" t="str">
        <f>IF(ISERROR(CONSOLIDADO!D635&amp;IF(LEN(CONSOLIDADO!G635)=1,"00"&amp;CONSOLIDADO!G635,IF(LEN(CONSOLIDADO!G635)=2,"0"&amp;CONSOLIDADO!G635,IF(LEN(CONSOLIDADO!G635)=3,CONSOLIDADO!G635,""))))=TRUE,"",CONSOLIDADO!D635&amp;IF(LEN(CONSOLIDADO!G635)=1,"00"&amp;CONSOLIDADO!G635,IF(LEN(CONSOLIDADO!G635)=2,"0"&amp;CONSOLIDADO!G635,IF(LEN(CONSOLIDADO!G635)=3,CONSOLIDADO!G635,""))))</f>
        <v/>
      </c>
      <c r="G631" s="16">
        <f>CONSOLIDADO!B635</f>
        <v>0</v>
      </c>
      <c r="H631" s="16" t="str">
        <f>MID(CONSOLIDADO!E635,6,250)</f>
        <v/>
      </c>
      <c r="I631" s="36">
        <f>CONSOLIDADO!H635</f>
        <v>0</v>
      </c>
      <c r="J631" s="34" t="str">
        <f>+CONSOLIDADO!P635&amp;" - "&amp;CONSOLIDADO!Q635&amp;" - "&amp;CONSOLIDADO!R635&amp;" "&amp;CONSOLIDADO!S635</f>
        <v xml:space="preserve"> -  -  </v>
      </c>
      <c r="K631" s="34" t="str">
        <f>+CONSOLIDADO!J635&amp;" "&amp;CONSOLIDADO!K635</f>
        <v xml:space="preserve"> </v>
      </c>
      <c r="L631" s="16" t="str">
        <f>+CONSOLIDADO!L635&amp;" "&amp;CONSOLIDADO!M635</f>
        <v xml:space="preserve"> </v>
      </c>
      <c r="M631" s="16" t="str">
        <f>+CONSOLIDADO!N635&amp;" "&amp;CONSOLIDADO!O635</f>
        <v xml:space="preserve"> </v>
      </c>
    </row>
    <row r="632" spans="1:13" x14ac:dyDescent="0.2">
      <c r="A632" s="34" t="str">
        <f t="shared" si="45"/>
        <v>-129</v>
      </c>
      <c r="B632" s="34">
        <f t="shared" si="46"/>
        <v>129</v>
      </c>
      <c r="C632" s="34" t="str">
        <f t="shared" si="47"/>
        <v/>
      </c>
      <c r="D632" s="34" t="str">
        <f t="shared" si="48"/>
        <v/>
      </c>
      <c r="E632" s="34" t="str">
        <f t="shared" si="49"/>
        <v/>
      </c>
      <c r="F632" s="35" t="str">
        <f>IF(ISERROR(CONSOLIDADO!D636&amp;IF(LEN(CONSOLIDADO!G636)=1,"00"&amp;CONSOLIDADO!G636,IF(LEN(CONSOLIDADO!G636)=2,"0"&amp;CONSOLIDADO!G636,IF(LEN(CONSOLIDADO!G636)=3,CONSOLIDADO!G636,""))))=TRUE,"",CONSOLIDADO!D636&amp;IF(LEN(CONSOLIDADO!G636)=1,"00"&amp;CONSOLIDADO!G636,IF(LEN(CONSOLIDADO!G636)=2,"0"&amp;CONSOLIDADO!G636,IF(LEN(CONSOLIDADO!G636)=3,CONSOLIDADO!G636,""))))</f>
        <v/>
      </c>
      <c r="G632" s="16">
        <f>CONSOLIDADO!B636</f>
        <v>0</v>
      </c>
      <c r="H632" s="16" t="str">
        <f>MID(CONSOLIDADO!E636,6,250)</f>
        <v/>
      </c>
      <c r="I632" s="36">
        <f>CONSOLIDADO!H636</f>
        <v>0</v>
      </c>
      <c r="J632" s="34" t="str">
        <f>+CONSOLIDADO!P636&amp;" - "&amp;CONSOLIDADO!Q636&amp;" - "&amp;CONSOLIDADO!R636&amp;" "&amp;CONSOLIDADO!S636</f>
        <v xml:space="preserve"> -  -  </v>
      </c>
      <c r="K632" s="34" t="str">
        <f>+CONSOLIDADO!J636&amp;" "&amp;CONSOLIDADO!K636</f>
        <v xml:space="preserve"> </v>
      </c>
      <c r="L632" s="16" t="str">
        <f>+CONSOLIDADO!L636&amp;" "&amp;CONSOLIDADO!M636</f>
        <v xml:space="preserve"> </v>
      </c>
      <c r="M632" s="16" t="str">
        <f>+CONSOLIDADO!N636&amp;" "&amp;CONSOLIDADO!O636</f>
        <v xml:space="preserve"> </v>
      </c>
    </row>
    <row r="633" spans="1:13" x14ac:dyDescent="0.2">
      <c r="A633" s="34" t="str">
        <f t="shared" si="45"/>
        <v>-130</v>
      </c>
      <c r="B633" s="34">
        <f t="shared" si="46"/>
        <v>130</v>
      </c>
      <c r="C633" s="34" t="str">
        <f t="shared" si="47"/>
        <v/>
      </c>
      <c r="D633" s="34" t="str">
        <f t="shared" si="48"/>
        <v/>
      </c>
      <c r="E633" s="34" t="str">
        <f t="shared" si="49"/>
        <v/>
      </c>
      <c r="F633" s="35" t="str">
        <f>IF(ISERROR(CONSOLIDADO!D637&amp;IF(LEN(CONSOLIDADO!G637)=1,"00"&amp;CONSOLIDADO!G637,IF(LEN(CONSOLIDADO!G637)=2,"0"&amp;CONSOLIDADO!G637,IF(LEN(CONSOLIDADO!G637)=3,CONSOLIDADO!G637,""))))=TRUE,"",CONSOLIDADO!D637&amp;IF(LEN(CONSOLIDADO!G637)=1,"00"&amp;CONSOLIDADO!G637,IF(LEN(CONSOLIDADO!G637)=2,"0"&amp;CONSOLIDADO!G637,IF(LEN(CONSOLIDADO!G637)=3,CONSOLIDADO!G637,""))))</f>
        <v/>
      </c>
      <c r="G633" s="16">
        <f>CONSOLIDADO!B637</f>
        <v>0</v>
      </c>
      <c r="H633" s="16" t="str">
        <f>MID(CONSOLIDADO!E637,6,250)</f>
        <v/>
      </c>
      <c r="I633" s="36">
        <f>CONSOLIDADO!H637</f>
        <v>0</v>
      </c>
      <c r="J633" s="34" t="str">
        <f>+CONSOLIDADO!P637&amp;" - "&amp;CONSOLIDADO!Q637&amp;" - "&amp;CONSOLIDADO!R637&amp;" "&amp;CONSOLIDADO!S637</f>
        <v xml:space="preserve"> -  -  </v>
      </c>
      <c r="K633" s="34" t="str">
        <f>+CONSOLIDADO!J637&amp;" "&amp;CONSOLIDADO!K637</f>
        <v xml:space="preserve"> </v>
      </c>
      <c r="L633" s="16" t="str">
        <f>+CONSOLIDADO!L637&amp;" "&amp;CONSOLIDADO!M637</f>
        <v xml:space="preserve"> </v>
      </c>
      <c r="M633" s="16" t="str">
        <f>+CONSOLIDADO!N637&amp;" "&amp;CONSOLIDADO!O637</f>
        <v xml:space="preserve"> </v>
      </c>
    </row>
    <row r="634" spans="1:13" x14ac:dyDescent="0.2">
      <c r="A634" s="34" t="str">
        <f t="shared" si="45"/>
        <v>-131</v>
      </c>
      <c r="B634" s="34">
        <f t="shared" si="46"/>
        <v>131</v>
      </c>
      <c r="C634" s="34" t="str">
        <f t="shared" si="47"/>
        <v/>
      </c>
      <c r="D634" s="34" t="str">
        <f t="shared" si="48"/>
        <v/>
      </c>
      <c r="E634" s="34" t="str">
        <f t="shared" si="49"/>
        <v/>
      </c>
      <c r="F634" s="35" t="str">
        <f>IF(ISERROR(CONSOLIDADO!D638&amp;IF(LEN(CONSOLIDADO!G638)=1,"00"&amp;CONSOLIDADO!G638,IF(LEN(CONSOLIDADO!G638)=2,"0"&amp;CONSOLIDADO!G638,IF(LEN(CONSOLIDADO!G638)=3,CONSOLIDADO!G638,""))))=TRUE,"",CONSOLIDADO!D638&amp;IF(LEN(CONSOLIDADO!G638)=1,"00"&amp;CONSOLIDADO!G638,IF(LEN(CONSOLIDADO!G638)=2,"0"&amp;CONSOLIDADO!G638,IF(LEN(CONSOLIDADO!G638)=3,CONSOLIDADO!G638,""))))</f>
        <v/>
      </c>
      <c r="G634" s="16">
        <f>CONSOLIDADO!B638</f>
        <v>0</v>
      </c>
      <c r="H634" s="16" t="str">
        <f>MID(CONSOLIDADO!E638,6,250)</f>
        <v/>
      </c>
      <c r="I634" s="36">
        <f>CONSOLIDADO!H638</f>
        <v>0</v>
      </c>
      <c r="J634" s="34" t="str">
        <f>+CONSOLIDADO!P638&amp;" - "&amp;CONSOLIDADO!Q638&amp;" - "&amp;CONSOLIDADO!R638&amp;" "&amp;CONSOLIDADO!S638</f>
        <v xml:space="preserve"> -  -  </v>
      </c>
      <c r="K634" s="34" t="str">
        <f>+CONSOLIDADO!J638&amp;" "&amp;CONSOLIDADO!K638</f>
        <v xml:space="preserve"> </v>
      </c>
      <c r="L634" s="16" t="str">
        <f>+CONSOLIDADO!L638&amp;" "&amp;CONSOLIDADO!M638</f>
        <v xml:space="preserve"> </v>
      </c>
      <c r="M634" s="16" t="str">
        <f>+CONSOLIDADO!N638&amp;" "&amp;CONSOLIDADO!O638</f>
        <v xml:space="preserve"> </v>
      </c>
    </row>
    <row r="635" spans="1:13" x14ac:dyDescent="0.2">
      <c r="A635" s="34" t="str">
        <f t="shared" si="45"/>
        <v>-132</v>
      </c>
      <c r="B635" s="34">
        <f t="shared" si="46"/>
        <v>132</v>
      </c>
      <c r="C635" s="34" t="str">
        <f t="shared" si="47"/>
        <v/>
      </c>
      <c r="D635" s="34" t="str">
        <f t="shared" si="48"/>
        <v/>
      </c>
      <c r="E635" s="34" t="str">
        <f t="shared" si="49"/>
        <v/>
      </c>
      <c r="F635" s="35" t="str">
        <f>IF(ISERROR(CONSOLIDADO!D639&amp;IF(LEN(CONSOLIDADO!G639)=1,"00"&amp;CONSOLIDADO!G639,IF(LEN(CONSOLIDADO!G639)=2,"0"&amp;CONSOLIDADO!G639,IF(LEN(CONSOLIDADO!G639)=3,CONSOLIDADO!G639,""))))=TRUE,"",CONSOLIDADO!D639&amp;IF(LEN(CONSOLIDADO!G639)=1,"00"&amp;CONSOLIDADO!G639,IF(LEN(CONSOLIDADO!G639)=2,"0"&amp;CONSOLIDADO!G639,IF(LEN(CONSOLIDADO!G639)=3,CONSOLIDADO!G639,""))))</f>
        <v/>
      </c>
      <c r="G635" s="16">
        <f>CONSOLIDADO!B639</f>
        <v>0</v>
      </c>
      <c r="H635" s="16" t="str">
        <f>MID(CONSOLIDADO!E639,6,250)</f>
        <v/>
      </c>
      <c r="I635" s="36">
        <f>CONSOLIDADO!H639</f>
        <v>0</v>
      </c>
      <c r="J635" s="34" t="str">
        <f>+CONSOLIDADO!P639&amp;" - "&amp;CONSOLIDADO!Q639&amp;" - "&amp;CONSOLIDADO!R639&amp;" "&amp;CONSOLIDADO!S639</f>
        <v xml:space="preserve"> -  -  </v>
      </c>
      <c r="K635" s="34" t="str">
        <f>+CONSOLIDADO!J639&amp;" "&amp;CONSOLIDADO!K639</f>
        <v xml:space="preserve"> </v>
      </c>
      <c r="L635" s="16" t="str">
        <f>+CONSOLIDADO!L639&amp;" "&amp;CONSOLIDADO!M639</f>
        <v xml:space="preserve"> </v>
      </c>
      <c r="M635" s="16" t="str">
        <f>+CONSOLIDADO!N639&amp;" "&amp;CONSOLIDADO!O639</f>
        <v xml:space="preserve"> </v>
      </c>
    </row>
    <row r="636" spans="1:13" x14ac:dyDescent="0.2">
      <c r="A636" s="34" t="str">
        <f t="shared" si="45"/>
        <v>-133</v>
      </c>
      <c r="B636" s="34">
        <f t="shared" si="46"/>
        <v>133</v>
      </c>
      <c r="C636" s="34" t="str">
        <f t="shared" si="47"/>
        <v/>
      </c>
      <c r="D636" s="34" t="str">
        <f t="shared" si="48"/>
        <v/>
      </c>
      <c r="E636" s="34" t="str">
        <f t="shared" si="49"/>
        <v/>
      </c>
      <c r="F636" s="35" t="str">
        <f>IF(ISERROR(CONSOLIDADO!D640&amp;IF(LEN(CONSOLIDADO!G640)=1,"00"&amp;CONSOLIDADO!G640,IF(LEN(CONSOLIDADO!G640)=2,"0"&amp;CONSOLIDADO!G640,IF(LEN(CONSOLIDADO!G640)=3,CONSOLIDADO!G640,""))))=TRUE,"",CONSOLIDADO!D640&amp;IF(LEN(CONSOLIDADO!G640)=1,"00"&amp;CONSOLIDADO!G640,IF(LEN(CONSOLIDADO!G640)=2,"0"&amp;CONSOLIDADO!G640,IF(LEN(CONSOLIDADO!G640)=3,CONSOLIDADO!G640,""))))</f>
        <v/>
      </c>
      <c r="G636" s="16">
        <f>CONSOLIDADO!B640</f>
        <v>0</v>
      </c>
      <c r="H636" s="16" t="str">
        <f>MID(CONSOLIDADO!E640,6,250)</f>
        <v/>
      </c>
      <c r="I636" s="36">
        <f>CONSOLIDADO!H640</f>
        <v>0</v>
      </c>
      <c r="J636" s="34" t="str">
        <f>+CONSOLIDADO!P640&amp;" - "&amp;CONSOLIDADO!Q640&amp;" - "&amp;CONSOLIDADO!R640&amp;" "&amp;CONSOLIDADO!S640</f>
        <v xml:space="preserve"> -  -  </v>
      </c>
      <c r="K636" s="34" t="str">
        <f>+CONSOLIDADO!J640&amp;" "&amp;CONSOLIDADO!K640</f>
        <v xml:space="preserve"> </v>
      </c>
      <c r="L636" s="16" t="str">
        <f>+CONSOLIDADO!L640&amp;" "&amp;CONSOLIDADO!M640</f>
        <v xml:space="preserve"> </v>
      </c>
      <c r="M636" s="16" t="str">
        <f>+CONSOLIDADO!N640&amp;" "&amp;CONSOLIDADO!O640</f>
        <v xml:space="preserve"> </v>
      </c>
    </row>
    <row r="637" spans="1:13" x14ac:dyDescent="0.2">
      <c r="A637" s="34" t="str">
        <f t="shared" si="45"/>
        <v>-134</v>
      </c>
      <c r="B637" s="34">
        <f t="shared" si="46"/>
        <v>134</v>
      </c>
      <c r="C637" s="34" t="str">
        <f t="shared" si="47"/>
        <v/>
      </c>
      <c r="D637" s="34" t="str">
        <f t="shared" si="48"/>
        <v/>
      </c>
      <c r="E637" s="34" t="str">
        <f t="shared" si="49"/>
        <v/>
      </c>
      <c r="F637" s="35" t="str">
        <f>IF(ISERROR(CONSOLIDADO!D641&amp;IF(LEN(CONSOLIDADO!G641)=1,"00"&amp;CONSOLIDADO!G641,IF(LEN(CONSOLIDADO!G641)=2,"0"&amp;CONSOLIDADO!G641,IF(LEN(CONSOLIDADO!G641)=3,CONSOLIDADO!G641,""))))=TRUE,"",CONSOLIDADO!D641&amp;IF(LEN(CONSOLIDADO!G641)=1,"00"&amp;CONSOLIDADO!G641,IF(LEN(CONSOLIDADO!G641)=2,"0"&amp;CONSOLIDADO!G641,IF(LEN(CONSOLIDADO!G641)=3,CONSOLIDADO!G641,""))))</f>
        <v/>
      </c>
      <c r="G637" s="16">
        <f>CONSOLIDADO!B641</f>
        <v>0</v>
      </c>
      <c r="H637" s="16" t="str">
        <f>MID(CONSOLIDADO!E641,6,250)</f>
        <v/>
      </c>
      <c r="I637" s="36">
        <f>CONSOLIDADO!H641</f>
        <v>0</v>
      </c>
      <c r="J637" s="34" t="str">
        <f>+CONSOLIDADO!P641&amp;" - "&amp;CONSOLIDADO!Q641&amp;" - "&amp;CONSOLIDADO!R641&amp;" "&amp;CONSOLIDADO!S641</f>
        <v xml:space="preserve"> -  -  </v>
      </c>
      <c r="K637" s="34" t="str">
        <f>+CONSOLIDADO!J641&amp;" "&amp;CONSOLIDADO!K641</f>
        <v xml:space="preserve"> </v>
      </c>
      <c r="L637" s="16" t="str">
        <f>+CONSOLIDADO!L641&amp;" "&amp;CONSOLIDADO!M641</f>
        <v xml:space="preserve"> </v>
      </c>
      <c r="M637" s="16" t="str">
        <f>+CONSOLIDADO!N641&amp;" "&amp;CONSOLIDADO!O641</f>
        <v xml:space="preserve"> </v>
      </c>
    </row>
    <row r="638" spans="1:13" x14ac:dyDescent="0.2">
      <c r="A638" s="34" t="str">
        <f t="shared" si="45"/>
        <v>-135</v>
      </c>
      <c r="B638" s="34">
        <f t="shared" si="46"/>
        <v>135</v>
      </c>
      <c r="C638" s="34" t="str">
        <f t="shared" si="47"/>
        <v/>
      </c>
      <c r="D638" s="34" t="str">
        <f t="shared" si="48"/>
        <v/>
      </c>
      <c r="E638" s="34" t="str">
        <f t="shared" si="49"/>
        <v/>
      </c>
      <c r="F638" s="35" t="str">
        <f>IF(ISERROR(CONSOLIDADO!D642&amp;IF(LEN(CONSOLIDADO!G642)=1,"00"&amp;CONSOLIDADO!G642,IF(LEN(CONSOLIDADO!G642)=2,"0"&amp;CONSOLIDADO!G642,IF(LEN(CONSOLIDADO!G642)=3,CONSOLIDADO!G642,""))))=TRUE,"",CONSOLIDADO!D642&amp;IF(LEN(CONSOLIDADO!G642)=1,"00"&amp;CONSOLIDADO!G642,IF(LEN(CONSOLIDADO!G642)=2,"0"&amp;CONSOLIDADO!G642,IF(LEN(CONSOLIDADO!G642)=3,CONSOLIDADO!G642,""))))</f>
        <v/>
      </c>
      <c r="G638" s="16">
        <f>CONSOLIDADO!B642</f>
        <v>0</v>
      </c>
      <c r="H638" s="16" t="str">
        <f>MID(CONSOLIDADO!E642,6,250)</f>
        <v/>
      </c>
      <c r="I638" s="36">
        <f>CONSOLIDADO!H642</f>
        <v>0</v>
      </c>
      <c r="J638" s="34" t="str">
        <f>+CONSOLIDADO!P642&amp;" - "&amp;CONSOLIDADO!Q642&amp;" - "&amp;CONSOLIDADO!R642&amp;" "&amp;CONSOLIDADO!S642</f>
        <v xml:space="preserve"> -  -  </v>
      </c>
      <c r="K638" s="34" t="str">
        <f>+CONSOLIDADO!J642&amp;" "&amp;CONSOLIDADO!K642</f>
        <v xml:space="preserve"> </v>
      </c>
      <c r="L638" s="16" t="str">
        <f>+CONSOLIDADO!L642&amp;" "&amp;CONSOLIDADO!M642</f>
        <v xml:space="preserve"> </v>
      </c>
      <c r="M638" s="16" t="str">
        <f>+CONSOLIDADO!N642&amp;" "&amp;CONSOLIDADO!O642</f>
        <v xml:space="preserve"> </v>
      </c>
    </row>
    <row r="639" spans="1:13" x14ac:dyDescent="0.2">
      <c r="A639" s="34" t="str">
        <f t="shared" si="45"/>
        <v>-136</v>
      </c>
      <c r="B639" s="34">
        <f t="shared" si="46"/>
        <v>136</v>
      </c>
      <c r="C639" s="34" t="str">
        <f t="shared" si="47"/>
        <v/>
      </c>
      <c r="D639" s="34" t="str">
        <f t="shared" si="48"/>
        <v/>
      </c>
      <c r="E639" s="34" t="str">
        <f t="shared" si="49"/>
        <v/>
      </c>
      <c r="F639" s="35" t="str">
        <f>IF(ISERROR(CONSOLIDADO!D643&amp;IF(LEN(CONSOLIDADO!G643)=1,"00"&amp;CONSOLIDADO!G643,IF(LEN(CONSOLIDADO!G643)=2,"0"&amp;CONSOLIDADO!G643,IF(LEN(CONSOLIDADO!G643)=3,CONSOLIDADO!G643,""))))=TRUE,"",CONSOLIDADO!D643&amp;IF(LEN(CONSOLIDADO!G643)=1,"00"&amp;CONSOLIDADO!G643,IF(LEN(CONSOLIDADO!G643)=2,"0"&amp;CONSOLIDADO!G643,IF(LEN(CONSOLIDADO!G643)=3,CONSOLIDADO!G643,""))))</f>
        <v/>
      </c>
      <c r="G639" s="16">
        <f>CONSOLIDADO!B643</f>
        <v>0</v>
      </c>
      <c r="H639" s="16" t="str">
        <f>MID(CONSOLIDADO!E643,6,250)</f>
        <v/>
      </c>
      <c r="I639" s="36">
        <f>CONSOLIDADO!H643</f>
        <v>0</v>
      </c>
      <c r="J639" s="34" t="str">
        <f>+CONSOLIDADO!P643&amp;" - "&amp;CONSOLIDADO!Q643&amp;" - "&amp;CONSOLIDADO!R643&amp;" "&amp;CONSOLIDADO!S643</f>
        <v xml:space="preserve"> -  -  </v>
      </c>
      <c r="K639" s="34" t="str">
        <f>+CONSOLIDADO!J643&amp;" "&amp;CONSOLIDADO!K643</f>
        <v xml:space="preserve"> </v>
      </c>
      <c r="L639" s="16" t="str">
        <f>+CONSOLIDADO!L643&amp;" "&amp;CONSOLIDADO!M643</f>
        <v xml:space="preserve"> </v>
      </c>
      <c r="M639" s="16" t="str">
        <f>+CONSOLIDADO!N643&amp;" "&amp;CONSOLIDADO!O643</f>
        <v xml:space="preserve"> </v>
      </c>
    </row>
    <row r="640" spans="1:13" x14ac:dyDescent="0.2">
      <c r="A640" s="34" t="str">
        <f t="shared" si="45"/>
        <v>-137</v>
      </c>
      <c r="B640" s="34">
        <f t="shared" si="46"/>
        <v>137</v>
      </c>
      <c r="C640" s="34" t="str">
        <f t="shared" si="47"/>
        <v/>
      </c>
      <c r="D640" s="34" t="str">
        <f t="shared" si="48"/>
        <v/>
      </c>
      <c r="E640" s="34" t="str">
        <f t="shared" si="49"/>
        <v/>
      </c>
      <c r="F640" s="35" t="str">
        <f>IF(ISERROR(CONSOLIDADO!D644&amp;IF(LEN(CONSOLIDADO!G644)=1,"00"&amp;CONSOLIDADO!G644,IF(LEN(CONSOLIDADO!G644)=2,"0"&amp;CONSOLIDADO!G644,IF(LEN(CONSOLIDADO!G644)=3,CONSOLIDADO!G644,""))))=TRUE,"",CONSOLIDADO!D644&amp;IF(LEN(CONSOLIDADO!G644)=1,"00"&amp;CONSOLIDADO!G644,IF(LEN(CONSOLIDADO!G644)=2,"0"&amp;CONSOLIDADO!G644,IF(LEN(CONSOLIDADO!G644)=3,CONSOLIDADO!G644,""))))</f>
        <v/>
      </c>
      <c r="G640" s="16">
        <f>CONSOLIDADO!B644</f>
        <v>0</v>
      </c>
      <c r="H640" s="16" t="str">
        <f>MID(CONSOLIDADO!E644,6,250)</f>
        <v/>
      </c>
      <c r="I640" s="36">
        <f>CONSOLIDADO!H644</f>
        <v>0</v>
      </c>
      <c r="J640" s="34" t="str">
        <f>+CONSOLIDADO!P644&amp;" - "&amp;CONSOLIDADO!Q644&amp;" - "&amp;CONSOLIDADO!R644&amp;" "&amp;CONSOLIDADO!S644</f>
        <v xml:space="preserve"> -  -  </v>
      </c>
      <c r="K640" s="34" t="str">
        <f>+CONSOLIDADO!J644&amp;" "&amp;CONSOLIDADO!K644</f>
        <v xml:space="preserve"> </v>
      </c>
      <c r="L640" s="16" t="str">
        <f>+CONSOLIDADO!L644&amp;" "&amp;CONSOLIDADO!M644</f>
        <v xml:space="preserve"> </v>
      </c>
      <c r="M640" s="16" t="str">
        <f>+CONSOLIDADO!N644&amp;" "&amp;CONSOLIDADO!O644</f>
        <v xml:space="preserve"> </v>
      </c>
    </row>
    <row r="641" spans="1:13" x14ac:dyDescent="0.2">
      <c r="A641" s="34" t="str">
        <f t="shared" si="45"/>
        <v>-138</v>
      </c>
      <c r="B641" s="34">
        <f t="shared" si="46"/>
        <v>138</v>
      </c>
      <c r="C641" s="34" t="str">
        <f t="shared" si="47"/>
        <v/>
      </c>
      <c r="D641" s="34" t="str">
        <f t="shared" si="48"/>
        <v/>
      </c>
      <c r="E641" s="34" t="str">
        <f t="shared" si="49"/>
        <v/>
      </c>
      <c r="F641" s="35" t="str">
        <f>IF(ISERROR(CONSOLIDADO!D645&amp;IF(LEN(CONSOLIDADO!G645)=1,"00"&amp;CONSOLIDADO!G645,IF(LEN(CONSOLIDADO!G645)=2,"0"&amp;CONSOLIDADO!G645,IF(LEN(CONSOLIDADO!G645)=3,CONSOLIDADO!G645,""))))=TRUE,"",CONSOLIDADO!D645&amp;IF(LEN(CONSOLIDADO!G645)=1,"00"&amp;CONSOLIDADO!G645,IF(LEN(CONSOLIDADO!G645)=2,"0"&amp;CONSOLIDADO!G645,IF(LEN(CONSOLIDADO!G645)=3,CONSOLIDADO!G645,""))))</f>
        <v/>
      </c>
      <c r="G641" s="16">
        <f>CONSOLIDADO!B645</f>
        <v>0</v>
      </c>
      <c r="H641" s="16" t="str">
        <f>MID(CONSOLIDADO!E645,6,250)</f>
        <v/>
      </c>
      <c r="I641" s="36">
        <f>CONSOLIDADO!H645</f>
        <v>0</v>
      </c>
      <c r="J641" s="34" t="str">
        <f>+CONSOLIDADO!P645&amp;" - "&amp;CONSOLIDADO!Q645&amp;" - "&amp;CONSOLIDADO!R645&amp;" "&amp;CONSOLIDADO!S645</f>
        <v xml:space="preserve"> -  -  </v>
      </c>
      <c r="K641" s="34" t="str">
        <f>+CONSOLIDADO!J645&amp;" "&amp;CONSOLIDADO!K645</f>
        <v xml:space="preserve"> </v>
      </c>
      <c r="L641" s="16" t="str">
        <f>+CONSOLIDADO!L645&amp;" "&amp;CONSOLIDADO!M645</f>
        <v xml:space="preserve"> </v>
      </c>
      <c r="M641" s="16" t="str">
        <f>+CONSOLIDADO!N645&amp;" "&amp;CONSOLIDADO!O645</f>
        <v xml:space="preserve"> </v>
      </c>
    </row>
    <row r="642" spans="1:13" x14ac:dyDescent="0.2">
      <c r="A642" s="34" t="str">
        <f t="shared" si="45"/>
        <v>-139</v>
      </c>
      <c r="B642" s="34">
        <f t="shared" si="46"/>
        <v>139</v>
      </c>
      <c r="C642" s="34" t="str">
        <f t="shared" si="47"/>
        <v/>
      </c>
      <c r="D642" s="34" t="str">
        <f t="shared" si="48"/>
        <v/>
      </c>
      <c r="E642" s="34" t="str">
        <f t="shared" si="49"/>
        <v/>
      </c>
      <c r="F642" s="35" t="str">
        <f>IF(ISERROR(CONSOLIDADO!D646&amp;IF(LEN(CONSOLIDADO!G646)=1,"00"&amp;CONSOLIDADO!G646,IF(LEN(CONSOLIDADO!G646)=2,"0"&amp;CONSOLIDADO!G646,IF(LEN(CONSOLIDADO!G646)=3,CONSOLIDADO!G646,""))))=TRUE,"",CONSOLIDADO!D646&amp;IF(LEN(CONSOLIDADO!G646)=1,"00"&amp;CONSOLIDADO!G646,IF(LEN(CONSOLIDADO!G646)=2,"0"&amp;CONSOLIDADO!G646,IF(LEN(CONSOLIDADO!G646)=3,CONSOLIDADO!G646,""))))</f>
        <v/>
      </c>
      <c r="G642" s="16">
        <f>CONSOLIDADO!B646</f>
        <v>0</v>
      </c>
      <c r="H642" s="16" t="str">
        <f>MID(CONSOLIDADO!E646,6,250)</f>
        <v/>
      </c>
      <c r="I642" s="36">
        <f>CONSOLIDADO!H646</f>
        <v>0</v>
      </c>
      <c r="J642" s="34" t="str">
        <f>+CONSOLIDADO!P646&amp;" - "&amp;CONSOLIDADO!Q646&amp;" - "&amp;CONSOLIDADO!R646&amp;" "&amp;CONSOLIDADO!S646</f>
        <v xml:space="preserve"> -  -  </v>
      </c>
      <c r="K642" s="34" t="str">
        <f>+CONSOLIDADO!J646&amp;" "&amp;CONSOLIDADO!K646</f>
        <v xml:space="preserve"> </v>
      </c>
      <c r="L642" s="16" t="str">
        <f>+CONSOLIDADO!L646&amp;" "&amp;CONSOLIDADO!M646</f>
        <v xml:space="preserve"> </v>
      </c>
      <c r="M642" s="16" t="str">
        <f>+CONSOLIDADO!N646&amp;" "&amp;CONSOLIDADO!O646</f>
        <v xml:space="preserve"> </v>
      </c>
    </row>
    <row r="643" spans="1:13" x14ac:dyDescent="0.2">
      <c r="A643" s="34" t="str">
        <f t="shared" si="45"/>
        <v>-140</v>
      </c>
      <c r="B643" s="34">
        <f t="shared" si="46"/>
        <v>140</v>
      </c>
      <c r="C643" s="34" t="str">
        <f t="shared" si="47"/>
        <v/>
      </c>
      <c r="D643" s="34" t="str">
        <f t="shared" si="48"/>
        <v/>
      </c>
      <c r="E643" s="34" t="str">
        <f t="shared" si="49"/>
        <v/>
      </c>
      <c r="F643" s="35" t="str">
        <f>IF(ISERROR(CONSOLIDADO!D647&amp;IF(LEN(CONSOLIDADO!G647)=1,"00"&amp;CONSOLIDADO!G647,IF(LEN(CONSOLIDADO!G647)=2,"0"&amp;CONSOLIDADO!G647,IF(LEN(CONSOLIDADO!G647)=3,CONSOLIDADO!G647,""))))=TRUE,"",CONSOLIDADO!D647&amp;IF(LEN(CONSOLIDADO!G647)=1,"00"&amp;CONSOLIDADO!G647,IF(LEN(CONSOLIDADO!G647)=2,"0"&amp;CONSOLIDADO!G647,IF(LEN(CONSOLIDADO!G647)=3,CONSOLIDADO!G647,""))))</f>
        <v/>
      </c>
      <c r="G643" s="16">
        <f>CONSOLIDADO!B647</f>
        <v>0</v>
      </c>
      <c r="H643" s="16" t="str">
        <f>MID(CONSOLIDADO!E647,6,250)</f>
        <v/>
      </c>
      <c r="I643" s="36">
        <f>CONSOLIDADO!H647</f>
        <v>0</v>
      </c>
      <c r="J643" s="34" t="str">
        <f>+CONSOLIDADO!P647&amp;" - "&amp;CONSOLIDADO!Q647&amp;" - "&amp;CONSOLIDADO!R647&amp;" "&amp;CONSOLIDADO!S647</f>
        <v xml:space="preserve"> -  -  </v>
      </c>
      <c r="K643" s="34" t="str">
        <f>+CONSOLIDADO!J647&amp;" "&amp;CONSOLIDADO!K647</f>
        <v xml:space="preserve"> </v>
      </c>
      <c r="L643" s="16" t="str">
        <f>+CONSOLIDADO!L647&amp;" "&amp;CONSOLIDADO!M647</f>
        <v xml:space="preserve"> </v>
      </c>
      <c r="M643" s="16" t="str">
        <f>+CONSOLIDADO!N647&amp;" "&amp;CONSOLIDADO!O647</f>
        <v xml:space="preserve"> </v>
      </c>
    </row>
    <row r="644" spans="1:13" x14ac:dyDescent="0.2">
      <c r="A644" s="34" t="str">
        <f t="shared" ref="A644:A707" si="50">+C644&amp;"-"&amp;B644</f>
        <v>-141</v>
      </c>
      <c r="B644" s="34">
        <f t="shared" ref="B644:B707" si="51">IF(C644=C643,B643+1,1)</f>
        <v>141</v>
      </c>
      <c r="C644" s="34" t="str">
        <f t="shared" ref="C644:C707" si="52">MID($F644,1,13)</f>
        <v/>
      </c>
      <c r="D644" s="34" t="str">
        <f t="shared" ref="D644:D707" si="53">MID($F644,1,15)</f>
        <v/>
      </c>
      <c r="E644" s="34" t="str">
        <f t="shared" ref="E644:E707" si="54">MID($F644,1,17)</f>
        <v/>
      </c>
      <c r="F644" s="35" t="str">
        <f>IF(ISERROR(CONSOLIDADO!D648&amp;IF(LEN(CONSOLIDADO!G648)=1,"00"&amp;CONSOLIDADO!G648,IF(LEN(CONSOLIDADO!G648)=2,"0"&amp;CONSOLIDADO!G648,IF(LEN(CONSOLIDADO!G648)=3,CONSOLIDADO!G648,""))))=TRUE,"",CONSOLIDADO!D648&amp;IF(LEN(CONSOLIDADO!G648)=1,"00"&amp;CONSOLIDADO!G648,IF(LEN(CONSOLIDADO!G648)=2,"0"&amp;CONSOLIDADO!G648,IF(LEN(CONSOLIDADO!G648)=3,CONSOLIDADO!G648,""))))</f>
        <v/>
      </c>
      <c r="G644" s="16">
        <f>CONSOLIDADO!B648</f>
        <v>0</v>
      </c>
      <c r="H644" s="16" t="str">
        <f>MID(CONSOLIDADO!E648,6,250)</f>
        <v/>
      </c>
      <c r="I644" s="36">
        <f>CONSOLIDADO!H648</f>
        <v>0</v>
      </c>
      <c r="J644" s="34" t="str">
        <f>+CONSOLIDADO!P648&amp;" - "&amp;CONSOLIDADO!Q648&amp;" - "&amp;CONSOLIDADO!R648&amp;" "&amp;CONSOLIDADO!S648</f>
        <v xml:space="preserve"> -  -  </v>
      </c>
      <c r="K644" s="34" t="str">
        <f>+CONSOLIDADO!J648&amp;" "&amp;CONSOLIDADO!K648</f>
        <v xml:space="preserve"> </v>
      </c>
      <c r="L644" s="16" t="str">
        <f>+CONSOLIDADO!L648&amp;" "&amp;CONSOLIDADO!M648</f>
        <v xml:space="preserve"> </v>
      </c>
      <c r="M644" s="16" t="str">
        <f>+CONSOLIDADO!N648&amp;" "&amp;CONSOLIDADO!O648</f>
        <v xml:space="preserve"> </v>
      </c>
    </row>
    <row r="645" spans="1:13" x14ac:dyDescent="0.2">
      <c r="A645" s="34" t="str">
        <f t="shared" si="50"/>
        <v>-142</v>
      </c>
      <c r="B645" s="34">
        <f t="shared" si="51"/>
        <v>142</v>
      </c>
      <c r="C645" s="34" t="str">
        <f t="shared" si="52"/>
        <v/>
      </c>
      <c r="D645" s="34" t="str">
        <f t="shared" si="53"/>
        <v/>
      </c>
      <c r="E645" s="34" t="str">
        <f t="shared" si="54"/>
        <v/>
      </c>
      <c r="F645" s="35" t="str">
        <f>IF(ISERROR(CONSOLIDADO!D649&amp;IF(LEN(CONSOLIDADO!G649)=1,"00"&amp;CONSOLIDADO!G649,IF(LEN(CONSOLIDADO!G649)=2,"0"&amp;CONSOLIDADO!G649,IF(LEN(CONSOLIDADO!G649)=3,CONSOLIDADO!G649,""))))=TRUE,"",CONSOLIDADO!D649&amp;IF(LEN(CONSOLIDADO!G649)=1,"00"&amp;CONSOLIDADO!G649,IF(LEN(CONSOLIDADO!G649)=2,"0"&amp;CONSOLIDADO!G649,IF(LEN(CONSOLIDADO!G649)=3,CONSOLIDADO!G649,""))))</f>
        <v/>
      </c>
      <c r="G645" s="16">
        <f>CONSOLIDADO!B649</f>
        <v>0</v>
      </c>
      <c r="H645" s="16" t="str">
        <f>MID(CONSOLIDADO!E649,6,250)</f>
        <v/>
      </c>
      <c r="I645" s="36">
        <f>CONSOLIDADO!H649</f>
        <v>0</v>
      </c>
      <c r="J645" s="34" t="str">
        <f>+CONSOLIDADO!P649&amp;" - "&amp;CONSOLIDADO!Q649&amp;" - "&amp;CONSOLIDADO!R649&amp;" "&amp;CONSOLIDADO!S649</f>
        <v xml:space="preserve"> -  -  </v>
      </c>
      <c r="K645" s="34" t="str">
        <f>+CONSOLIDADO!J649&amp;" "&amp;CONSOLIDADO!K649</f>
        <v xml:space="preserve"> </v>
      </c>
      <c r="L645" s="16" t="str">
        <f>+CONSOLIDADO!L649&amp;" "&amp;CONSOLIDADO!M649</f>
        <v xml:space="preserve"> </v>
      </c>
      <c r="M645" s="16" t="str">
        <f>+CONSOLIDADO!N649&amp;" "&amp;CONSOLIDADO!O649</f>
        <v xml:space="preserve"> </v>
      </c>
    </row>
    <row r="646" spans="1:13" x14ac:dyDescent="0.2">
      <c r="A646" s="34" t="str">
        <f t="shared" si="50"/>
        <v>-143</v>
      </c>
      <c r="B646" s="34">
        <f t="shared" si="51"/>
        <v>143</v>
      </c>
      <c r="C646" s="34" t="str">
        <f t="shared" si="52"/>
        <v/>
      </c>
      <c r="D646" s="34" t="str">
        <f t="shared" si="53"/>
        <v/>
      </c>
      <c r="E646" s="34" t="str">
        <f t="shared" si="54"/>
        <v/>
      </c>
      <c r="F646" s="35" t="str">
        <f>IF(ISERROR(CONSOLIDADO!D650&amp;IF(LEN(CONSOLIDADO!G650)=1,"00"&amp;CONSOLIDADO!G650,IF(LEN(CONSOLIDADO!G650)=2,"0"&amp;CONSOLIDADO!G650,IF(LEN(CONSOLIDADO!G650)=3,CONSOLIDADO!G650,""))))=TRUE,"",CONSOLIDADO!D650&amp;IF(LEN(CONSOLIDADO!G650)=1,"00"&amp;CONSOLIDADO!G650,IF(LEN(CONSOLIDADO!G650)=2,"0"&amp;CONSOLIDADO!G650,IF(LEN(CONSOLIDADO!G650)=3,CONSOLIDADO!G650,""))))</f>
        <v/>
      </c>
      <c r="G646" s="16">
        <f>CONSOLIDADO!B650</f>
        <v>0</v>
      </c>
      <c r="H646" s="16" t="str">
        <f>MID(CONSOLIDADO!E650,6,250)</f>
        <v/>
      </c>
      <c r="I646" s="36">
        <f>CONSOLIDADO!H650</f>
        <v>0</v>
      </c>
      <c r="J646" s="34" t="str">
        <f>+CONSOLIDADO!P650&amp;" - "&amp;CONSOLIDADO!Q650&amp;" - "&amp;CONSOLIDADO!R650&amp;" "&amp;CONSOLIDADO!S650</f>
        <v xml:space="preserve"> -  -  </v>
      </c>
      <c r="K646" s="34" t="str">
        <f>+CONSOLIDADO!J650&amp;" "&amp;CONSOLIDADO!K650</f>
        <v xml:space="preserve"> </v>
      </c>
      <c r="L646" s="16" t="str">
        <f>+CONSOLIDADO!L650&amp;" "&amp;CONSOLIDADO!M650</f>
        <v xml:space="preserve"> </v>
      </c>
      <c r="M646" s="16" t="str">
        <f>+CONSOLIDADO!N650&amp;" "&amp;CONSOLIDADO!O650</f>
        <v xml:space="preserve"> </v>
      </c>
    </row>
    <row r="647" spans="1:13" x14ac:dyDescent="0.2">
      <c r="A647" s="34" t="str">
        <f t="shared" si="50"/>
        <v>-144</v>
      </c>
      <c r="B647" s="34">
        <f t="shared" si="51"/>
        <v>144</v>
      </c>
      <c r="C647" s="34" t="str">
        <f t="shared" si="52"/>
        <v/>
      </c>
      <c r="D647" s="34" t="str">
        <f t="shared" si="53"/>
        <v/>
      </c>
      <c r="E647" s="34" t="str">
        <f t="shared" si="54"/>
        <v/>
      </c>
      <c r="F647" s="35" t="str">
        <f>IF(ISERROR(CONSOLIDADO!D651&amp;IF(LEN(CONSOLIDADO!G651)=1,"00"&amp;CONSOLIDADO!G651,IF(LEN(CONSOLIDADO!G651)=2,"0"&amp;CONSOLIDADO!G651,IF(LEN(CONSOLIDADO!G651)=3,CONSOLIDADO!G651,""))))=TRUE,"",CONSOLIDADO!D651&amp;IF(LEN(CONSOLIDADO!G651)=1,"00"&amp;CONSOLIDADO!G651,IF(LEN(CONSOLIDADO!G651)=2,"0"&amp;CONSOLIDADO!G651,IF(LEN(CONSOLIDADO!G651)=3,CONSOLIDADO!G651,""))))</f>
        <v/>
      </c>
      <c r="G647" s="16">
        <f>CONSOLIDADO!B651</f>
        <v>0</v>
      </c>
      <c r="H647" s="16" t="str">
        <f>MID(CONSOLIDADO!E651,6,250)</f>
        <v/>
      </c>
      <c r="I647" s="36">
        <f>CONSOLIDADO!H651</f>
        <v>0</v>
      </c>
      <c r="J647" s="34" t="str">
        <f>+CONSOLIDADO!P651&amp;" - "&amp;CONSOLIDADO!Q651&amp;" - "&amp;CONSOLIDADO!R651&amp;" "&amp;CONSOLIDADO!S651</f>
        <v xml:space="preserve"> -  -  </v>
      </c>
      <c r="K647" s="34" t="str">
        <f>+CONSOLIDADO!J651&amp;" "&amp;CONSOLIDADO!K651</f>
        <v xml:space="preserve"> </v>
      </c>
      <c r="L647" s="16" t="str">
        <f>+CONSOLIDADO!L651&amp;" "&amp;CONSOLIDADO!M651</f>
        <v xml:space="preserve"> </v>
      </c>
      <c r="M647" s="16" t="str">
        <f>+CONSOLIDADO!N651&amp;" "&amp;CONSOLIDADO!O651</f>
        <v xml:space="preserve"> </v>
      </c>
    </row>
    <row r="648" spans="1:13" x14ac:dyDescent="0.2">
      <c r="A648" s="34" t="str">
        <f t="shared" si="50"/>
        <v>-145</v>
      </c>
      <c r="B648" s="34">
        <f t="shared" si="51"/>
        <v>145</v>
      </c>
      <c r="C648" s="34" t="str">
        <f t="shared" si="52"/>
        <v/>
      </c>
      <c r="D648" s="34" t="str">
        <f t="shared" si="53"/>
        <v/>
      </c>
      <c r="E648" s="34" t="str">
        <f t="shared" si="54"/>
        <v/>
      </c>
      <c r="F648" s="35" t="str">
        <f>IF(ISERROR(CONSOLIDADO!D652&amp;IF(LEN(CONSOLIDADO!G652)=1,"00"&amp;CONSOLIDADO!G652,IF(LEN(CONSOLIDADO!G652)=2,"0"&amp;CONSOLIDADO!G652,IF(LEN(CONSOLIDADO!G652)=3,CONSOLIDADO!G652,""))))=TRUE,"",CONSOLIDADO!D652&amp;IF(LEN(CONSOLIDADO!G652)=1,"00"&amp;CONSOLIDADO!G652,IF(LEN(CONSOLIDADO!G652)=2,"0"&amp;CONSOLIDADO!G652,IF(LEN(CONSOLIDADO!G652)=3,CONSOLIDADO!G652,""))))</f>
        <v/>
      </c>
      <c r="G648" s="16">
        <f>CONSOLIDADO!B652</f>
        <v>0</v>
      </c>
      <c r="H648" s="16" t="str">
        <f>MID(CONSOLIDADO!E652,6,250)</f>
        <v/>
      </c>
      <c r="I648" s="36">
        <f>CONSOLIDADO!H652</f>
        <v>0</v>
      </c>
      <c r="J648" s="34" t="str">
        <f>+CONSOLIDADO!P652&amp;" - "&amp;CONSOLIDADO!Q652&amp;" - "&amp;CONSOLIDADO!R652&amp;" "&amp;CONSOLIDADO!S652</f>
        <v xml:space="preserve"> -  -  </v>
      </c>
      <c r="K648" s="34" t="str">
        <f>+CONSOLIDADO!J652&amp;" "&amp;CONSOLIDADO!K652</f>
        <v xml:space="preserve"> </v>
      </c>
      <c r="L648" s="16" t="str">
        <f>+CONSOLIDADO!L652&amp;" "&amp;CONSOLIDADO!M652</f>
        <v xml:space="preserve"> </v>
      </c>
      <c r="M648" s="16" t="str">
        <f>+CONSOLIDADO!N652&amp;" "&amp;CONSOLIDADO!O652</f>
        <v xml:space="preserve"> </v>
      </c>
    </row>
    <row r="649" spans="1:13" x14ac:dyDescent="0.2">
      <c r="A649" s="34" t="str">
        <f t="shared" si="50"/>
        <v>-146</v>
      </c>
      <c r="B649" s="34">
        <f t="shared" si="51"/>
        <v>146</v>
      </c>
      <c r="C649" s="34" t="str">
        <f t="shared" si="52"/>
        <v/>
      </c>
      <c r="D649" s="34" t="str">
        <f t="shared" si="53"/>
        <v/>
      </c>
      <c r="E649" s="34" t="str">
        <f t="shared" si="54"/>
        <v/>
      </c>
      <c r="F649" s="35" t="str">
        <f>IF(ISERROR(CONSOLIDADO!D653&amp;IF(LEN(CONSOLIDADO!G653)=1,"00"&amp;CONSOLIDADO!G653,IF(LEN(CONSOLIDADO!G653)=2,"0"&amp;CONSOLIDADO!G653,IF(LEN(CONSOLIDADO!G653)=3,CONSOLIDADO!G653,""))))=TRUE,"",CONSOLIDADO!D653&amp;IF(LEN(CONSOLIDADO!G653)=1,"00"&amp;CONSOLIDADO!G653,IF(LEN(CONSOLIDADO!G653)=2,"0"&amp;CONSOLIDADO!G653,IF(LEN(CONSOLIDADO!G653)=3,CONSOLIDADO!G653,""))))</f>
        <v/>
      </c>
      <c r="G649" s="16">
        <f>CONSOLIDADO!B653</f>
        <v>0</v>
      </c>
      <c r="H649" s="16" t="str">
        <f>MID(CONSOLIDADO!E653,6,250)</f>
        <v/>
      </c>
      <c r="I649" s="36">
        <f>CONSOLIDADO!H653</f>
        <v>0</v>
      </c>
      <c r="J649" s="34" t="str">
        <f>+CONSOLIDADO!P653&amp;" - "&amp;CONSOLIDADO!Q653&amp;" - "&amp;CONSOLIDADO!R653&amp;" "&amp;CONSOLIDADO!S653</f>
        <v xml:space="preserve"> -  -  </v>
      </c>
      <c r="K649" s="34" t="str">
        <f>+CONSOLIDADO!J653&amp;" "&amp;CONSOLIDADO!K653</f>
        <v xml:space="preserve"> </v>
      </c>
      <c r="L649" s="16" t="str">
        <f>+CONSOLIDADO!L653&amp;" "&amp;CONSOLIDADO!M653</f>
        <v xml:space="preserve"> </v>
      </c>
      <c r="M649" s="16" t="str">
        <f>+CONSOLIDADO!N653&amp;" "&amp;CONSOLIDADO!O653</f>
        <v xml:space="preserve"> </v>
      </c>
    </row>
    <row r="650" spans="1:13" x14ac:dyDescent="0.2">
      <c r="A650" s="34" t="str">
        <f t="shared" si="50"/>
        <v>-147</v>
      </c>
      <c r="B650" s="34">
        <f t="shared" si="51"/>
        <v>147</v>
      </c>
      <c r="C650" s="34" t="str">
        <f t="shared" si="52"/>
        <v/>
      </c>
      <c r="D650" s="34" t="str">
        <f t="shared" si="53"/>
        <v/>
      </c>
      <c r="E650" s="34" t="str">
        <f t="shared" si="54"/>
        <v/>
      </c>
      <c r="F650" s="35" t="str">
        <f>IF(ISERROR(CONSOLIDADO!D654&amp;IF(LEN(CONSOLIDADO!G654)=1,"00"&amp;CONSOLIDADO!G654,IF(LEN(CONSOLIDADO!G654)=2,"0"&amp;CONSOLIDADO!G654,IF(LEN(CONSOLIDADO!G654)=3,CONSOLIDADO!G654,""))))=TRUE,"",CONSOLIDADO!D654&amp;IF(LEN(CONSOLIDADO!G654)=1,"00"&amp;CONSOLIDADO!G654,IF(LEN(CONSOLIDADO!G654)=2,"0"&amp;CONSOLIDADO!G654,IF(LEN(CONSOLIDADO!G654)=3,CONSOLIDADO!G654,""))))</f>
        <v/>
      </c>
      <c r="G650" s="16">
        <f>CONSOLIDADO!B654</f>
        <v>0</v>
      </c>
      <c r="H650" s="16" t="str">
        <f>MID(CONSOLIDADO!E654,6,250)</f>
        <v/>
      </c>
      <c r="I650" s="36">
        <f>CONSOLIDADO!H654</f>
        <v>0</v>
      </c>
      <c r="J650" s="34" t="str">
        <f>+CONSOLIDADO!P654&amp;" - "&amp;CONSOLIDADO!Q654&amp;" - "&amp;CONSOLIDADO!R654&amp;" "&amp;CONSOLIDADO!S654</f>
        <v xml:space="preserve"> -  -  </v>
      </c>
      <c r="K650" s="34" t="str">
        <f>+CONSOLIDADO!J654&amp;" "&amp;CONSOLIDADO!K654</f>
        <v xml:space="preserve"> </v>
      </c>
      <c r="L650" s="16" t="str">
        <f>+CONSOLIDADO!L654&amp;" "&amp;CONSOLIDADO!M654</f>
        <v xml:space="preserve"> </v>
      </c>
      <c r="M650" s="16" t="str">
        <f>+CONSOLIDADO!N654&amp;" "&amp;CONSOLIDADO!O654</f>
        <v xml:space="preserve"> </v>
      </c>
    </row>
    <row r="651" spans="1:13" x14ac:dyDescent="0.2">
      <c r="A651" s="34" t="str">
        <f t="shared" si="50"/>
        <v>-148</v>
      </c>
      <c r="B651" s="34">
        <f t="shared" si="51"/>
        <v>148</v>
      </c>
      <c r="C651" s="34" t="str">
        <f t="shared" si="52"/>
        <v/>
      </c>
      <c r="D651" s="34" t="str">
        <f t="shared" si="53"/>
        <v/>
      </c>
      <c r="E651" s="34" t="str">
        <f t="shared" si="54"/>
        <v/>
      </c>
      <c r="F651" s="35" t="str">
        <f>IF(ISERROR(CONSOLIDADO!D655&amp;IF(LEN(CONSOLIDADO!G655)=1,"00"&amp;CONSOLIDADO!G655,IF(LEN(CONSOLIDADO!G655)=2,"0"&amp;CONSOLIDADO!G655,IF(LEN(CONSOLIDADO!G655)=3,CONSOLIDADO!G655,""))))=TRUE,"",CONSOLIDADO!D655&amp;IF(LEN(CONSOLIDADO!G655)=1,"00"&amp;CONSOLIDADO!G655,IF(LEN(CONSOLIDADO!G655)=2,"0"&amp;CONSOLIDADO!G655,IF(LEN(CONSOLIDADO!G655)=3,CONSOLIDADO!G655,""))))</f>
        <v/>
      </c>
      <c r="G651" s="16">
        <f>CONSOLIDADO!B655</f>
        <v>0</v>
      </c>
      <c r="H651" s="16" t="str">
        <f>MID(CONSOLIDADO!E655,6,250)</f>
        <v/>
      </c>
      <c r="I651" s="36">
        <f>CONSOLIDADO!H655</f>
        <v>0</v>
      </c>
      <c r="J651" s="34" t="str">
        <f>+CONSOLIDADO!P655&amp;" - "&amp;CONSOLIDADO!Q655&amp;" - "&amp;CONSOLIDADO!R655&amp;" "&amp;CONSOLIDADO!S655</f>
        <v xml:space="preserve"> -  -  </v>
      </c>
      <c r="K651" s="34" t="str">
        <f>+CONSOLIDADO!J655&amp;" "&amp;CONSOLIDADO!K655</f>
        <v xml:space="preserve"> </v>
      </c>
      <c r="L651" s="16" t="str">
        <f>+CONSOLIDADO!L655&amp;" "&amp;CONSOLIDADO!M655</f>
        <v xml:space="preserve"> </v>
      </c>
      <c r="M651" s="16" t="str">
        <f>+CONSOLIDADO!N655&amp;" "&amp;CONSOLIDADO!O655</f>
        <v xml:space="preserve"> </v>
      </c>
    </row>
    <row r="652" spans="1:13" x14ac:dyDescent="0.2">
      <c r="A652" s="34" t="str">
        <f t="shared" si="50"/>
        <v>-149</v>
      </c>
      <c r="B652" s="34">
        <f t="shared" si="51"/>
        <v>149</v>
      </c>
      <c r="C652" s="34" t="str">
        <f t="shared" si="52"/>
        <v/>
      </c>
      <c r="D652" s="34" t="str">
        <f t="shared" si="53"/>
        <v/>
      </c>
      <c r="E652" s="34" t="str">
        <f t="shared" si="54"/>
        <v/>
      </c>
      <c r="F652" s="35" t="str">
        <f>IF(ISERROR(CONSOLIDADO!D656&amp;IF(LEN(CONSOLIDADO!G656)=1,"00"&amp;CONSOLIDADO!G656,IF(LEN(CONSOLIDADO!G656)=2,"0"&amp;CONSOLIDADO!G656,IF(LEN(CONSOLIDADO!G656)=3,CONSOLIDADO!G656,""))))=TRUE,"",CONSOLIDADO!D656&amp;IF(LEN(CONSOLIDADO!G656)=1,"00"&amp;CONSOLIDADO!G656,IF(LEN(CONSOLIDADO!G656)=2,"0"&amp;CONSOLIDADO!G656,IF(LEN(CONSOLIDADO!G656)=3,CONSOLIDADO!G656,""))))</f>
        <v/>
      </c>
      <c r="G652" s="16">
        <f>CONSOLIDADO!B656</f>
        <v>0</v>
      </c>
      <c r="H652" s="16" t="str">
        <f>MID(CONSOLIDADO!E656,6,250)</f>
        <v/>
      </c>
      <c r="I652" s="36">
        <f>CONSOLIDADO!H656</f>
        <v>0</v>
      </c>
      <c r="J652" s="34" t="str">
        <f>+CONSOLIDADO!P656&amp;" - "&amp;CONSOLIDADO!Q656&amp;" - "&amp;CONSOLIDADO!R656&amp;" "&amp;CONSOLIDADO!S656</f>
        <v xml:space="preserve"> -  -  </v>
      </c>
      <c r="K652" s="34" t="str">
        <f>+CONSOLIDADO!J656&amp;" "&amp;CONSOLIDADO!K656</f>
        <v xml:space="preserve"> </v>
      </c>
      <c r="L652" s="16" t="str">
        <f>+CONSOLIDADO!L656&amp;" "&amp;CONSOLIDADO!M656</f>
        <v xml:space="preserve"> </v>
      </c>
      <c r="M652" s="16" t="str">
        <f>+CONSOLIDADO!N656&amp;" "&amp;CONSOLIDADO!O656</f>
        <v xml:space="preserve"> </v>
      </c>
    </row>
    <row r="653" spans="1:13" x14ac:dyDescent="0.2">
      <c r="A653" s="34" t="str">
        <f t="shared" si="50"/>
        <v>-150</v>
      </c>
      <c r="B653" s="34">
        <f t="shared" si="51"/>
        <v>150</v>
      </c>
      <c r="C653" s="34" t="str">
        <f t="shared" si="52"/>
        <v/>
      </c>
      <c r="D653" s="34" t="str">
        <f t="shared" si="53"/>
        <v/>
      </c>
      <c r="E653" s="34" t="str">
        <f t="shared" si="54"/>
        <v/>
      </c>
      <c r="F653" s="35" t="str">
        <f>IF(ISERROR(CONSOLIDADO!D657&amp;IF(LEN(CONSOLIDADO!G657)=1,"00"&amp;CONSOLIDADO!G657,IF(LEN(CONSOLIDADO!G657)=2,"0"&amp;CONSOLIDADO!G657,IF(LEN(CONSOLIDADO!G657)=3,CONSOLIDADO!G657,""))))=TRUE,"",CONSOLIDADO!D657&amp;IF(LEN(CONSOLIDADO!G657)=1,"00"&amp;CONSOLIDADO!G657,IF(LEN(CONSOLIDADO!G657)=2,"0"&amp;CONSOLIDADO!G657,IF(LEN(CONSOLIDADO!G657)=3,CONSOLIDADO!G657,""))))</f>
        <v/>
      </c>
      <c r="G653" s="16">
        <f>CONSOLIDADO!B657</f>
        <v>0</v>
      </c>
      <c r="H653" s="16" t="str">
        <f>MID(CONSOLIDADO!E657,6,250)</f>
        <v/>
      </c>
      <c r="I653" s="36">
        <f>CONSOLIDADO!H657</f>
        <v>0</v>
      </c>
      <c r="J653" s="34" t="str">
        <f>+CONSOLIDADO!P657&amp;" - "&amp;CONSOLIDADO!Q657&amp;" - "&amp;CONSOLIDADO!R657&amp;" "&amp;CONSOLIDADO!S657</f>
        <v xml:space="preserve"> -  -  </v>
      </c>
      <c r="K653" s="34" t="str">
        <f>+CONSOLIDADO!J657&amp;" "&amp;CONSOLIDADO!K657</f>
        <v xml:space="preserve"> </v>
      </c>
      <c r="L653" s="16" t="str">
        <f>+CONSOLIDADO!L657&amp;" "&amp;CONSOLIDADO!M657</f>
        <v xml:space="preserve"> </v>
      </c>
      <c r="M653" s="16" t="str">
        <f>+CONSOLIDADO!N657&amp;" "&amp;CONSOLIDADO!O657</f>
        <v xml:space="preserve"> </v>
      </c>
    </row>
    <row r="654" spans="1:13" x14ac:dyDescent="0.2">
      <c r="A654" s="34" t="str">
        <f t="shared" si="50"/>
        <v>-151</v>
      </c>
      <c r="B654" s="34">
        <f t="shared" si="51"/>
        <v>151</v>
      </c>
      <c r="C654" s="34" t="str">
        <f t="shared" si="52"/>
        <v/>
      </c>
      <c r="D654" s="34" t="str">
        <f t="shared" si="53"/>
        <v/>
      </c>
      <c r="E654" s="34" t="str">
        <f t="shared" si="54"/>
        <v/>
      </c>
      <c r="F654" s="35" t="str">
        <f>IF(ISERROR(CONSOLIDADO!D658&amp;IF(LEN(CONSOLIDADO!G658)=1,"00"&amp;CONSOLIDADO!G658,IF(LEN(CONSOLIDADO!G658)=2,"0"&amp;CONSOLIDADO!G658,IF(LEN(CONSOLIDADO!G658)=3,CONSOLIDADO!G658,""))))=TRUE,"",CONSOLIDADO!D658&amp;IF(LEN(CONSOLIDADO!G658)=1,"00"&amp;CONSOLIDADO!G658,IF(LEN(CONSOLIDADO!G658)=2,"0"&amp;CONSOLIDADO!G658,IF(LEN(CONSOLIDADO!G658)=3,CONSOLIDADO!G658,""))))</f>
        <v/>
      </c>
      <c r="G654" s="16">
        <f>CONSOLIDADO!B658</f>
        <v>0</v>
      </c>
      <c r="H654" s="16" t="str">
        <f>MID(CONSOLIDADO!E658,6,250)</f>
        <v/>
      </c>
      <c r="I654" s="36">
        <f>CONSOLIDADO!H658</f>
        <v>0</v>
      </c>
      <c r="J654" s="34" t="str">
        <f>+CONSOLIDADO!P658&amp;" - "&amp;CONSOLIDADO!Q658&amp;" - "&amp;CONSOLIDADO!R658&amp;" "&amp;CONSOLIDADO!S658</f>
        <v xml:space="preserve"> -  -  </v>
      </c>
      <c r="K654" s="34" t="str">
        <f>+CONSOLIDADO!J658&amp;" "&amp;CONSOLIDADO!K658</f>
        <v xml:space="preserve"> </v>
      </c>
      <c r="L654" s="16" t="str">
        <f>+CONSOLIDADO!L658&amp;" "&amp;CONSOLIDADO!M658</f>
        <v xml:space="preserve"> </v>
      </c>
      <c r="M654" s="16" t="str">
        <f>+CONSOLIDADO!N658&amp;" "&amp;CONSOLIDADO!O658</f>
        <v xml:space="preserve"> </v>
      </c>
    </row>
    <row r="655" spans="1:13" x14ac:dyDescent="0.2">
      <c r="A655" s="34" t="str">
        <f t="shared" si="50"/>
        <v>-152</v>
      </c>
      <c r="B655" s="34">
        <f t="shared" si="51"/>
        <v>152</v>
      </c>
      <c r="C655" s="34" t="str">
        <f t="shared" si="52"/>
        <v/>
      </c>
      <c r="D655" s="34" t="str">
        <f t="shared" si="53"/>
        <v/>
      </c>
      <c r="E655" s="34" t="str">
        <f t="shared" si="54"/>
        <v/>
      </c>
      <c r="F655" s="35" t="str">
        <f>IF(ISERROR(CONSOLIDADO!D659&amp;IF(LEN(CONSOLIDADO!G659)=1,"00"&amp;CONSOLIDADO!G659,IF(LEN(CONSOLIDADO!G659)=2,"0"&amp;CONSOLIDADO!G659,IF(LEN(CONSOLIDADO!G659)=3,CONSOLIDADO!G659,""))))=TRUE,"",CONSOLIDADO!D659&amp;IF(LEN(CONSOLIDADO!G659)=1,"00"&amp;CONSOLIDADO!G659,IF(LEN(CONSOLIDADO!G659)=2,"0"&amp;CONSOLIDADO!G659,IF(LEN(CONSOLIDADO!G659)=3,CONSOLIDADO!G659,""))))</f>
        <v/>
      </c>
      <c r="G655" s="16">
        <f>CONSOLIDADO!B659</f>
        <v>0</v>
      </c>
      <c r="H655" s="16" t="str">
        <f>MID(CONSOLIDADO!E659,6,250)</f>
        <v/>
      </c>
      <c r="I655" s="36">
        <f>CONSOLIDADO!H659</f>
        <v>0</v>
      </c>
      <c r="J655" s="34" t="str">
        <f>+CONSOLIDADO!P659&amp;" - "&amp;CONSOLIDADO!Q659&amp;" - "&amp;CONSOLIDADO!R659&amp;" "&amp;CONSOLIDADO!S659</f>
        <v xml:space="preserve"> -  -  </v>
      </c>
      <c r="K655" s="34" t="str">
        <f>+CONSOLIDADO!J659&amp;" "&amp;CONSOLIDADO!K659</f>
        <v xml:space="preserve"> </v>
      </c>
      <c r="L655" s="16" t="str">
        <f>+CONSOLIDADO!L659&amp;" "&amp;CONSOLIDADO!M659</f>
        <v xml:space="preserve"> </v>
      </c>
      <c r="M655" s="16" t="str">
        <f>+CONSOLIDADO!N659&amp;" "&amp;CONSOLIDADO!O659</f>
        <v xml:space="preserve"> </v>
      </c>
    </row>
    <row r="656" spans="1:13" x14ac:dyDescent="0.2">
      <c r="A656" s="34" t="str">
        <f t="shared" si="50"/>
        <v>-153</v>
      </c>
      <c r="B656" s="34">
        <f t="shared" si="51"/>
        <v>153</v>
      </c>
      <c r="C656" s="34" t="str">
        <f t="shared" si="52"/>
        <v/>
      </c>
      <c r="D656" s="34" t="str">
        <f t="shared" si="53"/>
        <v/>
      </c>
      <c r="E656" s="34" t="str">
        <f t="shared" si="54"/>
        <v/>
      </c>
      <c r="F656" s="35" t="str">
        <f>IF(ISERROR(CONSOLIDADO!D660&amp;IF(LEN(CONSOLIDADO!G660)=1,"00"&amp;CONSOLIDADO!G660,IF(LEN(CONSOLIDADO!G660)=2,"0"&amp;CONSOLIDADO!G660,IF(LEN(CONSOLIDADO!G660)=3,CONSOLIDADO!G660,""))))=TRUE,"",CONSOLIDADO!D660&amp;IF(LEN(CONSOLIDADO!G660)=1,"00"&amp;CONSOLIDADO!G660,IF(LEN(CONSOLIDADO!G660)=2,"0"&amp;CONSOLIDADO!G660,IF(LEN(CONSOLIDADO!G660)=3,CONSOLIDADO!G660,""))))</f>
        <v/>
      </c>
      <c r="G656" s="16">
        <f>CONSOLIDADO!B660</f>
        <v>0</v>
      </c>
      <c r="H656" s="16" t="str">
        <f>MID(CONSOLIDADO!E660,6,250)</f>
        <v/>
      </c>
      <c r="I656" s="36">
        <f>CONSOLIDADO!H660</f>
        <v>0</v>
      </c>
      <c r="J656" s="34" t="str">
        <f>+CONSOLIDADO!P660&amp;" - "&amp;CONSOLIDADO!Q660&amp;" - "&amp;CONSOLIDADO!R660&amp;" "&amp;CONSOLIDADO!S660</f>
        <v xml:space="preserve"> -  -  </v>
      </c>
      <c r="K656" s="34" t="str">
        <f>+CONSOLIDADO!J660&amp;" "&amp;CONSOLIDADO!K660</f>
        <v xml:space="preserve"> </v>
      </c>
      <c r="L656" s="16" t="str">
        <f>+CONSOLIDADO!L660&amp;" "&amp;CONSOLIDADO!M660</f>
        <v xml:space="preserve"> </v>
      </c>
      <c r="M656" s="16" t="str">
        <f>+CONSOLIDADO!N660&amp;" "&amp;CONSOLIDADO!O660</f>
        <v xml:space="preserve"> </v>
      </c>
    </row>
    <row r="657" spans="1:13" x14ac:dyDescent="0.2">
      <c r="A657" s="34" t="str">
        <f t="shared" si="50"/>
        <v>-154</v>
      </c>
      <c r="B657" s="34">
        <f t="shared" si="51"/>
        <v>154</v>
      </c>
      <c r="C657" s="34" t="str">
        <f t="shared" si="52"/>
        <v/>
      </c>
      <c r="D657" s="34" t="str">
        <f t="shared" si="53"/>
        <v/>
      </c>
      <c r="E657" s="34" t="str">
        <f t="shared" si="54"/>
        <v/>
      </c>
      <c r="F657" s="35" t="str">
        <f>IF(ISERROR(CONSOLIDADO!D661&amp;IF(LEN(CONSOLIDADO!G661)=1,"00"&amp;CONSOLIDADO!G661,IF(LEN(CONSOLIDADO!G661)=2,"0"&amp;CONSOLIDADO!G661,IF(LEN(CONSOLIDADO!G661)=3,CONSOLIDADO!G661,""))))=TRUE,"",CONSOLIDADO!D661&amp;IF(LEN(CONSOLIDADO!G661)=1,"00"&amp;CONSOLIDADO!G661,IF(LEN(CONSOLIDADO!G661)=2,"0"&amp;CONSOLIDADO!G661,IF(LEN(CONSOLIDADO!G661)=3,CONSOLIDADO!G661,""))))</f>
        <v/>
      </c>
      <c r="G657" s="16">
        <f>CONSOLIDADO!B661</f>
        <v>0</v>
      </c>
      <c r="H657" s="16" t="str">
        <f>MID(CONSOLIDADO!E661,6,250)</f>
        <v/>
      </c>
      <c r="I657" s="36">
        <f>CONSOLIDADO!H661</f>
        <v>0</v>
      </c>
      <c r="J657" s="34" t="str">
        <f>+CONSOLIDADO!P661&amp;" - "&amp;CONSOLIDADO!Q661&amp;" - "&amp;CONSOLIDADO!R661&amp;" "&amp;CONSOLIDADO!S661</f>
        <v xml:space="preserve"> -  -  </v>
      </c>
      <c r="K657" s="34" t="str">
        <f>+CONSOLIDADO!J661&amp;" "&amp;CONSOLIDADO!K661</f>
        <v xml:space="preserve"> </v>
      </c>
      <c r="L657" s="16" t="str">
        <f>+CONSOLIDADO!L661&amp;" "&amp;CONSOLIDADO!M661</f>
        <v xml:space="preserve"> </v>
      </c>
      <c r="M657" s="16" t="str">
        <f>+CONSOLIDADO!N661&amp;" "&amp;CONSOLIDADO!O661</f>
        <v xml:space="preserve"> </v>
      </c>
    </row>
    <row r="658" spans="1:13" x14ac:dyDescent="0.2">
      <c r="A658" s="34" t="str">
        <f t="shared" si="50"/>
        <v>-155</v>
      </c>
      <c r="B658" s="34">
        <f t="shared" si="51"/>
        <v>155</v>
      </c>
      <c r="C658" s="34" t="str">
        <f t="shared" si="52"/>
        <v/>
      </c>
      <c r="D658" s="34" t="str">
        <f t="shared" si="53"/>
        <v/>
      </c>
      <c r="E658" s="34" t="str">
        <f t="shared" si="54"/>
        <v/>
      </c>
      <c r="F658" s="35" t="str">
        <f>IF(ISERROR(CONSOLIDADO!D662&amp;IF(LEN(CONSOLIDADO!G662)=1,"00"&amp;CONSOLIDADO!G662,IF(LEN(CONSOLIDADO!G662)=2,"0"&amp;CONSOLIDADO!G662,IF(LEN(CONSOLIDADO!G662)=3,CONSOLIDADO!G662,""))))=TRUE,"",CONSOLIDADO!D662&amp;IF(LEN(CONSOLIDADO!G662)=1,"00"&amp;CONSOLIDADO!G662,IF(LEN(CONSOLIDADO!G662)=2,"0"&amp;CONSOLIDADO!G662,IF(LEN(CONSOLIDADO!G662)=3,CONSOLIDADO!G662,""))))</f>
        <v/>
      </c>
      <c r="G658" s="16">
        <f>CONSOLIDADO!B662</f>
        <v>0</v>
      </c>
      <c r="H658" s="16" t="str">
        <f>MID(CONSOLIDADO!E662,6,250)</f>
        <v/>
      </c>
      <c r="I658" s="36">
        <f>CONSOLIDADO!H662</f>
        <v>0</v>
      </c>
      <c r="J658" s="34" t="str">
        <f>+CONSOLIDADO!P662&amp;" - "&amp;CONSOLIDADO!Q662&amp;" - "&amp;CONSOLIDADO!R662&amp;" "&amp;CONSOLIDADO!S662</f>
        <v xml:space="preserve"> -  -  </v>
      </c>
      <c r="K658" s="34" t="str">
        <f>+CONSOLIDADO!J662&amp;" "&amp;CONSOLIDADO!K662</f>
        <v xml:space="preserve"> </v>
      </c>
      <c r="L658" s="16" t="str">
        <f>+CONSOLIDADO!L662&amp;" "&amp;CONSOLIDADO!M662</f>
        <v xml:space="preserve"> </v>
      </c>
      <c r="M658" s="16" t="str">
        <f>+CONSOLIDADO!N662&amp;" "&amp;CONSOLIDADO!O662</f>
        <v xml:space="preserve"> </v>
      </c>
    </row>
    <row r="659" spans="1:13" x14ac:dyDescent="0.2">
      <c r="A659" s="34" t="str">
        <f t="shared" si="50"/>
        <v>-156</v>
      </c>
      <c r="B659" s="34">
        <f t="shared" si="51"/>
        <v>156</v>
      </c>
      <c r="C659" s="34" t="str">
        <f t="shared" si="52"/>
        <v/>
      </c>
      <c r="D659" s="34" t="str">
        <f t="shared" si="53"/>
        <v/>
      </c>
      <c r="E659" s="34" t="str">
        <f t="shared" si="54"/>
        <v/>
      </c>
      <c r="F659" s="35" t="str">
        <f>IF(ISERROR(CONSOLIDADO!D663&amp;IF(LEN(CONSOLIDADO!G663)=1,"00"&amp;CONSOLIDADO!G663,IF(LEN(CONSOLIDADO!G663)=2,"0"&amp;CONSOLIDADO!G663,IF(LEN(CONSOLIDADO!G663)=3,CONSOLIDADO!G663,""))))=TRUE,"",CONSOLIDADO!D663&amp;IF(LEN(CONSOLIDADO!G663)=1,"00"&amp;CONSOLIDADO!G663,IF(LEN(CONSOLIDADO!G663)=2,"0"&amp;CONSOLIDADO!G663,IF(LEN(CONSOLIDADO!G663)=3,CONSOLIDADO!G663,""))))</f>
        <v/>
      </c>
      <c r="G659" s="16">
        <f>CONSOLIDADO!B663</f>
        <v>0</v>
      </c>
      <c r="H659" s="16" t="str">
        <f>MID(CONSOLIDADO!E663,6,250)</f>
        <v/>
      </c>
      <c r="I659" s="36">
        <f>CONSOLIDADO!H663</f>
        <v>0</v>
      </c>
      <c r="J659" s="34" t="str">
        <f>+CONSOLIDADO!P663&amp;" - "&amp;CONSOLIDADO!Q663&amp;" - "&amp;CONSOLIDADO!R663&amp;" "&amp;CONSOLIDADO!S663</f>
        <v xml:space="preserve"> -  -  </v>
      </c>
      <c r="K659" s="34" t="str">
        <f>+CONSOLIDADO!J663&amp;" "&amp;CONSOLIDADO!K663</f>
        <v xml:space="preserve"> </v>
      </c>
      <c r="L659" s="16" t="str">
        <f>+CONSOLIDADO!L663&amp;" "&amp;CONSOLIDADO!M663</f>
        <v xml:space="preserve"> </v>
      </c>
      <c r="M659" s="16" t="str">
        <f>+CONSOLIDADO!N663&amp;" "&amp;CONSOLIDADO!O663</f>
        <v xml:space="preserve"> </v>
      </c>
    </row>
    <row r="660" spans="1:13" x14ac:dyDescent="0.2">
      <c r="A660" s="34" t="str">
        <f t="shared" si="50"/>
        <v>-157</v>
      </c>
      <c r="B660" s="34">
        <f t="shared" si="51"/>
        <v>157</v>
      </c>
      <c r="C660" s="34" t="str">
        <f t="shared" si="52"/>
        <v/>
      </c>
      <c r="D660" s="34" t="str">
        <f t="shared" si="53"/>
        <v/>
      </c>
      <c r="E660" s="34" t="str">
        <f t="shared" si="54"/>
        <v/>
      </c>
      <c r="F660" s="35" t="str">
        <f>IF(ISERROR(CONSOLIDADO!D664&amp;IF(LEN(CONSOLIDADO!G664)=1,"00"&amp;CONSOLIDADO!G664,IF(LEN(CONSOLIDADO!G664)=2,"0"&amp;CONSOLIDADO!G664,IF(LEN(CONSOLIDADO!G664)=3,CONSOLIDADO!G664,""))))=TRUE,"",CONSOLIDADO!D664&amp;IF(LEN(CONSOLIDADO!G664)=1,"00"&amp;CONSOLIDADO!G664,IF(LEN(CONSOLIDADO!G664)=2,"0"&amp;CONSOLIDADO!G664,IF(LEN(CONSOLIDADO!G664)=3,CONSOLIDADO!G664,""))))</f>
        <v/>
      </c>
      <c r="G660" s="16">
        <f>CONSOLIDADO!B664</f>
        <v>0</v>
      </c>
      <c r="H660" s="16" t="str">
        <f>MID(CONSOLIDADO!E664,6,250)</f>
        <v/>
      </c>
      <c r="I660" s="36">
        <f>CONSOLIDADO!H664</f>
        <v>0</v>
      </c>
      <c r="J660" s="34" t="str">
        <f>+CONSOLIDADO!P664&amp;" - "&amp;CONSOLIDADO!Q664&amp;" - "&amp;CONSOLIDADO!R664&amp;" "&amp;CONSOLIDADO!S664</f>
        <v xml:space="preserve"> -  -  </v>
      </c>
      <c r="K660" s="34" t="str">
        <f>+CONSOLIDADO!J664&amp;" "&amp;CONSOLIDADO!K664</f>
        <v xml:space="preserve"> </v>
      </c>
      <c r="L660" s="16" t="str">
        <f>+CONSOLIDADO!L664&amp;" "&amp;CONSOLIDADO!M664</f>
        <v xml:space="preserve"> </v>
      </c>
      <c r="M660" s="16" t="str">
        <f>+CONSOLIDADO!N664&amp;" "&amp;CONSOLIDADO!O664</f>
        <v xml:space="preserve"> </v>
      </c>
    </row>
    <row r="661" spans="1:13" x14ac:dyDescent="0.2">
      <c r="A661" s="34" t="str">
        <f t="shared" si="50"/>
        <v>-158</v>
      </c>
      <c r="B661" s="34">
        <f t="shared" si="51"/>
        <v>158</v>
      </c>
      <c r="C661" s="34" t="str">
        <f t="shared" si="52"/>
        <v/>
      </c>
      <c r="D661" s="34" t="str">
        <f t="shared" si="53"/>
        <v/>
      </c>
      <c r="E661" s="34" t="str">
        <f t="shared" si="54"/>
        <v/>
      </c>
      <c r="F661" s="35" t="str">
        <f>IF(ISERROR(CONSOLIDADO!D665&amp;IF(LEN(CONSOLIDADO!G665)=1,"00"&amp;CONSOLIDADO!G665,IF(LEN(CONSOLIDADO!G665)=2,"0"&amp;CONSOLIDADO!G665,IF(LEN(CONSOLIDADO!G665)=3,CONSOLIDADO!G665,""))))=TRUE,"",CONSOLIDADO!D665&amp;IF(LEN(CONSOLIDADO!G665)=1,"00"&amp;CONSOLIDADO!G665,IF(LEN(CONSOLIDADO!G665)=2,"0"&amp;CONSOLIDADO!G665,IF(LEN(CONSOLIDADO!G665)=3,CONSOLIDADO!G665,""))))</f>
        <v/>
      </c>
      <c r="G661" s="16">
        <f>CONSOLIDADO!B665</f>
        <v>0</v>
      </c>
      <c r="H661" s="16" t="str">
        <f>MID(CONSOLIDADO!E665,6,250)</f>
        <v/>
      </c>
      <c r="I661" s="36">
        <f>CONSOLIDADO!H665</f>
        <v>0</v>
      </c>
      <c r="J661" s="34" t="str">
        <f>+CONSOLIDADO!P665&amp;" - "&amp;CONSOLIDADO!Q665&amp;" - "&amp;CONSOLIDADO!R665&amp;" "&amp;CONSOLIDADO!S665</f>
        <v xml:space="preserve"> -  -  </v>
      </c>
      <c r="K661" s="34" t="str">
        <f>+CONSOLIDADO!J665&amp;" "&amp;CONSOLIDADO!K665</f>
        <v xml:space="preserve"> </v>
      </c>
      <c r="L661" s="16" t="str">
        <f>+CONSOLIDADO!L665&amp;" "&amp;CONSOLIDADO!M665</f>
        <v xml:space="preserve"> </v>
      </c>
      <c r="M661" s="16" t="str">
        <f>+CONSOLIDADO!N665&amp;" "&amp;CONSOLIDADO!O665</f>
        <v xml:space="preserve"> </v>
      </c>
    </row>
    <row r="662" spans="1:13" x14ac:dyDescent="0.2">
      <c r="A662" s="34" t="str">
        <f t="shared" si="50"/>
        <v>-159</v>
      </c>
      <c r="B662" s="34">
        <f t="shared" si="51"/>
        <v>159</v>
      </c>
      <c r="C662" s="34" t="str">
        <f t="shared" si="52"/>
        <v/>
      </c>
      <c r="D662" s="34" t="str">
        <f t="shared" si="53"/>
        <v/>
      </c>
      <c r="E662" s="34" t="str">
        <f t="shared" si="54"/>
        <v/>
      </c>
      <c r="F662" s="35" t="str">
        <f>IF(ISERROR(CONSOLIDADO!D666&amp;IF(LEN(CONSOLIDADO!G666)=1,"00"&amp;CONSOLIDADO!G666,IF(LEN(CONSOLIDADO!G666)=2,"0"&amp;CONSOLIDADO!G666,IF(LEN(CONSOLIDADO!G666)=3,CONSOLIDADO!G666,""))))=TRUE,"",CONSOLIDADO!D666&amp;IF(LEN(CONSOLIDADO!G666)=1,"00"&amp;CONSOLIDADO!G666,IF(LEN(CONSOLIDADO!G666)=2,"0"&amp;CONSOLIDADO!G666,IF(LEN(CONSOLIDADO!G666)=3,CONSOLIDADO!G666,""))))</f>
        <v/>
      </c>
      <c r="G662" s="16">
        <f>CONSOLIDADO!B666</f>
        <v>0</v>
      </c>
      <c r="H662" s="16" t="str">
        <f>MID(CONSOLIDADO!E666,6,250)</f>
        <v/>
      </c>
      <c r="I662" s="36">
        <f>CONSOLIDADO!H666</f>
        <v>0</v>
      </c>
      <c r="J662" s="34" t="str">
        <f>+CONSOLIDADO!P666&amp;" - "&amp;CONSOLIDADO!Q666&amp;" - "&amp;CONSOLIDADO!R666&amp;" "&amp;CONSOLIDADO!S666</f>
        <v xml:space="preserve"> -  -  </v>
      </c>
      <c r="K662" s="34" t="str">
        <f>+CONSOLIDADO!J666&amp;" "&amp;CONSOLIDADO!K666</f>
        <v xml:space="preserve"> </v>
      </c>
      <c r="L662" s="16" t="str">
        <f>+CONSOLIDADO!L666&amp;" "&amp;CONSOLIDADO!M666</f>
        <v xml:space="preserve"> </v>
      </c>
      <c r="M662" s="16" t="str">
        <f>+CONSOLIDADO!N666&amp;" "&amp;CONSOLIDADO!O666</f>
        <v xml:space="preserve"> </v>
      </c>
    </row>
    <row r="663" spans="1:13" x14ac:dyDescent="0.2">
      <c r="A663" s="34" t="str">
        <f t="shared" si="50"/>
        <v>-160</v>
      </c>
      <c r="B663" s="34">
        <f t="shared" si="51"/>
        <v>160</v>
      </c>
      <c r="C663" s="34" t="str">
        <f t="shared" si="52"/>
        <v/>
      </c>
      <c r="D663" s="34" t="str">
        <f t="shared" si="53"/>
        <v/>
      </c>
      <c r="E663" s="34" t="str">
        <f t="shared" si="54"/>
        <v/>
      </c>
      <c r="F663" s="35" t="str">
        <f>IF(ISERROR(CONSOLIDADO!D667&amp;IF(LEN(CONSOLIDADO!G667)=1,"00"&amp;CONSOLIDADO!G667,IF(LEN(CONSOLIDADO!G667)=2,"0"&amp;CONSOLIDADO!G667,IF(LEN(CONSOLIDADO!G667)=3,CONSOLIDADO!G667,""))))=TRUE,"",CONSOLIDADO!D667&amp;IF(LEN(CONSOLIDADO!G667)=1,"00"&amp;CONSOLIDADO!G667,IF(LEN(CONSOLIDADO!G667)=2,"0"&amp;CONSOLIDADO!G667,IF(LEN(CONSOLIDADO!G667)=3,CONSOLIDADO!G667,""))))</f>
        <v/>
      </c>
      <c r="G663" s="16">
        <f>CONSOLIDADO!B667</f>
        <v>0</v>
      </c>
      <c r="H663" s="16" t="str">
        <f>MID(CONSOLIDADO!E667,6,250)</f>
        <v/>
      </c>
      <c r="I663" s="36">
        <f>CONSOLIDADO!H667</f>
        <v>0</v>
      </c>
      <c r="J663" s="34" t="str">
        <f>+CONSOLIDADO!P667&amp;" - "&amp;CONSOLIDADO!Q667&amp;" - "&amp;CONSOLIDADO!R667&amp;" "&amp;CONSOLIDADO!S667</f>
        <v xml:space="preserve"> -  -  </v>
      </c>
      <c r="K663" s="34" t="str">
        <f>+CONSOLIDADO!J667&amp;" "&amp;CONSOLIDADO!K667</f>
        <v xml:space="preserve"> </v>
      </c>
      <c r="L663" s="16" t="str">
        <f>+CONSOLIDADO!L667&amp;" "&amp;CONSOLIDADO!M667</f>
        <v xml:space="preserve"> </v>
      </c>
      <c r="M663" s="16" t="str">
        <f>+CONSOLIDADO!N667&amp;" "&amp;CONSOLIDADO!O667</f>
        <v xml:space="preserve"> </v>
      </c>
    </row>
    <row r="664" spans="1:13" x14ac:dyDescent="0.2">
      <c r="A664" s="34" t="str">
        <f t="shared" si="50"/>
        <v>-161</v>
      </c>
      <c r="B664" s="34">
        <f t="shared" si="51"/>
        <v>161</v>
      </c>
      <c r="C664" s="34" t="str">
        <f t="shared" si="52"/>
        <v/>
      </c>
      <c r="D664" s="34" t="str">
        <f t="shared" si="53"/>
        <v/>
      </c>
      <c r="E664" s="34" t="str">
        <f t="shared" si="54"/>
        <v/>
      </c>
      <c r="F664" s="35" t="str">
        <f>IF(ISERROR(CONSOLIDADO!D668&amp;IF(LEN(CONSOLIDADO!G668)=1,"00"&amp;CONSOLIDADO!G668,IF(LEN(CONSOLIDADO!G668)=2,"0"&amp;CONSOLIDADO!G668,IF(LEN(CONSOLIDADO!G668)=3,CONSOLIDADO!G668,""))))=TRUE,"",CONSOLIDADO!D668&amp;IF(LEN(CONSOLIDADO!G668)=1,"00"&amp;CONSOLIDADO!G668,IF(LEN(CONSOLIDADO!G668)=2,"0"&amp;CONSOLIDADO!G668,IF(LEN(CONSOLIDADO!G668)=3,CONSOLIDADO!G668,""))))</f>
        <v/>
      </c>
      <c r="G664" s="16">
        <f>CONSOLIDADO!B668</f>
        <v>0</v>
      </c>
      <c r="H664" s="16" t="str">
        <f>MID(CONSOLIDADO!E668,6,250)</f>
        <v/>
      </c>
      <c r="I664" s="36">
        <f>CONSOLIDADO!H668</f>
        <v>0</v>
      </c>
      <c r="J664" s="34" t="str">
        <f>+CONSOLIDADO!P668&amp;" - "&amp;CONSOLIDADO!Q668&amp;" - "&amp;CONSOLIDADO!R668&amp;" "&amp;CONSOLIDADO!S668</f>
        <v xml:space="preserve"> -  -  </v>
      </c>
      <c r="K664" s="34" t="str">
        <f>+CONSOLIDADO!J668&amp;" "&amp;CONSOLIDADO!K668</f>
        <v xml:space="preserve"> </v>
      </c>
      <c r="L664" s="16" t="str">
        <f>+CONSOLIDADO!L668&amp;" "&amp;CONSOLIDADO!M668</f>
        <v xml:space="preserve"> </v>
      </c>
      <c r="M664" s="16" t="str">
        <f>+CONSOLIDADO!N668&amp;" "&amp;CONSOLIDADO!O668</f>
        <v xml:space="preserve"> </v>
      </c>
    </row>
    <row r="665" spans="1:13" x14ac:dyDescent="0.2">
      <c r="A665" s="34" t="str">
        <f t="shared" si="50"/>
        <v>-162</v>
      </c>
      <c r="B665" s="34">
        <f t="shared" si="51"/>
        <v>162</v>
      </c>
      <c r="C665" s="34" t="str">
        <f t="shared" si="52"/>
        <v/>
      </c>
      <c r="D665" s="34" t="str">
        <f t="shared" si="53"/>
        <v/>
      </c>
      <c r="E665" s="34" t="str">
        <f t="shared" si="54"/>
        <v/>
      </c>
      <c r="F665" s="35" t="str">
        <f>IF(ISERROR(CONSOLIDADO!D669&amp;IF(LEN(CONSOLIDADO!G669)=1,"00"&amp;CONSOLIDADO!G669,IF(LEN(CONSOLIDADO!G669)=2,"0"&amp;CONSOLIDADO!G669,IF(LEN(CONSOLIDADO!G669)=3,CONSOLIDADO!G669,""))))=TRUE,"",CONSOLIDADO!D669&amp;IF(LEN(CONSOLIDADO!G669)=1,"00"&amp;CONSOLIDADO!G669,IF(LEN(CONSOLIDADO!G669)=2,"0"&amp;CONSOLIDADO!G669,IF(LEN(CONSOLIDADO!G669)=3,CONSOLIDADO!G669,""))))</f>
        <v/>
      </c>
      <c r="G665" s="16">
        <f>CONSOLIDADO!B669</f>
        <v>0</v>
      </c>
      <c r="H665" s="16" t="str">
        <f>MID(CONSOLIDADO!E669,6,250)</f>
        <v/>
      </c>
      <c r="I665" s="36">
        <f>CONSOLIDADO!H669</f>
        <v>0</v>
      </c>
      <c r="J665" s="34" t="str">
        <f>+CONSOLIDADO!P669&amp;" - "&amp;CONSOLIDADO!Q669&amp;" - "&amp;CONSOLIDADO!R669&amp;" "&amp;CONSOLIDADO!S669</f>
        <v xml:space="preserve"> -  -  </v>
      </c>
      <c r="K665" s="34" t="str">
        <f>+CONSOLIDADO!J669&amp;" "&amp;CONSOLIDADO!K669</f>
        <v xml:space="preserve"> </v>
      </c>
      <c r="L665" s="16" t="str">
        <f>+CONSOLIDADO!L669&amp;" "&amp;CONSOLIDADO!M669</f>
        <v xml:space="preserve"> </v>
      </c>
      <c r="M665" s="16" t="str">
        <f>+CONSOLIDADO!N669&amp;" "&amp;CONSOLIDADO!O669</f>
        <v xml:space="preserve"> </v>
      </c>
    </row>
    <row r="666" spans="1:13" x14ac:dyDescent="0.2">
      <c r="A666" s="34" t="str">
        <f t="shared" si="50"/>
        <v>-163</v>
      </c>
      <c r="B666" s="34">
        <f t="shared" si="51"/>
        <v>163</v>
      </c>
      <c r="C666" s="34" t="str">
        <f t="shared" si="52"/>
        <v/>
      </c>
      <c r="D666" s="34" t="str">
        <f t="shared" si="53"/>
        <v/>
      </c>
      <c r="E666" s="34" t="str">
        <f t="shared" si="54"/>
        <v/>
      </c>
      <c r="F666" s="35" t="str">
        <f>IF(ISERROR(CONSOLIDADO!D670&amp;IF(LEN(CONSOLIDADO!G670)=1,"00"&amp;CONSOLIDADO!G670,IF(LEN(CONSOLIDADO!G670)=2,"0"&amp;CONSOLIDADO!G670,IF(LEN(CONSOLIDADO!G670)=3,CONSOLIDADO!G670,""))))=TRUE,"",CONSOLIDADO!D670&amp;IF(LEN(CONSOLIDADO!G670)=1,"00"&amp;CONSOLIDADO!G670,IF(LEN(CONSOLIDADO!G670)=2,"0"&amp;CONSOLIDADO!G670,IF(LEN(CONSOLIDADO!G670)=3,CONSOLIDADO!G670,""))))</f>
        <v/>
      </c>
      <c r="G666" s="16">
        <f>CONSOLIDADO!B670</f>
        <v>0</v>
      </c>
      <c r="H666" s="16" t="str">
        <f>MID(CONSOLIDADO!E670,6,250)</f>
        <v/>
      </c>
      <c r="I666" s="36">
        <f>CONSOLIDADO!H670</f>
        <v>0</v>
      </c>
      <c r="J666" s="34" t="str">
        <f>+CONSOLIDADO!P670&amp;" - "&amp;CONSOLIDADO!Q670&amp;" - "&amp;CONSOLIDADO!R670&amp;" "&amp;CONSOLIDADO!S670</f>
        <v xml:space="preserve"> -  -  </v>
      </c>
      <c r="K666" s="34" t="str">
        <f>+CONSOLIDADO!J670&amp;" "&amp;CONSOLIDADO!K670</f>
        <v xml:space="preserve"> </v>
      </c>
      <c r="L666" s="16" t="str">
        <f>+CONSOLIDADO!L670&amp;" "&amp;CONSOLIDADO!M670</f>
        <v xml:space="preserve"> </v>
      </c>
      <c r="M666" s="16" t="str">
        <f>+CONSOLIDADO!N670&amp;" "&amp;CONSOLIDADO!O670</f>
        <v xml:space="preserve"> </v>
      </c>
    </row>
    <row r="667" spans="1:13" x14ac:dyDescent="0.2">
      <c r="A667" s="34" t="str">
        <f t="shared" si="50"/>
        <v>-164</v>
      </c>
      <c r="B667" s="34">
        <f t="shared" si="51"/>
        <v>164</v>
      </c>
      <c r="C667" s="34" t="str">
        <f t="shared" si="52"/>
        <v/>
      </c>
      <c r="D667" s="34" t="str">
        <f t="shared" si="53"/>
        <v/>
      </c>
      <c r="E667" s="34" t="str">
        <f t="shared" si="54"/>
        <v/>
      </c>
      <c r="F667" s="35" t="str">
        <f>IF(ISERROR(CONSOLIDADO!D671&amp;IF(LEN(CONSOLIDADO!G671)=1,"00"&amp;CONSOLIDADO!G671,IF(LEN(CONSOLIDADO!G671)=2,"0"&amp;CONSOLIDADO!G671,IF(LEN(CONSOLIDADO!G671)=3,CONSOLIDADO!G671,""))))=TRUE,"",CONSOLIDADO!D671&amp;IF(LEN(CONSOLIDADO!G671)=1,"00"&amp;CONSOLIDADO!G671,IF(LEN(CONSOLIDADO!G671)=2,"0"&amp;CONSOLIDADO!G671,IF(LEN(CONSOLIDADO!G671)=3,CONSOLIDADO!G671,""))))</f>
        <v/>
      </c>
      <c r="G667" s="16">
        <f>CONSOLIDADO!B671</f>
        <v>0</v>
      </c>
      <c r="H667" s="16" t="str">
        <f>MID(CONSOLIDADO!E671,6,250)</f>
        <v/>
      </c>
      <c r="I667" s="36">
        <f>CONSOLIDADO!H671</f>
        <v>0</v>
      </c>
      <c r="J667" s="34" t="str">
        <f>+CONSOLIDADO!P671&amp;" - "&amp;CONSOLIDADO!Q671&amp;" - "&amp;CONSOLIDADO!R671&amp;" "&amp;CONSOLIDADO!S671</f>
        <v xml:space="preserve"> -  -  </v>
      </c>
      <c r="K667" s="34" t="str">
        <f>+CONSOLIDADO!J671&amp;" "&amp;CONSOLIDADO!K671</f>
        <v xml:space="preserve"> </v>
      </c>
      <c r="L667" s="16" t="str">
        <f>+CONSOLIDADO!L671&amp;" "&amp;CONSOLIDADO!M671</f>
        <v xml:space="preserve"> </v>
      </c>
      <c r="M667" s="16" t="str">
        <f>+CONSOLIDADO!N671&amp;" "&amp;CONSOLIDADO!O671</f>
        <v xml:space="preserve"> </v>
      </c>
    </row>
    <row r="668" spans="1:13" x14ac:dyDescent="0.2">
      <c r="A668" s="34" t="str">
        <f t="shared" si="50"/>
        <v>-165</v>
      </c>
      <c r="B668" s="34">
        <f t="shared" si="51"/>
        <v>165</v>
      </c>
      <c r="C668" s="34" t="str">
        <f t="shared" si="52"/>
        <v/>
      </c>
      <c r="D668" s="34" t="str">
        <f t="shared" si="53"/>
        <v/>
      </c>
      <c r="E668" s="34" t="str">
        <f t="shared" si="54"/>
        <v/>
      </c>
      <c r="F668" s="35" t="str">
        <f>IF(ISERROR(CONSOLIDADO!D672&amp;IF(LEN(CONSOLIDADO!G672)=1,"00"&amp;CONSOLIDADO!G672,IF(LEN(CONSOLIDADO!G672)=2,"0"&amp;CONSOLIDADO!G672,IF(LEN(CONSOLIDADO!G672)=3,CONSOLIDADO!G672,""))))=TRUE,"",CONSOLIDADO!D672&amp;IF(LEN(CONSOLIDADO!G672)=1,"00"&amp;CONSOLIDADO!G672,IF(LEN(CONSOLIDADO!G672)=2,"0"&amp;CONSOLIDADO!G672,IF(LEN(CONSOLIDADO!G672)=3,CONSOLIDADO!G672,""))))</f>
        <v/>
      </c>
      <c r="G668" s="16">
        <f>CONSOLIDADO!B672</f>
        <v>0</v>
      </c>
      <c r="H668" s="16" t="str">
        <f>MID(CONSOLIDADO!E672,6,250)</f>
        <v/>
      </c>
      <c r="I668" s="36">
        <f>CONSOLIDADO!H672</f>
        <v>0</v>
      </c>
      <c r="J668" s="34" t="str">
        <f>+CONSOLIDADO!P672&amp;" - "&amp;CONSOLIDADO!Q672&amp;" - "&amp;CONSOLIDADO!R672&amp;" "&amp;CONSOLIDADO!S672</f>
        <v xml:space="preserve"> -  -  </v>
      </c>
      <c r="K668" s="34" t="str">
        <f>+CONSOLIDADO!J672&amp;" "&amp;CONSOLIDADO!K672</f>
        <v xml:space="preserve"> </v>
      </c>
      <c r="L668" s="16" t="str">
        <f>+CONSOLIDADO!L672&amp;" "&amp;CONSOLIDADO!M672</f>
        <v xml:space="preserve"> </v>
      </c>
      <c r="M668" s="16" t="str">
        <f>+CONSOLIDADO!N672&amp;" "&amp;CONSOLIDADO!O672</f>
        <v xml:space="preserve"> </v>
      </c>
    </row>
    <row r="669" spans="1:13" x14ac:dyDescent="0.2">
      <c r="A669" s="34" t="str">
        <f t="shared" si="50"/>
        <v>-166</v>
      </c>
      <c r="B669" s="34">
        <f t="shared" si="51"/>
        <v>166</v>
      </c>
      <c r="C669" s="34" t="str">
        <f t="shared" si="52"/>
        <v/>
      </c>
      <c r="D669" s="34" t="str">
        <f t="shared" si="53"/>
        <v/>
      </c>
      <c r="E669" s="34" t="str">
        <f t="shared" si="54"/>
        <v/>
      </c>
      <c r="F669" s="35" t="str">
        <f>IF(ISERROR(CONSOLIDADO!D673&amp;IF(LEN(CONSOLIDADO!G673)=1,"00"&amp;CONSOLIDADO!G673,IF(LEN(CONSOLIDADO!G673)=2,"0"&amp;CONSOLIDADO!G673,IF(LEN(CONSOLIDADO!G673)=3,CONSOLIDADO!G673,""))))=TRUE,"",CONSOLIDADO!D673&amp;IF(LEN(CONSOLIDADO!G673)=1,"00"&amp;CONSOLIDADO!G673,IF(LEN(CONSOLIDADO!G673)=2,"0"&amp;CONSOLIDADO!G673,IF(LEN(CONSOLIDADO!G673)=3,CONSOLIDADO!G673,""))))</f>
        <v/>
      </c>
      <c r="G669" s="16">
        <f>CONSOLIDADO!B673</f>
        <v>0</v>
      </c>
      <c r="H669" s="16" t="str">
        <f>MID(CONSOLIDADO!E673,6,250)</f>
        <v/>
      </c>
      <c r="I669" s="36">
        <f>CONSOLIDADO!H673</f>
        <v>0</v>
      </c>
      <c r="J669" s="34" t="str">
        <f>+CONSOLIDADO!P673&amp;" - "&amp;CONSOLIDADO!Q673&amp;" - "&amp;CONSOLIDADO!R673&amp;" "&amp;CONSOLIDADO!S673</f>
        <v xml:space="preserve"> -  -  </v>
      </c>
      <c r="K669" s="34" t="str">
        <f>+CONSOLIDADO!J673&amp;" "&amp;CONSOLIDADO!K673</f>
        <v xml:space="preserve"> </v>
      </c>
      <c r="L669" s="16" t="str">
        <f>+CONSOLIDADO!L673&amp;" "&amp;CONSOLIDADO!M673</f>
        <v xml:space="preserve"> </v>
      </c>
      <c r="M669" s="16" t="str">
        <f>+CONSOLIDADO!N673&amp;" "&amp;CONSOLIDADO!O673</f>
        <v xml:space="preserve"> </v>
      </c>
    </row>
    <row r="670" spans="1:13" x14ac:dyDescent="0.2">
      <c r="A670" s="34" t="str">
        <f t="shared" si="50"/>
        <v>-167</v>
      </c>
      <c r="B670" s="34">
        <f t="shared" si="51"/>
        <v>167</v>
      </c>
      <c r="C670" s="34" t="str">
        <f t="shared" si="52"/>
        <v/>
      </c>
      <c r="D670" s="34" t="str">
        <f t="shared" si="53"/>
        <v/>
      </c>
      <c r="E670" s="34" t="str">
        <f t="shared" si="54"/>
        <v/>
      </c>
      <c r="F670" s="35" t="str">
        <f>IF(ISERROR(CONSOLIDADO!D674&amp;IF(LEN(CONSOLIDADO!G674)=1,"00"&amp;CONSOLIDADO!G674,IF(LEN(CONSOLIDADO!G674)=2,"0"&amp;CONSOLIDADO!G674,IF(LEN(CONSOLIDADO!G674)=3,CONSOLIDADO!G674,""))))=TRUE,"",CONSOLIDADO!D674&amp;IF(LEN(CONSOLIDADO!G674)=1,"00"&amp;CONSOLIDADO!G674,IF(LEN(CONSOLIDADO!G674)=2,"0"&amp;CONSOLIDADO!G674,IF(LEN(CONSOLIDADO!G674)=3,CONSOLIDADO!G674,""))))</f>
        <v/>
      </c>
      <c r="G670" s="16">
        <f>CONSOLIDADO!B674</f>
        <v>0</v>
      </c>
      <c r="H670" s="16" t="str">
        <f>MID(CONSOLIDADO!E674,6,250)</f>
        <v/>
      </c>
      <c r="I670" s="36">
        <f>CONSOLIDADO!H674</f>
        <v>0</v>
      </c>
      <c r="J670" s="34" t="str">
        <f>+CONSOLIDADO!P674&amp;" - "&amp;CONSOLIDADO!Q674&amp;" - "&amp;CONSOLIDADO!R674&amp;" "&amp;CONSOLIDADO!S674</f>
        <v xml:space="preserve"> -  -  </v>
      </c>
      <c r="K670" s="34" t="str">
        <f>+CONSOLIDADO!J674&amp;" "&amp;CONSOLIDADO!K674</f>
        <v xml:space="preserve"> </v>
      </c>
      <c r="L670" s="16" t="str">
        <f>+CONSOLIDADO!L674&amp;" "&amp;CONSOLIDADO!M674</f>
        <v xml:space="preserve"> </v>
      </c>
      <c r="M670" s="16" t="str">
        <f>+CONSOLIDADO!N674&amp;" "&amp;CONSOLIDADO!O674</f>
        <v xml:space="preserve"> </v>
      </c>
    </row>
    <row r="671" spans="1:13" x14ac:dyDescent="0.2">
      <c r="A671" s="34" t="str">
        <f t="shared" si="50"/>
        <v>-168</v>
      </c>
      <c r="B671" s="34">
        <f t="shared" si="51"/>
        <v>168</v>
      </c>
      <c r="C671" s="34" t="str">
        <f t="shared" si="52"/>
        <v/>
      </c>
      <c r="D671" s="34" t="str">
        <f t="shared" si="53"/>
        <v/>
      </c>
      <c r="E671" s="34" t="str">
        <f t="shared" si="54"/>
        <v/>
      </c>
      <c r="F671" s="35" t="str">
        <f>IF(ISERROR(CONSOLIDADO!D675&amp;IF(LEN(CONSOLIDADO!G675)=1,"00"&amp;CONSOLIDADO!G675,IF(LEN(CONSOLIDADO!G675)=2,"0"&amp;CONSOLIDADO!G675,IF(LEN(CONSOLIDADO!G675)=3,CONSOLIDADO!G675,""))))=TRUE,"",CONSOLIDADO!D675&amp;IF(LEN(CONSOLIDADO!G675)=1,"00"&amp;CONSOLIDADO!G675,IF(LEN(CONSOLIDADO!G675)=2,"0"&amp;CONSOLIDADO!G675,IF(LEN(CONSOLIDADO!G675)=3,CONSOLIDADO!G675,""))))</f>
        <v/>
      </c>
      <c r="G671" s="16">
        <f>CONSOLIDADO!B675</f>
        <v>0</v>
      </c>
      <c r="H671" s="16" t="str">
        <f>MID(CONSOLIDADO!E675,6,250)</f>
        <v/>
      </c>
      <c r="I671" s="36">
        <f>CONSOLIDADO!H675</f>
        <v>0</v>
      </c>
      <c r="J671" s="34" t="str">
        <f>+CONSOLIDADO!P675&amp;" - "&amp;CONSOLIDADO!Q675&amp;" - "&amp;CONSOLIDADO!R675&amp;" "&amp;CONSOLIDADO!S675</f>
        <v xml:space="preserve"> -  -  </v>
      </c>
      <c r="K671" s="34" t="str">
        <f>+CONSOLIDADO!J675&amp;" "&amp;CONSOLIDADO!K675</f>
        <v xml:space="preserve"> </v>
      </c>
      <c r="L671" s="16" t="str">
        <f>+CONSOLIDADO!L675&amp;" "&amp;CONSOLIDADO!M675</f>
        <v xml:space="preserve"> </v>
      </c>
      <c r="M671" s="16" t="str">
        <f>+CONSOLIDADO!N675&amp;" "&amp;CONSOLIDADO!O675</f>
        <v xml:space="preserve"> </v>
      </c>
    </row>
    <row r="672" spans="1:13" x14ac:dyDescent="0.2">
      <c r="A672" s="34" t="str">
        <f t="shared" si="50"/>
        <v>-169</v>
      </c>
      <c r="B672" s="34">
        <f t="shared" si="51"/>
        <v>169</v>
      </c>
      <c r="C672" s="34" t="str">
        <f t="shared" si="52"/>
        <v/>
      </c>
      <c r="D672" s="34" t="str">
        <f t="shared" si="53"/>
        <v/>
      </c>
      <c r="E672" s="34" t="str">
        <f t="shared" si="54"/>
        <v/>
      </c>
      <c r="F672" s="35" t="str">
        <f>IF(ISERROR(CONSOLIDADO!D676&amp;IF(LEN(CONSOLIDADO!G676)=1,"00"&amp;CONSOLIDADO!G676,IF(LEN(CONSOLIDADO!G676)=2,"0"&amp;CONSOLIDADO!G676,IF(LEN(CONSOLIDADO!G676)=3,CONSOLIDADO!G676,""))))=TRUE,"",CONSOLIDADO!D676&amp;IF(LEN(CONSOLIDADO!G676)=1,"00"&amp;CONSOLIDADO!G676,IF(LEN(CONSOLIDADO!G676)=2,"0"&amp;CONSOLIDADO!G676,IF(LEN(CONSOLIDADO!G676)=3,CONSOLIDADO!G676,""))))</f>
        <v/>
      </c>
      <c r="G672" s="16">
        <f>CONSOLIDADO!B676</f>
        <v>0</v>
      </c>
      <c r="H672" s="16" t="str">
        <f>MID(CONSOLIDADO!E676,6,250)</f>
        <v/>
      </c>
      <c r="I672" s="36">
        <f>CONSOLIDADO!H676</f>
        <v>0</v>
      </c>
      <c r="J672" s="34" t="str">
        <f>+CONSOLIDADO!P676&amp;" - "&amp;CONSOLIDADO!Q676&amp;" - "&amp;CONSOLIDADO!R676&amp;" "&amp;CONSOLIDADO!S676</f>
        <v xml:space="preserve"> -  -  </v>
      </c>
      <c r="K672" s="34" t="str">
        <f>+CONSOLIDADO!J676&amp;" "&amp;CONSOLIDADO!K676</f>
        <v xml:space="preserve"> </v>
      </c>
      <c r="L672" s="16" t="str">
        <f>+CONSOLIDADO!L676&amp;" "&amp;CONSOLIDADO!M676</f>
        <v xml:space="preserve"> </v>
      </c>
      <c r="M672" s="16" t="str">
        <f>+CONSOLIDADO!N676&amp;" "&amp;CONSOLIDADO!O676</f>
        <v xml:space="preserve"> </v>
      </c>
    </row>
    <row r="673" spans="1:13" x14ac:dyDescent="0.2">
      <c r="A673" s="34" t="str">
        <f t="shared" si="50"/>
        <v>-170</v>
      </c>
      <c r="B673" s="34">
        <f t="shared" si="51"/>
        <v>170</v>
      </c>
      <c r="C673" s="34" t="str">
        <f t="shared" si="52"/>
        <v/>
      </c>
      <c r="D673" s="34" t="str">
        <f t="shared" si="53"/>
        <v/>
      </c>
      <c r="E673" s="34" t="str">
        <f t="shared" si="54"/>
        <v/>
      </c>
      <c r="F673" s="35" t="str">
        <f>IF(ISERROR(CONSOLIDADO!D677&amp;IF(LEN(CONSOLIDADO!G677)=1,"00"&amp;CONSOLIDADO!G677,IF(LEN(CONSOLIDADO!G677)=2,"0"&amp;CONSOLIDADO!G677,IF(LEN(CONSOLIDADO!G677)=3,CONSOLIDADO!G677,""))))=TRUE,"",CONSOLIDADO!D677&amp;IF(LEN(CONSOLIDADO!G677)=1,"00"&amp;CONSOLIDADO!G677,IF(LEN(CONSOLIDADO!G677)=2,"0"&amp;CONSOLIDADO!G677,IF(LEN(CONSOLIDADO!G677)=3,CONSOLIDADO!G677,""))))</f>
        <v/>
      </c>
      <c r="G673" s="16">
        <f>CONSOLIDADO!B677</f>
        <v>0</v>
      </c>
      <c r="H673" s="16" t="str">
        <f>MID(CONSOLIDADO!E677,6,250)</f>
        <v/>
      </c>
      <c r="I673" s="36">
        <f>CONSOLIDADO!H677</f>
        <v>0</v>
      </c>
      <c r="J673" s="34" t="str">
        <f>+CONSOLIDADO!P677&amp;" - "&amp;CONSOLIDADO!Q677&amp;" - "&amp;CONSOLIDADO!R677&amp;" "&amp;CONSOLIDADO!S677</f>
        <v xml:space="preserve"> -  -  </v>
      </c>
      <c r="K673" s="34" t="str">
        <f>+CONSOLIDADO!J677&amp;" "&amp;CONSOLIDADO!K677</f>
        <v xml:space="preserve"> </v>
      </c>
      <c r="L673" s="16" t="str">
        <f>+CONSOLIDADO!L677&amp;" "&amp;CONSOLIDADO!M677</f>
        <v xml:space="preserve"> </v>
      </c>
      <c r="M673" s="16" t="str">
        <f>+CONSOLIDADO!N677&amp;" "&amp;CONSOLIDADO!O677</f>
        <v xml:space="preserve"> </v>
      </c>
    </row>
    <row r="674" spans="1:13" x14ac:dyDescent="0.2">
      <c r="A674" s="34" t="str">
        <f t="shared" si="50"/>
        <v>-171</v>
      </c>
      <c r="B674" s="34">
        <f t="shared" si="51"/>
        <v>171</v>
      </c>
      <c r="C674" s="34" t="str">
        <f t="shared" si="52"/>
        <v/>
      </c>
      <c r="D674" s="34" t="str">
        <f t="shared" si="53"/>
        <v/>
      </c>
      <c r="E674" s="34" t="str">
        <f t="shared" si="54"/>
        <v/>
      </c>
      <c r="F674" s="35" t="str">
        <f>IF(ISERROR(CONSOLIDADO!D678&amp;IF(LEN(CONSOLIDADO!G678)=1,"00"&amp;CONSOLIDADO!G678,IF(LEN(CONSOLIDADO!G678)=2,"0"&amp;CONSOLIDADO!G678,IF(LEN(CONSOLIDADO!G678)=3,CONSOLIDADO!G678,""))))=TRUE,"",CONSOLIDADO!D678&amp;IF(LEN(CONSOLIDADO!G678)=1,"00"&amp;CONSOLIDADO!G678,IF(LEN(CONSOLIDADO!G678)=2,"0"&amp;CONSOLIDADO!G678,IF(LEN(CONSOLIDADO!G678)=3,CONSOLIDADO!G678,""))))</f>
        <v/>
      </c>
      <c r="G674" s="16">
        <f>CONSOLIDADO!B678</f>
        <v>0</v>
      </c>
      <c r="H674" s="16" t="str">
        <f>MID(CONSOLIDADO!E678,6,250)</f>
        <v/>
      </c>
      <c r="I674" s="36">
        <f>CONSOLIDADO!H678</f>
        <v>0</v>
      </c>
      <c r="J674" s="34" t="str">
        <f>+CONSOLIDADO!P678&amp;" - "&amp;CONSOLIDADO!Q678&amp;" - "&amp;CONSOLIDADO!R678&amp;" "&amp;CONSOLIDADO!S678</f>
        <v xml:space="preserve"> -  -  </v>
      </c>
      <c r="K674" s="34" t="str">
        <f>+CONSOLIDADO!J678&amp;" "&amp;CONSOLIDADO!K678</f>
        <v xml:space="preserve"> </v>
      </c>
      <c r="L674" s="16" t="str">
        <f>+CONSOLIDADO!L678&amp;" "&amp;CONSOLIDADO!M678</f>
        <v xml:space="preserve"> </v>
      </c>
      <c r="M674" s="16" t="str">
        <f>+CONSOLIDADO!N678&amp;" "&amp;CONSOLIDADO!O678</f>
        <v xml:space="preserve"> </v>
      </c>
    </row>
    <row r="675" spans="1:13" x14ac:dyDescent="0.2">
      <c r="A675" s="34" t="str">
        <f t="shared" si="50"/>
        <v>-172</v>
      </c>
      <c r="B675" s="34">
        <f t="shared" si="51"/>
        <v>172</v>
      </c>
      <c r="C675" s="34" t="str">
        <f t="shared" si="52"/>
        <v/>
      </c>
      <c r="D675" s="34" t="str">
        <f t="shared" si="53"/>
        <v/>
      </c>
      <c r="E675" s="34" t="str">
        <f t="shared" si="54"/>
        <v/>
      </c>
      <c r="F675" s="35" t="str">
        <f>IF(ISERROR(CONSOLIDADO!D679&amp;IF(LEN(CONSOLIDADO!G679)=1,"00"&amp;CONSOLIDADO!G679,IF(LEN(CONSOLIDADO!G679)=2,"0"&amp;CONSOLIDADO!G679,IF(LEN(CONSOLIDADO!G679)=3,CONSOLIDADO!G679,""))))=TRUE,"",CONSOLIDADO!D679&amp;IF(LEN(CONSOLIDADO!G679)=1,"00"&amp;CONSOLIDADO!G679,IF(LEN(CONSOLIDADO!G679)=2,"0"&amp;CONSOLIDADO!G679,IF(LEN(CONSOLIDADO!G679)=3,CONSOLIDADO!G679,""))))</f>
        <v/>
      </c>
      <c r="G675" s="16">
        <f>CONSOLIDADO!B679</f>
        <v>0</v>
      </c>
      <c r="H675" s="16" t="str">
        <f>MID(CONSOLIDADO!E679,6,250)</f>
        <v/>
      </c>
      <c r="I675" s="36">
        <f>CONSOLIDADO!H679</f>
        <v>0</v>
      </c>
      <c r="J675" s="34" t="str">
        <f>+CONSOLIDADO!P679&amp;" - "&amp;CONSOLIDADO!Q679&amp;" - "&amp;CONSOLIDADO!R679&amp;" "&amp;CONSOLIDADO!S679</f>
        <v xml:space="preserve"> -  -  </v>
      </c>
      <c r="K675" s="34" t="str">
        <f>+CONSOLIDADO!J679&amp;" "&amp;CONSOLIDADO!K679</f>
        <v xml:space="preserve"> </v>
      </c>
      <c r="L675" s="16" t="str">
        <f>+CONSOLIDADO!L679&amp;" "&amp;CONSOLIDADO!M679</f>
        <v xml:space="preserve"> </v>
      </c>
      <c r="M675" s="16" t="str">
        <f>+CONSOLIDADO!N679&amp;" "&amp;CONSOLIDADO!O679</f>
        <v xml:space="preserve"> </v>
      </c>
    </row>
    <row r="676" spans="1:13" x14ac:dyDescent="0.2">
      <c r="A676" s="34" t="str">
        <f t="shared" si="50"/>
        <v>-173</v>
      </c>
      <c r="B676" s="34">
        <f t="shared" si="51"/>
        <v>173</v>
      </c>
      <c r="C676" s="34" t="str">
        <f t="shared" si="52"/>
        <v/>
      </c>
      <c r="D676" s="34" t="str">
        <f t="shared" si="53"/>
        <v/>
      </c>
      <c r="E676" s="34" t="str">
        <f t="shared" si="54"/>
        <v/>
      </c>
      <c r="F676" s="35" t="str">
        <f>IF(ISERROR(CONSOLIDADO!D680&amp;IF(LEN(CONSOLIDADO!G680)=1,"00"&amp;CONSOLIDADO!G680,IF(LEN(CONSOLIDADO!G680)=2,"0"&amp;CONSOLIDADO!G680,IF(LEN(CONSOLIDADO!G680)=3,CONSOLIDADO!G680,""))))=TRUE,"",CONSOLIDADO!D680&amp;IF(LEN(CONSOLIDADO!G680)=1,"00"&amp;CONSOLIDADO!G680,IF(LEN(CONSOLIDADO!G680)=2,"0"&amp;CONSOLIDADO!G680,IF(LEN(CONSOLIDADO!G680)=3,CONSOLIDADO!G680,""))))</f>
        <v/>
      </c>
      <c r="G676" s="16">
        <f>CONSOLIDADO!B680</f>
        <v>0</v>
      </c>
      <c r="H676" s="16" t="str">
        <f>MID(CONSOLIDADO!E680,6,250)</f>
        <v/>
      </c>
      <c r="I676" s="36">
        <f>CONSOLIDADO!H680</f>
        <v>0</v>
      </c>
      <c r="J676" s="34" t="str">
        <f>+CONSOLIDADO!P680&amp;" - "&amp;CONSOLIDADO!Q680&amp;" - "&amp;CONSOLIDADO!R680&amp;" "&amp;CONSOLIDADO!S680</f>
        <v xml:space="preserve"> -  -  </v>
      </c>
      <c r="K676" s="34" t="str">
        <f>+CONSOLIDADO!J680&amp;" "&amp;CONSOLIDADO!K680</f>
        <v xml:space="preserve"> </v>
      </c>
      <c r="L676" s="16" t="str">
        <f>+CONSOLIDADO!L680&amp;" "&amp;CONSOLIDADO!M680</f>
        <v xml:space="preserve"> </v>
      </c>
      <c r="M676" s="16" t="str">
        <f>+CONSOLIDADO!N680&amp;" "&amp;CONSOLIDADO!O680</f>
        <v xml:space="preserve"> </v>
      </c>
    </row>
    <row r="677" spans="1:13" x14ac:dyDescent="0.2">
      <c r="A677" s="34" t="str">
        <f t="shared" si="50"/>
        <v>-174</v>
      </c>
      <c r="B677" s="34">
        <f t="shared" si="51"/>
        <v>174</v>
      </c>
      <c r="C677" s="34" t="str">
        <f t="shared" si="52"/>
        <v/>
      </c>
      <c r="D677" s="34" t="str">
        <f t="shared" si="53"/>
        <v/>
      </c>
      <c r="E677" s="34" t="str">
        <f t="shared" si="54"/>
        <v/>
      </c>
      <c r="F677" s="35" t="str">
        <f>IF(ISERROR(CONSOLIDADO!D681&amp;IF(LEN(CONSOLIDADO!G681)=1,"00"&amp;CONSOLIDADO!G681,IF(LEN(CONSOLIDADO!G681)=2,"0"&amp;CONSOLIDADO!G681,IF(LEN(CONSOLIDADO!G681)=3,CONSOLIDADO!G681,""))))=TRUE,"",CONSOLIDADO!D681&amp;IF(LEN(CONSOLIDADO!G681)=1,"00"&amp;CONSOLIDADO!G681,IF(LEN(CONSOLIDADO!G681)=2,"0"&amp;CONSOLIDADO!G681,IF(LEN(CONSOLIDADO!G681)=3,CONSOLIDADO!G681,""))))</f>
        <v/>
      </c>
      <c r="G677" s="16">
        <f>CONSOLIDADO!B681</f>
        <v>0</v>
      </c>
      <c r="H677" s="16" t="str">
        <f>MID(CONSOLIDADO!E681,6,250)</f>
        <v/>
      </c>
      <c r="I677" s="36">
        <f>CONSOLIDADO!H681</f>
        <v>0</v>
      </c>
      <c r="J677" s="34" t="str">
        <f>+CONSOLIDADO!P681&amp;" - "&amp;CONSOLIDADO!Q681&amp;" - "&amp;CONSOLIDADO!R681&amp;" "&amp;CONSOLIDADO!S681</f>
        <v xml:space="preserve"> -  -  </v>
      </c>
      <c r="K677" s="34" t="str">
        <f>+CONSOLIDADO!J681&amp;" "&amp;CONSOLIDADO!K681</f>
        <v xml:space="preserve"> </v>
      </c>
      <c r="L677" s="16" t="str">
        <f>+CONSOLIDADO!L681&amp;" "&amp;CONSOLIDADO!M681</f>
        <v xml:space="preserve"> </v>
      </c>
      <c r="M677" s="16" t="str">
        <f>+CONSOLIDADO!N681&amp;" "&amp;CONSOLIDADO!O681</f>
        <v xml:space="preserve"> </v>
      </c>
    </row>
    <row r="678" spans="1:13" x14ac:dyDescent="0.2">
      <c r="A678" s="34" t="str">
        <f t="shared" si="50"/>
        <v>-175</v>
      </c>
      <c r="B678" s="34">
        <f t="shared" si="51"/>
        <v>175</v>
      </c>
      <c r="C678" s="34" t="str">
        <f t="shared" si="52"/>
        <v/>
      </c>
      <c r="D678" s="34" t="str">
        <f t="shared" si="53"/>
        <v/>
      </c>
      <c r="E678" s="34" t="str">
        <f t="shared" si="54"/>
        <v/>
      </c>
      <c r="F678" s="35" t="str">
        <f>IF(ISERROR(CONSOLIDADO!D682&amp;IF(LEN(CONSOLIDADO!G682)=1,"00"&amp;CONSOLIDADO!G682,IF(LEN(CONSOLIDADO!G682)=2,"0"&amp;CONSOLIDADO!G682,IF(LEN(CONSOLIDADO!G682)=3,CONSOLIDADO!G682,""))))=TRUE,"",CONSOLIDADO!D682&amp;IF(LEN(CONSOLIDADO!G682)=1,"00"&amp;CONSOLIDADO!G682,IF(LEN(CONSOLIDADO!G682)=2,"0"&amp;CONSOLIDADO!G682,IF(LEN(CONSOLIDADO!G682)=3,CONSOLIDADO!G682,""))))</f>
        <v/>
      </c>
      <c r="G678" s="16">
        <f>CONSOLIDADO!B682</f>
        <v>0</v>
      </c>
      <c r="H678" s="16" t="str">
        <f>MID(CONSOLIDADO!E682,6,250)</f>
        <v/>
      </c>
      <c r="I678" s="36">
        <f>CONSOLIDADO!H682</f>
        <v>0</v>
      </c>
      <c r="J678" s="34" t="str">
        <f>+CONSOLIDADO!P682&amp;" - "&amp;CONSOLIDADO!Q682&amp;" - "&amp;CONSOLIDADO!R682&amp;" "&amp;CONSOLIDADO!S682</f>
        <v xml:space="preserve"> -  -  </v>
      </c>
      <c r="K678" s="34" t="str">
        <f>+CONSOLIDADO!J682&amp;" "&amp;CONSOLIDADO!K682</f>
        <v xml:space="preserve"> </v>
      </c>
      <c r="L678" s="16" t="str">
        <f>+CONSOLIDADO!L682&amp;" "&amp;CONSOLIDADO!M682</f>
        <v xml:space="preserve"> </v>
      </c>
      <c r="M678" s="16" t="str">
        <f>+CONSOLIDADO!N682&amp;" "&amp;CONSOLIDADO!O682</f>
        <v xml:space="preserve"> </v>
      </c>
    </row>
    <row r="679" spans="1:13" x14ac:dyDescent="0.2">
      <c r="A679" s="34" t="str">
        <f t="shared" si="50"/>
        <v>-176</v>
      </c>
      <c r="B679" s="34">
        <f t="shared" si="51"/>
        <v>176</v>
      </c>
      <c r="C679" s="34" t="str">
        <f t="shared" si="52"/>
        <v/>
      </c>
      <c r="D679" s="34" t="str">
        <f t="shared" si="53"/>
        <v/>
      </c>
      <c r="E679" s="34" t="str">
        <f t="shared" si="54"/>
        <v/>
      </c>
      <c r="F679" s="35" t="str">
        <f>IF(ISERROR(CONSOLIDADO!D683&amp;IF(LEN(CONSOLIDADO!G683)=1,"00"&amp;CONSOLIDADO!G683,IF(LEN(CONSOLIDADO!G683)=2,"0"&amp;CONSOLIDADO!G683,IF(LEN(CONSOLIDADO!G683)=3,CONSOLIDADO!G683,""))))=TRUE,"",CONSOLIDADO!D683&amp;IF(LEN(CONSOLIDADO!G683)=1,"00"&amp;CONSOLIDADO!G683,IF(LEN(CONSOLIDADO!G683)=2,"0"&amp;CONSOLIDADO!G683,IF(LEN(CONSOLIDADO!G683)=3,CONSOLIDADO!G683,""))))</f>
        <v/>
      </c>
      <c r="G679" s="16">
        <f>CONSOLIDADO!B683</f>
        <v>0</v>
      </c>
      <c r="H679" s="16" t="str">
        <f>MID(CONSOLIDADO!E683,6,250)</f>
        <v/>
      </c>
      <c r="I679" s="36">
        <f>CONSOLIDADO!H683</f>
        <v>0</v>
      </c>
      <c r="J679" s="34" t="str">
        <f>+CONSOLIDADO!P683&amp;" - "&amp;CONSOLIDADO!Q683&amp;" - "&amp;CONSOLIDADO!R683&amp;" "&amp;CONSOLIDADO!S683</f>
        <v xml:space="preserve"> -  -  </v>
      </c>
      <c r="K679" s="34" t="str">
        <f>+CONSOLIDADO!J683&amp;" "&amp;CONSOLIDADO!K683</f>
        <v xml:space="preserve"> </v>
      </c>
      <c r="L679" s="16" t="str">
        <f>+CONSOLIDADO!L683&amp;" "&amp;CONSOLIDADO!M683</f>
        <v xml:space="preserve"> </v>
      </c>
      <c r="M679" s="16" t="str">
        <f>+CONSOLIDADO!N683&amp;" "&amp;CONSOLIDADO!O683</f>
        <v xml:space="preserve"> </v>
      </c>
    </row>
    <row r="680" spans="1:13" x14ac:dyDescent="0.2">
      <c r="A680" s="34" t="str">
        <f t="shared" si="50"/>
        <v>-177</v>
      </c>
      <c r="B680" s="34">
        <f t="shared" si="51"/>
        <v>177</v>
      </c>
      <c r="C680" s="34" t="str">
        <f t="shared" si="52"/>
        <v/>
      </c>
      <c r="D680" s="34" t="str">
        <f t="shared" si="53"/>
        <v/>
      </c>
      <c r="E680" s="34" t="str">
        <f t="shared" si="54"/>
        <v/>
      </c>
      <c r="F680" s="35" t="str">
        <f>IF(ISERROR(CONSOLIDADO!D684&amp;IF(LEN(CONSOLIDADO!G684)=1,"00"&amp;CONSOLIDADO!G684,IF(LEN(CONSOLIDADO!G684)=2,"0"&amp;CONSOLIDADO!G684,IF(LEN(CONSOLIDADO!G684)=3,CONSOLIDADO!G684,""))))=TRUE,"",CONSOLIDADO!D684&amp;IF(LEN(CONSOLIDADO!G684)=1,"00"&amp;CONSOLIDADO!G684,IF(LEN(CONSOLIDADO!G684)=2,"0"&amp;CONSOLIDADO!G684,IF(LEN(CONSOLIDADO!G684)=3,CONSOLIDADO!G684,""))))</f>
        <v/>
      </c>
      <c r="G680" s="16">
        <f>CONSOLIDADO!B684</f>
        <v>0</v>
      </c>
      <c r="H680" s="16" t="str">
        <f>MID(CONSOLIDADO!E684,6,250)</f>
        <v/>
      </c>
      <c r="I680" s="36">
        <f>CONSOLIDADO!H684</f>
        <v>0</v>
      </c>
      <c r="J680" s="34" t="str">
        <f>+CONSOLIDADO!P684&amp;" - "&amp;CONSOLIDADO!Q684&amp;" - "&amp;CONSOLIDADO!R684&amp;" "&amp;CONSOLIDADO!S684</f>
        <v xml:space="preserve"> -  -  </v>
      </c>
      <c r="K680" s="34" t="str">
        <f>+CONSOLIDADO!J684&amp;" "&amp;CONSOLIDADO!K684</f>
        <v xml:space="preserve"> </v>
      </c>
      <c r="L680" s="16" t="str">
        <f>+CONSOLIDADO!L684&amp;" "&amp;CONSOLIDADO!M684</f>
        <v xml:space="preserve"> </v>
      </c>
      <c r="M680" s="16" t="str">
        <f>+CONSOLIDADO!N684&amp;" "&amp;CONSOLIDADO!O684</f>
        <v xml:space="preserve"> </v>
      </c>
    </row>
    <row r="681" spans="1:13" x14ac:dyDescent="0.2">
      <c r="A681" s="34" t="str">
        <f t="shared" si="50"/>
        <v>-178</v>
      </c>
      <c r="B681" s="34">
        <f t="shared" si="51"/>
        <v>178</v>
      </c>
      <c r="C681" s="34" t="str">
        <f t="shared" si="52"/>
        <v/>
      </c>
      <c r="D681" s="34" t="str">
        <f t="shared" si="53"/>
        <v/>
      </c>
      <c r="E681" s="34" t="str">
        <f t="shared" si="54"/>
        <v/>
      </c>
      <c r="F681" s="35" t="str">
        <f>IF(ISERROR(CONSOLIDADO!D685&amp;IF(LEN(CONSOLIDADO!G685)=1,"00"&amp;CONSOLIDADO!G685,IF(LEN(CONSOLIDADO!G685)=2,"0"&amp;CONSOLIDADO!G685,IF(LEN(CONSOLIDADO!G685)=3,CONSOLIDADO!G685,""))))=TRUE,"",CONSOLIDADO!D685&amp;IF(LEN(CONSOLIDADO!G685)=1,"00"&amp;CONSOLIDADO!G685,IF(LEN(CONSOLIDADO!G685)=2,"0"&amp;CONSOLIDADO!G685,IF(LEN(CONSOLIDADO!G685)=3,CONSOLIDADO!G685,""))))</f>
        <v/>
      </c>
      <c r="G681" s="16">
        <f>CONSOLIDADO!B685</f>
        <v>0</v>
      </c>
      <c r="H681" s="16" t="str">
        <f>MID(CONSOLIDADO!E685,6,250)</f>
        <v/>
      </c>
      <c r="I681" s="36">
        <f>CONSOLIDADO!H685</f>
        <v>0</v>
      </c>
      <c r="J681" s="34" t="str">
        <f>+CONSOLIDADO!P685&amp;" - "&amp;CONSOLIDADO!Q685&amp;" - "&amp;CONSOLIDADO!R685&amp;" "&amp;CONSOLIDADO!S685</f>
        <v xml:space="preserve"> -  -  </v>
      </c>
      <c r="K681" s="34" t="str">
        <f>+CONSOLIDADO!J685&amp;" "&amp;CONSOLIDADO!K685</f>
        <v xml:space="preserve"> </v>
      </c>
      <c r="L681" s="16" t="str">
        <f>+CONSOLIDADO!L685&amp;" "&amp;CONSOLIDADO!M685</f>
        <v xml:space="preserve"> </v>
      </c>
      <c r="M681" s="16" t="str">
        <f>+CONSOLIDADO!N685&amp;" "&amp;CONSOLIDADO!O685</f>
        <v xml:space="preserve"> </v>
      </c>
    </row>
    <row r="682" spans="1:13" x14ac:dyDescent="0.2">
      <c r="A682" s="34" t="str">
        <f t="shared" si="50"/>
        <v>-179</v>
      </c>
      <c r="B682" s="34">
        <f t="shared" si="51"/>
        <v>179</v>
      </c>
      <c r="C682" s="34" t="str">
        <f t="shared" si="52"/>
        <v/>
      </c>
      <c r="D682" s="34" t="str">
        <f t="shared" si="53"/>
        <v/>
      </c>
      <c r="E682" s="34" t="str">
        <f t="shared" si="54"/>
        <v/>
      </c>
      <c r="F682" s="35" t="str">
        <f>IF(ISERROR(CONSOLIDADO!D686&amp;IF(LEN(CONSOLIDADO!G686)=1,"00"&amp;CONSOLIDADO!G686,IF(LEN(CONSOLIDADO!G686)=2,"0"&amp;CONSOLIDADO!G686,IF(LEN(CONSOLIDADO!G686)=3,CONSOLIDADO!G686,""))))=TRUE,"",CONSOLIDADO!D686&amp;IF(LEN(CONSOLIDADO!G686)=1,"00"&amp;CONSOLIDADO!G686,IF(LEN(CONSOLIDADO!G686)=2,"0"&amp;CONSOLIDADO!G686,IF(LEN(CONSOLIDADO!G686)=3,CONSOLIDADO!G686,""))))</f>
        <v/>
      </c>
      <c r="G682" s="16">
        <f>CONSOLIDADO!B686</f>
        <v>0</v>
      </c>
      <c r="H682" s="16" t="str">
        <f>MID(CONSOLIDADO!E686,6,250)</f>
        <v/>
      </c>
      <c r="I682" s="36">
        <f>CONSOLIDADO!H686</f>
        <v>0</v>
      </c>
      <c r="J682" s="34" t="str">
        <f>+CONSOLIDADO!P686&amp;" - "&amp;CONSOLIDADO!Q686&amp;" - "&amp;CONSOLIDADO!R686&amp;" "&amp;CONSOLIDADO!S686</f>
        <v xml:space="preserve"> -  -  </v>
      </c>
      <c r="K682" s="34" t="str">
        <f>+CONSOLIDADO!J686&amp;" "&amp;CONSOLIDADO!K686</f>
        <v xml:space="preserve"> </v>
      </c>
      <c r="L682" s="16" t="str">
        <f>+CONSOLIDADO!L686&amp;" "&amp;CONSOLIDADO!M686</f>
        <v xml:space="preserve"> </v>
      </c>
      <c r="M682" s="16" t="str">
        <f>+CONSOLIDADO!N686&amp;" "&amp;CONSOLIDADO!O686</f>
        <v xml:space="preserve"> </v>
      </c>
    </row>
    <row r="683" spans="1:13" x14ac:dyDescent="0.2">
      <c r="A683" s="34" t="str">
        <f t="shared" si="50"/>
        <v>-180</v>
      </c>
      <c r="B683" s="34">
        <f t="shared" si="51"/>
        <v>180</v>
      </c>
      <c r="C683" s="34" t="str">
        <f t="shared" si="52"/>
        <v/>
      </c>
      <c r="D683" s="34" t="str">
        <f t="shared" si="53"/>
        <v/>
      </c>
      <c r="E683" s="34" t="str">
        <f t="shared" si="54"/>
        <v/>
      </c>
      <c r="F683" s="35" t="str">
        <f>IF(ISERROR(CONSOLIDADO!D687&amp;IF(LEN(CONSOLIDADO!G687)=1,"00"&amp;CONSOLIDADO!G687,IF(LEN(CONSOLIDADO!G687)=2,"0"&amp;CONSOLIDADO!G687,IF(LEN(CONSOLIDADO!G687)=3,CONSOLIDADO!G687,""))))=TRUE,"",CONSOLIDADO!D687&amp;IF(LEN(CONSOLIDADO!G687)=1,"00"&amp;CONSOLIDADO!G687,IF(LEN(CONSOLIDADO!G687)=2,"0"&amp;CONSOLIDADO!G687,IF(LEN(CONSOLIDADO!G687)=3,CONSOLIDADO!G687,""))))</f>
        <v/>
      </c>
      <c r="G683" s="16">
        <f>CONSOLIDADO!B687</f>
        <v>0</v>
      </c>
      <c r="H683" s="16" t="str">
        <f>MID(CONSOLIDADO!E687,6,250)</f>
        <v/>
      </c>
      <c r="I683" s="36">
        <f>CONSOLIDADO!H687</f>
        <v>0</v>
      </c>
      <c r="J683" s="34" t="str">
        <f>+CONSOLIDADO!P687&amp;" - "&amp;CONSOLIDADO!Q687&amp;" - "&amp;CONSOLIDADO!R687&amp;" "&amp;CONSOLIDADO!S687</f>
        <v xml:space="preserve"> -  -  </v>
      </c>
      <c r="K683" s="34" t="str">
        <f>+CONSOLIDADO!J687&amp;" "&amp;CONSOLIDADO!K687</f>
        <v xml:space="preserve"> </v>
      </c>
      <c r="L683" s="16" t="str">
        <f>+CONSOLIDADO!L687&amp;" "&amp;CONSOLIDADO!M687</f>
        <v xml:space="preserve"> </v>
      </c>
      <c r="M683" s="16" t="str">
        <f>+CONSOLIDADO!N687&amp;" "&amp;CONSOLIDADO!O687</f>
        <v xml:space="preserve"> </v>
      </c>
    </row>
    <row r="684" spans="1:13" x14ac:dyDescent="0.2">
      <c r="A684" s="34" t="str">
        <f t="shared" si="50"/>
        <v>-181</v>
      </c>
      <c r="B684" s="34">
        <f t="shared" si="51"/>
        <v>181</v>
      </c>
      <c r="C684" s="34" t="str">
        <f t="shared" si="52"/>
        <v/>
      </c>
      <c r="D684" s="34" t="str">
        <f t="shared" si="53"/>
        <v/>
      </c>
      <c r="E684" s="34" t="str">
        <f t="shared" si="54"/>
        <v/>
      </c>
      <c r="F684" s="35" t="str">
        <f>IF(ISERROR(CONSOLIDADO!D688&amp;IF(LEN(CONSOLIDADO!G688)=1,"00"&amp;CONSOLIDADO!G688,IF(LEN(CONSOLIDADO!G688)=2,"0"&amp;CONSOLIDADO!G688,IF(LEN(CONSOLIDADO!G688)=3,CONSOLIDADO!G688,""))))=TRUE,"",CONSOLIDADO!D688&amp;IF(LEN(CONSOLIDADO!G688)=1,"00"&amp;CONSOLIDADO!G688,IF(LEN(CONSOLIDADO!G688)=2,"0"&amp;CONSOLIDADO!G688,IF(LEN(CONSOLIDADO!G688)=3,CONSOLIDADO!G688,""))))</f>
        <v/>
      </c>
      <c r="G684" s="16">
        <f>CONSOLIDADO!B688</f>
        <v>0</v>
      </c>
      <c r="H684" s="16" t="str">
        <f>MID(CONSOLIDADO!E688,6,250)</f>
        <v/>
      </c>
      <c r="I684" s="36">
        <f>CONSOLIDADO!H688</f>
        <v>0</v>
      </c>
      <c r="J684" s="34" t="str">
        <f>+CONSOLIDADO!P688&amp;" - "&amp;CONSOLIDADO!Q688&amp;" - "&amp;CONSOLIDADO!R688&amp;" "&amp;CONSOLIDADO!S688</f>
        <v xml:space="preserve"> -  -  </v>
      </c>
      <c r="K684" s="34" t="str">
        <f>+CONSOLIDADO!J688&amp;" "&amp;CONSOLIDADO!K688</f>
        <v xml:space="preserve"> </v>
      </c>
      <c r="L684" s="16" t="str">
        <f>+CONSOLIDADO!L688&amp;" "&amp;CONSOLIDADO!M688</f>
        <v xml:space="preserve"> </v>
      </c>
      <c r="M684" s="16" t="str">
        <f>+CONSOLIDADO!N688&amp;" "&amp;CONSOLIDADO!O688</f>
        <v xml:space="preserve"> </v>
      </c>
    </row>
    <row r="685" spans="1:13" x14ac:dyDescent="0.2">
      <c r="A685" s="34" t="str">
        <f t="shared" si="50"/>
        <v>-182</v>
      </c>
      <c r="B685" s="34">
        <f t="shared" si="51"/>
        <v>182</v>
      </c>
      <c r="C685" s="34" t="str">
        <f t="shared" si="52"/>
        <v/>
      </c>
      <c r="D685" s="34" t="str">
        <f t="shared" si="53"/>
        <v/>
      </c>
      <c r="E685" s="34" t="str">
        <f t="shared" si="54"/>
        <v/>
      </c>
      <c r="F685" s="35" t="str">
        <f>IF(ISERROR(CONSOLIDADO!D689&amp;IF(LEN(CONSOLIDADO!G689)=1,"00"&amp;CONSOLIDADO!G689,IF(LEN(CONSOLIDADO!G689)=2,"0"&amp;CONSOLIDADO!G689,IF(LEN(CONSOLIDADO!G689)=3,CONSOLIDADO!G689,""))))=TRUE,"",CONSOLIDADO!D689&amp;IF(LEN(CONSOLIDADO!G689)=1,"00"&amp;CONSOLIDADO!G689,IF(LEN(CONSOLIDADO!G689)=2,"0"&amp;CONSOLIDADO!G689,IF(LEN(CONSOLIDADO!G689)=3,CONSOLIDADO!G689,""))))</f>
        <v/>
      </c>
      <c r="G685" s="16">
        <f>CONSOLIDADO!B689</f>
        <v>0</v>
      </c>
      <c r="H685" s="16" t="str">
        <f>MID(CONSOLIDADO!E689,6,250)</f>
        <v/>
      </c>
      <c r="I685" s="36">
        <f>CONSOLIDADO!H689</f>
        <v>0</v>
      </c>
      <c r="J685" s="34" t="str">
        <f>+CONSOLIDADO!P689&amp;" - "&amp;CONSOLIDADO!Q689&amp;" - "&amp;CONSOLIDADO!R689&amp;" "&amp;CONSOLIDADO!S689</f>
        <v xml:space="preserve"> -  -  </v>
      </c>
      <c r="K685" s="34" t="str">
        <f>+CONSOLIDADO!J689&amp;" "&amp;CONSOLIDADO!K689</f>
        <v xml:space="preserve"> </v>
      </c>
      <c r="L685" s="16" t="str">
        <f>+CONSOLIDADO!L689&amp;" "&amp;CONSOLIDADO!M689</f>
        <v xml:space="preserve"> </v>
      </c>
      <c r="M685" s="16" t="str">
        <f>+CONSOLIDADO!N689&amp;" "&amp;CONSOLIDADO!O689</f>
        <v xml:space="preserve"> </v>
      </c>
    </row>
    <row r="686" spans="1:13" x14ac:dyDescent="0.2">
      <c r="A686" s="34" t="str">
        <f t="shared" si="50"/>
        <v>-183</v>
      </c>
      <c r="B686" s="34">
        <f t="shared" si="51"/>
        <v>183</v>
      </c>
      <c r="C686" s="34" t="str">
        <f t="shared" si="52"/>
        <v/>
      </c>
      <c r="D686" s="34" t="str">
        <f t="shared" si="53"/>
        <v/>
      </c>
      <c r="E686" s="34" t="str">
        <f t="shared" si="54"/>
        <v/>
      </c>
      <c r="F686" s="35" t="str">
        <f>IF(ISERROR(CONSOLIDADO!D690&amp;IF(LEN(CONSOLIDADO!G690)=1,"00"&amp;CONSOLIDADO!G690,IF(LEN(CONSOLIDADO!G690)=2,"0"&amp;CONSOLIDADO!G690,IF(LEN(CONSOLIDADO!G690)=3,CONSOLIDADO!G690,""))))=TRUE,"",CONSOLIDADO!D690&amp;IF(LEN(CONSOLIDADO!G690)=1,"00"&amp;CONSOLIDADO!G690,IF(LEN(CONSOLIDADO!G690)=2,"0"&amp;CONSOLIDADO!G690,IF(LEN(CONSOLIDADO!G690)=3,CONSOLIDADO!G690,""))))</f>
        <v/>
      </c>
      <c r="G686" s="16">
        <f>CONSOLIDADO!B690</f>
        <v>0</v>
      </c>
      <c r="H686" s="16" t="str">
        <f>MID(CONSOLIDADO!E690,6,250)</f>
        <v/>
      </c>
      <c r="I686" s="36">
        <f>CONSOLIDADO!H690</f>
        <v>0</v>
      </c>
      <c r="J686" s="34" t="str">
        <f>+CONSOLIDADO!P690&amp;" - "&amp;CONSOLIDADO!Q690&amp;" - "&amp;CONSOLIDADO!R690&amp;" "&amp;CONSOLIDADO!S690</f>
        <v xml:space="preserve"> -  -  </v>
      </c>
      <c r="K686" s="34" t="str">
        <f>+CONSOLIDADO!J690&amp;" "&amp;CONSOLIDADO!K690</f>
        <v xml:space="preserve"> </v>
      </c>
      <c r="L686" s="16" t="str">
        <f>+CONSOLIDADO!L690&amp;" "&amp;CONSOLIDADO!M690</f>
        <v xml:space="preserve"> </v>
      </c>
      <c r="M686" s="16" t="str">
        <f>+CONSOLIDADO!N690&amp;" "&amp;CONSOLIDADO!O690</f>
        <v xml:space="preserve"> </v>
      </c>
    </row>
    <row r="687" spans="1:13" x14ac:dyDescent="0.2">
      <c r="A687" s="34" t="str">
        <f t="shared" si="50"/>
        <v>-184</v>
      </c>
      <c r="B687" s="34">
        <f t="shared" si="51"/>
        <v>184</v>
      </c>
      <c r="C687" s="34" t="str">
        <f t="shared" si="52"/>
        <v/>
      </c>
      <c r="D687" s="34" t="str">
        <f t="shared" si="53"/>
        <v/>
      </c>
      <c r="E687" s="34" t="str">
        <f t="shared" si="54"/>
        <v/>
      </c>
      <c r="F687" s="35" t="str">
        <f>IF(ISERROR(CONSOLIDADO!D691&amp;IF(LEN(CONSOLIDADO!G691)=1,"00"&amp;CONSOLIDADO!G691,IF(LEN(CONSOLIDADO!G691)=2,"0"&amp;CONSOLIDADO!G691,IF(LEN(CONSOLIDADO!G691)=3,CONSOLIDADO!G691,""))))=TRUE,"",CONSOLIDADO!D691&amp;IF(LEN(CONSOLIDADO!G691)=1,"00"&amp;CONSOLIDADO!G691,IF(LEN(CONSOLIDADO!G691)=2,"0"&amp;CONSOLIDADO!G691,IF(LEN(CONSOLIDADO!G691)=3,CONSOLIDADO!G691,""))))</f>
        <v/>
      </c>
      <c r="G687" s="16">
        <f>CONSOLIDADO!B691</f>
        <v>0</v>
      </c>
      <c r="H687" s="16" t="str">
        <f>MID(CONSOLIDADO!E691,6,250)</f>
        <v/>
      </c>
      <c r="I687" s="36">
        <f>CONSOLIDADO!H691</f>
        <v>0</v>
      </c>
      <c r="J687" s="34" t="str">
        <f>+CONSOLIDADO!P691&amp;" - "&amp;CONSOLIDADO!Q691&amp;" - "&amp;CONSOLIDADO!R691&amp;" "&amp;CONSOLIDADO!S691</f>
        <v xml:space="preserve"> -  -  </v>
      </c>
      <c r="K687" s="34" t="str">
        <f>+CONSOLIDADO!J691&amp;" "&amp;CONSOLIDADO!K691</f>
        <v xml:space="preserve"> </v>
      </c>
      <c r="L687" s="16" t="str">
        <f>+CONSOLIDADO!L691&amp;" "&amp;CONSOLIDADO!M691</f>
        <v xml:space="preserve"> </v>
      </c>
      <c r="M687" s="16" t="str">
        <f>+CONSOLIDADO!N691&amp;" "&amp;CONSOLIDADO!O691</f>
        <v xml:space="preserve"> </v>
      </c>
    </row>
    <row r="688" spans="1:13" x14ac:dyDescent="0.2">
      <c r="A688" s="34" t="str">
        <f t="shared" si="50"/>
        <v>-185</v>
      </c>
      <c r="B688" s="34">
        <f t="shared" si="51"/>
        <v>185</v>
      </c>
      <c r="C688" s="34" t="str">
        <f t="shared" si="52"/>
        <v/>
      </c>
      <c r="D688" s="34" t="str">
        <f t="shared" si="53"/>
        <v/>
      </c>
      <c r="E688" s="34" t="str">
        <f t="shared" si="54"/>
        <v/>
      </c>
      <c r="F688" s="35" t="str">
        <f>IF(ISERROR(CONSOLIDADO!D692&amp;IF(LEN(CONSOLIDADO!G692)=1,"00"&amp;CONSOLIDADO!G692,IF(LEN(CONSOLIDADO!G692)=2,"0"&amp;CONSOLIDADO!G692,IF(LEN(CONSOLIDADO!G692)=3,CONSOLIDADO!G692,""))))=TRUE,"",CONSOLIDADO!D692&amp;IF(LEN(CONSOLIDADO!G692)=1,"00"&amp;CONSOLIDADO!G692,IF(LEN(CONSOLIDADO!G692)=2,"0"&amp;CONSOLIDADO!G692,IF(LEN(CONSOLIDADO!G692)=3,CONSOLIDADO!G692,""))))</f>
        <v/>
      </c>
      <c r="G688" s="16">
        <f>CONSOLIDADO!B692</f>
        <v>0</v>
      </c>
      <c r="H688" s="16" t="str">
        <f>MID(CONSOLIDADO!E692,6,250)</f>
        <v/>
      </c>
      <c r="I688" s="36">
        <f>CONSOLIDADO!H692</f>
        <v>0</v>
      </c>
      <c r="J688" s="34" t="str">
        <f>+CONSOLIDADO!P692&amp;" - "&amp;CONSOLIDADO!Q692&amp;" - "&amp;CONSOLIDADO!R692&amp;" "&amp;CONSOLIDADO!S692</f>
        <v xml:space="preserve"> -  -  </v>
      </c>
      <c r="K688" s="34" t="str">
        <f>+CONSOLIDADO!J692&amp;" "&amp;CONSOLIDADO!K692</f>
        <v xml:space="preserve"> </v>
      </c>
      <c r="L688" s="16" t="str">
        <f>+CONSOLIDADO!L692&amp;" "&amp;CONSOLIDADO!M692</f>
        <v xml:space="preserve"> </v>
      </c>
      <c r="M688" s="16" t="str">
        <f>+CONSOLIDADO!N692&amp;" "&amp;CONSOLIDADO!O692</f>
        <v xml:space="preserve"> </v>
      </c>
    </row>
    <row r="689" spans="1:13" x14ac:dyDescent="0.2">
      <c r="A689" s="34" t="str">
        <f t="shared" si="50"/>
        <v>-186</v>
      </c>
      <c r="B689" s="34">
        <f t="shared" si="51"/>
        <v>186</v>
      </c>
      <c r="C689" s="34" t="str">
        <f t="shared" si="52"/>
        <v/>
      </c>
      <c r="D689" s="34" t="str">
        <f t="shared" si="53"/>
        <v/>
      </c>
      <c r="E689" s="34" t="str">
        <f t="shared" si="54"/>
        <v/>
      </c>
      <c r="F689" s="35" t="str">
        <f>IF(ISERROR(CONSOLIDADO!D693&amp;IF(LEN(CONSOLIDADO!G693)=1,"00"&amp;CONSOLIDADO!G693,IF(LEN(CONSOLIDADO!G693)=2,"0"&amp;CONSOLIDADO!G693,IF(LEN(CONSOLIDADO!G693)=3,CONSOLIDADO!G693,""))))=TRUE,"",CONSOLIDADO!D693&amp;IF(LEN(CONSOLIDADO!G693)=1,"00"&amp;CONSOLIDADO!G693,IF(LEN(CONSOLIDADO!G693)=2,"0"&amp;CONSOLIDADO!G693,IF(LEN(CONSOLIDADO!G693)=3,CONSOLIDADO!G693,""))))</f>
        <v/>
      </c>
      <c r="G689" s="16">
        <f>CONSOLIDADO!B693</f>
        <v>0</v>
      </c>
      <c r="H689" s="16" t="str">
        <f>MID(CONSOLIDADO!E693,6,250)</f>
        <v/>
      </c>
      <c r="I689" s="36">
        <f>CONSOLIDADO!H693</f>
        <v>0</v>
      </c>
      <c r="J689" s="34" t="str">
        <f>+CONSOLIDADO!P693&amp;" - "&amp;CONSOLIDADO!Q693&amp;" - "&amp;CONSOLIDADO!R693&amp;" "&amp;CONSOLIDADO!S693</f>
        <v xml:space="preserve"> -  -  </v>
      </c>
      <c r="K689" s="34" t="str">
        <f>+CONSOLIDADO!J693&amp;" "&amp;CONSOLIDADO!K693</f>
        <v xml:space="preserve"> </v>
      </c>
      <c r="L689" s="16" t="str">
        <f>+CONSOLIDADO!L693&amp;" "&amp;CONSOLIDADO!M693</f>
        <v xml:space="preserve"> </v>
      </c>
      <c r="M689" s="16" t="str">
        <f>+CONSOLIDADO!N693&amp;" "&amp;CONSOLIDADO!O693</f>
        <v xml:space="preserve"> </v>
      </c>
    </row>
    <row r="690" spans="1:13" x14ac:dyDescent="0.2">
      <c r="A690" s="34" t="str">
        <f t="shared" si="50"/>
        <v>-187</v>
      </c>
      <c r="B690" s="34">
        <f t="shared" si="51"/>
        <v>187</v>
      </c>
      <c r="C690" s="34" t="str">
        <f t="shared" si="52"/>
        <v/>
      </c>
      <c r="D690" s="34" t="str">
        <f t="shared" si="53"/>
        <v/>
      </c>
      <c r="E690" s="34" t="str">
        <f t="shared" si="54"/>
        <v/>
      </c>
      <c r="F690" s="35" t="str">
        <f>IF(ISERROR(CONSOLIDADO!D694&amp;IF(LEN(CONSOLIDADO!G694)=1,"00"&amp;CONSOLIDADO!G694,IF(LEN(CONSOLIDADO!G694)=2,"0"&amp;CONSOLIDADO!G694,IF(LEN(CONSOLIDADO!G694)=3,CONSOLIDADO!G694,""))))=TRUE,"",CONSOLIDADO!D694&amp;IF(LEN(CONSOLIDADO!G694)=1,"00"&amp;CONSOLIDADO!G694,IF(LEN(CONSOLIDADO!G694)=2,"0"&amp;CONSOLIDADO!G694,IF(LEN(CONSOLIDADO!G694)=3,CONSOLIDADO!G694,""))))</f>
        <v/>
      </c>
      <c r="G690" s="16">
        <f>CONSOLIDADO!B694</f>
        <v>0</v>
      </c>
      <c r="H690" s="16" t="str">
        <f>MID(CONSOLIDADO!E694,6,250)</f>
        <v/>
      </c>
      <c r="I690" s="36">
        <f>CONSOLIDADO!H694</f>
        <v>0</v>
      </c>
      <c r="J690" s="34" t="str">
        <f>+CONSOLIDADO!P694&amp;" - "&amp;CONSOLIDADO!Q694&amp;" - "&amp;CONSOLIDADO!R694&amp;" "&amp;CONSOLIDADO!S694</f>
        <v xml:space="preserve"> -  -  </v>
      </c>
      <c r="K690" s="34" t="str">
        <f>+CONSOLIDADO!J694&amp;" "&amp;CONSOLIDADO!K694</f>
        <v xml:space="preserve"> </v>
      </c>
      <c r="L690" s="16" t="str">
        <f>+CONSOLIDADO!L694&amp;" "&amp;CONSOLIDADO!M694</f>
        <v xml:space="preserve"> </v>
      </c>
      <c r="M690" s="16" t="str">
        <f>+CONSOLIDADO!N694&amp;" "&amp;CONSOLIDADO!O694</f>
        <v xml:space="preserve"> </v>
      </c>
    </row>
    <row r="691" spans="1:13" x14ac:dyDescent="0.2">
      <c r="A691" s="34" t="str">
        <f t="shared" si="50"/>
        <v>-188</v>
      </c>
      <c r="B691" s="34">
        <f t="shared" si="51"/>
        <v>188</v>
      </c>
      <c r="C691" s="34" t="str">
        <f t="shared" si="52"/>
        <v/>
      </c>
      <c r="D691" s="34" t="str">
        <f t="shared" si="53"/>
        <v/>
      </c>
      <c r="E691" s="34" t="str">
        <f t="shared" si="54"/>
        <v/>
      </c>
      <c r="F691" s="35" t="str">
        <f>IF(ISERROR(CONSOLIDADO!D695&amp;IF(LEN(CONSOLIDADO!G695)=1,"00"&amp;CONSOLIDADO!G695,IF(LEN(CONSOLIDADO!G695)=2,"0"&amp;CONSOLIDADO!G695,IF(LEN(CONSOLIDADO!G695)=3,CONSOLIDADO!G695,""))))=TRUE,"",CONSOLIDADO!D695&amp;IF(LEN(CONSOLIDADO!G695)=1,"00"&amp;CONSOLIDADO!G695,IF(LEN(CONSOLIDADO!G695)=2,"0"&amp;CONSOLIDADO!G695,IF(LEN(CONSOLIDADO!G695)=3,CONSOLIDADO!G695,""))))</f>
        <v/>
      </c>
      <c r="G691" s="16">
        <f>CONSOLIDADO!B695</f>
        <v>0</v>
      </c>
      <c r="H691" s="16" t="str">
        <f>MID(CONSOLIDADO!E695,6,250)</f>
        <v/>
      </c>
      <c r="I691" s="36">
        <f>CONSOLIDADO!H695</f>
        <v>0</v>
      </c>
      <c r="J691" s="34" t="str">
        <f>+CONSOLIDADO!P695&amp;" - "&amp;CONSOLIDADO!Q695&amp;" - "&amp;CONSOLIDADO!R695&amp;" "&amp;CONSOLIDADO!S695</f>
        <v xml:space="preserve"> -  -  </v>
      </c>
      <c r="K691" s="34" t="str">
        <f>+CONSOLIDADO!J695&amp;" "&amp;CONSOLIDADO!K695</f>
        <v xml:space="preserve"> </v>
      </c>
      <c r="L691" s="16" t="str">
        <f>+CONSOLIDADO!L695&amp;" "&amp;CONSOLIDADO!M695</f>
        <v xml:space="preserve"> </v>
      </c>
      <c r="M691" s="16" t="str">
        <f>+CONSOLIDADO!N695&amp;" "&amp;CONSOLIDADO!O695</f>
        <v xml:space="preserve"> </v>
      </c>
    </row>
    <row r="692" spans="1:13" x14ac:dyDescent="0.2">
      <c r="A692" s="34" t="str">
        <f t="shared" si="50"/>
        <v>-189</v>
      </c>
      <c r="B692" s="34">
        <f t="shared" si="51"/>
        <v>189</v>
      </c>
      <c r="C692" s="34" t="str">
        <f t="shared" si="52"/>
        <v/>
      </c>
      <c r="D692" s="34" t="str">
        <f t="shared" si="53"/>
        <v/>
      </c>
      <c r="E692" s="34" t="str">
        <f t="shared" si="54"/>
        <v/>
      </c>
      <c r="F692" s="35" t="str">
        <f>IF(ISERROR(CONSOLIDADO!D696&amp;IF(LEN(CONSOLIDADO!G696)=1,"00"&amp;CONSOLIDADO!G696,IF(LEN(CONSOLIDADO!G696)=2,"0"&amp;CONSOLIDADO!G696,IF(LEN(CONSOLIDADO!G696)=3,CONSOLIDADO!G696,""))))=TRUE,"",CONSOLIDADO!D696&amp;IF(LEN(CONSOLIDADO!G696)=1,"00"&amp;CONSOLIDADO!G696,IF(LEN(CONSOLIDADO!G696)=2,"0"&amp;CONSOLIDADO!G696,IF(LEN(CONSOLIDADO!G696)=3,CONSOLIDADO!G696,""))))</f>
        <v/>
      </c>
      <c r="G692" s="16">
        <f>CONSOLIDADO!B696</f>
        <v>0</v>
      </c>
      <c r="H692" s="16" t="str">
        <f>MID(CONSOLIDADO!E696,6,250)</f>
        <v/>
      </c>
      <c r="I692" s="36">
        <f>CONSOLIDADO!H696</f>
        <v>0</v>
      </c>
      <c r="J692" s="34" t="str">
        <f>+CONSOLIDADO!P696&amp;" - "&amp;CONSOLIDADO!Q696&amp;" - "&amp;CONSOLIDADO!R696&amp;" "&amp;CONSOLIDADO!S696</f>
        <v xml:space="preserve"> -  -  </v>
      </c>
      <c r="K692" s="34" t="str">
        <f>+CONSOLIDADO!J696&amp;" "&amp;CONSOLIDADO!K696</f>
        <v xml:space="preserve"> </v>
      </c>
      <c r="L692" s="16" t="str">
        <f>+CONSOLIDADO!L696&amp;" "&amp;CONSOLIDADO!M696</f>
        <v xml:space="preserve"> </v>
      </c>
      <c r="M692" s="16" t="str">
        <f>+CONSOLIDADO!N696&amp;" "&amp;CONSOLIDADO!O696</f>
        <v xml:space="preserve"> </v>
      </c>
    </row>
    <row r="693" spans="1:13" x14ac:dyDescent="0.2">
      <c r="A693" s="34" t="str">
        <f t="shared" si="50"/>
        <v>-190</v>
      </c>
      <c r="B693" s="34">
        <f t="shared" si="51"/>
        <v>190</v>
      </c>
      <c r="C693" s="34" t="str">
        <f t="shared" si="52"/>
        <v/>
      </c>
      <c r="D693" s="34" t="str">
        <f t="shared" si="53"/>
        <v/>
      </c>
      <c r="E693" s="34" t="str">
        <f t="shared" si="54"/>
        <v/>
      </c>
      <c r="F693" s="35" t="str">
        <f>IF(ISERROR(CONSOLIDADO!D697&amp;IF(LEN(CONSOLIDADO!G697)=1,"00"&amp;CONSOLIDADO!G697,IF(LEN(CONSOLIDADO!G697)=2,"0"&amp;CONSOLIDADO!G697,IF(LEN(CONSOLIDADO!G697)=3,CONSOLIDADO!G697,""))))=TRUE,"",CONSOLIDADO!D697&amp;IF(LEN(CONSOLIDADO!G697)=1,"00"&amp;CONSOLIDADO!G697,IF(LEN(CONSOLIDADO!G697)=2,"0"&amp;CONSOLIDADO!G697,IF(LEN(CONSOLIDADO!G697)=3,CONSOLIDADO!G697,""))))</f>
        <v/>
      </c>
      <c r="G693" s="16">
        <f>CONSOLIDADO!B697</f>
        <v>0</v>
      </c>
      <c r="H693" s="16" t="str">
        <f>MID(CONSOLIDADO!E697,6,250)</f>
        <v/>
      </c>
      <c r="I693" s="36">
        <f>CONSOLIDADO!H697</f>
        <v>0</v>
      </c>
      <c r="J693" s="34" t="str">
        <f>+CONSOLIDADO!P697&amp;" - "&amp;CONSOLIDADO!Q697&amp;" - "&amp;CONSOLIDADO!R697&amp;" "&amp;CONSOLIDADO!S697</f>
        <v xml:space="preserve"> -  -  </v>
      </c>
      <c r="K693" s="34" t="str">
        <f>+CONSOLIDADO!J697&amp;" "&amp;CONSOLIDADO!K697</f>
        <v xml:space="preserve"> </v>
      </c>
      <c r="L693" s="16" t="str">
        <f>+CONSOLIDADO!L697&amp;" "&amp;CONSOLIDADO!M697</f>
        <v xml:space="preserve"> </v>
      </c>
      <c r="M693" s="16" t="str">
        <f>+CONSOLIDADO!N697&amp;" "&amp;CONSOLIDADO!O697</f>
        <v xml:space="preserve"> </v>
      </c>
    </row>
    <row r="694" spans="1:13" x14ac:dyDescent="0.2">
      <c r="A694" s="34" t="str">
        <f t="shared" si="50"/>
        <v>-191</v>
      </c>
      <c r="B694" s="34">
        <f t="shared" si="51"/>
        <v>191</v>
      </c>
      <c r="C694" s="34" t="str">
        <f t="shared" si="52"/>
        <v/>
      </c>
      <c r="D694" s="34" t="str">
        <f t="shared" si="53"/>
        <v/>
      </c>
      <c r="E694" s="34" t="str">
        <f t="shared" si="54"/>
        <v/>
      </c>
      <c r="F694" s="35" t="str">
        <f>IF(ISERROR(CONSOLIDADO!D698&amp;IF(LEN(CONSOLIDADO!G698)=1,"00"&amp;CONSOLIDADO!G698,IF(LEN(CONSOLIDADO!G698)=2,"0"&amp;CONSOLIDADO!G698,IF(LEN(CONSOLIDADO!G698)=3,CONSOLIDADO!G698,""))))=TRUE,"",CONSOLIDADO!D698&amp;IF(LEN(CONSOLIDADO!G698)=1,"00"&amp;CONSOLIDADO!G698,IF(LEN(CONSOLIDADO!G698)=2,"0"&amp;CONSOLIDADO!G698,IF(LEN(CONSOLIDADO!G698)=3,CONSOLIDADO!G698,""))))</f>
        <v/>
      </c>
      <c r="G694" s="16">
        <f>CONSOLIDADO!B698</f>
        <v>0</v>
      </c>
      <c r="H694" s="16" t="str">
        <f>MID(CONSOLIDADO!E698,6,250)</f>
        <v/>
      </c>
      <c r="I694" s="36">
        <f>CONSOLIDADO!H698</f>
        <v>0</v>
      </c>
      <c r="J694" s="34" t="str">
        <f>+CONSOLIDADO!P698&amp;" - "&amp;CONSOLIDADO!Q698&amp;" - "&amp;CONSOLIDADO!R698&amp;" "&amp;CONSOLIDADO!S698</f>
        <v xml:space="preserve"> -  -  </v>
      </c>
      <c r="K694" s="34" t="str">
        <f>+CONSOLIDADO!J698&amp;" "&amp;CONSOLIDADO!K698</f>
        <v xml:space="preserve"> </v>
      </c>
      <c r="L694" s="16" t="str">
        <f>+CONSOLIDADO!L698&amp;" "&amp;CONSOLIDADO!M698</f>
        <v xml:space="preserve"> </v>
      </c>
      <c r="M694" s="16" t="str">
        <f>+CONSOLIDADO!N698&amp;" "&amp;CONSOLIDADO!O698</f>
        <v xml:space="preserve"> </v>
      </c>
    </row>
    <row r="695" spans="1:13" x14ac:dyDescent="0.2">
      <c r="A695" s="34" t="str">
        <f t="shared" si="50"/>
        <v>-192</v>
      </c>
      <c r="B695" s="34">
        <f t="shared" si="51"/>
        <v>192</v>
      </c>
      <c r="C695" s="34" t="str">
        <f t="shared" si="52"/>
        <v/>
      </c>
      <c r="D695" s="34" t="str">
        <f t="shared" si="53"/>
        <v/>
      </c>
      <c r="E695" s="34" t="str">
        <f t="shared" si="54"/>
        <v/>
      </c>
      <c r="F695" s="35" t="str">
        <f>IF(ISERROR(CONSOLIDADO!D699&amp;IF(LEN(CONSOLIDADO!G699)=1,"00"&amp;CONSOLIDADO!G699,IF(LEN(CONSOLIDADO!G699)=2,"0"&amp;CONSOLIDADO!G699,IF(LEN(CONSOLIDADO!G699)=3,CONSOLIDADO!G699,""))))=TRUE,"",CONSOLIDADO!D699&amp;IF(LEN(CONSOLIDADO!G699)=1,"00"&amp;CONSOLIDADO!G699,IF(LEN(CONSOLIDADO!G699)=2,"0"&amp;CONSOLIDADO!G699,IF(LEN(CONSOLIDADO!G699)=3,CONSOLIDADO!G699,""))))</f>
        <v/>
      </c>
      <c r="G695" s="16">
        <f>CONSOLIDADO!B699</f>
        <v>0</v>
      </c>
      <c r="H695" s="16" t="str">
        <f>MID(CONSOLIDADO!E699,6,250)</f>
        <v/>
      </c>
      <c r="I695" s="36">
        <f>CONSOLIDADO!H699</f>
        <v>0</v>
      </c>
      <c r="J695" s="34" t="str">
        <f>+CONSOLIDADO!P699&amp;" - "&amp;CONSOLIDADO!Q699&amp;" - "&amp;CONSOLIDADO!R699&amp;" "&amp;CONSOLIDADO!S699</f>
        <v xml:space="preserve"> -  -  </v>
      </c>
      <c r="K695" s="34" t="str">
        <f>+CONSOLIDADO!J699&amp;" "&amp;CONSOLIDADO!K699</f>
        <v xml:space="preserve"> </v>
      </c>
      <c r="L695" s="16" t="str">
        <f>+CONSOLIDADO!L699&amp;" "&amp;CONSOLIDADO!M699</f>
        <v xml:space="preserve"> </v>
      </c>
      <c r="M695" s="16" t="str">
        <f>+CONSOLIDADO!N699&amp;" "&amp;CONSOLIDADO!O699</f>
        <v xml:space="preserve"> </v>
      </c>
    </row>
    <row r="696" spans="1:13" x14ac:dyDescent="0.2">
      <c r="A696" s="34" t="str">
        <f t="shared" si="50"/>
        <v>-193</v>
      </c>
      <c r="B696" s="34">
        <f t="shared" si="51"/>
        <v>193</v>
      </c>
      <c r="C696" s="34" t="str">
        <f t="shared" si="52"/>
        <v/>
      </c>
      <c r="D696" s="34" t="str">
        <f t="shared" si="53"/>
        <v/>
      </c>
      <c r="E696" s="34" t="str">
        <f t="shared" si="54"/>
        <v/>
      </c>
      <c r="F696" s="35" t="str">
        <f>IF(ISERROR(CONSOLIDADO!D700&amp;IF(LEN(CONSOLIDADO!G700)=1,"00"&amp;CONSOLIDADO!G700,IF(LEN(CONSOLIDADO!G700)=2,"0"&amp;CONSOLIDADO!G700,IF(LEN(CONSOLIDADO!G700)=3,CONSOLIDADO!G700,""))))=TRUE,"",CONSOLIDADO!D700&amp;IF(LEN(CONSOLIDADO!G700)=1,"00"&amp;CONSOLIDADO!G700,IF(LEN(CONSOLIDADO!G700)=2,"0"&amp;CONSOLIDADO!G700,IF(LEN(CONSOLIDADO!G700)=3,CONSOLIDADO!G700,""))))</f>
        <v/>
      </c>
      <c r="G696" s="16">
        <f>CONSOLIDADO!B700</f>
        <v>0</v>
      </c>
      <c r="H696" s="16" t="str">
        <f>MID(CONSOLIDADO!E700,6,250)</f>
        <v/>
      </c>
      <c r="I696" s="36">
        <f>CONSOLIDADO!H700</f>
        <v>0</v>
      </c>
      <c r="J696" s="34" t="str">
        <f>+CONSOLIDADO!P700&amp;" - "&amp;CONSOLIDADO!Q700&amp;" - "&amp;CONSOLIDADO!R700&amp;" "&amp;CONSOLIDADO!S700</f>
        <v xml:space="preserve"> -  -  </v>
      </c>
      <c r="K696" s="34" t="str">
        <f>+CONSOLIDADO!J700&amp;" "&amp;CONSOLIDADO!K700</f>
        <v xml:space="preserve"> </v>
      </c>
      <c r="L696" s="16" t="str">
        <f>+CONSOLIDADO!L700&amp;" "&amp;CONSOLIDADO!M700</f>
        <v xml:space="preserve"> </v>
      </c>
      <c r="M696" s="16" t="str">
        <f>+CONSOLIDADO!N700&amp;" "&amp;CONSOLIDADO!O700</f>
        <v xml:space="preserve"> </v>
      </c>
    </row>
    <row r="697" spans="1:13" x14ac:dyDescent="0.2">
      <c r="A697" s="34" t="str">
        <f t="shared" si="50"/>
        <v>-194</v>
      </c>
      <c r="B697" s="34">
        <f t="shared" si="51"/>
        <v>194</v>
      </c>
      <c r="C697" s="34" t="str">
        <f t="shared" si="52"/>
        <v/>
      </c>
      <c r="D697" s="34" t="str">
        <f t="shared" si="53"/>
        <v/>
      </c>
      <c r="E697" s="34" t="str">
        <f t="shared" si="54"/>
        <v/>
      </c>
      <c r="F697" s="35" t="str">
        <f>IF(ISERROR(CONSOLIDADO!D701&amp;IF(LEN(CONSOLIDADO!G701)=1,"00"&amp;CONSOLIDADO!G701,IF(LEN(CONSOLIDADO!G701)=2,"0"&amp;CONSOLIDADO!G701,IF(LEN(CONSOLIDADO!G701)=3,CONSOLIDADO!G701,""))))=TRUE,"",CONSOLIDADO!D701&amp;IF(LEN(CONSOLIDADO!G701)=1,"00"&amp;CONSOLIDADO!G701,IF(LEN(CONSOLIDADO!G701)=2,"0"&amp;CONSOLIDADO!G701,IF(LEN(CONSOLIDADO!G701)=3,CONSOLIDADO!G701,""))))</f>
        <v/>
      </c>
      <c r="G697" s="16">
        <f>CONSOLIDADO!B701</f>
        <v>0</v>
      </c>
      <c r="H697" s="16" t="str">
        <f>MID(CONSOLIDADO!E701,6,250)</f>
        <v/>
      </c>
      <c r="I697" s="36">
        <f>CONSOLIDADO!H701</f>
        <v>0</v>
      </c>
      <c r="J697" s="34" t="str">
        <f>+CONSOLIDADO!P701&amp;" - "&amp;CONSOLIDADO!Q701&amp;" - "&amp;CONSOLIDADO!R701&amp;" "&amp;CONSOLIDADO!S701</f>
        <v xml:space="preserve"> -  -  </v>
      </c>
      <c r="K697" s="34" t="str">
        <f>+CONSOLIDADO!J701&amp;" "&amp;CONSOLIDADO!K701</f>
        <v xml:space="preserve"> </v>
      </c>
      <c r="L697" s="16" t="str">
        <f>+CONSOLIDADO!L701&amp;" "&amp;CONSOLIDADO!M701</f>
        <v xml:space="preserve"> </v>
      </c>
      <c r="M697" s="16" t="str">
        <f>+CONSOLIDADO!N701&amp;" "&amp;CONSOLIDADO!O701</f>
        <v xml:space="preserve"> </v>
      </c>
    </row>
    <row r="698" spans="1:13" x14ac:dyDescent="0.2">
      <c r="A698" s="34" t="str">
        <f t="shared" si="50"/>
        <v>-195</v>
      </c>
      <c r="B698" s="34">
        <f t="shared" si="51"/>
        <v>195</v>
      </c>
      <c r="C698" s="34" t="str">
        <f t="shared" si="52"/>
        <v/>
      </c>
      <c r="D698" s="34" t="str">
        <f t="shared" si="53"/>
        <v/>
      </c>
      <c r="E698" s="34" t="str">
        <f t="shared" si="54"/>
        <v/>
      </c>
      <c r="F698" s="35" t="str">
        <f>IF(ISERROR(CONSOLIDADO!D702&amp;IF(LEN(CONSOLIDADO!G702)=1,"00"&amp;CONSOLIDADO!G702,IF(LEN(CONSOLIDADO!G702)=2,"0"&amp;CONSOLIDADO!G702,IF(LEN(CONSOLIDADO!G702)=3,CONSOLIDADO!G702,""))))=TRUE,"",CONSOLIDADO!D702&amp;IF(LEN(CONSOLIDADO!G702)=1,"00"&amp;CONSOLIDADO!G702,IF(LEN(CONSOLIDADO!G702)=2,"0"&amp;CONSOLIDADO!G702,IF(LEN(CONSOLIDADO!G702)=3,CONSOLIDADO!G702,""))))</f>
        <v/>
      </c>
      <c r="G698" s="16">
        <f>CONSOLIDADO!B702</f>
        <v>0</v>
      </c>
      <c r="H698" s="16" t="str">
        <f>MID(CONSOLIDADO!E702,6,250)</f>
        <v/>
      </c>
      <c r="I698" s="36">
        <f>CONSOLIDADO!H702</f>
        <v>0</v>
      </c>
      <c r="J698" s="34" t="str">
        <f>+CONSOLIDADO!P702&amp;" - "&amp;CONSOLIDADO!Q702&amp;" - "&amp;CONSOLIDADO!R702&amp;" "&amp;CONSOLIDADO!S702</f>
        <v xml:space="preserve"> -  -  </v>
      </c>
      <c r="K698" s="34" t="str">
        <f>+CONSOLIDADO!J702&amp;" "&amp;CONSOLIDADO!K702</f>
        <v xml:space="preserve"> </v>
      </c>
      <c r="L698" s="16" t="str">
        <f>+CONSOLIDADO!L702&amp;" "&amp;CONSOLIDADO!M702</f>
        <v xml:space="preserve"> </v>
      </c>
      <c r="M698" s="16" t="str">
        <f>+CONSOLIDADO!N702&amp;" "&amp;CONSOLIDADO!O702</f>
        <v xml:space="preserve"> </v>
      </c>
    </row>
    <row r="699" spans="1:13" x14ac:dyDescent="0.2">
      <c r="A699" s="34" t="str">
        <f t="shared" si="50"/>
        <v>-196</v>
      </c>
      <c r="B699" s="34">
        <f t="shared" si="51"/>
        <v>196</v>
      </c>
      <c r="C699" s="34" t="str">
        <f t="shared" si="52"/>
        <v/>
      </c>
      <c r="D699" s="34" t="str">
        <f t="shared" si="53"/>
        <v/>
      </c>
      <c r="E699" s="34" t="str">
        <f t="shared" si="54"/>
        <v/>
      </c>
      <c r="F699" s="35" t="str">
        <f>IF(ISERROR(CONSOLIDADO!D703&amp;IF(LEN(CONSOLIDADO!G703)=1,"00"&amp;CONSOLIDADO!G703,IF(LEN(CONSOLIDADO!G703)=2,"0"&amp;CONSOLIDADO!G703,IF(LEN(CONSOLIDADO!G703)=3,CONSOLIDADO!G703,""))))=TRUE,"",CONSOLIDADO!D703&amp;IF(LEN(CONSOLIDADO!G703)=1,"00"&amp;CONSOLIDADO!G703,IF(LEN(CONSOLIDADO!G703)=2,"0"&amp;CONSOLIDADO!G703,IF(LEN(CONSOLIDADO!G703)=3,CONSOLIDADO!G703,""))))</f>
        <v/>
      </c>
      <c r="G699" s="16">
        <f>CONSOLIDADO!B703</f>
        <v>0</v>
      </c>
      <c r="H699" s="16" t="str">
        <f>MID(CONSOLIDADO!E703,6,250)</f>
        <v/>
      </c>
      <c r="I699" s="36">
        <f>CONSOLIDADO!H703</f>
        <v>0</v>
      </c>
      <c r="J699" s="34" t="str">
        <f>+CONSOLIDADO!P703&amp;" - "&amp;CONSOLIDADO!Q703&amp;" - "&amp;CONSOLIDADO!R703&amp;" "&amp;CONSOLIDADO!S703</f>
        <v xml:space="preserve"> -  -  </v>
      </c>
      <c r="K699" s="34" t="str">
        <f>+CONSOLIDADO!J703&amp;" "&amp;CONSOLIDADO!K703</f>
        <v xml:space="preserve"> </v>
      </c>
      <c r="L699" s="16" t="str">
        <f>+CONSOLIDADO!L703&amp;" "&amp;CONSOLIDADO!M703</f>
        <v xml:space="preserve"> </v>
      </c>
      <c r="M699" s="16" t="str">
        <f>+CONSOLIDADO!N703&amp;" "&amp;CONSOLIDADO!O703</f>
        <v xml:space="preserve"> </v>
      </c>
    </row>
    <row r="700" spans="1:13" x14ac:dyDescent="0.2">
      <c r="A700" s="34" t="str">
        <f t="shared" si="50"/>
        <v>-197</v>
      </c>
      <c r="B700" s="34">
        <f t="shared" si="51"/>
        <v>197</v>
      </c>
      <c r="C700" s="34" t="str">
        <f t="shared" si="52"/>
        <v/>
      </c>
      <c r="D700" s="34" t="str">
        <f t="shared" si="53"/>
        <v/>
      </c>
      <c r="E700" s="34" t="str">
        <f t="shared" si="54"/>
        <v/>
      </c>
      <c r="F700" s="35" t="str">
        <f>IF(ISERROR(CONSOLIDADO!D704&amp;IF(LEN(CONSOLIDADO!G704)=1,"00"&amp;CONSOLIDADO!G704,IF(LEN(CONSOLIDADO!G704)=2,"0"&amp;CONSOLIDADO!G704,IF(LEN(CONSOLIDADO!G704)=3,CONSOLIDADO!G704,""))))=TRUE,"",CONSOLIDADO!D704&amp;IF(LEN(CONSOLIDADO!G704)=1,"00"&amp;CONSOLIDADO!G704,IF(LEN(CONSOLIDADO!G704)=2,"0"&amp;CONSOLIDADO!G704,IF(LEN(CONSOLIDADO!G704)=3,CONSOLIDADO!G704,""))))</f>
        <v/>
      </c>
      <c r="G700" s="16">
        <f>CONSOLIDADO!B704</f>
        <v>0</v>
      </c>
      <c r="H700" s="16" t="str">
        <f>MID(CONSOLIDADO!E704,6,250)</f>
        <v/>
      </c>
      <c r="I700" s="36">
        <f>CONSOLIDADO!H704</f>
        <v>0</v>
      </c>
      <c r="J700" s="34" t="str">
        <f>+CONSOLIDADO!P704&amp;" - "&amp;CONSOLIDADO!Q704&amp;" - "&amp;CONSOLIDADO!R704&amp;" "&amp;CONSOLIDADO!S704</f>
        <v xml:space="preserve"> -  -  </v>
      </c>
      <c r="K700" s="34" t="str">
        <f>+CONSOLIDADO!J704&amp;" "&amp;CONSOLIDADO!K704</f>
        <v xml:space="preserve"> </v>
      </c>
      <c r="L700" s="16" t="str">
        <f>+CONSOLIDADO!L704&amp;" "&amp;CONSOLIDADO!M704</f>
        <v xml:space="preserve"> </v>
      </c>
      <c r="M700" s="16" t="str">
        <f>+CONSOLIDADO!N704&amp;" "&amp;CONSOLIDADO!O704</f>
        <v xml:space="preserve"> </v>
      </c>
    </row>
    <row r="701" spans="1:13" x14ac:dyDescent="0.2">
      <c r="A701" s="34" t="str">
        <f t="shared" si="50"/>
        <v>-198</v>
      </c>
      <c r="B701" s="34">
        <f t="shared" si="51"/>
        <v>198</v>
      </c>
      <c r="C701" s="34" t="str">
        <f t="shared" si="52"/>
        <v/>
      </c>
      <c r="D701" s="34" t="str">
        <f t="shared" si="53"/>
        <v/>
      </c>
      <c r="E701" s="34" t="str">
        <f t="shared" si="54"/>
        <v/>
      </c>
      <c r="F701" s="35" t="str">
        <f>IF(ISERROR(CONSOLIDADO!D705&amp;IF(LEN(CONSOLIDADO!G705)=1,"00"&amp;CONSOLIDADO!G705,IF(LEN(CONSOLIDADO!G705)=2,"0"&amp;CONSOLIDADO!G705,IF(LEN(CONSOLIDADO!G705)=3,CONSOLIDADO!G705,""))))=TRUE,"",CONSOLIDADO!D705&amp;IF(LEN(CONSOLIDADO!G705)=1,"00"&amp;CONSOLIDADO!G705,IF(LEN(CONSOLIDADO!G705)=2,"0"&amp;CONSOLIDADO!G705,IF(LEN(CONSOLIDADO!G705)=3,CONSOLIDADO!G705,""))))</f>
        <v/>
      </c>
      <c r="G701" s="16">
        <f>CONSOLIDADO!B705</f>
        <v>0</v>
      </c>
      <c r="H701" s="16" t="str">
        <f>MID(CONSOLIDADO!E705,6,250)</f>
        <v/>
      </c>
      <c r="I701" s="36">
        <f>CONSOLIDADO!H705</f>
        <v>0</v>
      </c>
      <c r="J701" s="34" t="str">
        <f>+CONSOLIDADO!P705&amp;" - "&amp;CONSOLIDADO!Q705&amp;" - "&amp;CONSOLIDADO!R705&amp;" "&amp;CONSOLIDADO!S705</f>
        <v xml:space="preserve"> -  -  </v>
      </c>
      <c r="K701" s="34" t="str">
        <f>+CONSOLIDADO!J705&amp;" "&amp;CONSOLIDADO!K705</f>
        <v xml:space="preserve"> </v>
      </c>
      <c r="L701" s="16" t="str">
        <f>+CONSOLIDADO!L705&amp;" "&amp;CONSOLIDADO!M705</f>
        <v xml:space="preserve"> </v>
      </c>
      <c r="M701" s="16" t="str">
        <f>+CONSOLIDADO!N705&amp;" "&amp;CONSOLIDADO!O705</f>
        <v xml:space="preserve"> </v>
      </c>
    </row>
    <row r="702" spans="1:13" x14ac:dyDescent="0.2">
      <c r="A702" s="34" t="str">
        <f t="shared" si="50"/>
        <v>-199</v>
      </c>
      <c r="B702" s="34">
        <f t="shared" si="51"/>
        <v>199</v>
      </c>
      <c r="C702" s="34" t="str">
        <f t="shared" si="52"/>
        <v/>
      </c>
      <c r="D702" s="34" t="str">
        <f t="shared" si="53"/>
        <v/>
      </c>
      <c r="E702" s="34" t="str">
        <f t="shared" si="54"/>
        <v/>
      </c>
      <c r="F702" s="35" t="str">
        <f>IF(ISERROR(CONSOLIDADO!D706&amp;IF(LEN(CONSOLIDADO!G706)=1,"00"&amp;CONSOLIDADO!G706,IF(LEN(CONSOLIDADO!G706)=2,"0"&amp;CONSOLIDADO!G706,IF(LEN(CONSOLIDADO!G706)=3,CONSOLIDADO!G706,""))))=TRUE,"",CONSOLIDADO!D706&amp;IF(LEN(CONSOLIDADO!G706)=1,"00"&amp;CONSOLIDADO!G706,IF(LEN(CONSOLIDADO!G706)=2,"0"&amp;CONSOLIDADO!G706,IF(LEN(CONSOLIDADO!G706)=3,CONSOLIDADO!G706,""))))</f>
        <v/>
      </c>
      <c r="G702" s="16">
        <f>CONSOLIDADO!B706</f>
        <v>0</v>
      </c>
      <c r="H702" s="16" t="str">
        <f>MID(CONSOLIDADO!E706,6,250)</f>
        <v/>
      </c>
      <c r="I702" s="36">
        <f>CONSOLIDADO!H706</f>
        <v>0</v>
      </c>
      <c r="J702" s="34" t="str">
        <f>+CONSOLIDADO!P706&amp;" - "&amp;CONSOLIDADO!Q706&amp;" - "&amp;CONSOLIDADO!R706&amp;" "&amp;CONSOLIDADO!S706</f>
        <v xml:space="preserve"> -  -  </v>
      </c>
      <c r="K702" s="34" t="str">
        <f>+CONSOLIDADO!J706&amp;" "&amp;CONSOLIDADO!K706</f>
        <v xml:space="preserve"> </v>
      </c>
      <c r="L702" s="16" t="str">
        <f>+CONSOLIDADO!L706&amp;" "&amp;CONSOLIDADO!M706</f>
        <v xml:space="preserve"> </v>
      </c>
      <c r="M702" s="16" t="str">
        <f>+CONSOLIDADO!N706&amp;" "&amp;CONSOLIDADO!O706</f>
        <v xml:space="preserve"> </v>
      </c>
    </row>
    <row r="703" spans="1:13" x14ac:dyDescent="0.2">
      <c r="A703" s="34" t="str">
        <f t="shared" si="50"/>
        <v>-200</v>
      </c>
      <c r="B703" s="34">
        <f t="shared" si="51"/>
        <v>200</v>
      </c>
      <c r="C703" s="34" t="str">
        <f t="shared" si="52"/>
        <v/>
      </c>
      <c r="D703" s="34" t="str">
        <f t="shared" si="53"/>
        <v/>
      </c>
      <c r="E703" s="34" t="str">
        <f t="shared" si="54"/>
        <v/>
      </c>
      <c r="F703" s="35" t="str">
        <f>IF(ISERROR(CONSOLIDADO!D707&amp;IF(LEN(CONSOLIDADO!G707)=1,"00"&amp;CONSOLIDADO!G707,IF(LEN(CONSOLIDADO!G707)=2,"0"&amp;CONSOLIDADO!G707,IF(LEN(CONSOLIDADO!G707)=3,CONSOLIDADO!G707,""))))=TRUE,"",CONSOLIDADO!D707&amp;IF(LEN(CONSOLIDADO!G707)=1,"00"&amp;CONSOLIDADO!G707,IF(LEN(CONSOLIDADO!G707)=2,"0"&amp;CONSOLIDADO!G707,IF(LEN(CONSOLIDADO!G707)=3,CONSOLIDADO!G707,""))))</f>
        <v/>
      </c>
      <c r="G703" s="16">
        <f>CONSOLIDADO!B707</f>
        <v>0</v>
      </c>
      <c r="H703" s="16" t="str">
        <f>MID(CONSOLIDADO!E707,6,250)</f>
        <v/>
      </c>
      <c r="I703" s="36">
        <f>CONSOLIDADO!H707</f>
        <v>0</v>
      </c>
      <c r="J703" s="34" t="str">
        <f>+CONSOLIDADO!P707&amp;" - "&amp;CONSOLIDADO!Q707&amp;" - "&amp;CONSOLIDADO!R707&amp;" "&amp;CONSOLIDADO!S707</f>
        <v xml:space="preserve"> -  -  </v>
      </c>
      <c r="K703" s="34" t="str">
        <f>+CONSOLIDADO!J707&amp;" "&amp;CONSOLIDADO!K707</f>
        <v xml:space="preserve"> </v>
      </c>
      <c r="L703" s="16" t="str">
        <f>+CONSOLIDADO!L707&amp;" "&amp;CONSOLIDADO!M707</f>
        <v xml:space="preserve"> </v>
      </c>
      <c r="M703" s="16" t="str">
        <f>+CONSOLIDADO!N707&amp;" "&amp;CONSOLIDADO!O707</f>
        <v xml:space="preserve"> </v>
      </c>
    </row>
    <row r="704" spans="1:13" x14ac:dyDescent="0.2">
      <c r="A704" s="34" t="str">
        <f t="shared" si="50"/>
        <v>-201</v>
      </c>
      <c r="B704" s="34">
        <f t="shared" si="51"/>
        <v>201</v>
      </c>
      <c r="C704" s="34" t="str">
        <f t="shared" si="52"/>
        <v/>
      </c>
      <c r="D704" s="34" t="str">
        <f t="shared" si="53"/>
        <v/>
      </c>
      <c r="E704" s="34" t="str">
        <f t="shared" si="54"/>
        <v/>
      </c>
      <c r="F704" s="35" t="str">
        <f>IF(ISERROR(CONSOLIDADO!D708&amp;IF(LEN(CONSOLIDADO!G708)=1,"00"&amp;CONSOLIDADO!G708,IF(LEN(CONSOLIDADO!G708)=2,"0"&amp;CONSOLIDADO!G708,IF(LEN(CONSOLIDADO!G708)=3,CONSOLIDADO!G708,""))))=TRUE,"",CONSOLIDADO!D708&amp;IF(LEN(CONSOLIDADO!G708)=1,"00"&amp;CONSOLIDADO!G708,IF(LEN(CONSOLIDADO!G708)=2,"0"&amp;CONSOLIDADO!G708,IF(LEN(CONSOLIDADO!G708)=3,CONSOLIDADO!G708,""))))</f>
        <v/>
      </c>
      <c r="G704" s="16">
        <f>CONSOLIDADO!B708</f>
        <v>0</v>
      </c>
      <c r="H704" s="16" t="str">
        <f>MID(CONSOLIDADO!E708,6,250)</f>
        <v/>
      </c>
      <c r="I704" s="36">
        <f>CONSOLIDADO!H708</f>
        <v>0</v>
      </c>
      <c r="J704" s="34" t="str">
        <f>+CONSOLIDADO!P708&amp;" - "&amp;CONSOLIDADO!Q708&amp;" - "&amp;CONSOLIDADO!R708&amp;" "&amp;CONSOLIDADO!S708</f>
        <v xml:space="preserve"> -  -  </v>
      </c>
      <c r="K704" s="34" t="str">
        <f>+CONSOLIDADO!J708&amp;" "&amp;CONSOLIDADO!K708</f>
        <v xml:space="preserve"> </v>
      </c>
      <c r="L704" s="16" t="str">
        <f>+CONSOLIDADO!L708&amp;" "&amp;CONSOLIDADO!M708</f>
        <v xml:space="preserve"> </v>
      </c>
      <c r="M704" s="16" t="str">
        <f>+CONSOLIDADO!N708&amp;" "&amp;CONSOLIDADO!O708</f>
        <v xml:space="preserve"> </v>
      </c>
    </row>
    <row r="705" spans="1:13" x14ac:dyDescent="0.2">
      <c r="A705" s="34" t="str">
        <f t="shared" si="50"/>
        <v>-202</v>
      </c>
      <c r="B705" s="34">
        <f t="shared" si="51"/>
        <v>202</v>
      </c>
      <c r="C705" s="34" t="str">
        <f t="shared" si="52"/>
        <v/>
      </c>
      <c r="D705" s="34" t="str">
        <f t="shared" si="53"/>
        <v/>
      </c>
      <c r="E705" s="34" t="str">
        <f t="shared" si="54"/>
        <v/>
      </c>
      <c r="F705" s="35" t="str">
        <f>IF(ISERROR(CONSOLIDADO!D709&amp;IF(LEN(CONSOLIDADO!G709)=1,"00"&amp;CONSOLIDADO!G709,IF(LEN(CONSOLIDADO!G709)=2,"0"&amp;CONSOLIDADO!G709,IF(LEN(CONSOLIDADO!G709)=3,CONSOLIDADO!G709,""))))=TRUE,"",CONSOLIDADO!D709&amp;IF(LEN(CONSOLIDADO!G709)=1,"00"&amp;CONSOLIDADO!G709,IF(LEN(CONSOLIDADO!G709)=2,"0"&amp;CONSOLIDADO!G709,IF(LEN(CONSOLIDADO!G709)=3,CONSOLIDADO!G709,""))))</f>
        <v/>
      </c>
      <c r="G705" s="16">
        <f>CONSOLIDADO!B709</f>
        <v>0</v>
      </c>
      <c r="H705" s="16" t="str">
        <f>MID(CONSOLIDADO!E709,6,250)</f>
        <v/>
      </c>
      <c r="I705" s="36">
        <f>CONSOLIDADO!H709</f>
        <v>0</v>
      </c>
      <c r="J705" s="34" t="str">
        <f>+CONSOLIDADO!P709&amp;" - "&amp;CONSOLIDADO!Q709&amp;" - "&amp;CONSOLIDADO!R709&amp;" "&amp;CONSOLIDADO!S709</f>
        <v xml:space="preserve"> -  -  </v>
      </c>
      <c r="K705" s="34" t="str">
        <f>+CONSOLIDADO!J709&amp;" "&amp;CONSOLIDADO!K709</f>
        <v xml:space="preserve"> </v>
      </c>
      <c r="L705" s="16" t="str">
        <f>+CONSOLIDADO!L709&amp;" "&amp;CONSOLIDADO!M709</f>
        <v xml:space="preserve"> </v>
      </c>
      <c r="M705" s="16" t="str">
        <f>+CONSOLIDADO!N709&amp;" "&amp;CONSOLIDADO!O709</f>
        <v xml:space="preserve"> </v>
      </c>
    </row>
    <row r="706" spans="1:13" x14ac:dyDescent="0.2">
      <c r="A706" s="34" t="str">
        <f t="shared" si="50"/>
        <v>-203</v>
      </c>
      <c r="B706" s="34">
        <f t="shared" si="51"/>
        <v>203</v>
      </c>
      <c r="C706" s="34" t="str">
        <f t="shared" si="52"/>
        <v/>
      </c>
      <c r="D706" s="34" t="str">
        <f t="shared" si="53"/>
        <v/>
      </c>
      <c r="E706" s="34" t="str">
        <f t="shared" si="54"/>
        <v/>
      </c>
      <c r="F706" s="35" t="str">
        <f>IF(ISERROR(CONSOLIDADO!D710&amp;IF(LEN(CONSOLIDADO!G710)=1,"00"&amp;CONSOLIDADO!G710,IF(LEN(CONSOLIDADO!G710)=2,"0"&amp;CONSOLIDADO!G710,IF(LEN(CONSOLIDADO!G710)=3,CONSOLIDADO!G710,""))))=TRUE,"",CONSOLIDADO!D710&amp;IF(LEN(CONSOLIDADO!G710)=1,"00"&amp;CONSOLIDADO!G710,IF(LEN(CONSOLIDADO!G710)=2,"0"&amp;CONSOLIDADO!G710,IF(LEN(CONSOLIDADO!G710)=3,CONSOLIDADO!G710,""))))</f>
        <v/>
      </c>
      <c r="G706" s="16">
        <f>CONSOLIDADO!B710</f>
        <v>0</v>
      </c>
      <c r="H706" s="16" t="str">
        <f>MID(CONSOLIDADO!E710,6,250)</f>
        <v/>
      </c>
      <c r="I706" s="36">
        <f>CONSOLIDADO!H710</f>
        <v>0</v>
      </c>
      <c r="J706" s="34" t="str">
        <f>+CONSOLIDADO!P710&amp;" - "&amp;CONSOLIDADO!Q710&amp;" - "&amp;CONSOLIDADO!R710&amp;" "&amp;CONSOLIDADO!S710</f>
        <v xml:space="preserve"> -  -  </v>
      </c>
      <c r="K706" s="34" t="str">
        <f>+CONSOLIDADO!J710&amp;" "&amp;CONSOLIDADO!K710</f>
        <v xml:space="preserve"> </v>
      </c>
      <c r="L706" s="16" t="str">
        <f>+CONSOLIDADO!L710&amp;" "&amp;CONSOLIDADO!M710</f>
        <v xml:space="preserve"> </v>
      </c>
      <c r="M706" s="16" t="str">
        <f>+CONSOLIDADO!N710&amp;" "&amp;CONSOLIDADO!O710</f>
        <v xml:space="preserve"> </v>
      </c>
    </row>
    <row r="707" spans="1:13" x14ac:dyDescent="0.2">
      <c r="A707" s="34" t="str">
        <f t="shared" si="50"/>
        <v>-204</v>
      </c>
      <c r="B707" s="34">
        <f t="shared" si="51"/>
        <v>204</v>
      </c>
      <c r="C707" s="34" t="str">
        <f t="shared" si="52"/>
        <v/>
      </c>
      <c r="D707" s="34" t="str">
        <f t="shared" si="53"/>
        <v/>
      </c>
      <c r="E707" s="34" t="str">
        <f t="shared" si="54"/>
        <v/>
      </c>
      <c r="F707" s="35" t="str">
        <f>IF(ISERROR(CONSOLIDADO!D711&amp;IF(LEN(CONSOLIDADO!G711)=1,"00"&amp;CONSOLIDADO!G711,IF(LEN(CONSOLIDADO!G711)=2,"0"&amp;CONSOLIDADO!G711,IF(LEN(CONSOLIDADO!G711)=3,CONSOLIDADO!G711,""))))=TRUE,"",CONSOLIDADO!D711&amp;IF(LEN(CONSOLIDADO!G711)=1,"00"&amp;CONSOLIDADO!G711,IF(LEN(CONSOLIDADO!G711)=2,"0"&amp;CONSOLIDADO!G711,IF(LEN(CONSOLIDADO!G711)=3,CONSOLIDADO!G711,""))))</f>
        <v/>
      </c>
      <c r="G707" s="16">
        <f>CONSOLIDADO!B711</f>
        <v>0</v>
      </c>
      <c r="H707" s="16" t="str">
        <f>MID(CONSOLIDADO!E711,6,250)</f>
        <v/>
      </c>
      <c r="I707" s="36">
        <f>CONSOLIDADO!H711</f>
        <v>0</v>
      </c>
      <c r="J707" s="34" t="str">
        <f>+CONSOLIDADO!P711&amp;" - "&amp;CONSOLIDADO!Q711&amp;" - "&amp;CONSOLIDADO!R711&amp;" "&amp;CONSOLIDADO!S711</f>
        <v xml:space="preserve"> -  -  </v>
      </c>
      <c r="K707" s="34" t="str">
        <f>+CONSOLIDADO!J711&amp;" "&amp;CONSOLIDADO!K711</f>
        <v xml:space="preserve"> </v>
      </c>
      <c r="L707" s="16" t="str">
        <f>+CONSOLIDADO!L711&amp;" "&amp;CONSOLIDADO!M711</f>
        <v xml:space="preserve"> </v>
      </c>
      <c r="M707" s="16" t="str">
        <f>+CONSOLIDADO!N711&amp;" "&amp;CONSOLIDADO!O711</f>
        <v xml:space="preserve"> </v>
      </c>
    </row>
    <row r="708" spans="1:13" x14ac:dyDescent="0.2">
      <c r="A708" s="34" t="str">
        <f t="shared" ref="A708:A771" si="55">+C708&amp;"-"&amp;B708</f>
        <v>-205</v>
      </c>
      <c r="B708" s="34">
        <f t="shared" ref="B708:B771" si="56">IF(C708=C707,B707+1,1)</f>
        <v>205</v>
      </c>
      <c r="C708" s="34" t="str">
        <f t="shared" ref="C708:C771" si="57">MID($F708,1,13)</f>
        <v/>
      </c>
      <c r="D708" s="34" t="str">
        <f t="shared" ref="D708:D771" si="58">MID($F708,1,15)</f>
        <v/>
      </c>
      <c r="E708" s="34" t="str">
        <f t="shared" ref="E708:E771" si="59">MID($F708,1,17)</f>
        <v/>
      </c>
      <c r="F708" s="35" t="str">
        <f>IF(ISERROR(CONSOLIDADO!D712&amp;IF(LEN(CONSOLIDADO!G712)=1,"00"&amp;CONSOLIDADO!G712,IF(LEN(CONSOLIDADO!G712)=2,"0"&amp;CONSOLIDADO!G712,IF(LEN(CONSOLIDADO!G712)=3,CONSOLIDADO!G712,""))))=TRUE,"",CONSOLIDADO!D712&amp;IF(LEN(CONSOLIDADO!G712)=1,"00"&amp;CONSOLIDADO!G712,IF(LEN(CONSOLIDADO!G712)=2,"0"&amp;CONSOLIDADO!G712,IF(LEN(CONSOLIDADO!G712)=3,CONSOLIDADO!G712,""))))</f>
        <v/>
      </c>
      <c r="G708" s="16">
        <f>CONSOLIDADO!B712</f>
        <v>0</v>
      </c>
      <c r="H708" s="16" t="str">
        <f>MID(CONSOLIDADO!E712,6,250)</f>
        <v/>
      </c>
      <c r="I708" s="36">
        <f>CONSOLIDADO!H712</f>
        <v>0</v>
      </c>
      <c r="J708" s="34" t="str">
        <f>+CONSOLIDADO!P712&amp;" - "&amp;CONSOLIDADO!Q712&amp;" - "&amp;CONSOLIDADO!R712&amp;" "&amp;CONSOLIDADO!S712</f>
        <v xml:space="preserve"> -  -  </v>
      </c>
      <c r="K708" s="34" t="str">
        <f>+CONSOLIDADO!J712&amp;" "&amp;CONSOLIDADO!K712</f>
        <v xml:space="preserve"> </v>
      </c>
      <c r="L708" s="16" t="str">
        <f>+CONSOLIDADO!L712&amp;" "&amp;CONSOLIDADO!M712</f>
        <v xml:space="preserve"> </v>
      </c>
      <c r="M708" s="16" t="str">
        <f>+CONSOLIDADO!N712&amp;" "&amp;CONSOLIDADO!O712</f>
        <v xml:space="preserve"> </v>
      </c>
    </row>
    <row r="709" spans="1:13" x14ac:dyDescent="0.2">
      <c r="A709" s="34" t="str">
        <f t="shared" si="55"/>
        <v>-206</v>
      </c>
      <c r="B709" s="34">
        <f t="shared" si="56"/>
        <v>206</v>
      </c>
      <c r="C709" s="34" t="str">
        <f t="shared" si="57"/>
        <v/>
      </c>
      <c r="D709" s="34" t="str">
        <f t="shared" si="58"/>
        <v/>
      </c>
      <c r="E709" s="34" t="str">
        <f t="shared" si="59"/>
        <v/>
      </c>
      <c r="F709" s="35" t="str">
        <f>IF(ISERROR(CONSOLIDADO!D713&amp;IF(LEN(CONSOLIDADO!G713)=1,"00"&amp;CONSOLIDADO!G713,IF(LEN(CONSOLIDADO!G713)=2,"0"&amp;CONSOLIDADO!G713,IF(LEN(CONSOLIDADO!G713)=3,CONSOLIDADO!G713,""))))=TRUE,"",CONSOLIDADO!D713&amp;IF(LEN(CONSOLIDADO!G713)=1,"00"&amp;CONSOLIDADO!G713,IF(LEN(CONSOLIDADO!G713)=2,"0"&amp;CONSOLIDADO!G713,IF(LEN(CONSOLIDADO!G713)=3,CONSOLIDADO!G713,""))))</f>
        <v/>
      </c>
      <c r="G709" s="16">
        <f>CONSOLIDADO!B713</f>
        <v>0</v>
      </c>
      <c r="H709" s="16" t="str">
        <f>MID(CONSOLIDADO!E713,6,250)</f>
        <v/>
      </c>
      <c r="I709" s="36">
        <f>CONSOLIDADO!H713</f>
        <v>0</v>
      </c>
      <c r="J709" s="34" t="str">
        <f>+CONSOLIDADO!P713&amp;" - "&amp;CONSOLIDADO!Q713&amp;" - "&amp;CONSOLIDADO!R713&amp;" "&amp;CONSOLIDADO!S713</f>
        <v xml:space="preserve"> -  -  </v>
      </c>
      <c r="K709" s="34" t="str">
        <f>+CONSOLIDADO!J713&amp;" "&amp;CONSOLIDADO!K713</f>
        <v xml:space="preserve"> </v>
      </c>
      <c r="L709" s="16" t="str">
        <f>+CONSOLIDADO!L713&amp;" "&amp;CONSOLIDADO!M713</f>
        <v xml:space="preserve"> </v>
      </c>
      <c r="M709" s="16" t="str">
        <f>+CONSOLIDADO!N713&amp;" "&amp;CONSOLIDADO!O713</f>
        <v xml:space="preserve"> </v>
      </c>
    </row>
    <row r="710" spans="1:13" x14ac:dyDescent="0.2">
      <c r="A710" s="34" t="str">
        <f t="shared" si="55"/>
        <v>-207</v>
      </c>
      <c r="B710" s="34">
        <f t="shared" si="56"/>
        <v>207</v>
      </c>
      <c r="C710" s="34" t="str">
        <f t="shared" si="57"/>
        <v/>
      </c>
      <c r="D710" s="34" t="str">
        <f t="shared" si="58"/>
        <v/>
      </c>
      <c r="E710" s="34" t="str">
        <f t="shared" si="59"/>
        <v/>
      </c>
      <c r="F710" s="35" t="str">
        <f>IF(ISERROR(CONSOLIDADO!D714&amp;IF(LEN(CONSOLIDADO!G714)=1,"00"&amp;CONSOLIDADO!G714,IF(LEN(CONSOLIDADO!G714)=2,"0"&amp;CONSOLIDADO!G714,IF(LEN(CONSOLIDADO!G714)=3,CONSOLIDADO!G714,""))))=TRUE,"",CONSOLIDADO!D714&amp;IF(LEN(CONSOLIDADO!G714)=1,"00"&amp;CONSOLIDADO!G714,IF(LEN(CONSOLIDADO!G714)=2,"0"&amp;CONSOLIDADO!G714,IF(LEN(CONSOLIDADO!G714)=3,CONSOLIDADO!G714,""))))</f>
        <v/>
      </c>
      <c r="G710" s="16">
        <f>CONSOLIDADO!B714</f>
        <v>0</v>
      </c>
      <c r="H710" s="16" t="str">
        <f>MID(CONSOLIDADO!E714,6,250)</f>
        <v/>
      </c>
      <c r="I710" s="36">
        <f>CONSOLIDADO!H714</f>
        <v>0</v>
      </c>
      <c r="J710" s="34" t="str">
        <f>+CONSOLIDADO!P714&amp;" - "&amp;CONSOLIDADO!Q714&amp;" - "&amp;CONSOLIDADO!R714&amp;" "&amp;CONSOLIDADO!S714</f>
        <v xml:space="preserve"> -  -  </v>
      </c>
      <c r="K710" s="34" t="str">
        <f>+CONSOLIDADO!J714&amp;" "&amp;CONSOLIDADO!K714</f>
        <v xml:space="preserve"> </v>
      </c>
      <c r="L710" s="16" t="str">
        <f>+CONSOLIDADO!L714&amp;" "&amp;CONSOLIDADO!M714</f>
        <v xml:space="preserve"> </v>
      </c>
      <c r="M710" s="16" t="str">
        <f>+CONSOLIDADO!N714&amp;" "&amp;CONSOLIDADO!O714</f>
        <v xml:space="preserve"> </v>
      </c>
    </row>
    <row r="711" spans="1:13" x14ac:dyDescent="0.2">
      <c r="A711" s="34" t="str">
        <f t="shared" si="55"/>
        <v>-208</v>
      </c>
      <c r="B711" s="34">
        <f t="shared" si="56"/>
        <v>208</v>
      </c>
      <c r="C711" s="34" t="str">
        <f t="shared" si="57"/>
        <v/>
      </c>
      <c r="D711" s="34" t="str">
        <f t="shared" si="58"/>
        <v/>
      </c>
      <c r="E711" s="34" t="str">
        <f t="shared" si="59"/>
        <v/>
      </c>
      <c r="F711" s="35" t="str">
        <f>IF(ISERROR(CONSOLIDADO!D715&amp;IF(LEN(CONSOLIDADO!G715)=1,"00"&amp;CONSOLIDADO!G715,IF(LEN(CONSOLIDADO!G715)=2,"0"&amp;CONSOLIDADO!G715,IF(LEN(CONSOLIDADO!G715)=3,CONSOLIDADO!G715,""))))=TRUE,"",CONSOLIDADO!D715&amp;IF(LEN(CONSOLIDADO!G715)=1,"00"&amp;CONSOLIDADO!G715,IF(LEN(CONSOLIDADO!G715)=2,"0"&amp;CONSOLIDADO!G715,IF(LEN(CONSOLIDADO!G715)=3,CONSOLIDADO!G715,""))))</f>
        <v/>
      </c>
      <c r="G711" s="16">
        <f>CONSOLIDADO!B715</f>
        <v>0</v>
      </c>
      <c r="H711" s="16" t="str">
        <f>MID(CONSOLIDADO!E715,6,250)</f>
        <v/>
      </c>
      <c r="I711" s="36">
        <f>CONSOLIDADO!H715</f>
        <v>0</v>
      </c>
      <c r="J711" s="34" t="str">
        <f>+CONSOLIDADO!P715&amp;" - "&amp;CONSOLIDADO!Q715&amp;" - "&amp;CONSOLIDADO!R715&amp;" "&amp;CONSOLIDADO!S715</f>
        <v xml:space="preserve"> -  -  </v>
      </c>
      <c r="K711" s="34" t="str">
        <f>+CONSOLIDADO!J715&amp;" "&amp;CONSOLIDADO!K715</f>
        <v xml:space="preserve"> </v>
      </c>
      <c r="L711" s="16" t="str">
        <f>+CONSOLIDADO!L715&amp;" "&amp;CONSOLIDADO!M715</f>
        <v xml:space="preserve"> </v>
      </c>
      <c r="M711" s="16" t="str">
        <f>+CONSOLIDADO!N715&amp;" "&amp;CONSOLIDADO!O715</f>
        <v xml:space="preserve"> </v>
      </c>
    </row>
    <row r="712" spans="1:13" x14ac:dyDescent="0.2">
      <c r="A712" s="34" t="str">
        <f t="shared" si="55"/>
        <v>-209</v>
      </c>
      <c r="B712" s="34">
        <f t="shared" si="56"/>
        <v>209</v>
      </c>
      <c r="C712" s="34" t="str">
        <f t="shared" si="57"/>
        <v/>
      </c>
      <c r="D712" s="34" t="str">
        <f t="shared" si="58"/>
        <v/>
      </c>
      <c r="E712" s="34" t="str">
        <f t="shared" si="59"/>
        <v/>
      </c>
      <c r="F712" s="35" t="str">
        <f>IF(ISERROR(CONSOLIDADO!D716&amp;IF(LEN(CONSOLIDADO!G716)=1,"00"&amp;CONSOLIDADO!G716,IF(LEN(CONSOLIDADO!G716)=2,"0"&amp;CONSOLIDADO!G716,IF(LEN(CONSOLIDADO!G716)=3,CONSOLIDADO!G716,""))))=TRUE,"",CONSOLIDADO!D716&amp;IF(LEN(CONSOLIDADO!G716)=1,"00"&amp;CONSOLIDADO!G716,IF(LEN(CONSOLIDADO!G716)=2,"0"&amp;CONSOLIDADO!G716,IF(LEN(CONSOLIDADO!G716)=3,CONSOLIDADO!G716,""))))</f>
        <v/>
      </c>
      <c r="G712" s="16">
        <f>CONSOLIDADO!B716</f>
        <v>0</v>
      </c>
      <c r="H712" s="16" t="str">
        <f>MID(CONSOLIDADO!E716,6,250)</f>
        <v/>
      </c>
      <c r="I712" s="36">
        <f>CONSOLIDADO!H716</f>
        <v>0</v>
      </c>
      <c r="J712" s="34" t="str">
        <f>+CONSOLIDADO!P716&amp;" - "&amp;CONSOLIDADO!Q716&amp;" - "&amp;CONSOLIDADO!R716&amp;" "&amp;CONSOLIDADO!S716</f>
        <v xml:space="preserve"> -  -  </v>
      </c>
      <c r="K712" s="34" t="str">
        <f>+CONSOLIDADO!J716&amp;" "&amp;CONSOLIDADO!K716</f>
        <v xml:space="preserve"> </v>
      </c>
      <c r="L712" s="16" t="str">
        <f>+CONSOLIDADO!L716&amp;" "&amp;CONSOLIDADO!M716</f>
        <v xml:space="preserve"> </v>
      </c>
      <c r="M712" s="16" t="str">
        <f>+CONSOLIDADO!N716&amp;" "&amp;CONSOLIDADO!O716</f>
        <v xml:space="preserve"> </v>
      </c>
    </row>
    <row r="713" spans="1:13" x14ac:dyDescent="0.2">
      <c r="A713" s="34" t="str">
        <f t="shared" si="55"/>
        <v>-210</v>
      </c>
      <c r="B713" s="34">
        <f t="shared" si="56"/>
        <v>210</v>
      </c>
      <c r="C713" s="34" t="str">
        <f t="shared" si="57"/>
        <v/>
      </c>
      <c r="D713" s="34" t="str">
        <f t="shared" si="58"/>
        <v/>
      </c>
      <c r="E713" s="34" t="str">
        <f t="shared" si="59"/>
        <v/>
      </c>
      <c r="F713" s="35" t="str">
        <f>IF(ISERROR(CONSOLIDADO!D717&amp;IF(LEN(CONSOLIDADO!G717)=1,"00"&amp;CONSOLIDADO!G717,IF(LEN(CONSOLIDADO!G717)=2,"0"&amp;CONSOLIDADO!G717,IF(LEN(CONSOLIDADO!G717)=3,CONSOLIDADO!G717,""))))=TRUE,"",CONSOLIDADO!D717&amp;IF(LEN(CONSOLIDADO!G717)=1,"00"&amp;CONSOLIDADO!G717,IF(LEN(CONSOLIDADO!G717)=2,"0"&amp;CONSOLIDADO!G717,IF(LEN(CONSOLIDADO!G717)=3,CONSOLIDADO!G717,""))))</f>
        <v/>
      </c>
      <c r="G713" s="16">
        <f>CONSOLIDADO!B717</f>
        <v>0</v>
      </c>
      <c r="H713" s="16" t="str">
        <f>MID(CONSOLIDADO!E717,6,250)</f>
        <v/>
      </c>
      <c r="I713" s="36">
        <f>CONSOLIDADO!H717</f>
        <v>0</v>
      </c>
      <c r="J713" s="34" t="str">
        <f>+CONSOLIDADO!P717&amp;" - "&amp;CONSOLIDADO!Q717&amp;" - "&amp;CONSOLIDADO!R717&amp;" "&amp;CONSOLIDADO!S717</f>
        <v xml:space="preserve"> -  -  </v>
      </c>
      <c r="K713" s="34" t="str">
        <f>+CONSOLIDADO!J717&amp;" "&amp;CONSOLIDADO!K717</f>
        <v xml:space="preserve"> </v>
      </c>
      <c r="L713" s="16" t="str">
        <f>+CONSOLIDADO!L717&amp;" "&amp;CONSOLIDADO!M717</f>
        <v xml:space="preserve"> </v>
      </c>
      <c r="M713" s="16" t="str">
        <f>+CONSOLIDADO!N717&amp;" "&amp;CONSOLIDADO!O717</f>
        <v xml:space="preserve"> </v>
      </c>
    </row>
    <row r="714" spans="1:13" x14ac:dyDescent="0.2">
      <c r="A714" s="34" t="str">
        <f t="shared" si="55"/>
        <v>-211</v>
      </c>
      <c r="B714" s="34">
        <f t="shared" si="56"/>
        <v>211</v>
      </c>
      <c r="C714" s="34" t="str">
        <f t="shared" si="57"/>
        <v/>
      </c>
      <c r="D714" s="34" t="str">
        <f t="shared" si="58"/>
        <v/>
      </c>
      <c r="E714" s="34" t="str">
        <f t="shared" si="59"/>
        <v/>
      </c>
      <c r="F714" s="35" t="str">
        <f>IF(ISERROR(CONSOLIDADO!D718&amp;IF(LEN(CONSOLIDADO!G718)=1,"00"&amp;CONSOLIDADO!G718,IF(LEN(CONSOLIDADO!G718)=2,"0"&amp;CONSOLIDADO!G718,IF(LEN(CONSOLIDADO!G718)=3,CONSOLIDADO!G718,""))))=TRUE,"",CONSOLIDADO!D718&amp;IF(LEN(CONSOLIDADO!G718)=1,"00"&amp;CONSOLIDADO!G718,IF(LEN(CONSOLIDADO!G718)=2,"0"&amp;CONSOLIDADO!G718,IF(LEN(CONSOLIDADO!G718)=3,CONSOLIDADO!G718,""))))</f>
        <v/>
      </c>
      <c r="G714" s="16">
        <f>CONSOLIDADO!B718</f>
        <v>0</v>
      </c>
      <c r="H714" s="16" t="str">
        <f>MID(CONSOLIDADO!E718,6,250)</f>
        <v/>
      </c>
      <c r="I714" s="36">
        <f>CONSOLIDADO!H718</f>
        <v>0</v>
      </c>
      <c r="J714" s="34" t="str">
        <f>+CONSOLIDADO!P718&amp;" - "&amp;CONSOLIDADO!Q718&amp;" - "&amp;CONSOLIDADO!R718&amp;" "&amp;CONSOLIDADO!S718</f>
        <v xml:space="preserve"> -  -  </v>
      </c>
      <c r="K714" s="34" t="str">
        <f>+CONSOLIDADO!J718&amp;" "&amp;CONSOLIDADO!K718</f>
        <v xml:space="preserve"> </v>
      </c>
      <c r="L714" s="16" t="str">
        <f>+CONSOLIDADO!L718&amp;" "&amp;CONSOLIDADO!M718</f>
        <v xml:space="preserve"> </v>
      </c>
      <c r="M714" s="16" t="str">
        <f>+CONSOLIDADO!N718&amp;" "&amp;CONSOLIDADO!O718</f>
        <v xml:space="preserve"> </v>
      </c>
    </row>
    <row r="715" spans="1:13" x14ac:dyDescent="0.2">
      <c r="A715" s="34" t="str">
        <f t="shared" si="55"/>
        <v>-212</v>
      </c>
      <c r="B715" s="34">
        <f t="shared" si="56"/>
        <v>212</v>
      </c>
      <c r="C715" s="34" t="str">
        <f t="shared" si="57"/>
        <v/>
      </c>
      <c r="D715" s="34" t="str">
        <f t="shared" si="58"/>
        <v/>
      </c>
      <c r="E715" s="34" t="str">
        <f t="shared" si="59"/>
        <v/>
      </c>
      <c r="F715" s="35" t="str">
        <f>IF(ISERROR(CONSOLIDADO!D719&amp;IF(LEN(CONSOLIDADO!G719)=1,"00"&amp;CONSOLIDADO!G719,IF(LEN(CONSOLIDADO!G719)=2,"0"&amp;CONSOLIDADO!G719,IF(LEN(CONSOLIDADO!G719)=3,CONSOLIDADO!G719,""))))=TRUE,"",CONSOLIDADO!D719&amp;IF(LEN(CONSOLIDADO!G719)=1,"00"&amp;CONSOLIDADO!G719,IF(LEN(CONSOLIDADO!G719)=2,"0"&amp;CONSOLIDADO!G719,IF(LEN(CONSOLIDADO!G719)=3,CONSOLIDADO!G719,""))))</f>
        <v/>
      </c>
      <c r="G715" s="16">
        <f>CONSOLIDADO!B719</f>
        <v>0</v>
      </c>
      <c r="H715" s="16" t="str">
        <f>MID(CONSOLIDADO!E719,6,250)</f>
        <v/>
      </c>
      <c r="I715" s="36">
        <f>CONSOLIDADO!H719</f>
        <v>0</v>
      </c>
      <c r="J715" s="34" t="str">
        <f>+CONSOLIDADO!P719&amp;" - "&amp;CONSOLIDADO!Q719&amp;" - "&amp;CONSOLIDADO!R719&amp;" "&amp;CONSOLIDADO!S719</f>
        <v xml:space="preserve"> -  -  </v>
      </c>
      <c r="K715" s="34" t="str">
        <f>+CONSOLIDADO!J719&amp;" "&amp;CONSOLIDADO!K719</f>
        <v xml:space="preserve"> </v>
      </c>
      <c r="L715" s="16" t="str">
        <f>+CONSOLIDADO!L719&amp;" "&amp;CONSOLIDADO!M719</f>
        <v xml:space="preserve"> </v>
      </c>
      <c r="M715" s="16" t="str">
        <f>+CONSOLIDADO!N719&amp;" "&amp;CONSOLIDADO!O719</f>
        <v xml:space="preserve"> </v>
      </c>
    </row>
    <row r="716" spans="1:13" x14ac:dyDescent="0.2">
      <c r="A716" s="34" t="str">
        <f t="shared" si="55"/>
        <v>-213</v>
      </c>
      <c r="B716" s="34">
        <f t="shared" si="56"/>
        <v>213</v>
      </c>
      <c r="C716" s="34" t="str">
        <f t="shared" si="57"/>
        <v/>
      </c>
      <c r="D716" s="34" t="str">
        <f t="shared" si="58"/>
        <v/>
      </c>
      <c r="E716" s="34" t="str">
        <f t="shared" si="59"/>
        <v/>
      </c>
      <c r="F716" s="35" t="str">
        <f>IF(ISERROR(CONSOLIDADO!D720&amp;IF(LEN(CONSOLIDADO!G720)=1,"00"&amp;CONSOLIDADO!G720,IF(LEN(CONSOLIDADO!G720)=2,"0"&amp;CONSOLIDADO!G720,IF(LEN(CONSOLIDADO!G720)=3,CONSOLIDADO!G720,""))))=TRUE,"",CONSOLIDADO!D720&amp;IF(LEN(CONSOLIDADO!G720)=1,"00"&amp;CONSOLIDADO!G720,IF(LEN(CONSOLIDADO!G720)=2,"0"&amp;CONSOLIDADO!G720,IF(LEN(CONSOLIDADO!G720)=3,CONSOLIDADO!G720,""))))</f>
        <v/>
      </c>
      <c r="G716" s="16">
        <f>CONSOLIDADO!B720</f>
        <v>0</v>
      </c>
      <c r="H716" s="16" t="str">
        <f>MID(CONSOLIDADO!E720,6,250)</f>
        <v/>
      </c>
      <c r="I716" s="36">
        <f>CONSOLIDADO!H720</f>
        <v>0</v>
      </c>
      <c r="J716" s="34" t="str">
        <f>+CONSOLIDADO!P720&amp;" - "&amp;CONSOLIDADO!Q720&amp;" - "&amp;CONSOLIDADO!R720&amp;" "&amp;CONSOLIDADO!S720</f>
        <v xml:space="preserve"> -  -  </v>
      </c>
      <c r="K716" s="34" t="str">
        <f>+CONSOLIDADO!J720&amp;" "&amp;CONSOLIDADO!K720</f>
        <v xml:space="preserve"> </v>
      </c>
      <c r="L716" s="16" t="str">
        <f>+CONSOLIDADO!L720&amp;" "&amp;CONSOLIDADO!M720</f>
        <v xml:space="preserve"> </v>
      </c>
      <c r="M716" s="16" t="str">
        <f>+CONSOLIDADO!N720&amp;" "&amp;CONSOLIDADO!O720</f>
        <v xml:space="preserve"> </v>
      </c>
    </row>
    <row r="717" spans="1:13" x14ac:dyDescent="0.2">
      <c r="A717" s="34" t="str">
        <f t="shared" si="55"/>
        <v>-214</v>
      </c>
      <c r="B717" s="34">
        <f t="shared" si="56"/>
        <v>214</v>
      </c>
      <c r="C717" s="34" t="str">
        <f t="shared" si="57"/>
        <v/>
      </c>
      <c r="D717" s="34" t="str">
        <f t="shared" si="58"/>
        <v/>
      </c>
      <c r="E717" s="34" t="str">
        <f t="shared" si="59"/>
        <v/>
      </c>
      <c r="F717" s="35" t="str">
        <f>IF(ISERROR(CONSOLIDADO!D721&amp;IF(LEN(CONSOLIDADO!G721)=1,"00"&amp;CONSOLIDADO!G721,IF(LEN(CONSOLIDADO!G721)=2,"0"&amp;CONSOLIDADO!G721,IF(LEN(CONSOLIDADO!G721)=3,CONSOLIDADO!G721,""))))=TRUE,"",CONSOLIDADO!D721&amp;IF(LEN(CONSOLIDADO!G721)=1,"00"&amp;CONSOLIDADO!G721,IF(LEN(CONSOLIDADO!G721)=2,"0"&amp;CONSOLIDADO!G721,IF(LEN(CONSOLIDADO!G721)=3,CONSOLIDADO!G721,""))))</f>
        <v/>
      </c>
      <c r="G717" s="16">
        <f>CONSOLIDADO!B721</f>
        <v>0</v>
      </c>
      <c r="H717" s="16" t="str">
        <f>MID(CONSOLIDADO!E721,6,250)</f>
        <v/>
      </c>
      <c r="I717" s="36">
        <f>CONSOLIDADO!H721</f>
        <v>0</v>
      </c>
      <c r="J717" s="34" t="str">
        <f>+CONSOLIDADO!P721&amp;" - "&amp;CONSOLIDADO!Q721&amp;" - "&amp;CONSOLIDADO!R721&amp;" "&amp;CONSOLIDADO!S721</f>
        <v xml:space="preserve"> -  -  </v>
      </c>
      <c r="K717" s="34" t="str">
        <f>+CONSOLIDADO!J721&amp;" "&amp;CONSOLIDADO!K721</f>
        <v xml:space="preserve"> </v>
      </c>
      <c r="L717" s="16" t="str">
        <f>+CONSOLIDADO!L721&amp;" "&amp;CONSOLIDADO!M721</f>
        <v xml:space="preserve"> </v>
      </c>
      <c r="M717" s="16" t="str">
        <f>+CONSOLIDADO!N721&amp;" "&amp;CONSOLIDADO!O721</f>
        <v xml:space="preserve"> </v>
      </c>
    </row>
    <row r="718" spans="1:13" x14ac:dyDescent="0.2">
      <c r="A718" s="34" t="str">
        <f t="shared" si="55"/>
        <v>-215</v>
      </c>
      <c r="B718" s="34">
        <f t="shared" si="56"/>
        <v>215</v>
      </c>
      <c r="C718" s="34" t="str">
        <f t="shared" si="57"/>
        <v/>
      </c>
      <c r="D718" s="34" t="str">
        <f t="shared" si="58"/>
        <v/>
      </c>
      <c r="E718" s="34" t="str">
        <f t="shared" si="59"/>
        <v/>
      </c>
      <c r="F718" s="35" t="str">
        <f>IF(ISERROR(CONSOLIDADO!D722&amp;IF(LEN(CONSOLIDADO!G722)=1,"00"&amp;CONSOLIDADO!G722,IF(LEN(CONSOLIDADO!G722)=2,"0"&amp;CONSOLIDADO!G722,IF(LEN(CONSOLIDADO!G722)=3,CONSOLIDADO!G722,""))))=TRUE,"",CONSOLIDADO!D722&amp;IF(LEN(CONSOLIDADO!G722)=1,"00"&amp;CONSOLIDADO!G722,IF(LEN(CONSOLIDADO!G722)=2,"0"&amp;CONSOLIDADO!G722,IF(LEN(CONSOLIDADO!G722)=3,CONSOLIDADO!G722,""))))</f>
        <v/>
      </c>
      <c r="G718" s="16">
        <f>CONSOLIDADO!B722</f>
        <v>0</v>
      </c>
      <c r="H718" s="16" t="str">
        <f>MID(CONSOLIDADO!E722,6,250)</f>
        <v/>
      </c>
      <c r="I718" s="36">
        <f>CONSOLIDADO!H722</f>
        <v>0</v>
      </c>
      <c r="J718" s="34" t="str">
        <f>+CONSOLIDADO!P722&amp;" - "&amp;CONSOLIDADO!Q722&amp;" - "&amp;CONSOLIDADO!R722&amp;" "&amp;CONSOLIDADO!S722</f>
        <v xml:space="preserve"> -  -  </v>
      </c>
      <c r="K718" s="34" t="str">
        <f>+CONSOLIDADO!J722&amp;" "&amp;CONSOLIDADO!K722</f>
        <v xml:space="preserve"> </v>
      </c>
      <c r="L718" s="16" t="str">
        <f>+CONSOLIDADO!L722&amp;" "&amp;CONSOLIDADO!M722</f>
        <v xml:space="preserve"> </v>
      </c>
      <c r="M718" s="16" t="str">
        <f>+CONSOLIDADO!N722&amp;" "&amp;CONSOLIDADO!O722</f>
        <v xml:space="preserve"> </v>
      </c>
    </row>
    <row r="719" spans="1:13" x14ac:dyDescent="0.2">
      <c r="A719" s="34" t="str">
        <f t="shared" si="55"/>
        <v>-216</v>
      </c>
      <c r="B719" s="34">
        <f t="shared" si="56"/>
        <v>216</v>
      </c>
      <c r="C719" s="34" t="str">
        <f t="shared" si="57"/>
        <v/>
      </c>
      <c r="D719" s="34" t="str">
        <f t="shared" si="58"/>
        <v/>
      </c>
      <c r="E719" s="34" t="str">
        <f t="shared" si="59"/>
        <v/>
      </c>
      <c r="F719" s="35" t="str">
        <f>IF(ISERROR(CONSOLIDADO!D723&amp;IF(LEN(CONSOLIDADO!G723)=1,"00"&amp;CONSOLIDADO!G723,IF(LEN(CONSOLIDADO!G723)=2,"0"&amp;CONSOLIDADO!G723,IF(LEN(CONSOLIDADO!G723)=3,CONSOLIDADO!G723,""))))=TRUE,"",CONSOLIDADO!D723&amp;IF(LEN(CONSOLIDADO!G723)=1,"00"&amp;CONSOLIDADO!G723,IF(LEN(CONSOLIDADO!G723)=2,"0"&amp;CONSOLIDADO!G723,IF(LEN(CONSOLIDADO!G723)=3,CONSOLIDADO!G723,""))))</f>
        <v/>
      </c>
      <c r="G719" s="16">
        <f>CONSOLIDADO!B723</f>
        <v>0</v>
      </c>
      <c r="H719" s="16" t="str">
        <f>MID(CONSOLIDADO!E723,6,250)</f>
        <v/>
      </c>
      <c r="I719" s="36">
        <f>CONSOLIDADO!H723</f>
        <v>0</v>
      </c>
      <c r="J719" s="34" t="str">
        <f>+CONSOLIDADO!P723&amp;" - "&amp;CONSOLIDADO!Q723&amp;" - "&amp;CONSOLIDADO!R723&amp;" "&amp;CONSOLIDADO!S723</f>
        <v xml:space="preserve"> -  -  </v>
      </c>
      <c r="K719" s="34" t="str">
        <f>+CONSOLIDADO!J723&amp;" "&amp;CONSOLIDADO!K723</f>
        <v xml:space="preserve"> </v>
      </c>
      <c r="L719" s="16" t="str">
        <f>+CONSOLIDADO!L723&amp;" "&amp;CONSOLIDADO!M723</f>
        <v xml:space="preserve"> </v>
      </c>
      <c r="M719" s="16" t="str">
        <f>+CONSOLIDADO!N723&amp;" "&amp;CONSOLIDADO!O723</f>
        <v xml:space="preserve"> </v>
      </c>
    </row>
    <row r="720" spans="1:13" x14ac:dyDescent="0.2">
      <c r="A720" s="34" t="str">
        <f t="shared" si="55"/>
        <v>-217</v>
      </c>
      <c r="B720" s="34">
        <f t="shared" si="56"/>
        <v>217</v>
      </c>
      <c r="C720" s="34" t="str">
        <f t="shared" si="57"/>
        <v/>
      </c>
      <c r="D720" s="34" t="str">
        <f t="shared" si="58"/>
        <v/>
      </c>
      <c r="E720" s="34" t="str">
        <f t="shared" si="59"/>
        <v/>
      </c>
      <c r="F720" s="35" t="str">
        <f>IF(ISERROR(CONSOLIDADO!D724&amp;IF(LEN(CONSOLIDADO!G724)=1,"00"&amp;CONSOLIDADO!G724,IF(LEN(CONSOLIDADO!G724)=2,"0"&amp;CONSOLIDADO!G724,IF(LEN(CONSOLIDADO!G724)=3,CONSOLIDADO!G724,""))))=TRUE,"",CONSOLIDADO!D724&amp;IF(LEN(CONSOLIDADO!G724)=1,"00"&amp;CONSOLIDADO!G724,IF(LEN(CONSOLIDADO!G724)=2,"0"&amp;CONSOLIDADO!G724,IF(LEN(CONSOLIDADO!G724)=3,CONSOLIDADO!G724,""))))</f>
        <v/>
      </c>
      <c r="G720" s="16">
        <f>CONSOLIDADO!B724</f>
        <v>0</v>
      </c>
      <c r="H720" s="16" t="str">
        <f>MID(CONSOLIDADO!E724,6,250)</f>
        <v/>
      </c>
      <c r="I720" s="36">
        <f>CONSOLIDADO!H724</f>
        <v>0</v>
      </c>
      <c r="J720" s="34" t="str">
        <f>+CONSOLIDADO!P724&amp;" - "&amp;CONSOLIDADO!Q724&amp;" - "&amp;CONSOLIDADO!R724&amp;" "&amp;CONSOLIDADO!S724</f>
        <v xml:space="preserve"> -  -  </v>
      </c>
      <c r="K720" s="34" t="str">
        <f>+CONSOLIDADO!J724&amp;" "&amp;CONSOLIDADO!K724</f>
        <v xml:space="preserve"> </v>
      </c>
      <c r="L720" s="16" t="str">
        <f>+CONSOLIDADO!L724&amp;" "&amp;CONSOLIDADO!M724</f>
        <v xml:space="preserve"> </v>
      </c>
      <c r="M720" s="16" t="str">
        <f>+CONSOLIDADO!N724&amp;" "&amp;CONSOLIDADO!O724</f>
        <v xml:space="preserve"> </v>
      </c>
    </row>
    <row r="721" spans="1:13" x14ac:dyDescent="0.2">
      <c r="A721" s="34" t="str">
        <f t="shared" si="55"/>
        <v>-218</v>
      </c>
      <c r="B721" s="34">
        <f t="shared" si="56"/>
        <v>218</v>
      </c>
      <c r="C721" s="34" t="str">
        <f t="shared" si="57"/>
        <v/>
      </c>
      <c r="D721" s="34" t="str">
        <f t="shared" si="58"/>
        <v/>
      </c>
      <c r="E721" s="34" t="str">
        <f t="shared" si="59"/>
        <v/>
      </c>
      <c r="F721" s="35" t="str">
        <f>IF(ISERROR(CONSOLIDADO!D725&amp;IF(LEN(CONSOLIDADO!G725)=1,"00"&amp;CONSOLIDADO!G725,IF(LEN(CONSOLIDADO!G725)=2,"0"&amp;CONSOLIDADO!G725,IF(LEN(CONSOLIDADO!G725)=3,CONSOLIDADO!G725,""))))=TRUE,"",CONSOLIDADO!D725&amp;IF(LEN(CONSOLIDADO!G725)=1,"00"&amp;CONSOLIDADO!G725,IF(LEN(CONSOLIDADO!G725)=2,"0"&amp;CONSOLIDADO!G725,IF(LEN(CONSOLIDADO!G725)=3,CONSOLIDADO!G725,""))))</f>
        <v/>
      </c>
      <c r="G721" s="16">
        <f>CONSOLIDADO!B725</f>
        <v>0</v>
      </c>
      <c r="H721" s="16" t="str">
        <f>MID(CONSOLIDADO!E725,6,250)</f>
        <v/>
      </c>
      <c r="I721" s="36">
        <f>CONSOLIDADO!H725</f>
        <v>0</v>
      </c>
      <c r="J721" s="34" t="str">
        <f>+CONSOLIDADO!P725&amp;" - "&amp;CONSOLIDADO!Q725&amp;" - "&amp;CONSOLIDADO!R725&amp;" "&amp;CONSOLIDADO!S725</f>
        <v xml:space="preserve"> -  -  </v>
      </c>
      <c r="K721" s="34" t="str">
        <f>+CONSOLIDADO!J725&amp;" "&amp;CONSOLIDADO!K725</f>
        <v xml:space="preserve"> </v>
      </c>
      <c r="L721" s="16" t="str">
        <f>+CONSOLIDADO!L725&amp;" "&amp;CONSOLIDADO!M725</f>
        <v xml:space="preserve"> </v>
      </c>
      <c r="M721" s="16" t="str">
        <f>+CONSOLIDADO!N725&amp;" "&amp;CONSOLIDADO!O725</f>
        <v xml:space="preserve"> </v>
      </c>
    </row>
    <row r="722" spans="1:13" x14ac:dyDescent="0.2">
      <c r="A722" s="34" t="str">
        <f t="shared" si="55"/>
        <v>-219</v>
      </c>
      <c r="B722" s="34">
        <f t="shared" si="56"/>
        <v>219</v>
      </c>
      <c r="C722" s="34" t="str">
        <f t="shared" si="57"/>
        <v/>
      </c>
      <c r="D722" s="34" t="str">
        <f t="shared" si="58"/>
        <v/>
      </c>
      <c r="E722" s="34" t="str">
        <f t="shared" si="59"/>
        <v/>
      </c>
      <c r="F722" s="35" t="str">
        <f>IF(ISERROR(CONSOLIDADO!D726&amp;IF(LEN(CONSOLIDADO!G726)=1,"00"&amp;CONSOLIDADO!G726,IF(LEN(CONSOLIDADO!G726)=2,"0"&amp;CONSOLIDADO!G726,IF(LEN(CONSOLIDADO!G726)=3,CONSOLIDADO!G726,""))))=TRUE,"",CONSOLIDADO!D726&amp;IF(LEN(CONSOLIDADO!G726)=1,"00"&amp;CONSOLIDADO!G726,IF(LEN(CONSOLIDADO!G726)=2,"0"&amp;CONSOLIDADO!G726,IF(LEN(CONSOLIDADO!G726)=3,CONSOLIDADO!G726,""))))</f>
        <v/>
      </c>
      <c r="G722" s="16">
        <f>CONSOLIDADO!B726</f>
        <v>0</v>
      </c>
      <c r="H722" s="16" t="str">
        <f>MID(CONSOLIDADO!E726,6,250)</f>
        <v/>
      </c>
      <c r="I722" s="36">
        <f>CONSOLIDADO!H726</f>
        <v>0</v>
      </c>
      <c r="J722" s="34" t="str">
        <f>+CONSOLIDADO!P726&amp;" - "&amp;CONSOLIDADO!Q726&amp;" - "&amp;CONSOLIDADO!R726&amp;" "&amp;CONSOLIDADO!S726</f>
        <v xml:space="preserve"> -  -  </v>
      </c>
      <c r="K722" s="34" t="str">
        <f>+CONSOLIDADO!J726&amp;" "&amp;CONSOLIDADO!K726</f>
        <v xml:space="preserve"> </v>
      </c>
      <c r="L722" s="16" t="str">
        <f>+CONSOLIDADO!L726&amp;" "&amp;CONSOLIDADO!M726</f>
        <v xml:space="preserve"> </v>
      </c>
      <c r="M722" s="16" t="str">
        <f>+CONSOLIDADO!N726&amp;" "&amp;CONSOLIDADO!O726</f>
        <v xml:space="preserve"> </v>
      </c>
    </row>
    <row r="723" spans="1:13" x14ac:dyDescent="0.2">
      <c r="A723" s="34" t="str">
        <f t="shared" si="55"/>
        <v>-220</v>
      </c>
      <c r="B723" s="34">
        <f t="shared" si="56"/>
        <v>220</v>
      </c>
      <c r="C723" s="34" t="str">
        <f t="shared" si="57"/>
        <v/>
      </c>
      <c r="D723" s="34" t="str">
        <f t="shared" si="58"/>
        <v/>
      </c>
      <c r="E723" s="34" t="str">
        <f t="shared" si="59"/>
        <v/>
      </c>
      <c r="F723" s="35" t="str">
        <f>IF(ISERROR(CONSOLIDADO!D727&amp;IF(LEN(CONSOLIDADO!G727)=1,"00"&amp;CONSOLIDADO!G727,IF(LEN(CONSOLIDADO!G727)=2,"0"&amp;CONSOLIDADO!G727,IF(LEN(CONSOLIDADO!G727)=3,CONSOLIDADO!G727,""))))=TRUE,"",CONSOLIDADO!D727&amp;IF(LEN(CONSOLIDADO!G727)=1,"00"&amp;CONSOLIDADO!G727,IF(LEN(CONSOLIDADO!G727)=2,"0"&amp;CONSOLIDADO!G727,IF(LEN(CONSOLIDADO!G727)=3,CONSOLIDADO!G727,""))))</f>
        <v/>
      </c>
      <c r="G723" s="16">
        <f>CONSOLIDADO!B727</f>
        <v>0</v>
      </c>
      <c r="H723" s="16" t="str">
        <f>MID(CONSOLIDADO!E727,6,250)</f>
        <v/>
      </c>
      <c r="I723" s="36">
        <f>CONSOLIDADO!H727</f>
        <v>0</v>
      </c>
      <c r="J723" s="34" t="str">
        <f>+CONSOLIDADO!P727&amp;" - "&amp;CONSOLIDADO!Q727&amp;" - "&amp;CONSOLIDADO!R727&amp;" "&amp;CONSOLIDADO!S727</f>
        <v xml:space="preserve"> -  -  </v>
      </c>
      <c r="K723" s="34" t="str">
        <f>+CONSOLIDADO!J727&amp;" "&amp;CONSOLIDADO!K727</f>
        <v xml:space="preserve"> </v>
      </c>
      <c r="L723" s="16" t="str">
        <f>+CONSOLIDADO!L727&amp;" "&amp;CONSOLIDADO!M727</f>
        <v xml:space="preserve"> </v>
      </c>
      <c r="M723" s="16" t="str">
        <f>+CONSOLIDADO!N727&amp;" "&amp;CONSOLIDADO!O727</f>
        <v xml:space="preserve"> </v>
      </c>
    </row>
    <row r="724" spans="1:13" x14ac:dyDescent="0.2">
      <c r="A724" s="34" t="str">
        <f t="shared" si="55"/>
        <v>-221</v>
      </c>
      <c r="B724" s="34">
        <f t="shared" si="56"/>
        <v>221</v>
      </c>
      <c r="C724" s="34" t="str">
        <f t="shared" si="57"/>
        <v/>
      </c>
      <c r="D724" s="34" t="str">
        <f t="shared" si="58"/>
        <v/>
      </c>
      <c r="E724" s="34" t="str">
        <f t="shared" si="59"/>
        <v/>
      </c>
      <c r="F724" s="35" t="str">
        <f>IF(ISERROR(CONSOLIDADO!D728&amp;IF(LEN(CONSOLIDADO!G728)=1,"00"&amp;CONSOLIDADO!G728,IF(LEN(CONSOLIDADO!G728)=2,"0"&amp;CONSOLIDADO!G728,IF(LEN(CONSOLIDADO!G728)=3,CONSOLIDADO!G728,""))))=TRUE,"",CONSOLIDADO!D728&amp;IF(LEN(CONSOLIDADO!G728)=1,"00"&amp;CONSOLIDADO!G728,IF(LEN(CONSOLIDADO!G728)=2,"0"&amp;CONSOLIDADO!G728,IF(LEN(CONSOLIDADO!G728)=3,CONSOLIDADO!G728,""))))</f>
        <v/>
      </c>
      <c r="G724" s="16">
        <f>CONSOLIDADO!B728</f>
        <v>0</v>
      </c>
      <c r="H724" s="16" t="str">
        <f>MID(CONSOLIDADO!E728,6,250)</f>
        <v/>
      </c>
      <c r="I724" s="36">
        <f>CONSOLIDADO!H728</f>
        <v>0</v>
      </c>
      <c r="J724" s="34" t="str">
        <f>+CONSOLIDADO!P728&amp;" - "&amp;CONSOLIDADO!Q728&amp;" - "&amp;CONSOLIDADO!R728&amp;" "&amp;CONSOLIDADO!S728</f>
        <v xml:space="preserve"> -  -  </v>
      </c>
      <c r="K724" s="34" t="str">
        <f>+CONSOLIDADO!J728&amp;" "&amp;CONSOLIDADO!K728</f>
        <v xml:space="preserve"> </v>
      </c>
      <c r="L724" s="16" t="str">
        <f>+CONSOLIDADO!L728&amp;" "&amp;CONSOLIDADO!M728</f>
        <v xml:space="preserve"> </v>
      </c>
      <c r="M724" s="16" t="str">
        <f>+CONSOLIDADO!N728&amp;" "&amp;CONSOLIDADO!O728</f>
        <v xml:space="preserve"> </v>
      </c>
    </row>
    <row r="725" spans="1:13" x14ac:dyDescent="0.2">
      <c r="A725" s="34" t="str">
        <f t="shared" si="55"/>
        <v>-222</v>
      </c>
      <c r="B725" s="34">
        <f t="shared" si="56"/>
        <v>222</v>
      </c>
      <c r="C725" s="34" t="str">
        <f t="shared" si="57"/>
        <v/>
      </c>
      <c r="D725" s="34" t="str">
        <f t="shared" si="58"/>
        <v/>
      </c>
      <c r="E725" s="34" t="str">
        <f t="shared" si="59"/>
        <v/>
      </c>
      <c r="F725" s="35" t="str">
        <f>IF(ISERROR(CONSOLIDADO!D729&amp;IF(LEN(CONSOLIDADO!G729)=1,"00"&amp;CONSOLIDADO!G729,IF(LEN(CONSOLIDADO!G729)=2,"0"&amp;CONSOLIDADO!G729,IF(LEN(CONSOLIDADO!G729)=3,CONSOLIDADO!G729,""))))=TRUE,"",CONSOLIDADO!D729&amp;IF(LEN(CONSOLIDADO!G729)=1,"00"&amp;CONSOLIDADO!G729,IF(LEN(CONSOLIDADO!G729)=2,"0"&amp;CONSOLIDADO!G729,IF(LEN(CONSOLIDADO!G729)=3,CONSOLIDADO!G729,""))))</f>
        <v/>
      </c>
      <c r="G725" s="16">
        <f>CONSOLIDADO!B729</f>
        <v>0</v>
      </c>
      <c r="H725" s="16" t="str">
        <f>MID(CONSOLIDADO!E729,6,250)</f>
        <v/>
      </c>
      <c r="I725" s="36">
        <f>CONSOLIDADO!H729</f>
        <v>0</v>
      </c>
      <c r="J725" s="34" t="str">
        <f>+CONSOLIDADO!P729&amp;" - "&amp;CONSOLIDADO!Q729&amp;" - "&amp;CONSOLIDADO!R729&amp;" "&amp;CONSOLIDADO!S729</f>
        <v xml:space="preserve"> -  -  </v>
      </c>
      <c r="K725" s="34" t="str">
        <f>+CONSOLIDADO!J729&amp;" "&amp;CONSOLIDADO!K729</f>
        <v xml:space="preserve"> </v>
      </c>
      <c r="L725" s="16" t="str">
        <f>+CONSOLIDADO!L729&amp;" "&amp;CONSOLIDADO!M729</f>
        <v xml:space="preserve"> </v>
      </c>
      <c r="M725" s="16" t="str">
        <f>+CONSOLIDADO!N729&amp;" "&amp;CONSOLIDADO!O729</f>
        <v xml:space="preserve"> </v>
      </c>
    </row>
    <row r="726" spans="1:13" x14ac:dyDescent="0.2">
      <c r="A726" s="34" t="str">
        <f t="shared" si="55"/>
        <v>-223</v>
      </c>
      <c r="B726" s="34">
        <f t="shared" si="56"/>
        <v>223</v>
      </c>
      <c r="C726" s="34" t="str">
        <f t="shared" si="57"/>
        <v/>
      </c>
      <c r="D726" s="34" t="str">
        <f t="shared" si="58"/>
        <v/>
      </c>
      <c r="E726" s="34" t="str">
        <f t="shared" si="59"/>
        <v/>
      </c>
      <c r="F726" s="35" t="str">
        <f>IF(ISERROR(CONSOLIDADO!D730&amp;IF(LEN(CONSOLIDADO!G730)=1,"00"&amp;CONSOLIDADO!G730,IF(LEN(CONSOLIDADO!G730)=2,"0"&amp;CONSOLIDADO!G730,IF(LEN(CONSOLIDADO!G730)=3,CONSOLIDADO!G730,""))))=TRUE,"",CONSOLIDADO!D730&amp;IF(LEN(CONSOLIDADO!G730)=1,"00"&amp;CONSOLIDADO!G730,IF(LEN(CONSOLIDADO!G730)=2,"0"&amp;CONSOLIDADO!G730,IF(LEN(CONSOLIDADO!G730)=3,CONSOLIDADO!G730,""))))</f>
        <v/>
      </c>
      <c r="G726" s="16">
        <f>CONSOLIDADO!B730</f>
        <v>0</v>
      </c>
      <c r="H726" s="16" t="str">
        <f>MID(CONSOLIDADO!E730,6,250)</f>
        <v/>
      </c>
      <c r="I726" s="36">
        <f>CONSOLIDADO!H730</f>
        <v>0</v>
      </c>
      <c r="J726" s="34" t="str">
        <f>+CONSOLIDADO!P730&amp;" - "&amp;CONSOLIDADO!Q730&amp;" - "&amp;CONSOLIDADO!R730&amp;" "&amp;CONSOLIDADO!S730</f>
        <v xml:space="preserve"> -  -  </v>
      </c>
      <c r="K726" s="34" t="str">
        <f>+CONSOLIDADO!J730&amp;" "&amp;CONSOLIDADO!K730</f>
        <v xml:space="preserve"> </v>
      </c>
      <c r="L726" s="16" t="str">
        <f>+CONSOLIDADO!L730&amp;" "&amp;CONSOLIDADO!M730</f>
        <v xml:space="preserve"> </v>
      </c>
      <c r="M726" s="16" t="str">
        <f>+CONSOLIDADO!N730&amp;" "&amp;CONSOLIDADO!O730</f>
        <v xml:space="preserve"> </v>
      </c>
    </row>
    <row r="727" spans="1:13" x14ac:dyDescent="0.2">
      <c r="A727" s="34" t="str">
        <f t="shared" si="55"/>
        <v>-224</v>
      </c>
      <c r="B727" s="34">
        <f t="shared" si="56"/>
        <v>224</v>
      </c>
      <c r="C727" s="34" t="str">
        <f t="shared" si="57"/>
        <v/>
      </c>
      <c r="D727" s="34" t="str">
        <f t="shared" si="58"/>
        <v/>
      </c>
      <c r="E727" s="34" t="str">
        <f t="shared" si="59"/>
        <v/>
      </c>
      <c r="F727" s="35" t="str">
        <f>IF(ISERROR(CONSOLIDADO!D731&amp;IF(LEN(CONSOLIDADO!G731)=1,"00"&amp;CONSOLIDADO!G731,IF(LEN(CONSOLIDADO!G731)=2,"0"&amp;CONSOLIDADO!G731,IF(LEN(CONSOLIDADO!G731)=3,CONSOLIDADO!G731,""))))=TRUE,"",CONSOLIDADO!D731&amp;IF(LEN(CONSOLIDADO!G731)=1,"00"&amp;CONSOLIDADO!G731,IF(LEN(CONSOLIDADO!G731)=2,"0"&amp;CONSOLIDADO!G731,IF(LEN(CONSOLIDADO!G731)=3,CONSOLIDADO!G731,""))))</f>
        <v/>
      </c>
      <c r="G727" s="16">
        <f>CONSOLIDADO!B731</f>
        <v>0</v>
      </c>
      <c r="H727" s="16" t="str">
        <f>MID(CONSOLIDADO!E731,6,250)</f>
        <v/>
      </c>
      <c r="I727" s="36">
        <f>CONSOLIDADO!H731</f>
        <v>0</v>
      </c>
      <c r="J727" s="34" t="str">
        <f>+CONSOLIDADO!P731&amp;" - "&amp;CONSOLIDADO!Q731&amp;" - "&amp;CONSOLIDADO!R731&amp;" "&amp;CONSOLIDADO!S731</f>
        <v xml:space="preserve"> -  -  </v>
      </c>
      <c r="K727" s="34" t="str">
        <f>+CONSOLIDADO!J731&amp;" "&amp;CONSOLIDADO!K731</f>
        <v xml:space="preserve"> </v>
      </c>
      <c r="L727" s="16" t="str">
        <f>+CONSOLIDADO!L731&amp;" "&amp;CONSOLIDADO!M731</f>
        <v xml:space="preserve"> </v>
      </c>
      <c r="M727" s="16" t="str">
        <f>+CONSOLIDADO!N731&amp;" "&amp;CONSOLIDADO!O731</f>
        <v xml:space="preserve"> </v>
      </c>
    </row>
    <row r="728" spans="1:13" x14ac:dyDescent="0.2">
      <c r="A728" s="34" t="str">
        <f t="shared" si="55"/>
        <v>-225</v>
      </c>
      <c r="B728" s="34">
        <f t="shared" si="56"/>
        <v>225</v>
      </c>
      <c r="C728" s="34" t="str">
        <f t="shared" si="57"/>
        <v/>
      </c>
      <c r="D728" s="34" t="str">
        <f t="shared" si="58"/>
        <v/>
      </c>
      <c r="E728" s="34" t="str">
        <f t="shared" si="59"/>
        <v/>
      </c>
      <c r="F728" s="35" t="str">
        <f>IF(ISERROR(CONSOLIDADO!D732&amp;IF(LEN(CONSOLIDADO!G732)=1,"00"&amp;CONSOLIDADO!G732,IF(LEN(CONSOLIDADO!G732)=2,"0"&amp;CONSOLIDADO!G732,IF(LEN(CONSOLIDADO!G732)=3,CONSOLIDADO!G732,""))))=TRUE,"",CONSOLIDADO!D732&amp;IF(LEN(CONSOLIDADO!G732)=1,"00"&amp;CONSOLIDADO!G732,IF(LEN(CONSOLIDADO!G732)=2,"0"&amp;CONSOLIDADO!G732,IF(LEN(CONSOLIDADO!G732)=3,CONSOLIDADO!G732,""))))</f>
        <v/>
      </c>
      <c r="G728" s="16">
        <f>CONSOLIDADO!B732</f>
        <v>0</v>
      </c>
      <c r="H728" s="16" t="str">
        <f>MID(CONSOLIDADO!E732,6,250)</f>
        <v/>
      </c>
      <c r="I728" s="36">
        <f>CONSOLIDADO!H732</f>
        <v>0</v>
      </c>
      <c r="J728" s="34" t="str">
        <f>+CONSOLIDADO!P732&amp;" - "&amp;CONSOLIDADO!Q732&amp;" - "&amp;CONSOLIDADO!R732&amp;" "&amp;CONSOLIDADO!S732</f>
        <v xml:space="preserve"> -  -  </v>
      </c>
      <c r="K728" s="34" t="str">
        <f>+CONSOLIDADO!J732&amp;" "&amp;CONSOLIDADO!K732</f>
        <v xml:space="preserve"> </v>
      </c>
      <c r="L728" s="16" t="str">
        <f>+CONSOLIDADO!L732&amp;" "&amp;CONSOLIDADO!M732</f>
        <v xml:space="preserve"> </v>
      </c>
      <c r="M728" s="16" t="str">
        <f>+CONSOLIDADO!N732&amp;" "&amp;CONSOLIDADO!O732</f>
        <v xml:space="preserve"> </v>
      </c>
    </row>
    <row r="729" spans="1:13" x14ac:dyDescent="0.2">
      <c r="A729" s="34" t="str">
        <f t="shared" si="55"/>
        <v>-226</v>
      </c>
      <c r="B729" s="34">
        <f t="shared" si="56"/>
        <v>226</v>
      </c>
      <c r="C729" s="34" t="str">
        <f t="shared" si="57"/>
        <v/>
      </c>
      <c r="D729" s="34" t="str">
        <f t="shared" si="58"/>
        <v/>
      </c>
      <c r="E729" s="34" t="str">
        <f t="shared" si="59"/>
        <v/>
      </c>
      <c r="F729" s="35" t="str">
        <f>IF(ISERROR(CONSOLIDADO!D733&amp;IF(LEN(CONSOLIDADO!G733)=1,"00"&amp;CONSOLIDADO!G733,IF(LEN(CONSOLIDADO!G733)=2,"0"&amp;CONSOLIDADO!G733,IF(LEN(CONSOLIDADO!G733)=3,CONSOLIDADO!G733,""))))=TRUE,"",CONSOLIDADO!D733&amp;IF(LEN(CONSOLIDADO!G733)=1,"00"&amp;CONSOLIDADO!G733,IF(LEN(CONSOLIDADO!G733)=2,"0"&amp;CONSOLIDADO!G733,IF(LEN(CONSOLIDADO!G733)=3,CONSOLIDADO!G733,""))))</f>
        <v/>
      </c>
      <c r="G729" s="16">
        <f>CONSOLIDADO!B733</f>
        <v>0</v>
      </c>
      <c r="H729" s="16" t="str">
        <f>MID(CONSOLIDADO!E733,6,250)</f>
        <v/>
      </c>
      <c r="I729" s="36">
        <f>CONSOLIDADO!H733</f>
        <v>0</v>
      </c>
      <c r="J729" s="34" t="str">
        <f>+CONSOLIDADO!P733&amp;" - "&amp;CONSOLIDADO!Q733&amp;" - "&amp;CONSOLIDADO!R733&amp;" "&amp;CONSOLIDADO!S733</f>
        <v xml:space="preserve"> -  -  </v>
      </c>
      <c r="K729" s="34" t="str">
        <f>+CONSOLIDADO!J733&amp;" "&amp;CONSOLIDADO!K733</f>
        <v xml:space="preserve"> </v>
      </c>
      <c r="L729" s="16" t="str">
        <f>+CONSOLIDADO!L733&amp;" "&amp;CONSOLIDADO!M733</f>
        <v xml:space="preserve"> </v>
      </c>
      <c r="M729" s="16" t="str">
        <f>+CONSOLIDADO!N733&amp;" "&amp;CONSOLIDADO!O733</f>
        <v xml:space="preserve"> </v>
      </c>
    </row>
    <row r="730" spans="1:13" x14ac:dyDescent="0.2">
      <c r="A730" s="34" t="str">
        <f t="shared" si="55"/>
        <v>-227</v>
      </c>
      <c r="B730" s="34">
        <f t="shared" si="56"/>
        <v>227</v>
      </c>
      <c r="C730" s="34" t="str">
        <f t="shared" si="57"/>
        <v/>
      </c>
      <c r="D730" s="34" t="str">
        <f t="shared" si="58"/>
        <v/>
      </c>
      <c r="E730" s="34" t="str">
        <f t="shared" si="59"/>
        <v/>
      </c>
      <c r="F730" s="35" t="str">
        <f>IF(ISERROR(CONSOLIDADO!D734&amp;IF(LEN(CONSOLIDADO!G734)=1,"00"&amp;CONSOLIDADO!G734,IF(LEN(CONSOLIDADO!G734)=2,"0"&amp;CONSOLIDADO!G734,IF(LEN(CONSOLIDADO!G734)=3,CONSOLIDADO!G734,""))))=TRUE,"",CONSOLIDADO!D734&amp;IF(LEN(CONSOLIDADO!G734)=1,"00"&amp;CONSOLIDADO!G734,IF(LEN(CONSOLIDADO!G734)=2,"0"&amp;CONSOLIDADO!G734,IF(LEN(CONSOLIDADO!G734)=3,CONSOLIDADO!G734,""))))</f>
        <v/>
      </c>
      <c r="G730" s="16">
        <f>CONSOLIDADO!B734</f>
        <v>0</v>
      </c>
      <c r="H730" s="16" t="str">
        <f>MID(CONSOLIDADO!E734,6,250)</f>
        <v/>
      </c>
      <c r="I730" s="36">
        <f>CONSOLIDADO!H734</f>
        <v>0</v>
      </c>
      <c r="J730" s="34" t="str">
        <f>+CONSOLIDADO!P734&amp;" - "&amp;CONSOLIDADO!Q734&amp;" - "&amp;CONSOLIDADO!R734&amp;" "&amp;CONSOLIDADO!S734</f>
        <v xml:space="preserve"> -  -  </v>
      </c>
      <c r="K730" s="34" t="str">
        <f>+CONSOLIDADO!J734&amp;" "&amp;CONSOLIDADO!K734</f>
        <v xml:space="preserve"> </v>
      </c>
      <c r="L730" s="16" t="str">
        <f>+CONSOLIDADO!L734&amp;" "&amp;CONSOLIDADO!M734</f>
        <v xml:space="preserve"> </v>
      </c>
      <c r="M730" s="16" t="str">
        <f>+CONSOLIDADO!N734&amp;" "&amp;CONSOLIDADO!O734</f>
        <v xml:space="preserve"> </v>
      </c>
    </row>
    <row r="731" spans="1:13" x14ac:dyDescent="0.2">
      <c r="A731" s="34" t="str">
        <f t="shared" si="55"/>
        <v>-228</v>
      </c>
      <c r="B731" s="34">
        <f t="shared" si="56"/>
        <v>228</v>
      </c>
      <c r="C731" s="34" t="str">
        <f t="shared" si="57"/>
        <v/>
      </c>
      <c r="D731" s="34" t="str">
        <f t="shared" si="58"/>
        <v/>
      </c>
      <c r="E731" s="34" t="str">
        <f t="shared" si="59"/>
        <v/>
      </c>
      <c r="F731" s="35" t="str">
        <f>IF(ISERROR(CONSOLIDADO!D735&amp;IF(LEN(CONSOLIDADO!G735)=1,"00"&amp;CONSOLIDADO!G735,IF(LEN(CONSOLIDADO!G735)=2,"0"&amp;CONSOLIDADO!G735,IF(LEN(CONSOLIDADO!G735)=3,CONSOLIDADO!G735,""))))=TRUE,"",CONSOLIDADO!D735&amp;IF(LEN(CONSOLIDADO!G735)=1,"00"&amp;CONSOLIDADO!G735,IF(LEN(CONSOLIDADO!G735)=2,"0"&amp;CONSOLIDADO!G735,IF(LEN(CONSOLIDADO!G735)=3,CONSOLIDADO!G735,""))))</f>
        <v/>
      </c>
      <c r="G731" s="16">
        <f>CONSOLIDADO!B735</f>
        <v>0</v>
      </c>
      <c r="H731" s="16" t="str">
        <f>MID(CONSOLIDADO!E735,6,250)</f>
        <v/>
      </c>
      <c r="I731" s="36">
        <f>CONSOLIDADO!H735</f>
        <v>0</v>
      </c>
      <c r="J731" s="34" t="str">
        <f>+CONSOLIDADO!P735&amp;" - "&amp;CONSOLIDADO!Q735&amp;" - "&amp;CONSOLIDADO!R735&amp;" "&amp;CONSOLIDADO!S735</f>
        <v xml:space="preserve"> -  -  </v>
      </c>
      <c r="K731" s="34" t="str">
        <f>+CONSOLIDADO!J735&amp;" "&amp;CONSOLIDADO!K735</f>
        <v xml:space="preserve"> </v>
      </c>
      <c r="L731" s="16" t="str">
        <f>+CONSOLIDADO!L735&amp;" "&amp;CONSOLIDADO!M735</f>
        <v xml:space="preserve"> </v>
      </c>
      <c r="M731" s="16" t="str">
        <f>+CONSOLIDADO!N735&amp;" "&amp;CONSOLIDADO!O735</f>
        <v xml:space="preserve"> </v>
      </c>
    </row>
    <row r="732" spans="1:13" x14ac:dyDescent="0.2">
      <c r="A732" s="34" t="str">
        <f t="shared" si="55"/>
        <v>-229</v>
      </c>
      <c r="B732" s="34">
        <f t="shared" si="56"/>
        <v>229</v>
      </c>
      <c r="C732" s="34" t="str">
        <f t="shared" si="57"/>
        <v/>
      </c>
      <c r="D732" s="34" t="str">
        <f t="shared" si="58"/>
        <v/>
      </c>
      <c r="E732" s="34" t="str">
        <f t="shared" si="59"/>
        <v/>
      </c>
      <c r="F732" s="35" t="str">
        <f>IF(ISERROR(CONSOLIDADO!D736&amp;IF(LEN(CONSOLIDADO!G736)=1,"00"&amp;CONSOLIDADO!G736,IF(LEN(CONSOLIDADO!G736)=2,"0"&amp;CONSOLIDADO!G736,IF(LEN(CONSOLIDADO!G736)=3,CONSOLIDADO!G736,""))))=TRUE,"",CONSOLIDADO!D736&amp;IF(LEN(CONSOLIDADO!G736)=1,"00"&amp;CONSOLIDADO!G736,IF(LEN(CONSOLIDADO!G736)=2,"0"&amp;CONSOLIDADO!G736,IF(LEN(CONSOLIDADO!G736)=3,CONSOLIDADO!G736,""))))</f>
        <v/>
      </c>
      <c r="G732" s="16">
        <f>CONSOLIDADO!B736</f>
        <v>0</v>
      </c>
      <c r="H732" s="16" t="str">
        <f>MID(CONSOLIDADO!E736,6,250)</f>
        <v/>
      </c>
      <c r="I732" s="36">
        <f>CONSOLIDADO!H736</f>
        <v>0</v>
      </c>
      <c r="J732" s="34" t="str">
        <f>+CONSOLIDADO!P736&amp;" - "&amp;CONSOLIDADO!Q736&amp;" - "&amp;CONSOLIDADO!R736&amp;" "&amp;CONSOLIDADO!S736</f>
        <v xml:space="preserve"> -  -  </v>
      </c>
      <c r="K732" s="34" t="str">
        <f>+CONSOLIDADO!J736&amp;" "&amp;CONSOLIDADO!K736</f>
        <v xml:space="preserve"> </v>
      </c>
      <c r="L732" s="16" t="str">
        <f>+CONSOLIDADO!L736&amp;" "&amp;CONSOLIDADO!M736</f>
        <v xml:space="preserve"> </v>
      </c>
      <c r="M732" s="16" t="str">
        <f>+CONSOLIDADO!N736&amp;" "&amp;CONSOLIDADO!O736</f>
        <v xml:space="preserve"> </v>
      </c>
    </row>
    <row r="733" spans="1:13" x14ac:dyDescent="0.2">
      <c r="A733" s="34" t="str">
        <f t="shared" si="55"/>
        <v>-230</v>
      </c>
      <c r="B733" s="34">
        <f t="shared" si="56"/>
        <v>230</v>
      </c>
      <c r="C733" s="34" t="str">
        <f t="shared" si="57"/>
        <v/>
      </c>
      <c r="D733" s="34" t="str">
        <f t="shared" si="58"/>
        <v/>
      </c>
      <c r="E733" s="34" t="str">
        <f t="shared" si="59"/>
        <v/>
      </c>
      <c r="F733" s="35" t="str">
        <f>IF(ISERROR(CONSOLIDADO!D737&amp;IF(LEN(CONSOLIDADO!G737)=1,"00"&amp;CONSOLIDADO!G737,IF(LEN(CONSOLIDADO!G737)=2,"0"&amp;CONSOLIDADO!G737,IF(LEN(CONSOLIDADO!G737)=3,CONSOLIDADO!G737,""))))=TRUE,"",CONSOLIDADO!D737&amp;IF(LEN(CONSOLIDADO!G737)=1,"00"&amp;CONSOLIDADO!G737,IF(LEN(CONSOLIDADO!G737)=2,"0"&amp;CONSOLIDADO!G737,IF(LEN(CONSOLIDADO!G737)=3,CONSOLIDADO!G737,""))))</f>
        <v/>
      </c>
      <c r="G733" s="16">
        <f>CONSOLIDADO!B737</f>
        <v>0</v>
      </c>
      <c r="H733" s="16" t="str">
        <f>MID(CONSOLIDADO!E737,6,250)</f>
        <v/>
      </c>
      <c r="I733" s="36">
        <f>CONSOLIDADO!H737</f>
        <v>0</v>
      </c>
      <c r="J733" s="34" t="str">
        <f>+CONSOLIDADO!P737&amp;" - "&amp;CONSOLIDADO!Q737&amp;" - "&amp;CONSOLIDADO!R737&amp;" "&amp;CONSOLIDADO!S737</f>
        <v xml:space="preserve"> -  -  </v>
      </c>
      <c r="K733" s="34" t="str">
        <f>+CONSOLIDADO!J737&amp;" "&amp;CONSOLIDADO!K737</f>
        <v xml:space="preserve"> </v>
      </c>
      <c r="L733" s="16" t="str">
        <f>+CONSOLIDADO!L737&amp;" "&amp;CONSOLIDADO!M737</f>
        <v xml:space="preserve"> </v>
      </c>
      <c r="M733" s="16" t="str">
        <f>+CONSOLIDADO!N737&amp;" "&amp;CONSOLIDADO!O737</f>
        <v xml:space="preserve"> </v>
      </c>
    </row>
    <row r="734" spans="1:13" x14ac:dyDescent="0.2">
      <c r="A734" s="34" t="str">
        <f t="shared" si="55"/>
        <v>-231</v>
      </c>
      <c r="B734" s="34">
        <f t="shared" si="56"/>
        <v>231</v>
      </c>
      <c r="C734" s="34" t="str">
        <f t="shared" si="57"/>
        <v/>
      </c>
      <c r="D734" s="34" t="str">
        <f t="shared" si="58"/>
        <v/>
      </c>
      <c r="E734" s="34" t="str">
        <f t="shared" si="59"/>
        <v/>
      </c>
      <c r="F734" s="35" t="str">
        <f>IF(ISERROR(CONSOLIDADO!D738&amp;IF(LEN(CONSOLIDADO!G738)=1,"00"&amp;CONSOLIDADO!G738,IF(LEN(CONSOLIDADO!G738)=2,"0"&amp;CONSOLIDADO!G738,IF(LEN(CONSOLIDADO!G738)=3,CONSOLIDADO!G738,""))))=TRUE,"",CONSOLIDADO!D738&amp;IF(LEN(CONSOLIDADO!G738)=1,"00"&amp;CONSOLIDADO!G738,IF(LEN(CONSOLIDADO!G738)=2,"0"&amp;CONSOLIDADO!G738,IF(LEN(CONSOLIDADO!G738)=3,CONSOLIDADO!G738,""))))</f>
        <v/>
      </c>
      <c r="G734" s="16">
        <f>CONSOLIDADO!B738</f>
        <v>0</v>
      </c>
      <c r="H734" s="16" t="str">
        <f>MID(CONSOLIDADO!E738,6,250)</f>
        <v/>
      </c>
      <c r="I734" s="36">
        <f>CONSOLIDADO!H738</f>
        <v>0</v>
      </c>
      <c r="J734" s="34" t="str">
        <f>+CONSOLIDADO!P738&amp;" - "&amp;CONSOLIDADO!Q738&amp;" - "&amp;CONSOLIDADO!R738&amp;" "&amp;CONSOLIDADO!S738</f>
        <v xml:space="preserve"> -  -  </v>
      </c>
      <c r="K734" s="34" t="str">
        <f>+CONSOLIDADO!J738&amp;" "&amp;CONSOLIDADO!K738</f>
        <v xml:space="preserve"> </v>
      </c>
      <c r="L734" s="16" t="str">
        <f>+CONSOLIDADO!L738&amp;" "&amp;CONSOLIDADO!M738</f>
        <v xml:space="preserve"> </v>
      </c>
      <c r="M734" s="16" t="str">
        <f>+CONSOLIDADO!N738&amp;" "&amp;CONSOLIDADO!O738</f>
        <v xml:space="preserve"> </v>
      </c>
    </row>
    <row r="735" spans="1:13" x14ac:dyDescent="0.2">
      <c r="A735" s="34" t="str">
        <f t="shared" si="55"/>
        <v>-232</v>
      </c>
      <c r="B735" s="34">
        <f t="shared" si="56"/>
        <v>232</v>
      </c>
      <c r="C735" s="34" t="str">
        <f t="shared" si="57"/>
        <v/>
      </c>
      <c r="D735" s="34" t="str">
        <f t="shared" si="58"/>
        <v/>
      </c>
      <c r="E735" s="34" t="str">
        <f t="shared" si="59"/>
        <v/>
      </c>
      <c r="F735" s="35" t="str">
        <f>IF(ISERROR(CONSOLIDADO!D739&amp;IF(LEN(CONSOLIDADO!G739)=1,"00"&amp;CONSOLIDADO!G739,IF(LEN(CONSOLIDADO!G739)=2,"0"&amp;CONSOLIDADO!G739,IF(LEN(CONSOLIDADO!G739)=3,CONSOLIDADO!G739,""))))=TRUE,"",CONSOLIDADO!D739&amp;IF(LEN(CONSOLIDADO!G739)=1,"00"&amp;CONSOLIDADO!G739,IF(LEN(CONSOLIDADO!G739)=2,"0"&amp;CONSOLIDADO!G739,IF(LEN(CONSOLIDADO!G739)=3,CONSOLIDADO!G739,""))))</f>
        <v/>
      </c>
      <c r="G735" s="16">
        <f>CONSOLIDADO!B739</f>
        <v>0</v>
      </c>
      <c r="H735" s="16" t="str">
        <f>MID(CONSOLIDADO!E739,6,250)</f>
        <v/>
      </c>
      <c r="I735" s="36">
        <f>CONSOLIDADO!H739</f>
        <v>0</v>
      </c>
      <c r="J735" s="34" t="str">
        <f>+CONSOLIDADO!P739&amp;" - "&amp;CONSOLIDADO!Q739&amp;" - "&amp;CONSOLIDADO!R739&amp;" "&amp;CONSOLIDADO!S739</f>
        <v xml:space="preserve"> -  -  </v>
      </c>
      <c r="K735" s="34" t="str">
        <f>+CONSOLIDADO!J739&amp;" "&amp;CONSOLIDADO!K739</f>
        <v xml:space="preserve"> </v>
      </c>
      <c r="L735" s="16" t="str">
        <f>+CONSOLIDADO!L739&amp;" "&amp;CONSOLIDADO!M739</f>
        <v xml:space="preserve"> </v>
      </c>
      <c r="M735" s="16" t="str">
        <f>+CONSOLIDADO!N739&amp;" "&amp;CONSOLIDADO!O739</f>
        <v xml:space="preserve"> </v>
      </c>
    </row>
    <row r="736" spans="1:13" x14ac:dyDescent="0.2">
      <c r="A736" s="34" t="str">
        <f t="shared" si="55"/>
        <v>-233</v>
      </c>
      <c r="B736" s="34">
        <f t="shared" si="56"/>
        <v>233</v>
      </c>
      <c r="C736" s="34" t="str">
        <f t="shared" si="57"/>
        <v/>
      </c>
      <c r="D736" s="34" t="str">
        <f t="shared" si="58"/>
        <v/>
      </c>
      <c r="E736" s="34" t="str">
        <f t="shared" si="59"/>
        <v/>
      </c>
      <c r="F736" s="35" t="str">
        <f>IF(ISERROR(CONSOLIDADO!D740&amp;IF(LEN(CONSOLIDADO!G740)=1,"00"&amp;CONSOLIDADO!G740,IF(LEN(CONSOLIDADO!G740)=2,"0"&amp;CONSOLIDADO!G740,IF(LEN(CONSOLIDADO!G740)=3,CONSOLIDADO!G740,""))))=TRUE,"",CONSOLIDADO!D740&amp;IF(LEN(CONSOLIDADO!G740)=1,"00"&amp;CONSOLIDADO!G740,IF(LEN(CONSOLIDADO!G740)=2,"0"&amp;CONSOLIDADO!G740,IF(LEN(CONSOLIDADO!G740)=3,CONSOLIDADO!G740,""))))</f>
        <v/>
      </c>
      <c r="G736" s="16">
        <f>CONSOLIDADO!B740</f>
        <v>0</v>
      </c>
      <c r="H736" s="16" t="str">
        <f>MID(CONSOLIDADO!E740,6,250)</f>
        <v/>
      </c>
      <c r="I736" s="36">
        <f>CONSOLIDADO!H740</f>
        <v>0</v>
      </c>
      <c r="J736" s="34" t="str">
        <f>+CONSOLIDADO!P740&amp;" - "&amp;CONSOLIDADO!Q740&amp;" - "&amp;CONSOLIDADO!R740&amp;" "&amp;CONSOLIDADO!S740</f>
        <v xml:space="preserve"> -  -  </v>
      </c>
      <c r="K736" s="34" t="str">
        <f>+CONSOLIDADO!J740&amp;" "&amp;CONSOLIDADO!K740</f>
        <v xml:space="preserve"> </v>
      </c>
      <c r="L736" s="16" t="str">
        <f>+CONSOLIDADO!L740&amp;" "&amp;CONSOLIDADO!M740</f>
        <v xml:space="preserve"> </v>
      </c>
      <c r="M736" s="16" t="str">
        <f>+CONSOLIDADO!N740&amp;" "&amp;CONSOLIDADO!O740</f>
        <v xml:space="preserve"> </v>
      </c>
    </row>
    <row r="737" spans="1:13" x14ac:dyDescent="0.2">
      <c r="A737" s="34" t="str">
        <f t="shared" si="55"/>
        <v>-234</v>
      </c>
      <c r="B737" s="34">
        <f t="shared" si="56"/>
        <v>234</v>
      </c>
      <c r="C737" s="34" t="str">
        <f t="shared" si="57"/>
        <v/>
      </c>
      <c r="D737" s="34" t="str">
        <f t="shared" si="58"/>
        <v/>
      </c>
      <c r="E737" s="34" t="str">
        <f t="shared" si="59"/>
        <v/>
      </c>
      <c r="F737" s="35" t="str">
        <f>IF(ISERROR(CONSOLIDADO!D741&amp;IF(LEN(CONSOLIDADO!G741)=1,"00"&amp;CONSOLIDADO!G741,IF(LEN(CONSOLIDADO!G741)=2,"0"&amp;CONSOLIDADO!G741,IF(LEN(CONSOLIDADO!G741)=3,CONSOLIDADO!G741,""))))=TRUE,"",CONSOLIDADO!D741&amp;IF(LEN(CONSOLIDADO!G741)=1,"00"&amp;CONSOLIDADO!G741,IF(LEN(CONSOLIDADO!G741)=2,"0"&amp;CONSOLIDADO!G741,IF(LEN(CONSOLIDADO!G741)=3,CONSOLIDADO!G741,""))))</f>
        <v/>
      </c>
      <c r="G737" s="16">
        <f>CONSOLIDADO!B741</f>
        <v>0</v>
      </c>
      <c r="H737" s="16" t="str">
        <f>MID(CONSOLIDADO!E741,6,250)</f>
        <v/>
      </c>
      <c r="I737" s="36">
        <f>CONSOLIDADO!H741</f>
        <v>0</v>
      </c>
      <c r="J737" s="34" t="str">
        <f>+CONSOLIDADO!P741&amp;" - "&amp;CONSOLIDADO!Q741&amp;" - "&amp;CONSOLIDADO!R741&amp;" "&amp;CONSOLIDADO!S741</f>
        <v xml:space="preserve"> -  -  </v>
      </c>
      <c r="K737" s="34" t="str">
        <f>+CONSOLIDADO!J741&amp;" "&amp;CONSOLIDADO!K741</f>
        <v xml:space="preserve"> </v>
      </c>
      <c r="L737" s="16" t="str">
        <f>+CONSOLIDADO!L741&amp;" "&amp;CONSOLIDADO!M741</f>
        <v xml:space="preserve"> </v>
      </c>
      <c r="M737" s="16" t="str">
        <f>+CONSOLIDADO!N741&amp;" "&amp;CONSOLIDADO!O741</f>
        <v xml:space="preserve"> </v>
      </c>
    </row>
    <row r="738" spans="1:13" x14ac:dyDescent="0.2">
      <c r="A738" s="34" t="str">
        <f t="shared" si="55"/>
        <v>-235</v>
      </c>
      <c r="B738" s="34">
        <f t="shared" si="56"/>
        <v>235</v>
      </c>
      <c r="C738" s="34" t="str">
        <f t="shared" si="57"/>
        <v/>
      </c>
      <c r="D738" s="34" t="str">
        <f t="shared" si="58"/>
        <v/>
      </c>
      <c r="E738" s="34" t="str">
        <f t="shared" si="59"/>
        <v/>
      </c>
      <c r="F738" s="35" t="str">
        <f>IF(ISERROR(CONSOLIDADO!D742&amp;IF(LEN(CONSOLIDADO!G742)=1,"00"&amp;CONSOLIDADO!G742,IF(LEN(CONSOLIDADO!G742)=2,"0"&amp;CONSOLIDADO!G742,IF(LEN(CONSOLIDADO!G742)=3,CONSOLIDADO!G742,""))))=TRUE,"",CONSOLIDADO!D742&amp;IF(LEN(CONSOLIDADO!G742)=1,"00"&amp;CONSOLIDADO!G742,IF(LEN(CONSOLIDADO!G742)=2,"0"&amp;CONSOLIDADO!G742,IF(LEN(CONSOLIDADO!G742)=3,CONSOLIDADO!G742,""))))</f>
        <v/>
      </c>
      <c r="G738" s="16">
        <f>CONSOLIDADO!B742</f>
        <v>0</v>
      </c>
      <c r="H738" s="16" t="str">
        <f>MID(CONSOLIDADO!E742,6,250)</f>
        <v/>
      </c>
      <c r="I738" s="36">
        <f>CONSOLIDADO!H742</f>
        <v>0</v>
      </c>
      <c r="J738" s="34" t="str">
        <f>+CONSOLIDADO!P742&amp;" - "&amp;CONSOLIDADO!Q742&amp;" - "&amp;CONSOLIDADO!R742&amp;" "&amp;CONSOLIDADO!S742</f>
        <v xml:space="preserve"> -  -  </v>
      </c>
      <c r="K738" s="34" t="str">
        <f>+CONSOLIDADO!J742&amp;" "&amp;CONSOLIDADO!K742</f>
        <v xml:space="preserve"> </v>
      </c>
      <c r="L738" s="16" t="str">
        <f>+CONSOLIDADO!L742&amp;" "&amp;CONSOLIDADO!M742</f>
        <v xml:space="preserve"> </v>
      </c>
      <c r="M738" s="16" t="str">
        <f>+CONSOLIDADO!N742&amp;" "&amp;CONSOLIDADO!O742</f>
        <v xml:space="preserve"> </v>
      </c>
    </row>
    <row r="739" spans="1:13" x14ac:dyDescent="0.2">
      <c r="A739" s="34" t="str">
        <f t="shared" si="55"/>
        <v>-236</v>
      </c>
      <c r="B739" s="34">
        <f t="shared" si="56"/>
        <v>236</v>
      </c>
      <c r="C739" s="34" t="str">
        <f t="shared" si="57"/>
        <v/>
      </c>
      <c r="D739" s="34" t="str">
        <f t="shared" si="58"/>
        <v/>
      </c>
      <c r="E739" s="34" t="str">
        <f t="shared" si="59"/>
        <v/>
      </c>
      <c r="F739" s="35" t="str">
        <f>IF(ISERROR(CONSOLIDADO!D743&amp;IF(LEN(CONSOLIDADO!G743)=1,"00"&amp;CONSOLIDADO!G743,IF(LEN(CONSOLIDADO!G743)=2,"0"&amp;CONSOLIDADO!G743,IF(LEN(CONSOLIDADO!G743)=3,CONSOLIDADO!G743,""))))=TRUE,"",CONSOLIDADO!D743&amp;IF(LEN(CONSOLIDADO!G743)=1,"00"&amp;CONSOLIDADO!G743,IF(LEN(CONSOLIDADO!G743)=2,"0"&amp;CONSOLIDADO!G743,IF(LEN(CONSOLIDADO!G743)=3,CONSOLIDADO!G743,""))))</f>
        <v/>
      </c>
      <c r="G739" s="16">
        <f>CONSOLIDADO!B743</f>
        <v>0</v>
      </c>
      <c r="H739" s="16" t="str">
        <f>MID(CONSOLIDADO!E743,6,250)</f>
        <v/>
      </c>
      <c r="I739" s="36">
        <f>CONSOLIDADO!H743</f>
        <v>0</v>
      </c>
      <c r="J739" s="34" t="str">
        <f>+CONSOLIDADO!P743&amp;" - "&amp;CONSOLIDADO!Q743&amp;" - "&amp;CONSOLIDADO!R743&amp;" "&amp;CONSOLIDADO!S743</f>
        <v xml:space="preserve"> -  -  </v>
      </c>
      <c r="K739" s="34" t="str">
        <f>+CONSOLIDADO!J743&amp;" "&amp;CONSOLIDADO!K743</f>
        <v xml:space="preserve"> </v>
      </c>
      <c r="L739" s="16" t="str">
        <f>+CONSOLIDADO!L743&amp;" "&amp;CONSOLIDADO!M743</f>
        <v xml:space="preserve"> </v>
      </c>
      <c r="M739" s="16" t="str">
        <f>+CONSOLIDADO!N743&amp;" "&amp;CONSOLIDADO!O743</f>
        <v xml:space="preserve"> </v>
      </c>
    </row>
    <row r="740" spans="1:13" x14ac:dyDescent="0.2">
      <c r="A740" s="34" t="str">
        <f t="shared" si="55"/>
        <v>-237</v>
      </c>
      <c r="B740" s="34">
        <f t="shared" si="56"/>
        <v>237</v>
      </c>
      <c r="C740" s="34" t="str">
        <f t="shared" si="57"/>
        <v/>
      </c>
      <c r="D740" s="34" t="str">
        <f t="shared" si="58"/>
        <v/>
      </c>
      <c r="E740" s="34" t="str">
        <f t="shared" si="59"/>
        <v/>
      </c>
      <c r="F740" s="35" t="str">
        <f>IF(ISERROR(CONSOLIDADO!D744&amp;IF(LEN(CONSOLIDADO!G744)=1,"00"&amp;CONSOLIDADO!G744,IF(LEN(CONSOLIDADO!G744)=2,"0"&amp;CONSOLIDADO!G744,IF(LEN(CONSOLIDADO!G744)=3,CONSOLIDADO!G744,""))))=TRUE,"",CONSOLIDADO!D744&amp;IF(LEN(CONSOLIDADO!G744)=1,"00"&amp;CONSOLIDADO!G744,IF(LEN(CONSOLIDADO!G744)=2,"0"&amp;CONSOLIDADO!G744,IF(LEN(CONSOLIDADO!G744)=3,CONSOLIDADO!G744,""))))</f>
        <v/>
      </c>
      <c r="G740" s="16">
        <f>CONSOLIDADO!B744</f>
        <v>0</v>
      </c>
      <c r="H740" s="16" t="str">
        <f>MID(CONSOLIDADO!E744,6,250)</f>
        <v/>
      </c>
      <c r="I740" s="36">
        <f>CONSOLIDADO!H744</f>
        <v>0</v>
      </c>
      <c r="J740" s="34" t="str">
        <f>+CONSOLIDADO!P744&amp;" - "&amp;CONSOLIDADO!Q744&amp;" - "&amp;CONSOLIDADO!R744&amp;" "&amp;CONSOLIDADO!S744</f>
        <v xml:space="preserve"> -  -  </v>
      </c>
      <c r="K740" s="34" t="str">
        <f>+CONSOLIDADO!J744&amp;" "&amp;CONSOLIDADO!K744</f>
        <v xml:space="preserve"> </v>
      </c>
      <c r="L740" s="16" t="str">
        <f>+CONSOLIDADO!L744&amp;" "&amp;CONSOLIDADO!M744</f>
        <v xml:space="preserve"> </v>
      </c>
      <c r="M740" s="16" t="str">
        <f>+CONSOLIDADO!N744&amp;" "&amp;CONSOLIDADO!O744</f>
        <v xml:space="preserve"> </v>
      </c>
    </row>
    <row r="741" spans="1:13" x14ac:dyDescent="0.2">
      <c r="A741" s="34" t="str">
        <f t="shared" si="55"/>
        <v>-238</v>
      </c>
      <c r="B741" s="34">
        <f t="shared" si="56"/>
        <v>238</v>
      </c>
      <c r="C741" s="34" t="str">
        <f t="shared" si="57"/>
        <v/>
      </c>
      <c r="D741" s="34" t="str">
        <f t="shared" si="58"/>
        <v/>
      </c>
      <c r="E741" s="34" t="str">
        <f t="shared" si="59"/>
        <v/>
      </c>
      <c r="F741" s="35" t="str">
        <f>IF(ISERROR(CONSOLIDADO!D745&amp;IF(LEN(CONSOLIDADO!G745)=1,"00"&amp;CONSOLIDADO!G745,IF(LEN(CONSOLIDADO!G745)=2,"0"&amp;CONSOLIDADO!G745,IF(LEN(CONSOLIDADO!G745)=3,CONSOLIDADO!G745,""))))=TRUE,"",CONSOLIDADO!D745&amp;IF(LEN(CONSOLIDADO!G745)=1,"00"&amp;CONSOLIDADO!G745,IF(LEN(CONSOLIDADO!G745)=2,"0"&amp;CONSOLIDADO!G745,IF(LEN(CONSOLIDADO!G745)=3,CONSOLIDADO!G745,""))))</f>
        <v/>
      </c>
      <c r="G741" s="16">
        <f>CONSOLIDADO!B745</f>
        <v>0</v>
      </c>
      <c r="H741" s="16" t="str">
        <f>MID(CONSOLIDADO!E745,6,250)</f>
        <v/>
      </c>
      <c r="I741" s="36">
        <f>CONSOLIDADO!H745</f>
        <v>0</v>
      </c>
      <c r="J741" s="34" t="str">
        <f>+CONSOLIDADO!P745&amp;" - "&amp;CONSOLIDADO!Q745&amp;" - "&amp;CONSOLIDADO!R745&amp;" "&amp;CONSOLIDADO!S745</f>
        <v xml:space="preserve"> -  -  </v>
      </c>
      <c r="K741" s="34" t="str">
        <f>+CONSOLIDADO!J745&amp;" "&amp;CONSOLIDADO!K745</f>
        <v xml:space="preserve"> </v>
      </c>
      <c r="L741" s="16" t="str">
        <f>+CONSOLIDADO!L745&amp;" "&amp;CONSOLIDADO!M745</f>
        <v xml:space="preserve"> </v>
      </c>
      <c r="M741" s="16" t="str">
        <f>+CONSOLIDADO!N745&amp;" "&amp;CONSOLIDADO!O745</f>
        <v xml:space="preserve"> </v>
      </c>
    </row>
    <row r="742" spans="1:13" x14ac:dyDescent="0.2">
      <c r="A742" s="34" t="str">
        <f t="shared" si="55"/>
        <v>-239</v>
      </c>
      <c r="B742" s="34">
        <f t="shared" si="56"/>
        <v>239</v>
      </c>
      <c r="C742" s="34" t="str">
        <f t="shared" si="57"/>
        <v/>
      </c>
      <c r="D742" s="34" t="str">
        <f t="shared" si="58"/>
        <v/>
      </c>
      <c r="E742" s="34" t="str">
        <f t="shared" si="59"/>
        <v/>
      </c>
      <c r="F742" s="35" t="str">
        <f>IF(ISERROR(CONSOLIDADO!D746&amp;IF(LEN(CONSOLIDADO!G746)=1,"00"&amp;CONSOLIDADO!G746,IF(LEN(CONSOLIDADO!G746)=2,"0"&amp;CONSOLIDADO!G746,IF(LEN(CONSOLIDADO!G746)=3,CONSOLIDADO!G746,""))))=TRUE,"",CONSOLIDADO!D746&amp;IF(LEN(CONSOLIDADO!G746)=1,"00"&amp;CONSOLIDADO!G746,IF(LEN(CONSOLIDADO!G746)=2,"0"&amp;CONSOLIDADO!G746,IF(LEN(CONSOLIDADO!G746)=3,CONSOLIDADO!G746,""))))</f>
        <v/>
      </c>
      <c r="G742" s="16">
        <f>CONSOLIDADO!B746</f>
        <v>0</v>
      </c>
      <c r="H742" s="16" t="str">
        <f>MID(CONSOLIDADO!E746,6,250)</f>
        <v/>
      </c>
      <c r="I742" s="36">
        <f>CONSOLIDADO!H746</f>
        <v>0</v>
      </c>
      <c r="J742" s="34" t="str">
        <f>+CONSOLIDADO!P746&amp;" - "&amp;CONSOLIDADO!Q746&amp;" - "&amp;CONSOLIDADO!R746&amp;" "&amp;CONSOLIDADO!S746</f>
        <v xml:space="preserve"> -  -  </v>
      </c>
      <c r="K742" s="34" t="str">
        <f>+CONSOLIDADO!J746&amp;" "&amp;CONSOLIDADO!K746</f>
        <v xml:space="preserve"> </v>
      </c>
      <c r="L742" s="16" t="str">
        <f>+CONSOLIDADO!L746&amp;" "&amp;CONSOLIDADO!M746</f>
        <v xml:space="preserve"> </v>
      </c>
      <c r="M742" s="16" t="str">
        <f>+CONSOLIDADO!N746&amp;" "&amp;CONSOLIDADO!O746</f>
        <v xml:space="preserve"> </v>
      </c>
    </row>
    <row r="743" spans="1:13" x14ac:dyDescent="0.2">
      <c r="A743" s="34" t="str">
        <f t="shared" si="55"/>
        <v>-240</v>
      </c>
      <c r="B743" s="34">
        <f t="shared" si="56"/>
        <v>240</v>
      </c>
      <c r="C743" s="34" t="str">
        <f t="shared" si="57"/>
        <v/>
      </c>
      <c r="D743" s="34" t="str">
        <f t="shared" si="58"/>
        <v/>
      </c>
      <c r="E743" s="34" t="str">
        <f t="shared" si="59"/>
        <v/>
      </c>
      <c r="F743" s="35" t="str">
        <f>IF(ISERROR(CONSOLIDADO!D747&amp;IF(LEN(CONSOLIDADO!G747)=1,"00"&amp;CONSOLIDADO!G747,IF(LEN(CONSOLIDADO!G747)=2,"0"&amp;CONSOLIDADO!G747,IF(LEN(CONSOLIDADO!G747)=3,CONSOLIDADO!G747,""))))=TRUE,"",CONSOLIDADO!D747&amp;IF(LEN(CONSOLIDADO!G747)=1,"00"&amp;CONSOLIDADO!G747,IF(LEN(CONSOLIDADO!G747)=2,"0"&amp;CONSOLIDADO!G747,IF(LEN(CONSOLIDADO!G747)=3,CONSOLIDADO!G747,""))))</f>
        <v/>
      </c>
      <c r="G743" s="16">
        <f>CONSOLIDADO!B747</f>
        <v>0</v>
      </c>
      <c r="H743" s="16" t="str">
        <f>MID(CONSOLIDADO!E747,6,250)</f>
        <v/>
      </c>
      <c r="I743" s="36">
        <f>CONSOLIDADO!H747</f>
        <v>0</v>
      </c>
      <c r="J743" s="34" t="str">
        <f>+CONSOLIDADO!P747&amp;" - "&amp;CONSOLIDADO!Q747&amp;" - "&amp;CONSOLIDADO!R747&amp;" "&amp;CONSOLIDADO!S747</f>
        <v xml:space="preserve"> -  -  </v>
      </c>
      <c r="K743" s="34" t="str">
        <f>+CONSOLIDADO!J747&amp;" "&amp;CONSOLIDADO!K747</f>
        <v xml:space="preserve"> </v>
      </c>
      <c r="L743" s="16" t="str">
        <f>+CONSOLIDADO!L747&amp;" "&amp;CONSOLIDADO!M747</f>
        <v xml:space="preserve"> </v>
      </c>
      <c r="M743" s="16" t="str">
        <f>+CONSOLIDADO!N747&amp;" "&amp;CONSOLIDADO!O747</f>
        <v xml:space="preserve"> </v>
      </c>
    </row>
    <row r="744" spans="1:13" x14ac:dyDescent="0.2">
      <c r="A744" s="34" t="str">
        <f t="shared" si="55"/>
        <v>-241</v>
      </c>
      <c r="B744" s="34">
        <f t="shared" si="56"/>
        <v>241</v>
      </c>
      <c r="C744" s="34" t="str">
        <f t="shared" si="57"/>
        <v/>
      </c>
      <c r="D744" s="34" t="str">
        <f t="shared" si="58"/>
        <v/>
      </c>
      <c r="E744" s="34" t="str">
        <f t="shared" si="59"/>
        <v/>
      </c>
      <c r="F744" s="35" t="str">
        <f>IF(ISERROR(CONSOLIDADO!D748&amp;IF(LEN(CONSOLIDADO!G748)=1,"00"&amp;CONSOLIDADO!G748,IF(LEN(CONSOLIDADO!G748)=2,"0"&amp;CONSOLIDADO!G748,IF(LEN(CONSOLIDADO!G748)=3,CONSOLIDADO!G748,""))))=TRUE,"",CONSOLIDADO!D748&amp;IF(LEN(CONSOLIDADO!G748)=1,"00"&amp;CONSOLIDADO!G748,IF(LEN(CONSOLIDADO!G748)=2,"0"&amp;CONSOLIDADO!G748,IF(LEN(CONSOLIDADO!G748)=3,CONSOLIDADO!G748,""))))</f>
        <v/>
      </c>
      <c r="G744" s="16">
        <f>CONSOLIDADO!B748</f>
        <v>0</v>
      </c>
      <c r="H744" s="16" t="str">
        <f>MID(CONSOLIDADO!E748,6,250)</f>
        <v/>
      </c>
      <c r="I744" s="36">
        <f>CONSOLIDADO!H748</f>
        <v>0</v>
      </c>
      <c r="J744" s="34" t="str">
        <f>+CONSOLIDADO!P748&amp;" - "&amp;CONSOLIDADO!Q748&amp;" - "&amp;CONSOLIDADO!R748&amp;" "&amp;CONSOLIDADO!S748</f>
        <v xml:space="preserve"> -  -  </v>
      </c>
      <c r="K744" s="34" t="str">
        <f>+CONSOLIDADO!J748&amp;" "&amp;CONSOLIDADO!K748</f>
        <v xml:space="preserve"> </v>
      </c>
      <c r="L744" s="16" t="str">
        <f>+CONSOLIDADO!L748&amp;" "&amp;CONSOLIDADO!M748</f>
        <v xml:space="preserve"> </v>
      </c>
      <c r="M744" s="16" t="str">
        <f>+CONSOLIDADO!N748&amp;" "&amp;CONSOLIDADO!O748</f>
        <v xml:space="preserve"> </v>
      </c>
    </row>
    <row r="745" spans="1:13" x14ac:dyDescent="0.2">
      <c r="A745" s="34" t="str">
        <f t="shared" si="55"/>
        <v>-242</v>
      </c>
      <c r="B745" s="34">
        <f t="shared" si="56"/>
        <v>242</v>
      </c>
      <c r="C745" s="34" t="str">
        <f t="shared" si="57"/>
        <v/>
      </c>
      <c r="D745" s="34" t="str">
        <f t="shared" si="58"/>
        <v/>
      </c>
      <c r="E745" s="34" t="str">
        <f t="shared" si="59"/>
        <v/>
      </c>
      <c r="F745" s="35" t="str">
        <f>IF(ISERROR(CONSOLIDADO!D749&amp;IF(LEN(CONSOLIDADO!G749)=1,"00"&amp;CONSOLIDADO!G749,IF(LEN(CONSOLIDADO!G749)=2,"0"&amp;CONSOLIDADO!G749,IF(LEN(CONSOLIDADO!G749)=3,CONSOLIDADO!G749,""))))=TRUE,"",CONSOLIDADO!D749&amp;IF(LEN(CONSOLIDADO!G749)=1,"00"&amp;CONSOLIDADO!G749,IF(LEN(CONSOLIDADO!G749)=2,"0"&amp;CONSOLIDADO!G749,IF(LEN(CONSOLIDADO!G749)=3,CONSOLIDADO!G749,""))))</f>
        <v/>
      </c>
      <c r="G745" s="16">
        <f>CONSOLIDADO!B749</f>
        <v>0</v>
      </c>
      <c r="H745" s="16" t="str">
        <f>MID(CONSOLIDADO!E749,6,250)</f>
        <v/>
      </c>
      <c r="I745" s="36">
        <f>CONSOLIDADO!H749</f>
        <v>0</v>
      </c>
      <c r="J745" s="34" t="str">
        <f>+CONSOLIDADO!P749&amp;" - "&amp;CONSOLIDADO!Q749&amp;" - "&amp;CONSOLIDADO!R749&amp;" "&amp;CONSOLIDADO!S749</f>
        <v xml:space="preserve"> -  -  </v>
      </c>
      <c r="K745" s="34" t="str">
        <f>+CONSOLIDADO!J749&amp;" "&amp;CONSOLIDADO!K749</f>
        <v xml:space="preserve"> </v>
      </c>
      <c r="L745" s="16" t="str">
        <f>+CONSOLIDADO!L749&amp;" "&amp;CONSOLIDADO!M749</f>
        <v xml:space="preserve"> </v>
      </c>
      <c r="M745" s="16" t="str">
        <f>+CONSOLIDADO!N749&amp;" "&amp;CONSOLIDADO!O749</f>
        <v xml:space="preserve"> </v>
      </c>
    </row>
    <row r="746" spans="1:13" x14ac:dyDescent="0.2">
      <c r="A746" s="34" t="str">
        <f t="shared" si="55"/>
        <v>-243</v>
      </c>
      <c r="B746" s="34">
        <f t="shared" si="56"/>
        <v>243</v>
      </c>
      <c r="C746" s="34" t="str">
        <f t="shared" si="57"/>
        <v/>
      </c>
      <c r="D746" s="34" t="str">
        <f t="shared" si="58"/>
        <v/>
      </c>
      <c r="E746" s="34" t="str">
        <f t="shared" si="59"/>
        <v/>
      </c>
      <c r="F746" s="35" t="str">
        <f>IF(ISERROR(CONSOLIDADO!D750&amp;IF(LEN(CONSOLIDADO!G750)=1,"00"&amp;CONSOLIDADO!G750,IF(LEN(CONSOLIDADO!G750)=2,"0"&amp;CONSOLIDADO!G750,IF(LEN(CONSOLIDADO!G750)=3,CONSOLIDADO!G750,""))))=TRUE,"",CONSOLIDADO!D750&amp;IF(LEN(CONSOLIDADO!G750)=1,"00"&amp;CONSOLIDADO!G750,IF(LEN(CONSOLIDADO!G750)=2,"0"&amp;CONSOLIDADO!G750,IF(LEN(CONSOLIDADO!G750)=3,CONSOLIDADO!G750,""))))</f>
        <v/>
      </c>
      <c r="G746" s="16">
        <f>CONSOLIDADO!B750</f>
        <v>0</v>
      </c>
      <c r="H746" s="16" t="str">
        <f>MID(CONSOLIDADO!E750,6,250)</f>
        <v/>
      </c>
      <c r="I746" s="36">
        <f>CONSOLIDADO!H750</f>
        <v>0</v>
      </c>
      <c r="J746" s="34" t="str">
        <f>+CONSOLIDADO!P750&amp;" - "&amp;CONSOLIDADO!Q750&amp;" - "&amp;CONSOLIDADO!R750&amp;" "&amp;CONSOLIDADO!S750</f>
        <v xml:space="preserve"> -  -  </v>
      </c>
      <c r="K746" s="34" t="str">
        <f>+CONSOLIDADO!J750&amp;" "&amp;CONSOLIDADO!K750</f>
        <v xml:space="preserve"> </v>
      </c>
      <c r="L746" s="16" t="str">
        <f>+CONSOLIDADO!L750&amp;" "&amp;CONSOLIDADO!M750</f>
        <v xml:space="preserve"> </v>
      </c>
      <c r="M746" s="16" t="str">
        <f>+CONSOLIDADO!N750&amp;" "&amp;CONSOLIDADO!O750</f>
        <v xml:space="preserve"> </v>
      </c>
    </row>
    <row r="747" spans="1:13" x14ac:dyDescent="0.2">
      <c r="A747" s="34" t="str">
        <f t="shared" si="55"/>
        <v>-244</v>
      </c>
      <c r="B747" s="34">
        <f t="shared" si="56"/>
        <v>244</v>
      </c>
      <c r="C747" s="34" t="str">
        <f t="shared" si="57"/>
        <v/>
      </c>
      <c r="D747" s="34" t="str">
        <f t="shared" si="58"/>
        <v/>
      </c>
      <c r="E747" s="34" t="str">
        <f t="shared" si="59"/>
        <v/>
      </c>
      <c r="F747" s="35" t="str">
        <f>IF(ISERROR(CONSOLIDADO!D751&amp;IF(LEN(CONSOLIDADO!G751)=1,"00"&amp;CONSOLIDADO!G751,IF(LEN(CONSOLIDADO!G751)=2,"0"&amp;CONSOLIDADO!G751,IF(LEN(CONSOLIDADO!G751)=3,CONSOLIDADO!G751,""))))=TRUE,"",CONSOLIDADO!D751&amp;IF(LEN(CONSOLIDADO!G751)=1,"00"&amp;CONSOLIDADO!G751,IF(LEN(CONSOLIDADO!G751)=2,"0"&amp;CONSOLIDADO!G751,IF(LEN(CONSOLIDADO!G751)=3,CONSOLIDADO!G751,""))))</f>
        <v/>
      </c>
      <c r="G747" s="16">
        <f>CONSOLIDADO!B751</f>
        <v>0</v>
      </c>
      <c r="H747" s="16" t="str">
        <f>MID(CONSOLIDADO!E751,6,250)</f>
        <v/>
      </c>
      <c r="I747" s="36">
        <f>CONSOLIDADO!H751</f>
        <v>0</v>
      </c>
      <c r="J747" s="34" t="str">
        <f>+CONSOLIDADO!P751&amp;" - "&amp;CONSOLIDADO!Q751&amp;" - "&amp;CONSOLIDADO!R751&amp;" "&amp;CONSOLIDADO!S751</f>
        <v xml:space="preserve"> -  -  </v>
      </c>
      <c r="K747" s="34" t="str">
        <f>+CONSOLIDADO!J751&amp;" "&amp;CONSOLIDADO!K751</f>
        <v xml:space="preserve"> </v>
      </c>
      <c r="L747" s="16" t="str">
        <f>+CONSOLIDADO!L751&amp;" "&amp;CONSOLIDADO!M751</f>
        <v xml:space="preserve"> </v>
      </c>
      <c r="M747" s="16" t="str">
        <f>+CONSOLIDADO!N751&amp;" "&amp;CONSOLIDADO!O751</f>
        <v xml:space="preserve"> </v>
      </c>
    </row>
    <row r="748" spans="1:13" x14ac:dyDescent="0.2">
      <c r="A748" s="34" t="str">
        <f t="shared" si="55"/>
        <v>-245</v>
      </c>
      <c r="B748" s="34">
        <f t="shared" si="56"/>
        <v>245</v>
      </c>
      <c r="C748" s="34" t="str">
        <f t="shared" si="57"/>
        <v/>
      </c>
      <c r="D748" s="34" t="str">
        <f t="shared" si="58"/>
        <v/>
      </c>
      <c r="E748" s="34" t="str">
        <f t="shared" si="59"/>
        <v/>
      </c>
      <c r="F748" s="35" t="str">
        <f>IF(ISERROR(CONSOLIDADO!D752&amp;IF(LEN(CONSOLIDADO!G752)=1,"00"&amp;CONSOLIDADO!G752,IF(LEN(CONSOLIDADO!G752)=2,"0"&amp;CONSOLIDADO!G752,IF(LEN(CONSOLIDADO!G752)=3,CONSOLIDADO!G752,""))))=TRUE,"",CONSOLIDADO!D752&amp;IF(LEN(CONSOLIDADO!G752)=1,"00"&amp;CONSOLIDADO!G752,IF(LEN(CONSOLIDADO!G752)=2,"0"&amp;CONSOLIDADO!G752,IF(LEN(CONSOLIDADO!G752)=3,CONSOLIDADO!G752,""))))</f>
        <v/>
      </c>
      <c r="G748" s="16">
        <f>CONSOLIDADO!B752</f>
        <v>0</v>
      </c>
      <c r="H748" s="16" t="str">
        <f>MID(CONSOLIDADO!E752,6,250)</f>
        <v/>
      </c>
      <c r="I748" s="36">
        <f>CONSOLIDADO!H752</f>
        <v>0</v>
      </c>
      <c r="J748" s="34" t="str">
        <f>+CONSOLIDADO!P752&amp;" - "&amp;CONSOLIDADO!Q752&amp;" - "&amp;CONSOLIDADO!R752&amp;" "&amp;CONSOLIDADO!S752</f>
        <v xml:space="preserve"> -  -  </v>
      </c>
      <c r="K748" s="34" t="str">
        <f>+CONSOLIDADO!J752&amp;" "&amp;CONSOLIDADO!K752</f>
        <v xml:space="preserve"> </v>
      </c>
      <c r="L748" s="16" t="str">
        <f>+CONSOLIDADO!L752&amp;" "&amp;CONSOLIDADO!M752</f>
        <v xml:space="preserve"> </v>
      </c>
      <c r="M748" s="16" t="str">
        <f>+CONSOLIDADO!N752&amp;" "&amp;CONSOLIDADO!O752</f>
        <v xml:space="preserve"> </v>
      </c>
    </row>
    <row r="749" spans="1:13" x14ac:dyDescent="0.2">
      <c r="A749" s="34" t="str">
        <f t="shared" si="55"/>
        <v>-246</v>
      </c>
      <c r="B749" s="34">
        <f t="shared" si="56"/>
        <v>246</v>
      </c>
      <c r="C749" s="34" t="str">
        <f t="shared" si="57"/>
        <v/>
      </c>
      <c r="D749" s="34" t="str">
        <f t="shared" si="58"/>
        <v/>
      </c>
      <c r="E749" s="34" t="str">
        <f t="shared" si="59"/>
        <v/>
      </c>
      <c r="F749" s="35" t="str">
        <f>IF(ISERROR(CONSOLIDADO!D753&amp;IF(LEN(CONSOLIDADO!G753)=1,"00"&amp;CONSOLIDADO!G753,IF(LEN(CONSOLIDADO!G753)=2,"0"&amp;CONSOLIDADO!G753,IF(LEN(CONSOLIDADO!G753)=3,CONSOLIDADO!G753,""))))=TRUE,"",CONSOLIDADO!D753&amp;IF(LEN(CONSOLIDADO!G753)=1,"00"&amp;CONSOLIDADO!G753,IF(LEN(CONSOLIDADO!G753)=2,"0"&amp;CONSOLIDADO!G753,IF(LEN(CONSOLIDADO!G753)=3,CONSOLIDADO!G753,""))))</f>
        <v/>
      </c>
      <c r="G749" s="16">
        <f>CONSOLIDADO!B753</f>
        <v>0</v>
      </c>
      <c r="H749" s="16" t="str">
        <f>MID(CONSOLIDADO!E753,6,250)</f>
        <v/>
      </c>
      <c r="I749" s="36">
        <f>CONSOLIDADO!H753</f>
        <v>0</v>
      </c>
      <c r="J749" s="34" t="str">
        <f>+CONSOLIDADO!P753&amp;" - "&amp;CONSOLIDADO!Q753&amp;" - "&amp;CONSOLIDADO!R753&amp;" "&amp;CONSOLIDADO!S753</f>
        <v xml:space="preserve"> -  -  </v>
      </c>
      <c r="K749" s="34" t="str">
        <f>+CONSOLIDADO!J753&amp;" "&amp;CONSOLIDADO!K753</f>
        <v xml:space="preserve"> </v>
      </c>
      <c r="L749" s="16" t="str">
        <f>+CONSOLIDADO!L753&amp;" "&amp;CONSOLIDADO!M753</f>
        <v xml:space="preserve"> </v>
      </c>
      <c r="M749" s="16" t="str">
        <f>+CONSOLIDADO!N753&amp;" "&amp;CONSOLIDADO!O753</f>
        <v xml:space="preserve"> </v>
      </c>
    </row>
    <row r="750" spans="1:13" x14ac:dyDescent="0.2">
      <c r="A750" s="34" t="str">
        <f t="shared" si="55"/>
        <v>-247</v>
      </c>
      <c r="B750" s="34">
        <f t="shared" si="56"/>
        <v>247</v>
      </c>
      <c r="C750" s="34" t="str">
        <f t="shared" si="57"/>
        <v/>
      </c>
      <c r="D750" s="34" t="str">
        <f t="shared" si="58"/>
        <v/>
      </c>
      <c r="E750" s="34" t="str">
        <f t="shared" si="59"/>
        <v/>
      </c>
      <c r="F750" s="35" t="str">
        <f>IF(ISERROR(CONSOLIDADO!D754&amp;IF(LEN(CONSOLIDADO!G754)=1,"00"&amp;CONSOLIDADO!G754,IF(LEN(CONSOLIDADO!G754)=2,"0"&amp;CONSOLIDADO!G754,IF(LEN(CONSOLIDADO!G754)=3,CONSOLIDADO!G754,""))))=TRUE,"",CONSOLIDADO!D754&amp;IF(LEN(CONSOLIDADO!G754)=1,"00"&amp;CONSOLIDADO!G754,IF(LEN(CONSOLIDADO!G754)=2,"0"&amp;CONSOLIDADO!G754,IF(LEN(CONSOLIDADO!G754)=3,CONSOLIDADO!G754,""))))</f>
        <v/>
      </c>
      <c r="G750" s="16">
        <f>CONSOLIDADO!B754</f>
        <v>0</v>
      </c>
      <c r="H750" s="16" t="str">
        <f>MID(CONSOLIDADO!E754,6,250)</f>
        <v/>
      </c>
      <c r="I750" s="36">
        <f>CONSOLIDADO!H754</f>
        <v>0</v>
      </c>
      <c r="J750" s="34" t="str">
        <f>+CONSOLIDADO!P754&amp;" - "&amp;CONSOLIDADO!Q754&amp;" - "&amp;CONSOLIDADO!R754&amp;" "&amp;CONSOLIDADO!S754</f>
        <v xml:space="preserve"> -  -  </v>
      </c>
      <c r="K750" s="34" t="str">
        <f>+CONSOLIDADO!J754&amp;" "&amp;CONSOLIDADO!K754</f>
        <v xml:space="preserve"> </v>
      </c>
      <c r="L750" s="16" t="str">
        <f>+CONSOLIDADO!L754&amp;" "&amp;CONSOLIDADO!M754</f>
        <v xml:space="preserve"> </v>
      </c>
      <c r="M750" s="16" t="str">
        <f>+CONSOLIDADO!N754&amp;" "&amp;CONSOLIDADO!O754</f>
        <v xml:space="preserve"> </v>
      </c>
    </row>
    <row r="751" spans="1:13" x14ac:dyDescent="0.2">
      <c r="A751" s="34" t="str">
        <f t="shared" si="55"/>
        <v>-248</v>
      </c>
      <c r="B751" s="34">
        <f t="shared" si="56"/>
        <v>248</v>
      </c>
      <c r="C751" s="34" t="str">
        <f t="shared" si="57"/>
        <v/>
      </c>
      <c r="D751" s="34" t="str">
        <f t="shared" si="58"/>
        <v/>
      </c>
      <c r="E751" s="34" t="str">
        <f t="shared" si="59"/>
        <v/>
      </c>
      <c r="F751" s="35" t="str">
        <f>IF(ISERROR(CONSOLIDADO!D755&amp;IF(LEN(CONSOLIDADO!G755)=1,"00"&amp;CONSOLIDADO!G755,IF(LEN(CONSOLIDADO!G755)=2,"0"&amp;CONSOLIDADO!G755,IF(LEN(CONSOLIDADO!G755)=3,CONSOLIDADO!G755,""))))=TRUE,"",CONSOLIDADO!D755&amp;IF(LEN(CONSOLIDADO!G755)=1,"00"&amp;CONSOLIDADO!G755,IF(LEN(CONSOLIDADO!G755)=2,"0"&amp;CONSOLIDADO!G755,IF(LEN(CONSOLIDADO!G755)=3,CONSOLIDADO!G755,""))))</f>
        <v/>
      </c>
      <c r="G751" s="16">
        <f>CONSOLIDADO!B755</f>
        <v>0</v>
      </c>
      <c r="H751" s="16" t="str">
        <f>MID(CONSOLIDADO!E755,6,250)</f>
        <v/>
      </c>
      <c r="I751" s="36">
        <f>CONSOLIDADO!H755</f>
        <v>0</v>
      </c>
      <c r="J751" s="34" t="str">
        <f>+CONSOLIDADO!P755&amp;" - "&amp;CONSOLIDADO!Q755&amp;" - "&amp;CONSOLIDADO!R755&amp;" "&amp;CONSOLIDADO!S755</f>
        <v xml:space="preserve"> -  -  </v>
      </c>
      <c r="K751" s="34" t="str">
        <f>+CONSOLIDADO!J755&amp;" "&amp;CONSOLIDADO!K755</f>
        <v xml:space="preserve"> </v>
      </c>
      <c r="L751" s="16" t="str">
        <f>+CONSOLIDADO!L755&amp;" "&amp;CONSOLIDADO!M755</f>
        <v xml:space="preserve"> </v>
      </c>
      <c r="M751" s="16" t="str">
        <f>+CONSOLIDADO!N755&amp;" "&amp;CONSOLIDADO!O755</f>
        <v xml:space="preserve"> </v>
      </c>
    </row>
    <row r="752" spans="1:13" x14ac:dyDescent="0.2">
      <c r="A752" s="34" t="str">
        <f t="shared" si="55"/>
        <v>-249</v>
      </c>
      <c r="B752" s="34">
        <f t="shared" si="56"/>
        <v>249</v>
      </c>
      <c r="C752" s="34" t="str">
        <f t="shared" si="57"/>
        <v/>
      </c>
      <c r="D752" s="34" t="str">
        <f t="shared" si="58"/>
        <v/>
      </c>
      <c r="E752" s="34" t="str">
        <f t="shared" si="59"/>
        <v/>
      </c>
      <c r="F752" s="35" t="str">
        <f>IF(ISERROR(CONSOLIDADO!D756&amp;IF(LEN(CONSOLIDADO!G756)=1,"00"&amp;CONSOLIDADO!G756,IF(LEN(CONSOLIDADO!G756)=2,"0"&amp;CONSOLIDADO!G756,IF(LEN(CONSOLIDADO!G756)=3,CONSOLIDADO!G756,""))))=TRUE,"",CONSOLIDADO!D756&amp;IF(LEN(CONSOLIDADO!G756)=1,"00"&amp;CONSOLIDADO!G756,IF(LEN(CONSOLIDADO!G756)=2,"0"&amp;CONSOLIDADO!G756,IF(LEN(CONSOLIDADO!G756)=3,CONSOLIDADO!G756,""))))</f>
        <v/>
      </c>
      <c r="G752" s="16">
        <f>CONSOLIDADO!B756</f>
        <v>0</v>
      </c>
      <c r="H752" s="16" t="str">
        <f>MID(CONSOLIDADO!E756,6,250)</f>
        <v/>
      </c>
      <c r="I752" s="36">
        <f>CONSOLIDADO!H756</f>
        <v>0</v>
      </c>
      <c r="J752" s="34" t="str">
        <f>+CONSOLIDADO!P756&amp;" - "&amp;CONSOLIDADO!Q756&amp;" - "&amp;CONSOLIDADO!R756&amp;" "&amp;CONSOLIDADO!S756</f>
        <v xml:space="preserve"> -  -  </v>
      </c>
      <c r="K752" s="34" t="str">
        <f>+CONSOLIDADO!J756&amp;" "&amp;CONSOLIDADO!K756</f>
        <v xml:space="preserve"> </v>
      </c>
      <c r="L752" s="16" t="str">
        <f>+CONSOLIDADO!L756&amp;" "&amp;CONSOLIDADO!M756</f>
        <v xml:space="preserve"> </v>
      </c>
      <c r="M752" s="16" t="str">
        <f>+CONSOLIDADO!N756&amp;" "&amp;CONSOLIDADO!O756</f>
        <v xml:space="preserve"> </v>
      </c>
    </row>
    <row r="753" spans="1:13" x14ac:dyDescent="0.2">
      <c r="A753" s="34" t="str">
        <f t="shared" si="55"/>
        <v>-250</v>
      </c>
      <c r="B753" s="34">
        <f t="shared" si="56"/>
        <v>250</v>
      </c>
      <c r="C753" s="34" t="str">
        <f t="shared" si="57"/>
        <v/>
      </c>
      <c r="D753" s="34" t="str">
        <f t="shared" si="58"/>
        <v/>
      </c>
      <c r="E753" s="34" t="str">
        <f t="shared" si="59"/>
        <v/>
      </c>
      <c r="F753" s="35" t="str">
        <f>IF(ISERROR(CONSOLIDADO!D757&amp;IF(LEN(CONSOLIDADO!G757)=1,"00"&amp;CONSOLIDADO!G757,IF(LEN(CONSOLIDADO!G757)=2,"0"&amp;CONSOLIDADO!G757,IF(LEN(CONSOLIDADO!G757)=3,CONSOLIDADO!G757,""))))=TRUE,"",CONSOLIDADO!D757&amp;IF(LEN(CONSOLIDADO!G757)=1,"00"&amp;CONSOLIDADO!G757,IF(LEN(CONSOLIDADO!G757)=2,"0"&amp;CONSOLIDADO!G757,IF(LEN(CONSOLIDADO!G757)=3,CONSOLIDADO!G757,""))))</f>
        <v/>
      </c>
      <c r="G753" s="16">
        <f>CONSOLIDADO!B757</f>
        <v>0</v>
      </c>
      <c r="H753" s="16" t="str">
        <f>MID(CONSOLIDADO!E757,6,250)</f>
        <v/>
      </c>
      <c r="I753" s="36">
        <f>CONSOLIDADO!H757</f>
        <v>0</v>
      </c>
      <c r="J753" s="34" t="str">
        <f>+CONSOLIDADO!P757&amp;" - "&amp;CONSOLIDADO!Q757&amp;" - "&amp;CONSOLIDADO!R757&amp;" "&amp;CONSOLIDADO!S757</f>
        <v xml:space="preserve"> -  -  </v>
      </c>
      <c r="K753" s="34" t="str">
        <f>+CONSOLIDADO!J757&amp;" "&amp;CONSOLIDADO!K757</f>
        <v xml:space="preserve"> </v>
      </c>
      <c r="L753" s="16" t="str">
        <f>+CONSOLIDADO!L757&amp;" "&amp;CONSOLIDADO!M757</f>
        <v xml:space="preserve"> </v>
      </c>
      <c r="M753" s="16" t="str">
        <f>+CONSOLIDADO!N757&amp;" "&amp;CONSOLIDADO!O757</f>
        <v xml:space="preserve"> </v>
      </c>
    </row>
    <row r="754" spans="1:13" x14ac:dyDescent="0.2">
      <c r="A754" s="34" t="str">
        <f t="shared" si="55"/>
        <v>-251</v>
      </c>
      <c r="B754" s="34">
        <f t="shared" si="56"/>
        <v>251</v>
      </c>
      <c r="C754" s="34" t="str">
        <f t="shared" si="57"/>
        <v/>
      </c>
      <c r="D754" s="34" t="str">
        <f t="shared" si="58"/>
        <v/>
      </c>
      <c r="E754" s="34" t="str">
        <f t="shared" si="59"/>
        <v/>
      </c>
      <c r="F754" s="35" t="str">
        <f>IF(ISERROR(CONSOLIDADO!D758&amp;IF(LEN(CONSOLIDADO!G758)=1,"00"&amp;CONSOLIDADO!G758,IF(LEN(CONSOLIDADO!G758)=2,"0"&amp;CONSOLIDADO!G758,IF(LEN(CONSOLIDADO!G758)=3,CONSOLIDADO!G758,""))))=TRUE,"",CONSOLIDADO!D758&amp;IF(LEN(CONSOLIDADO!G758)=1,"00"&amp;CONSOLIDADO!G758,IF(LEN(CONSOLIDADO!G758)=2,"0"&amp;CONSOLIDADO!G758,IF(LEN(CONSOLIDADO!G758)=3,CONSOLIDADO!G758,""))))</f>
        <v/>
      </c>
      <c r="G754" s="16">
        <f>CONSOLIDADO!B758</f>
        <v>0</v>
      </c>
      <c r="H754" s="16" t="str">
        <f>MID(CONSOLIDADO!E758,6,250)</f>
        <v/>
      </c>
      <c r="I754" s="36">
        <f>CONSOLIDADO!H758</f>
        <v>0</v>
      </c>
      <c r="J754" s="34" t="str">
        <f>+CONSOLIDADO!P758&amp;" - "&amp;CONSOLIDADO!Q758&amp;" - "&amp;CONSOLIDADO!R758&amp;" "&amp;CONSOLIDADO!S758</f>
        <v xml:space="preserve"> -  -  </v>
      </c>
      <c r="K754" s="34" t="str">
        <f>+CONSOLIDADO!J758&amp;" "&amp;CONSOLIDADO!K758</f>
        <v xml:space="preserve"> </v>
      </c>
      <c r="L754" s="16" t="str">
        <f>+CONSOLIDADO!L758&amp;" "&amp;CONSOLIDADO!M758</f>
        <v xml:space="preserve"> </v>
      </c>
      <c r="M754" s="16" t="str">
        <f>+CONSOLIDADO!N758&amp;" "&amp;CONSOLIDADO!O758</f>
        <v xml:space="preserve"> </v>
      </c>
    </row>
    <row r="755" spans="1:13" x14ac:dyDescent="0.2">
      <c r="A755" s="34" t="str">
        <f t="shared" si="55"/>
        <v>-252</v>
      </c>
      <c r="B755" s="34">
        <f t="shared" si="56"/>
        <v>252</v>
      </c>
      <c r="C755" s="34" t="str">
        <f t="shared" si="57"/>
        <v/>
      </c>
      <c r="D755" s="34" t="str">
        <f t="shared" si="58"/>
        <v/>
      </c>
      <c r="E755" s="34" t="str">
        <f t="shared" si="59"/>
        <v/>
      </c>
      <c r="F755" s="35" t="str">
        <f>IF(ISERROR(CONSOLIDADO!D759&amp;IF(LEN(CONSOLIDADO!G759)=1,"00"&amp;CONSOLIDADO!G759,IF(LEN(CONSOLIDADO!G759)=2,"0"&amp;CONSOLIDADO!G759,IF(LEN(CONSOLIDADO!G759)=3,CONSOLIDADO!G759,""))))=TRUE,"",CONSOLIDADO!D759&amp;IF(LEN(CONSOLIDADO!G759)=1,"00"&amp;CONSOLIDADO!G759,IF(LEN(CONSOLIDADO!G759)=2,"0"&amp;CONSOLIDADO!G759,IF(LEN(CONSOLIDADO!G759)=3,CONSOLIDADO!G759,""))))</f>
        <v/>
      </c>
      <c r="G755" s="16">
        <f>CONSOLIDADO!B759</f>
        <v>0</v>
      </c>
      <c r="H755" s="16" t="str">
        <f>MID(CONSOLIDADO!E759,6,250)</f>
        <v/>
      </c>
      <c r="I755" s="36">
        <f>CONSOLIDADO!H759</f>
        <v>0</v>
      </c>
      <c r="J755" s="34" t="str">
        <f>+CONSOLIDADO!P759&amp;" - "&amp;CONSOLIDADO!Q759&amp;" - "&amp;CONSOLIDADO!R759&amp;" "&amp;CONSOLIDADO!S759</f>
        <v xml:space="preserve"> -  -  </v>
      </c>
      <c r="K755" s="34" t="str">
        <f>+CONSOLIDADO!J759&amp;" "&amp;CONSOLIDADO!K759</f>
        <v xml:space="preserve"> </v>
      </c>
      <c r="L755" s="16" t="str">
        <f>+CONSOLIDADO!L759&amp;" "&amp;CONSOLIDADO!M759</f>
        <v xml:space="preserve"> </v>
      </c>
      <c r="M755" s="16" t="str">
        <f>+CONSOLIDADO!N759&amp;" "&amp;CONSOLIDADO!O759</f>
        <v xml:space="preserve"> </v>
      </c>
    </row>
    <row r="756" spans="1:13" x14ac:dyDescent="0.2">
      <c r="A756" s="34" t="str">
        <f t="shared" si="55"/>
        <v>-253</v>
      </c>
      <c r="B756" s="34">
        <f t="shared" si="56"/>
        <v>253</v>
      </c>
      <c r="C756" s="34" t="str">
        <f t="shared" si="57"/>
        <v/>
      </c>
      <c r="D756" s="34" t="str">
        <f t="shared" si="58"/>
        <v/>
      </c>
      <c r="E756" s="34" t="str">
        <f t="shared" si="59"/>
        <v/>
      </c>
      <c r="F756" s="35" t="str">
        <f>IF(ISERROR(CONSOLIDADO!D760&amp;IF(LEN(CONSOLIDADO!G760)=1,"00"&amp;CONSOLIDADO!G760,IF(LEN(CONSOLIDADO!G760)=2,"0"&amp;CONSOLIDADO!G760,IF(LEN(CONSOLIDADO!G760)=3,CONSOLIDADO!G760,""))))=TRUE,"",CONSOLIDADO!D760&amp;IF(LEN(CONSOLIDADO!G760)=1,"00"&amp;CONSOLIDADO!G760,IF(LEN(CONSOLIDADO!G760)=2,"0"&amp;CONSOLIDADO!G760,IF(LEN(CONSOLIDADO!G760)=3,CONSOLIDADO!G760,""))))</f>
        <v/>
      </c>
      <c r="G756" s="16">
        <f>CONSOLIDADO!B760</f>
        <v>0</v>
      </c>
      <c r="H756" s="16" t="str">
        <f>MID(CONSOLIDADO!E760,6,250)</f>
        <v/>
      </c>
      <c r="I756" s="36">
        <f>CONSOLIDADO!H760</f>
        <v>0</v>
      </c>
      <c r="J756" s="34" t="str">
        <f>+CONSOLIDADO!P760&amp;" - "&amp;CONSOLIDADO!Q760&amp;" - "&amp;CONSOLIDADO!R760&amp;" "&amp;CONSOLIDADO!S760</f>
        <v xml:space="preserve"> -  -  </v>
      </c>
      <c r="K756" s="34" t="str">
        <f>+CONSOLIDADO!J760&amp;" "&amp;CONSOLIDADO!K760</f>
        <v xml:space="preserve"> </v>
      </c>
      <c r="L756" s="16" t="str">
        <f>+CONSOLIDADO!L760&amp;" "&amp;CONSOLIDADO!M760</f>
        <v xml:space="preserve"> </v>
      </c>
      <c r="M756" s="16" t="str">
        <f>+CONSOLIDADO!N760&amp;" "&amp;CONSOLIDADO!O760</f>
        <v xml:space="preserve"> </v>
      </c>
    </row>
    <row r="757" spans="1:13" x14ac:dyDescent="0.2">
      <c r="A757" s="34" t="str">
        <f t="shared" si="55"/>
        <v>-254</v>
      </c>
      <c r="B757" s="34">
        <f t="shared" si="56"/>
        <v>254</v>
      </c>
      <c r="C757" s="34" t="str">
        <f t="shared" si="57"/>
        <v/>
      </c>
      <c r="D757" s="34" t="str">
        <f t="shared" si="58"/>
        <v/>
      </c>
      <c r="E757" s="34" t="str">
        <f t="shared" si="59"/>
        <v/>
      </c>
      <c r="F757" s="35" t="str">
        <f>IF(ISERROR(CONSOLIDADO!D761&amp;IF(LEN(CONSOLIDADO!G761)=1,"00"&amp;CONSOLIDADO!G761,IF(LEN(CONSOLIDADO!G761)=2,"0"&amp;CONSOLIDADO!G761,IF(LEN(CONSOLIDADO!G761)=3,CONSOLIDADO!G761,""))))=TRUE,"",CONSOLIDADO!D761&amp;IF(LEN(CONSOLIDADO!G761)=1,"00"&amp;CONSOLIDADO!G761,IF(LEN(CONSOLIDADO!G761)=2,"0"&amp;CONSOLIDADO!G761,IF(LEN(CONSOLIDADO!G761)=3,CONSOLIDADO!G761,""))))</f>
        <v/>
      </c>
      <c r="G757" s="16">
        <f>CONSOLIDADO!B761</f>
        <v>0</v>
      </c>
      <c r="H757" s="16" t="str">
        <f>MID(CONSOLIDADO!E761,6,250)</f>
        <v/>
      </c>
      <c r="I757" s="36">
        <f>CONSOLIDADO!H761</f>
        <v>0</v>
      </c>
      <c r="J757" s="34" t="str">
        <f>+CONSOLIDADO!P761&amp;" - "&amp;CONSOLIDADO!Q761&amp;" - "&amp;CONSOLIDADO!R761&amp;" "&amp;CONSOLIDADO!S761</f>
        <v xml:space="preserve"> -  -  </v>
      </c>
      <c r="K757" s="34" t="str">
        <f>+CONSOLIDADO!J761&amp;" "&amp;CONSOLIDADO!K761</f>
        <v xml:space="preserve"> </v>
      </c>
      <c r="L757" s="16" t="str">
        <f>+CONSOLIDADO!L761&amp;" "&amp;CONSOLIDADO!M761</f>
        <v xml:space="preserve"> </v>
      </c>
      <c r="M757" s="16" t="str">
        <f>+CONSOLIDADO!N761&amp;" "&amp;CONSOLIDADO!O761</f>
        <v xml:space="preserve"> </v>
      </c>
    </row>
    <row r="758" spans="1:13" x14ac:dyDescent="0.2">
      <c r="A758" s="34" t="str">
        <f t="shared" si="55"/>
        <v>-255</v>
      </c>
      <c r="B758" s="34">
        <f t="shared" si="56"/>
        <v>255</v>
      </c>
      <c r="C758" s="34" t="str">
        <f t="shared" si="57"/>
        <v/>
      </c>
      <c r="D758" s="34" t="str">
        <f t="shared" si="58"/>
        <v/>
      </c>
      <c r="E758" s="34" t="str">
        <f t="shared" si="59"/>
        <v/>
      </c>
      <c r="F758" s="35" t="str">
        <f>IF(ISERROR(CONSOLIDADO!D762&amp;IF(LEN(CONSOLIDADO!G762)=1,"00"&amp;CONSOLIDADO!G762,IF(LEN(CONSOLIDADO!G762)=2,"0"&amp;CONSOLIDADO!G762,IF(LEN(CONSOLIDADO!G762)=3,CONSOLIDADO!G762,""))))=TRUE,"",CONSOLIDADO!D762&amp;IF(LEN(CONSOLIDADO!G762)=1,"00"&amp;CONSOLIDADO!G762,IF(LEN(CONSOLIDADO!G762)=2,"0"&amp;CONSOLIDADO!G762,IF(LEN(CONSOLIDADO!G762)=3,CONSOLIDADO!G762,""))))</f>
        <v/>
      </c>
      <c r="G758" s="16">
        <f>CONSOLIDADO!B762</f>
        <v>0</v>
      </c>
      <c r="H758" s="16" t="str">
        <f>MID(CONSOLIDADO!E762,6,250)</f>
        <v/>
      </c>
      <c r="I758" s="36">
        <f>CONSOLIDADO!H762</f>
        <v>0</v>
      </c>
      <c r="J758" s="34" t="str">
        <f>+CONSOLIDADO!P762&amp;" - "&amp;CONSOLIDADO!Q762&amp;" - "&amp;CONSOLIDADO!R762&amp;" "&amp;CONSOLIDADO!S762</f>
        <v xml:space="preserve"> -  -  </v>
      </c>
      <c r="K758" s="34" t="str">
        <f>+CONSOLIDADO!J762&amp;" "&amp;CONSOLIDADO!K762</f>
        <v xml:space="preserve"> </v>
      </c>
      <c r="L758" s="16" t="str">
        <f>+CONSOLIDADO!L762&amp;" "&amp;CONSOLIDADO!M762</f>
        <v xml:space="preserve"> </v>
      </c>
      <c r="M758" s="16" t="str">
        <f>+CONSOLIDADO!N762&amp;" "&amp;CONSOLIDADO!O762</f>
        <v xml:space="preserve"> </v>
      </c>
    </row>
    <row r="759" spans="1:13" x14ac:dyDescent="0.2">
      <c r="A759" s="34" t="str">
        <f t="shared" si="55"/>
        <v>-256</v>
      </c>
      <c r="B759" s="34">
        <f t="shared" si="56"/>
        <v>256</v>
      </c>
      <c r="C759" s="34" t="str">
        <f t="shared" si="57"/>
        <v/>
      </c>
      <c r="D759" s="34" t="str">
        <f t="shared" si="58"/>
        <v/>
      </c>
      <c r="E759" s="34" t="str">
        <f t="shared" si="59"/>
        <v/>
      </c>
      <c r="F759" s="35" t="str">
        <f>IF(ISERROR(CONSOLIDADO!D763&amp;IF(LEN(CONSOLIDADO!G763)=1,"00"&amp;CONSOLIDADO!G763,IF(LEN(CONSOLIDADO!G763)=2,"0"&amp;CONSOLIDADO!G763,IF(LEN(CONSOLIDADO!G763)=3,CONSOLIDADO!G763,""))))=TRUE,"",CONSOLIDADO!D763&amp;IF(LEN(CONSOLIDADO!G763)=1,"00"&amp;CONSOLIDADO!G763,IF(LEN(CONSOLIDADO!G763)=2,"0"&amp;CONSOLIDADO!G763,IF(LEN(CONSOLIDADO!G763)=3,CONSOLIDADO!G763,""))))</f>
        <v/>
      </c>
      <c r="G759" s="16">
        <f>CONSOLIDADO!B763</f>
        <v>0</v>
      </c>
      <c r="H759" s="16" t="str">
        <f>MID(CONSOLIDADO!E763,6,250)</f>
        <v/>
      </c>
      <c r="I759" s="36">
        <f>CONSOLIDADO!H763</f>
        <v>0</v>
      </c>
      <c r="J759" s="34" t="str">
        <f>+CONSOLIDADO!P763&amp;" - "&amp;CONSOLIDADO!Q763&amp;" - "&amp;CONSOLIDADO!R763&amp;" "&amp;CONSOLIDADO!S763</f>
        <v xml:space="preserve"> -  -  </v>
      </c>
      <c r="K759" s="34" t="str">
        <f>+CONSOLIDADO!J763&amp;" "&amp;CONSOLIDADO!K763</f>
        <v xml:space="preserve"> </v>
      </c>
      <c r="L759" s="16" t="str">
        <f>+CONSOLIDADO!L763&amp;" "&amp;CONSOLIDADO!M763</f>
        <v xml:space="preserve"> </v>
      </c>
      <c r="M759" s="16" t="str">
        <f>+CONSOLIDADO!N763&amp;" "&amp;CONSOLIDADO!O763</f>
        <v xml:space="preserve"> </v>
      </c>
    </row>
    <row r="760" spans="1:13" x14ac:dyDescent="0.2">
      <c r="A760" s="34" t="str">
        <f t="shared" si="55"/>
        <v>-257</v>
      </c>
      <c r="B760" s="34">
        <f t="shared" si="56"/>
        <v>257</v>
      </c>
      <c r="C760" s="34" t="str">
        <f t="shared" si="57"/>
        <v/>
      </c>
      <c r="D760" s="34" t="str">
        <f t="shared" si="58"/>
        <v/>
      </c>
      <c r="E760" s="34" t="str">
        <f t="shared" si="59"/>
        <v/>
      </c>
      <c r="F760" s="35" t="str">
        <f>IF(ISERROR(CONSOLIDADO!D764&amp;IF(LEN(CONSOLIDADO!G764)=1,"00"&amp;CONSOLIDADO!G764,IF(LEN(CONSOLIDADO!G764)=2,"0"&amp;CONSOLIDADO!G764,IF(LEN(CONSOLIDADO!G764)=3,CONSOLIDADO!G764,""))))=TRUE,"",CONSOLIDADO!D764&amp;IF(LEN(CONSOLIDADO!G764)=1,"00"&amp;CONSOLIDADO!G764,IF(LEN(CONSOLIDADO!G764)=2,"0"&amp;CONSOLIDADO!G764,IF(LEN(CONSOLIDADO!G764)=3,CONSOLIDADO!G764,""))))</f>
        <v/>
      </c>
      <c r="G760" s="16">
        <f>CONSOLIDADO!B764</f>
        <v>0</v>
      </c>
      <c r="H760" s="16" t="str">
        <f>MID(CONSOLIDADO!E764,6,250)</f>
        <v/>
      </c>
      <c r="I760" s="36">
        <f>CONSOLIDADO!H764</f>
        <v>0</v>
      </c>
      <c r="J760" s="34" t="str">
        <f>+CONSOLIDADO!P764&amp;" - "&amp;CONSOLIDADO!Q764&amp;" - "&amp;CONSOLIDADO!R764&amp;" "&amp;CONSOLIDADO!S764</f>
        <v xml:space="preserve"> -  -  </v>
      </c>
      <c r="K760" s="34" t="str">
        <f>+CONSOLIDADO!J764&amp;" "&amp;CONSOLIDADO!K764</f>
        <v xml:space="preserve"> </v>
      </c>
      <c r="L760" s="16" t="str">
        <f>+CONSOLIDADO!L764&amp;" "&amp;CONSOLIDADO!M764</f>
        <v xml:space="preserve"> </v>
      </c>
      <c r="M760" s="16" t="str">
        <f>+CONSOLIDADO!N764&amp;" "&amp;CONSOLIDADO!O764</f>
        <v xml:space="preserve"> </v>
      </c>
    </row>
    <row r="761" spans="1:13" x14ac:dyDescent="0.2">
      <c r="A761" s="34" t="str">
        <f t="shared" si="55"/>
        <v>-258</v>
      </c>
      <c r="B761" s="34">
        <f t="shared" si="56"/>
        <v>258</v>
      </c>
      <c r="C761" s="34" t="str">
        <f t="shared" si="57"/>
        <v/>
      </c>
      <c r="D761" s="34" t="str">
        <f t="shared" si="58"/>
        <v/>
      </c>
      <c r="E761" s="34" t="str">
        <f t="shared" si="59"/>
        <v/>
      </c>
      <c r="F761" s="35" t="str">
        <f>IF(ISERROR(CONSOLIDADO!D765&amp;IF(LEN(CONSOLIDADO!G765)=1,"00"&amp;CONSOLIDADO!G765,IF(LEN(CONSOLIDADO!G765)=2,"0"&amp;CONSOLIDADO!G765,IF(LEN(CONSOLIDADO!G765)=3,CONSOLIDADO!G765,""))))=TRUE,"",CONSOLIDADO!D765&amp;IF(LEN(CONSOLIDADO!G765)=1,"00"&amp;CONSOLIDADO!G765,IF(LEN(CONSOLIDADO!G765)=2,"0"&amp;CONSOLIDADO!G765,IF(LEN(CONSOLIDADO!G765)=3,CONSOLIDADO!G765,""))))</f>
        <v/>
      </c>
      <c r="G761" s="16">
        <f>CONSOLIDADO!B765</f>
        <v>0</v>
      </c>
      <c r="H761" s="16" t="str">
        <f>MID(CONSOLIDADO!E765,6,250)</f>
        <v/>
      </c>
      <c r="I761" s="36">
        <f>CONSOLIDADO!H765</f>
        <v>0</v>
      </c>
      <c r="J761" s="34" t="str">
        <f>+CONSOLIDADO!P765&amp;" - "&amp;CONSOLIDADO!Q765&amp;" - "&amp;CONSOLIDADO!R765&amp;" "&amp;CONSOLIDADO!S765</f>
        <v xml:space="preserve"> -  -  </v>
      </c>
      <c r="K761" s="34" t="str">
        <f>+CONSOLIDADO!J765&amp;" "&amp;CONSOLIDADO!K765</f>
        <v xml:space="preserve"> </v>
      </c>
      <c r="L761" s="16" t="str">
        <f>+CONSOLIDADO!L765&amp;" "&amp;CONSOLIDADO!M765</f>
        <v xml:space="preserve"> </v>
      </c>
      <c r="M761" s="16" t="str">
        <f>+CONSOLIDADO!N765&amp;" "&amp;CONSOLIDADO!O765</f>
        <v xml:space="preserve"> </v>
      </c>
    </row>
    <row r="762" spans="1:13" x14ac:dyDescent="0.2">
      <c r="A762" s="34" t="str">
        <f t="shared" si="55"/>
        <v>-259</v>
      </c>
      <c r="B762" s="34">
        <f t="shared" si="56"/>
        <v>259</v>
      </c>
      <c r="C762" s="34" t="str">
        <f t="shared" si="57"/>
        <v/>
      </c>
      <c r="D762" s="34" t="str">
        <f t="shared" si="58"/>
        <v/>
      </c>
      <c r="E762" s="34" t="str">
        <f t="shared" si="59"/>
        <v/>
      </c>
      <c r="F762" s="35" t="str">
        <f>IF(ISERROR(CONSOLIDADO!D766&amp;IF(LEN(CONSOLIDADO!G766)=1,"00"&amp;CONSOLIDADO!G766,IF(LEN(CONSOLIDADO!G766)=2,"0"&amp;CONSOLIDADO!G766,IF(LEN(CONSOLIDADO!G766)=3,CONSOLIDADO!G766,""))))=TRUE,"",CONSOLIDADO!D766&amp;IF(LEN(CONSOLIDADO!G766)=1,"00"&amp;CONSOLIDADO!G766,IF(LEN(CONSOLIDADO!G766)=2,"0"&amp;CONSOLIDADO!G766,IF(LEN(CONSOLIDADO!G766)=3,CONSOLIDADO!G766,""))))</f>
        <v/>
      </c>
      <c r="G762" s="16">
        <f>CONSOLIDADO!B766</f>
        <v>0</v>
      </c>
      <c r="H762" s="16" t="str">
        <f>MID(CONSOLIDADO!E766,6,250)</f>
        <v/>
      </c>
      <c r="I762" s="36">
        <f>CONSOLIDADO!H766</f>
        <v>0</v>
      </c>
      <c r="J762" s="34" t="str">
        <f>+CONSOLIDADO!P766&amp;" - "&amp;CONSOLIDADO!Q766&amp;" - "&amp;CONSOLIDADO!R766&amp;" "&amp;CONSOLIDADO!S766</f>
        <v xml:space="preserve"> -  -  </v>
      </c>
      <c r="K762" s="34" t="str">
        <f>+CONSOLIDADO!J766&amp;" "&amp;CONSOLIDADO!K766</f>
        <v xml:space="preserve"> </v>
      </c>
      <c r="L762" s="16" t="str">
        <f>+CONSOLIDADO!L766&amp;" "&amp;CONSOLIDADO!M766</f>
        <v xml:space="preserve"> </v>
      </c>
      <c r="M762" s="16" t="str">
        <f>+CONSOLIDADO!N766&amp;" "&amp;CONSOLIDADO!O766</f>
        <v xml:space="preserve"> </v>
      </c>
    </row>
    <row r="763" spans="1:13" x14ac:dyDescent="0.2">
      <c r="A763" s="34" t="str">
        <f t="shared" si="55"/>
        <v>-260</v>
      </c>
      <c r="B763" s="34">
        <f t="shared" si="56"/>
        <v>260</v>
      </c>
      <c r="C763" s="34" t="str">
        <f t="shared" si="57"/>
        <v/>
      </c>
      <c r="D763" s="34" t="str">
        <f t="shared" si="58"/>
        <v/>
      </c>
      <c r="E763" s="34" t="str">
        <f t="shared" si="59"/>
        <v/>
      </c>
      <c r="F763" s="35" t="str">
        <f>IF(ISERROR(CONSOLIDADO!D767&amp;IF(LEN(CONSOLIDADO!G767)=1,"00"&amp;CONSOLIDADO!G767,IF(LEN(CONSOLIDADO!G767)=2,"0"&amp;CONSOLIDADO!G767,IF(LEN(CONSOLIDADO!G767)=3,CONSOLIDADO!G767,""))))=TRUE,"",CONSOLIDADO!D767&amp;IF(LEN(CONSOLIDADO!G767)=1,"00"&amp;CONSOLIDADO!G767,IF(LEN(CONSOLIDADO!G767)=2,"0"&amp;CONSOLIDADO!G767,IF(LEN(CONSOLIDADO!G767)=3,CONSOLIDADO!G767,""))))</f>
        <v/>
      </c>
      <c r="G763" s="16">
        <f>CONSOLIDADO!B767</f>
        <v>0</v>
      </c>
      <c r="H763" s="16" t="str">
        <f>MID(CONSOLIDADO!E767,6,250)</f>
        <v/>
      </c>
      <c r="I763" s="36">
        <f>CONSOLIDADO!H767</f>
        <v>0</v>
      </c>
      <c r="J763" s="34" t="str">
        <f>+CONSOLIDADO!P767&amp;" - "&amp;CONSOLIDADO!Q767&amp;" - "&amp;CONSOLIDADO!R767&amp;" "&amp;CONSOLIDADO!S767</f>
        <v xml:space="preserve"> -  -  </v>
      </c>
      <c r="K763" s="34" t="str">
        <f>+CONSOLIDADO!J767&amp;" "&amp;CONSOLIDADO!K767</f>
        <v xml:space="preserve"> </v>
      </c>
      <c r="L763" s="16" t="str">
        <f>+CONSOLIDADO!L767&amp;" "&amp;CONSOLIDADO!M767</f>
        <v xml:space="preserve"> </v>
      </c>
      <c r="M763" s="16" t="str">
        <f>+CONSOLIDADO!N767&amp;" "&amp;CONSOLIDADO!O767</f>
        <v xml:space="preserve"> </v>
      </c>
    </row>
    <row r="764" spans="1:13" x14ac:dyDescent="0.2">
      <c r="A764" s="34" t="str">
        <f t="shared" si="55"/>
        <v>-261</v>
      </c>
      <c r="B764" s="34">
        <f t="shared" si="56"/>
        <v>261</v>
      </c>
      <c r="C764" s="34" t="str">
        <f t="shared" si="57"/>
        <v/>
      </c>
      <c r="D764" s="34" t="str">
        <f t="shared" si="58"/>
        <v/>
      </c>
      <c r="E764" s="34" t="str">
        <f t="shared" si="59"/>
        <v/>
      </c>
      <c r="F764" s="35" t="str">
        <f>IF(ISERROR(CONSOLIDADO!D768&amp;IF(LEN(CONSOLIDADO!G768)=1,"00"&amp;CONSOLIDADO!G768,IF(LEN(CONSOLIDADO!G768)=2,"0"&amp;CONSOLIDADO!G768,IF(LEN(CONSOLIDADO!G768)=3,CONSOLIDADO!G768,""))))=TRUE,"",CONSOLIDADO!D768&amp;IF(LEN(CONSOLIDADO!G768)=1,"00"&amp;CONSOLIDADO!G768,IF(LEN(CONSOLIDADO!G768)=2,"0"&amp;CONSOLIDADO!G768,IF(LEN(CONSOLIDADO!G768)=3,CONSOLIDADO!G768,""))))</f>
        <v/>
      </c>
      <c r="G764" s="16">
        <f>CONSOLIDADO!B768</f>
        <v>0</v>
      </c>
      <c r="H764" s="16" t="str">
        <f>MID(CONSOLIDADO!E768,6,250)</f>
        <v/>
      </c>
      <c r="I764" s="36">
        <f>CONSOLIDADO!H768</f>
        <v>0</v>
      </c>
      <c r="J764" s="34" t="str">
        <f>+CONSOLIDADO!P768&amp;" - "&amp;CONSOLIDADO!Q768&amp;" - "&amp;CONSOLIDADO!R768&amp;" "&amp;CONSOLIDADO!S768</f>
        <v xml:space="preserve"> -  -  </v>
      </c>
      <c r="K764" s="34" t="str">
        <f>+CONSOLIDADO!J768&amp;" "&amp;CONSOLIDADO!K768</f>
        <v xml:space="preserve"> </v>
      </c>
      <c r="L764" s="16" t="str">
        <f>+CONSOLIDADO!L768&amp;" "&amp;CONSOLIDADO!M768</f>
        <v xml:space="preserve"> </v>
      </c>
      <c r="M764" s="16" t="str">
        <f>+CONSOLIDADO!N768&amp;" "&amp;CONSOLIDADO!O768</f>
        <v xml:space="preserve"> </v>
      </c>
    </row>
    <row r="765" spans="1:13" x14ac:dyDescent="0.2">
      <c r="A765" s="34" t="str">
        <f t="shared" si="55"/>
        <v>-262</v>
      </c>
      <c r="B765" s="34">
        <f t="shared" si="56"/>
        <v>262</v>
      </c>
      <c r="C765" s="34" t="str">
        <f t="shared" si="57"/>
        <v/>
      </c>
      <c r="D765" s="34" t="str">
        <f t="shared" si="58"/>
        <v/>
      </c>
      <c r="E765" s="34" t="str">
        <f t="shared" si="59"/>
        <v/>
      </c>
      <c r="F765" s="35" t="str">
        <f>IF(ISERROR(CONSOLIDADO!D769&amp;IF(LEN(CONSOLIDADO!G769)=1,"00"&amp;CONSOLIDADO!G769,IF(LEN(CONSOLIDADO!G769)=2,"0"&amp;CONSOLIDADO!G769,IF(LEN(CONSOLIDADO!G769)=3,CONSOLIDADO!G769,""))))=TRUE,"",CONSOLIDADO!D769&amp;IF(LEN(CONSOLIDADO!G769)=1,"00"&amp;CONSOLIDADO!G769,IF(LEN(CONSOLIDADO!G769)=2,"0"&amp;CONSOLIDADO!G769,IF(LEN(CONSOLIDADO!G769)=3,CONSOLIDADO!G769,""))))</f>
        <v/>
      </c>
      <c r="G765" s="16">
        <f>CONSOLIDADO!B769</f>
        <v>0</v>
      </c>
      <c r="H765" s="16" t="str">
        <f>MID(CONSOLIDADO!E769,6,250)</f>
        <v/>
      </c>
      <c r="I765" s="36">
        <f>CONSOLIDADO!H769</f>
        <v>0</v>
      </c>
      <c r="J765" s="34" t="str">
        <f>+CONSOLIDADO!P769&amp;" - "&amp;CONSOLIDADO!Q769&amp;" - "&amp;CONSOLIDADO!R769&amp;" "&amp;CONSOLIDADO!S769</f>
        <v xml:space="preserve"> -  -  </v>
      </c>
      <c r="K765" s="34" t="str">
        <f>+CONSOLIDADO!J769&amp;" "&amp;CONSOLIDADO!K769</f>
        <v xml:space="preserve"> </v>
      </c>
      <c r="L765" s="16" t="str">
        <f>+CONSOLIDADO!L769&amp;" "&amp;CONSOLIDADO!M769</f>
        <v xml:space="preserve"> </v>
      </c>
      <c r="M765" s="16" t="str">
        <f>+CONSOLIDADO!N769&amp;" "&amp;CONSOLIDADO!O769</f>
        <v xml:space="preserve"> </v>
      </c>
    </row>
    <row r="766" spans="1:13" x14ac:dyDescent="0.2">
      <c r="A766" s="34" t="str">
        <f t="shared" si="55"/>
        <v>-263</v>
      </c>
      <c r="B766" s="34">
        <f t="shared" si="56"/>
        <v>263</v>
      </c>
      <c r="C766" s="34" t="str">
        <f t="shared" si="57"/>
        <v/>
      </c>
      <c r="D766" s="34" t="str">
        <f t="shared" si="58"/>
        <v/>
      </c>
      <c r="E766" s="34" t="str">
        <f t="shared" si="59"/>
        <v/>
      </c>
      <c r="F766" s="35" t="str">
        <f>IF(ISERROR(CONSOLIDADO!D770&amp;IF(LEN(CONSOLIDADO!G770)=1,"00"&amp;CONSOLIDADO!G770,IF(LEN(CONSOLIDADO!G770)=2,"0"&amp;CONSOLIDADO!G770,IF(LEN(CONSOLIDADO!G770)=3,CONSOLIDADO!G770,""))))=TRUE,"",CONSOLIDADO!D770&amp;IF(LEN(CONSOLIDADO!G770)=1,"00"&amp;CONSOLIDADO!G770,IF(LEN(CONSOLIDADO!G770)=2,"0"&amp;CONSOLIDADO!G770,IF(LEN(CONSOLIDADO!G770)=3,CONSOLIDADO!G770,""))))</f>
        <v/>
      </c>
      <c r="G766" s="16">
        <f>CONSOLIDADO!B770</f>
        <v>0</v>
      </c>
      <c r="H766" s="16" t="str">
        <f>MID(CONSOLIDADO!E770,6,250)</f>
        <v/>
      </c>
      <c r="I766" s="36">
        <f>CONSOLIDADO!H770</f>
        <v>0</v>
      </c>
      <c r="J766" s="34" t="str">
        <f>+CONSOLIDADO!P770&amp;" - "&amp;CONSOLIDADO!Q770&amp;" - "&amp;CONSOLIDADO!R770&amp;" "&amp;CONSOLIDADO!S770</f>
        <v xml:space="preserve"> -  -  </v>
      </c>
      <c r="K766" s="34" t="str">
        <f>+CONSOLIDADO!J770&amp;" "&amp;CONSOLIDADO!K770</f>
        <v xml:space="preserve"> </v>
      </c>
      <c r="L766" s="16" t="str">
        <f>+CONSOLIDADO!L770&amp;" "&amp;CONSOLIDADO!M770</f>
        <v xml:space="preserve"> </v>
      </c>
      <c r="M766" s="16" t="str">
        <f>+CONSOLIDADO!N770&amp;" "&amp;CONSOLIDADO!O770</f>
        <v xml:space="preserve"> </v>
      </c>
    </row>
    <row r="767" spans="1:13" x14ac:dyDescent="0.2">
      <c r="A767" s="34" t="str">
        <f t="shared" si="55"/>
        <v>-264</v>
      </c>
      <c r="B767" s="34">
        <f t="shared" si="56"/>
        <v>264</v>
      </c>
      <c r="C767" s="34" t="str">
        <f t="shared" si="57"/>
        <v/>
      </c>
      <c r="D767" s="34" t="str">
        <f t="shared" si="58"/>
        <v/>
      </c>
      <c r="E767" s="34" t="str">
        <f t="shared" si="59"/>
        <v/>
      </c>
      <c r="F767" s="35" t="str">
        <f>IF(ISERROR(CONSOLIDADO!D771&amp;IF(LEN(CONSOLIDADO!G771)=1,"00"&amp;CONSOLIDADO!G771,IF(LEN(CONSOLIDADO!G771)=2,"0"&amp;CONSOLIDADO!G771,IF(LEN(CONSOLIDADO!G771)=3,CONSOLIDADO!G771,""))))=TRUE,"",CONSOLIDADO!D771&amp;IF(LEN(CONSOLIDADO!G771)=1,"00"&amp;CONSOLIDADO!G771,IF(LEN(CONSOLIDADO!G771)=2,"0"&amp;CONSOLIDADO!G771,IF(LEN(CONSOLIDADO!G771)=3,CONSOLIDADO!G771,""))))</f>
        <v/>
      </c>
      <c r="G767" s="16">
        <f>CONSOLIDADO!B771</f>
        <v>0</v>
      </c>
      <c r="H767" s="16" t="str">
        <f>MID(CONSOLIDADO!E771,6,250)</f>
        <v/>
      </c>
      <c r="I767" s="36">
        <f>CONSOLIDADO!H771</f>
        <v>0</v>
      </c>
      <c r="J767" s="34" t="str">
        <f>+CONSOLIDADO!P771&amp;" - "&amp;CONSOLIDADO!Q771&amp;" - "&amp;CONSOLIDADO!R771&amp;" "&amp;CONSOLIDADO!S771</f>
        <v xml:space="preserve"> -  -  </v>
      </c>
      <c r="K767" s="34" t="str">
        <f>+CONSOLIDADO!J771&amp;" "&amp;CONSOLIDADO!K771</f>
        <v xml:space="preserve"> </v>
      </c>
      <c r="L767" s="16" t="str">
        <f>+CONSOLIDADO!L771&amp;" "&amp;CONSOLIDADO!M771</f>
        <v xml:space="preserve"> </v>
      </c>
      <c r="M767" s="16" t="str">
        <f>+CONSOLIDADO!N771&amp;" "&amp;CONSOLIDADO!O771</f>
        <v xml:space="preserve"> </v>
      </c>
    </row>
    <row r="768" spans="1:13" x14ac:dyDescent="0.2">
      <c r="A768" s="34" t="str">
        <f t="shared" si="55"/>
        <v>-265</v>
      </c>
      <c r="B768" s="34">
        <f t="shared" si="56"/>
        <v>265</v>
      </c>
      <c r="C768" s="34" t="str">
        <f t="shared" si="57"/>
        <v/>
      </c>
      <c r="D768" s="34" t="str">
        <f t="shared" si="58"/>
        <v/>
      </c>
      <c r="E768" s="34" t="str">
        <f t="shared" si="59"/>
        <v/>
      </c>
      <c r="F768" s="35" t="str">
        <f>IF(ISERROR(CONSOLIDADO!D772&amp;IF(LEN(CONSOLIDADO!G772)=1,"00"&amp;CONSOLIDADO!G772,IF(LEN(CONSOLIDADO!G772)=2,"0"&amp;CONSOLIDADO!G772,IF(LEN(CONSOLIDADO!G772)=3,CONSOLIDADO!G772,""))))=TRUE,"",CONSOLIDADO!D772&amp;IF(LEN(CONSOLIDADO!G772)=1,"00"&amp;CONSOLIDADO!G772,IF(LEN(CONSOLIDADO!G772)=2,"0"&amp;CONSOLIDADO!G772,IF(LEN(CONSOLIDADO!G772)=3,CONSOLIDADO!G772,""))))</f>
        <v/>
      </c>
      <c r="G768" s="16">
        <f>CONSOLIDADO!B772</f>
        <v>0</v>
      </c>
      <c r="H768" s="16" t="str">
        <f>MID(CONSOLIDADO!E772,6,250)</f>
        <v/>
      </c>
      <c r="I768" s="36">
        <f>CONSOLIDADO!H772</f>
        <v>0</v>
      </c>
      <c r="J768" s="34" t="str">
        <f>+CONSOLIDADO!P772&amp;" - "&amp;CONSOLIDADO!Q772&amp;" - "&amp;CONSOLIDADO!R772&amp;" "&amp;CONSOLIDADO!S772</f>
        <v xml:space="preserve"> -  -  </v>
      </c>
      <c r="K768" s="34" t="str">
        <f>+CONSOLIDADO!J772&amp;" "&amp;CONSOLIDADO!K772</f>
        <v xml:space="preserve"> </v>
      </c>
      <c r="L768" s="16" t="str">
        <f>+CONSOLIDADO!L772&amp;" "&amp;CONSOLIDADO!M772</f>
        <v xml:space="preserve"> </v>
      </c>
      <c r="M768" s="16" t="str">
        <f>+CONSOLIDADO!N772&amp;" "&amp;CONSOLIDADO!O772</f>
        <v xml:space="preserve"> </v>
      </c>
    </row>
    <row r="769" spans="1:13" x14ac:dyDescent="0.2">
      <c r="A769" s="34" t="str">
        <f t="shared" si="55"/>
        <v>-266</v>
      </c>
      <c r="B769" s="34">
        <f t="shared" si="56"/>
        <v>266</v>
      </c>
      <c r="C769" s="34" t="str">
        <f t="shared" si="57"/>
        <v/>
      </c>
      <c r="D769" s="34" t="str">
        <f t="shared" si="58"/>
        <v/>
      </c>
      <c r="E769" s="34" t="str">
        <f t="shared" si="59"/>
        <v/>
      </c>
      <c r="F769" s="35" t="str">
        <f>IF(ISERROR(CONSOLIDADO!D773&amp;IF(LEN(CONSOLIDADO!G773)=1,"00"&amp;CONSOLIDADO!G773,IF(LEN(CONSOLIDADO!G773)=2,"0"&amp;CONSOLIDADO!G773,IF(LEN(CONSOLIDADO!G773)=3,CONSOLIDADO!G773,""))))=TRUE,"",CONSOLIDADO!D773&amp;IF(LEN(CONSOLIDADO!G773)=1,"00"&amp;CONSOLIDADO!G773,IF(LEN(CONSOLIDADO!G773)=2,"0"&amp;CONSOLIDADO!G773,IF(LEN(CONSOLIDADO!G773)=3,CONSOLIDADO!G773,""))))</f>
        <v/>
      </c>
      <c r="G769" s="16">
        <f>CONSOLIDADO!B773</f>
        <v>0</v>
      </c>
      <c r="H769" s="16" t="str">
        <f>MID(CONSOLIDADO!E773,6,250)</f>
        <v/>
      </c>
      <c r="I769" s="36">
        <f>CONSOLIDADO!H773</f>
        <v>0</v>
      </c>
      <c r="J769" s="34" t="str">
        <f>+CONSOLIDADO!P773&amp;" - "&amp;CONSOLIDADO!Q773&amp;" - "&amp;CONSOLIDADO!R773&amp;" "&amp;CONSOLIDADO!S773</f>
        <v xml:space="preserve"> -  -  </v>
      </c>
      <c r="K769" s="34" t="str">
        <f>+CONSOLIDADO!J773&amp;" "&amp;CONSOLIDADO!K773</f>
        <v xml:space="preserve"> </v>
      </c>
      <c r="L769" s="16" t="str">
        <f>+CONSOLIDADO!L773&amp;" "&amp;CONSOLIDADO!M773</f>
        <v xml:space="preserve"> </v>
      </c>
      <c r="M769" s="16" t="str">
        <f>+CONSOLIDADO!N773&amp;" "&amp;CONSOLIDADO!O773</f>
        <v xml:space="preserve"> </v>
      </c>
    </row>
    <row r="770" spans="1:13" x14ac:dyDescent="0.2">
      <c r="A770" s="34" t="str">
        <f t="shared" si="55"/>
        <v>-267</v>
      </c>
      <c r="B770" s="34">
        <f t="shared" si="56"/>
        <v>267</v>
      </c>
      <c r="C770" s="34" t="str">
        <f t="shared" si="57"/>
        <v/>
      </c>
      <c r="D770" s="34" t="str">
        <f t="shared" si="58"/>
        <v/>
      </c>
      <c r="E770" s="34" t="str">
        <f t="shared" si="59"/>
        <v/>
      </c>
      <c r="F770" s="35" t="str">
        <f>IF(ISERROR(CONSOLIDADO!D774&amp;IF(LEN(CONSOLIDADO!G774)=1,"00"&amp;CONSOLIDADO!G774,IF(LEN(CONSOLIDADO!G774)=2,"0"&amp;CONSOLIDADO!G774,IF(LEN(CONSOLIDADO!G774)=3,CONSOLIDADO!G774,""))))=TRUE,"",CONSOLIDADO!D774&amp;IF(LEN(CONSOLIDADO!G774)=1,"00"&amp;CONSOLIDADO!G774,IF(LEN(CONSOLIDADO!G774)=2,"0"&amp;CONSOLIDADO!G774,IF(LEN(CONSOLIDADO!G774)=3,CONSOLIDADO!G774,""))))</f>
        <v/>
      </c>
      <c r="G770" s="16">
        <f>CONSOLIDADO!B774</f>
        <v>0</v>
      </c>
      <c r="H770" s="16" t="str">
        <f>MID(CONSOLIDADO!E774,6,250)</f>
        <v/>
      </c>
      <c r="I770" s="36">
        <f>CONSOLIDADO!H774</f>
        <v>0</v>
      </c>
      <c r="J770" s="34" t="str">
        <f>+CONSOLIDADO!P774&amp;" - "&amp;CONSOLIDADO!Q774&amp;" - "&amp;CONSOLIDADO!R774&amp;" "&amp;CONSOLIDADO!S774</f>
        <v xml:space="preserve"> -  -  </v>
      </c>
      <c r="K770" s="34" t="str">
        <f>+CONSOLIDADO!J774&amp;" "&amp;CONSOLIDADO!K774</f>
        <v xml:space="preserve"> </v>
      </c>
      <c r="L770" s="16" t="str">
        <f>+CONSOLIDADO!L774&amp;" "&amp;CONSOLIDADO!M774</f>
        <v xml:space="preserve"> </v>
      </c>
      <c r="M770" s="16" t="str">
        <f>+CONSOLIDADO!N774&amp;" "&amp;CONSOLIDADO!O774</f>
        <v xml:space="preserve"> </v>
      </c>
    </row>
    <row r="771" spans="1:13" x14ac:dyDescent="0.2">
      <c r="A771" s="34" t="str">
        <f t="shared" si="55"/>
        <v>-268</v>
      </c>
      <c r="B771" s="34">
        <f t="shared" si="56"/>
        <v>268</v>
      </c>
      <c r="C771" s="34" t="str">
        <f t="shared" si="57"/>
        <v/>
      </c>
      <c r="D771" s="34" t="str">
        <f t="shared" si="58"/>
        <v/>
      </c>
      <c r="E771" s="34" t="str">
        <f t="shared" si="59"/>
        <v/>
      </c>
      <c r="F771" s="35" t="str">
        <f>IF(ISERROR(CONSOLIDADO!D775&amp;IF(LEN(CONSOLIDADO!G775)=1,"00"&amp;CONSOLIDADO!G775,IF(LEN(CONSOLIDADO!G775)=2,"0"&amp;CONSOLIDADO!G775,IF(LEN(CONSOLIDADO!G775)=3,CONSOLIDADO!G775,""))))=TRUE,"",CONSOLIDADO!D775&amp;IF(LEN(CONSOLIDADO!G775)=1,"00"&amp;CONSOLIDADO!G775,IF(LEN(CONSOLIDADO!G775)=2,"0"&amp;CONSOLIDADO!G775,IF(LEN(CONSOLIDADO!G775)=3,CONSOLIDADO!G775,""))))</f>
        <v/>
      </c>
      <c r="G771" s="16">
        <f>CONSOLIDADO!B775</f>
        <v>0</v>
      </c>
      <c r="H771" s="16" t="str">
        <f>MID(CONSOLIDADO!E775,6,250)</f>
        <v/>
      </c>
      <c r="I771" s="36">
        <f>CONSOLIDADO!H775</f>
        <v>0</v>
      </c>
      <c r="J771" s="34" t="str">
        <f>+CONSOLIDADO!P775&amp;" - "&amp;CONSOLIDADO!Q775&amp;" - "&amp;CONSOLIDADO!R775&amp;" "&amp;CONSOLIDADO!S775</f>
        <v xml:space="preserve"> -  -  </v>
      </c>
      <c r="K771" s="34" t="str">
        <f>+CONSOLIDADO!J775&amp;" "&amp;CONSOLIDADO!K775</f>
        <v xml:space="preserve"> </v>
      </c>
      <c r="L771" s="16" t="str">
        <f>+CONSOLIDADO!L775&amp;" "&amp;CONSOLIDADO!M775</f>
        <v xml:space="preserve"> </v>
      </c>
      <c r="M771" s="16" t="str">
        <f>+CONSOLIDADO!N775&amp;" "&amp;CONSOLIDADO!O775</f>
        <v xml:space="preserve"> </v>
      </c>
    </row>
    <row r="772" spans="1:13" x14ac:dyDescent="0.2">
      <c r="A772" s="34" t="str">
        <f t="shared" ref="A772:A835" si="60">+C772&amp;"-"&amp;B772</f>
        <v>-269</v>
      </c>
      <c r="B772" s="34">
        <f t="shared" ref="B772:B835" si="61">IF(C772=C771,B771+1,1)</f>
        <v>269</v>
      </c>
      <c r="C772" s="34" t="str">
        <f t="shared" ref="C772:C835" si="62">MID($F772,1,13)</f>
        <v/>
      </c>
      <c r="D772" s="34" t="str">
        <f t="shared" ref="D772:D835" si="63">MID($F772,1,15)</f>
        <v/>
      </c>
      <c r="E772" s="34" t="str">
        <f t="shared" ref="E772:E835" si="64">MID($F772,1,17)</f>
        <v/>
      </c>
      <c r="F772" s="35" t="str">
        <f>IF(ISERROR(CONSOLIDADO!D776&amp;IF(LEN(CONSOLIDADO!G776)=1,"00"&amp;CONSOLIDADO!G776,IF(LEN(CONSOLIDADO!G776)=2,"0"&amp;CONSOLIDADO!G776,IF(LEN(CONSOLIDADO!G776)=3,CONSOLIDADO!G776,""))))=TRUE,"",CONSOLIDADO!D776&amp;IF(LEN(CONSOLIDADO!G776)=1,"00"&amp;CONSOLIDADO!G776,IF(LEN(CONSOLIDADO!G776)=2,"0"&amp;CONSOLIDADO!G776,IF(LEN(CONSOLIDADO!G776)=3,CONSOLIDADO!G776,""))))</f>
        <v/>
      </c>
      <c r="G772" s="16">
        <f>CONSOLIDADO!B776</f>
        <v>0</v>
      </c>
      <c r="H772" s="16" t="str">
        <f>MID(CONSOLIDADO!E776,6,250)</f>
        <v/>
      </c>
      <c r="I772" s="36">
        <f>CONSOLIDADO!H776</f>
        <v>0</v>
      </c>
      <c r="J772" s="34" t="str">
        <f>+CONSOLIDADO!P776&amp;" - "&amp;CONSOLIDADO!Q776&amp;" - "&amp;CONSOLIDADO!R776&amp;" "&amp;CONSOLIDADO!S776</f>
        <v xml:space="preserve"> -  -  </v>
      </c>
      <c r="K772" s="34" t="str">
        <f>+CONSOLIDADO!J776&amp;" "&amp;CONSOLIDADO!K776</f>
        <v xml:space="preserve"> </v>
      </c>
      <c r="L772" s="16" t="str">
        <f>+CONSOLIDADO!L776&amp;" "&amp;CONSOLIDADO!M776</f>
        <v xml:space="preserve"> </v>
      </c>
      <c r="M772" s="16" t="str">
        <f>+CONSOLIDADO!N776&amp;" "&amp;CONSOLIDADO!O776</f>
        <v xml:space="preserve"> </v>
      </c>
    </row>
    <row r="773" spans="1:13" x14ac:dyDescent="0.2">
      <c r="A773" s="34" t="str">
        <f t="shared" si="60"/>
        <v>-270</v>
      </c>
      <c r="B773" s="34">
        <f t="shared" si="61"/>
        <v>270</v>
      </c>
      <c r="C773" s="34" t="str">
        <f t="shared" si="62"/>
        <v/>
      </c>
      <c r="D773" s="34" t="str">
        <f t="shared" si="63"/>
        <v/>
      </c>
      <c r="E773" s="34" t="str">
        <f t="shared" si="64"/>
        <v/>
      </c>
      <c r="F773" s="35" t="str">
        <f>IF(ISERROR(CONSOLIDADO!D777&amp;IF(LEN(CONSOLIDADO!G777)=1,"00"&amp;CONSOLIDADO!G777,IF(LEN(CONSOLIDADO!G777)=2,"0"&amp;CONSOLIDADO!G777,IF(LEN(CONSOLIDADO!G777)=3,CONSOLIDADO!G777,""))))=TRUE,"",CONSOLIDADO!D777&amp;IF(LEN(CONSOLIDADO!G777)=1,"00"&amp;CONSOLIDADO!G777,IF(LEN(CONSOLIDADO!G777)=2,"0"&amp;CONSOLIDADO!G777,IF(LEN(CONSOLIDADO!G777)=3,CONSOLIDADO!G777,""))))</f>
        <v/>
      </c>
      <c r="G773" s="16">
        <f>CONSOLIDADO!B777</f>
        <v>0</v>
      </c>
      <c r="H773" s="16" t="str">
        <f>MID(CONSOLIDADO!E777,6,250)</f>
        <v/>
      </c>
      <c r="I773" s="36">
        <f>CONSOLIDADO!H777</f>
        <v>0</v>
      </c>
      <c r="J773" s="34" t="str">
        <f>+CONSOLIDADO!P777&amp;" - "&amp;CONSOLIDADO!Q777&amp;" - "&amp;CONSOLIDADO!R777&amp;" "&amp;CONSOLIDADO!S777</f>
        <v xml:space="preserve"> -  -  </v>
      </c>
      <c r="K773" s="34" t="str">
        <f>+CONSOLIDADO!J777&amp;" "&amp;CONSOLIDADO!K777</f>
        <v xml:space="preserve"> </v>
      </c>
      <c r="L773" s="16" t="str">
        <f>+CONSOLIDADO!L777&amp;" "&amp;CONSOLIDADO!M777</f>
        <v xml:space="preserve"> </v>
      </c>
      <c r="M773" s="16" t="str">
        <f>+CONSOLIDADO!N777&amp;" "&amp;CONSOLIDADO!O777</f>
        <v xml:space="preserve"> </v>
      </c>
    </row>
    <row r="774" spans="1:13" x14ac:dyDescent="0.2">
      <c r="A774" s="34" t="str">
        <f t="shared" si="60"/>
        <v>-271</v>
      </c>
      <c r="B774" s="34">
        <f t="shared" si="61"/>
        <v>271</v>
      </c>
      <c r="C774" s="34" t="str">
        <f t="shared" si="62"/>
        <v/>
      </c>
      <c r="D774" s="34" t="str">
        <f t="shared" si="63"/>
        <v/>
      </c>
      <c r="E774" s="34" t="str">
        <f t="shared" si="64"/>
        <v/>
      </c>
      <c r="F774" s="35" t="str">
        <f>IF(ISERROR(CONSOLIDADO!D778&amp;IF(LEN(CONSOLIDADO!G778)=1,"00"&amp;CONSOLIDADO!G778,IF(LEN(CONSOLIDADO!G778)=2,"0"&amp;CONSOLIDADO!G778,IF(LEN(CONSOLIDADO!G778)=3,CONSOLIDADO!G778,""))))=TRUE,"",CONSOLIDADO!D778&amp;IF(LEN(CONSOLIDADO!G778)=1,"00"&amp;CONSOLIDADO!G778,IF(LEN(CONSOLIDADO!G778)=2,"0"&amp;CONSOLIDADO!G778,IF(LEN(CONSOLIDADO!G778)=3,CONSOLIDADO!G778,""))))</f>
        <v/>
      </c>
      <c r="G774" s="16">
        <f>CONSOLIDADO!B778</f>
        <v>0</v>
      </c>
      <c r="H774" s="16" t="str">
        <f>MID(CONSOLIDADO!E778,6,250)</f>
        <v/>
      </c>
      <c r="I774" s="36">
        <f>CONSOLIDADO!H778</f>
        <v>0</v>
      </c>
      <c r="J774" s="34" t="str">
        <f>+CONSOLIDADO!P778&amp;" - "&amp;CONSOLIDADO!Q778&amp;" - "&amp;CONSOLIDADO!R778&amp;" "&amp;CONSOLIDADO!S778</f>
        <v xml:space="preserve"> -  -  </v>
      </c>
      <c r="K774" s="34" t="str">
        <f>+CONSOLIDADO!J778&amp;" "&amp;CONSOLIDADO!K778</f>
        <v xml:space="preserve"> </v>
      </c>
      <c r="L774" s="16" t="str">
        <f>+CONSOLIDADO!L778&amp;" "&amp;CONSOLIDADO!M778</f>
        <v xml:space="preserve"> </v>
      </c>
      <c r="M774" s="16" t="str">
        <f>+CONSOLIDADO!N778&amp;" "&amp;CONSOLIDADO!O778</f>
        <v xml:space="preserve"> </v>
      </c>
    </row>
    <row r="775" spans="1:13" x14ac:dyDescent="0.2">
      <c r="A775" s="34" t="str">
        <f t="shared" si="60"/>
        <v>-272</v>
      </c>
      <c r="B775" s="34">
        <f t="shared" si="61"/>
        <v>272</v>
      </c>
      <c r="C775" s="34" t="str">
        <f t="shared" si="62"/>
        <v/>
      </c>
      <c r="D775" s="34" t="str">
        <f t="shared" si="63"/>
        <v/>
      </c>
      <c r="E775" s="34" t="str">
        <f t="shared" si="64"/>
        <v/>
      </c>
      <c r="F775" s="35" t="str">
        <f>IF(ISERROR(CONSOLIDADO!D779&amp;IF(LEN(CONSOLIDADO!G779)=1,"00"&amp;CONSOLIDADO!G779,IF(LEN(CONSOLIDADO!G779)=2,"0"&amp;CONSOLIDADO!G779,IF(LEN(CONSOLIDADO!G779)=3,CONSOLIDADO!G779,""))))=TRUE,"",CONSOLIDADO!D779&amp;IF(LEN(CONSOLIDADO!G779)=1,"00"&amp;CONSOLIDADO!G779,IF(LEN(CONSOLIDADO!G779)=2,"0"&amp;CONSOLIDADO!G779,IF(LEN(CONSOLIDADO!G779)=3,CONSOLIDADO!G779,""))))</f>
        <v/>
      </c>
      <c r="G775" s="16">
        <f>CONSOLIDADO!B779</f>
        <v>0</v>
      </c>
      <c r="H775" s="16" t="str">
        <f>MID(CONSOLIDADO!E779,6,250)</f>
        <v/>
      </c>
      <c r="I775" s="36">
        <f>CONSOLIDADO!H779</f>
        <v>0</v>
      </c>
      <c r="J775" s="34" t="str">
        <f>+CONSOLIDADO!P779&amp;" - "&amp;CONSOLIDADO!Q779&amp;" - "&amp;CONSOLIDADO!R779&amp;" "&amp;CONSOLIDADO!S779</f>
        <v xml:space="preserve"> -  -  </v>
      </c>
      <c r="K775" s="34" t="str">
        <f>+CONSOLIDADO!J779&amp;" "&amp;CONSOLIDADO!K779</f>
        <v xml:space="preserve"> </v>
      </c>
      <c r="L775" s="16" t="str">
        <f>+CONSOLIDADO!L779&amp;" "&amp;CONSOLIDADO!M779</f>
        <v xml:space="preserve"> </v>
      </c>
      <c r="M775" s="16" t="str">
        <f>+CONSOLIDADO!N779&amp;" "&amp;CONSOLIDADO!O779</f>
        <v xml:space="preserve"> </v>
      </c>
    </row>
    <row r="776" spans="1:13" x14ac:dyDescent="0.2">
      <c r="A776" s="34" t="str">
        <f t="shared" si="60"/>
        <v>-273</v>
      </c>
      <c r="B776" s="34">
        <f t="shared" si="61"/>
        <v>273</v>
      </c>
      <c r="C776" s="34" t="str">
        <f t="shared" si="62"/>
        <v/>
      </c>
      <c r="D776" s="34" t="str">
        <f t="shared" si="63"/>
        <v/>
      </c>
      <c r="E776" s="34" t="str">
        <f t="shared" si="64"/>
        <v/>
      </c>
      <c r="F776" s="35" t="str">
        <f>IF(ISERROR(CONSOLIDADO!D780&amp;IF(LEN(CONSOLIDADO!G780)=1,"00"&amp;CONSOLIDADO!G780,IF(LEN(CONSOLIDADO!G780)=2,"0"&amp;CONSOLIDADO!G780,IF(LEN(CONSOLIDADO!G780)=3,CONSOLIDADO!G780,""))))=TRUE,"",CONSOLIDADO!D780&amp;IF(LEN(CONSOLIDADO!G780)=1,"00"&amp;CONSOLIDADO!G780,IF(LEN(CONSOLIDADO!G780)=2,"0"&amp;CONSOLIDADO!G780,IF(LEN(CONSOLIDADO!G780)=3,CONSOLIDADO!G780,""))))</f>
        <v/>
      </c>
      <c r="G776" s="16">
        <f>CONSOLIDADO!B780</f>
        <v>0</v>
      </c>
      <c r="H776" s="16" t="str">
        <f>MID(CONSOLIDADO!E780,6,250)</f>
        <v/>
      </c>
      <c r="I776" s="36">
        <f>CONSOLIDADO!H780</f>
        <v>0</v>
      </c>
      <c r="J776" s="34" t="str">
        <f>+CONSOLIDADO!P780&amp;" - "&amp;CONSOLIDADO!Q780&amp;" - "&amp;CONSOLIDADO!R780&amp;" "&amp;CONSOLIDADO!S780</f>
        <v xml:space="preserve"> -  -  </v>
      </c>
      <c r="K776" s="34" t="str">
        <f>+CONSOLIDADO!J780&amp;" "&amp;CONSOLIDADO!K780</f>
        <v xml:space="preserve"> </v>
      </c>
      <c r="L776" s="16" t="str">
        <f>+CONSOLIDADO!L780&amp;" "&amp;CONSOLIDADO!M780</f>
        <v xml:space="preserve"> </v>
      </c>
      <c r="M776" s="16" t="str">
        <f>+CONSOLIDADO!N780&amp;" "&amp;CONSOLIDADO!O780</f>
        <v xml:space="preserve"> </v>
      </c>
    </row>
    <row r="777" spans="1:13" x14ac:dyDescent="0.2">
      <c r="A777" s="34" t="str">
        <f t="shared" si="60"/>
        <v>-274</v>
      </c>
      <c r="B777" s="34">
        <f t="shared" si="61"/>
        <v>274</v>
      </c>
      <c r="C777" s="34" t="str">
        <f t="shared" si="62"/>
        <v/>
      </c>
      <c r="D777" s="34" t="str">
        <f t="shared" si="63"/>
        <v/>
      </c>
      <c r="E777" s="34" t="str">
        <f t="shared" si="64"/>
        <v/>
      </c>
      <c r="F777" s="35" t="str">
        <f>IF(ISERROR(CONSOLIDADO!D781&amp;IF(LEN(CONSOLIDADO!G781)=1,"00"&amp;CONSOLIDADO!G781,IF(LEN(CONSOLIDADO!G781)=2,"0"&amp;CONSOLIDADO!G781,IF(LEN(CONSOLIDADO!G781)=3,CONSOLIDADO!G781,""))))=TRUE,"",CONSOLIDADO!D781&amp;IF(LEN(CONSOLIDADO!G781)=1,"00"&amp;CONSOLIDADO!G781,IF(LEN(CONSOLIDADO!G781)=2,"0"&amp;CONSOLIDADO!G781,IF(LEN(CONSOLIDADO!G781)=3,CONSOLIDADO!G781,""))))</f>
        <v/>
      </c>
      <c r="G777" s="16">
        <f>CONSOLIDADO!B781</f>
        <v>0</v>
      </c>
      <c r="H777" s="16" t="str">
        <f>MID(CONSOLIDADO!E781,6,250)</f>
        <v/>
      </c>
      <c r="I777" s="36">
        <f>CONSOLIDADO!H781</f>
        <v>0</v>
      </c>
      <c r="J777" s="34" t="str">
        <f>+CONSOLIDADO!P781&amp;" - "&amp;CONSOLIDADO!Q781&amp;" - "&amp;CONSOLIDADO!R781&amp;" "&amp;CONSOLIDADO!S781</f>
        <v xml:space="preserve"> -  -  </v>
      </c>
      <c r="K777" s="34" t="str">
        <f>+CONSOLIDADO!J781&amp;" "&amp;CONSOLIDADO!K781</f>
        <v xml:space="preserve"> </v>
      </c>
      <c r="L777" s="16" t="str">
        <f>+CONSOLIDADO!L781&amp;" "&amp;CONSOLIDADO!M781</f>
        <v xml:space="preserve"> </v>
      </c>
      <c r="M777" s="16" t="str">
        <f>+CONSOLIDADO!N781&amp;" "&amp;CONSOLIDADO!O781</f>
        <v xml:space="preserve"> </v>
      </c>
    </row>
    <row r="778" spans="1:13" x14ac:dyDescent="0.2">
      <c r="A778" s="34" t="str">
        <f t="shared" si="60"/>
        <v>-275</v>
      </c>
      <c r="B778" s="34">
        <f t="shared" si="61"/>
        <v>275</v>
      </c>
      <c r="C778" s="34" t="str">
        <f t="shared" si="62"/>
        <v/>
      </c>
      <c r="D778" s="34" t="str">
        <f t="shared" si="63"/>
        <v/>
      </c>
      <c r="E778" s="34" t="str">
        <f t="shared" si="64"/>
        <v/>
      </c>
      <c r="F778" s="35" t="str">
        <f>IF(ISERROR(CONSOLIDADO!D782&amp;IF(LEN(CONSOLIDADO!G782)=1,"00"&amp;CONSOLIDADO!G782,IF(LEN(CONSOLIDADO!G782)=2,"0"&amp;CONSOLIDADO!G782,IF(LEN(CONSOLIDADO!G782)=3,CONSOLIDADO!G782,""))))=TRUE,"",CONSOLIDADO!D782&amp;IF(LEN(CONSOLIDADO!G782)=1,"00"&amp;CONSOLIDADO!G782,IF(LEN(CONSOLIDADO!G782)=2,"0"&amp;CONSOLIDADO!G782,IF(LEN(CONSOLIDADO!G782)=3,CONSOLIDADO!G782,""))))</f>
        <v/>
      </c>
      <c r="G778" s="16">
        <f>CONSOLIDADO!B782</f>
        <v>0</v>
      </c>
      <c r="H778" s="16" t="str">
        <f>MID(CONSOLIDADO!E782,6,250)</f>
        <v/>
      </c>
      <c r="I778" s="36">
        <f>CONSOLIDADO!H782</f>
        <v>0</v>
      </c>
      <c r="J778" s="34" t="str">
        <f>+CONSOLIDADO!P782&amp;" - "&amp;CONSOLIDADO!Q782&amp;" - "&amp;CONSOLIDADO!R782&amp;" "&amp;CONSOLIDADO!S782</f>
        <v xml:space="preserve"> -  -  </v>
      </c>
      <c r="K778" s="34" t="str">
        <f>+CONSOLIDADO!J782&amp;" "&amp;CONSOLIDADO!K782</f>
        <v xml:space="preserve"> </v>
      </c>
      <c r="L778" s="16" t="str">
        <f>+CONSOLIDADO!L782&amp;" "&amp;CONSOLIDADO!M782</f>
        <v xml:space="preserve"> </v>
      </c>
      <c r="M778" s="16" t="str">
        <f>+CONSOLIDADO!N782&amp;" "&amp;CONSOLIDADO!O782</f>
        <v xml:space="preserve"> </v>
      </c>
    </row>
    <row r="779" spans="1:13" x14ac:dyDescent="0.2">
      <c r="A779" s="34" t="str">
        <f t="shared" si="60"/>
        <v>-276</v>
      </c>
      <c r="B779" s="34">
        <f t="shared" si="61"/>
        <v>276</v>
      </c>
      <c r="C779" s="34" t="str">
        <f t="shared" si="62"/>
        <v/>
      </c>
      <c r="D779" s="34" t="str">
        <f t="shared" si="63"/>
        <v/>
      </c>
      <c r="E779" s="34" t="str">
        <f t="shared" si="64"/>
        <v/>
      </c>
      <c r="F779" s="35" t="str">
        <f>IF(ISERROR(CONSOLIDADO!D783&amp;IF(LEN(CONSOLIDADO!G783)=1,"00"&amp;CONSOLIDADO!G783,IF(LEN(CONSOLIDADO!G783)=2,"0"&amp;CONSOLIDADO!G783,IF(LEN(CONSOLIDADO!G783)=3,CONSOLIDADO!G783,""))))=TRUE,"",CONSOLIDADO!D783&amp;IF(LEN(CONSOLIDADO!G783)=1,"00"&amp;CONSOLIDADO!G783,IF(LEN(CONSOLIDADO!G783)=2,"0"&amp;CONSOLIDADO!G783,IF(LEN(CONSOLIDADO!G783)=3,CONSOLIDADO!G783,""))))</f>
        <v/>
      </c>
      <c r="G779" s="16">
        <f>CONSOLIDADO!B783</f>
        <v>0</v>
      </c>
      <c r="H779" s="16" t="str">
        <f>MID(CONSOLIDADO!E783,6,250)</f>
        <v/>
      </c>
      <c r="I779" s="36">
        <f>CONSOLIDADO!H783</f>
        <v>0</v>
      </c>
      <c r="J779" s="34" t="str">
        <f>+CONSOLIDADO!P783&amp;" - "&amp;CONSOLIDADO!Q783&amp;" - "&amp;CONSOLIDADO!R783&amp;" "&amp;CONSOLIDADO!S783</f>
        <v xml:space="preserve"> -  -  </v>
      </c>
      <c r="K779" s="34" t="str">
        <f>+CONSOLIDADO!J783&amp;" "&amp;CONSOLIDADO!K783</f>
        <v xml:space="preserve"> </v>
      </c>
      <c r="L779" s="16" t="str">
        <f>+CONSOLIDADO!L783&amp;" "&amp;CONSOLIDADO!M783</f>
        <v xml:space="preserve"> </v>
      </c>
      <c r="M779" s="16" t="str">
        <f>+CONSOLIDADO!N783&amp;" "&amp;CONSOLIDADO!O783</f>
        <v xml:space="preserve"> </v>
      </c>
    </row>
    <row r="780" spans="1:13" x14ac:dyDescent="0.2">
      <c r="A780" s="34" t="str">
        <f t="shared" si="60"/>
        <v>-277</v>
      </c>
      <c r="B780" s="34">
        <f t="shared" si="61"/>
        <v>277</v>
      </c>
      <c r="C780" s="34" t="str">
        <f t="shared" si="62"/>
        <v/>
      </c>
      <c r="D780" s="34" t="str">
        <f t="shared" si="63"/>
        <v/>
      </c>
      <c r="E780" s="34" t="str">
        <f t="shared" si="64"/>
        <v/>
      </c>
      <c r="F780" s="35" t="str">
        <f>IF(ISERROR(CONSOLIDADO!D784&amp;IF(LEN(CONSOLIDADO!G784)=1,"00"&amp;CONSOLIDADO!G784,IF(LEN(CONSOLIDADO!G784)=2,"0"&amp;CONSOLIDADO!G784,IF(LEN(CONSOLIDADO!G784)=3,CONSOLIDADO!G784,""))))=TRUE,"",CONSOLIDADO!D784&amp;IF(LEN(CONSOLIDADO!G784)=1,"00"&amp;CONSOLIDADO!G784,IF(LEN(CONSOLIDADO!G784)=2,"0"&amp;CONSOLIDADO!G784,IF(LEN(CONSOLIDADO!G784)=3,CONSOLIDADO!G784,""))))</f>
        <v/>
      </c>
      <c r="G780" s="16">
        <f>CONSOLIDADO!B784</f>
        <v>0</v>
      </c>
      <c r="H780" s="16" t="str">
        <f>MID(CONSOLIDADO!E784,6,250)</f>
        <v/>
      </c>
      <c r="I780" s="36">
        <f>CONSOLIDADO!H784</f>
        <v>0</v>
      </c>
      <c r="J780" s="34" t="str">
        <f>+CONSOLIDADO!P784&amp;" - "&amp;CONSOLIDADO!Q784&amp;" - "&amp;CONSOLIDADO!R784&amp;" "&amp;CONSOLIDADO!S784</f>
        <v xml:space="preserve"> -  -  </v>
      </c>
      <c r="K780" s="34" t="str">
        <f>+CONSOLIDADO!J784&amp;" "&amp;CONSOLIDADO!K784</f>
        <v xml:space="preserve"> </v>
      </c>
      <c r="L780" s="16" t="str">
        <f>+CONSOLIDADO!L784&amp;" "&amp;CONSOLIDADO!M784</f>
        <v xml:space="preserve"> </v>
      </c>
      <c r="M780" s="16" t="str">
        <f>+CONSOLIDADO!N784&amp;" "&amp;CONSOLIDADO!O784</f>
        <v xml:space="preserve"> </v>
      </c>
    </row>
    <row r="781" spans="1:13" x14ac:dyDescent="0.2">
      <c r="A781" s="34" t="str">
        <f t="shared" si="60"/>
        <v>-278</v>
      </c>
      <c r="B781" s="34">
        <f t="shared" si="61"/>
        <v>278</v>
      </c>
      <c r="C781" s="34" t="str">
        <f t="shared" si="62"/>
        <v/>
      </c>
      <c r="D781" s="34" t="str">
        <f t="shared" si="63"/>
        <v/>
      </c>
      <c r="E781" s="34" t="str">
        <f t="shared" si="64"/>
        <v/>
      </c>
      <c r="F781" s="35" t="str">
        <f>IF(ISERROR(CONSOLIDADO!D785&amp;IF(LEN(CONSOLIDADO!G785)=1,"00"&amp;CONSOLIDADO!G785,IF(LEN(CONSOLIDADO!G785)=2,"0"&amp;CONSOLIDADO!G785,IF(LEN(CONSOLIDADO!G785)=3,CONSOLIDADO!G785,""))))=TRUE,"",CONSOLIDADO!D785&amp;IF(LEN(CONSOLIDADO!G785)=1,"00"&amp;CONSOLIDADO!G785,IF(LEN(CONSOLIDADO!G785)=2,"0"&amp;CONSOLIDADO!G785,IF(LEN(CONSOLIDADO!G785)=3,CONSOLIDADO!G785,""))))</f>
        <v/>
      </c>
      <c r="G781" s="16">
        <f>CONSOLIDADO!B785</f>
        <v>0</v>
      </c>
      <c r="H781" s="16" t="str">
        <f>MID(CONSOLIDADO!E785,6,250)</f>
        <v/>
      </c>
      <c r="I781" s="36">
        <f>CONSOLIDADO!H785</f>
        <v>0</v>
      </c>
      <c r="J781" s="34" t="str">
        <f>+CONSOLIDADO!P785&amp;" - "&amp;CONSOLIDADO!Q785&amp;" - "&amp;CONSOLIDADO!R785&amp;" "&amp;CONSOLIDADO!S785</f>
        <v xml:space="preserve"> -  -  </v>
      </c>
      <c r="K781" s="34" t="str">
        <f>+CONSOLIDADO!J785&amp;" "&amp;CONSOLIDADO!K785</f>
        <v xml:space="preserve"> </v>
      </c>
      <c r="L781" s="16" t="str">
        <f>+CONSOLIDADO!L785&amp;" "&amp;CONSOLIDADO!M785</f>
        <v xml:space="preserve"> </v>
      </c>
      <c r="M781" s="16" t="str">
        <f>+CONSOLIDADO!N785&amp;" "&amp;CONSOLIDADO!O785</f>
        <v xml:space="preserve"> </v>
      </c>
    </row>
    <row r="782" spans="1:13" x14ac:dyDescent="0.2">
      <c r="A782" s="34" t="str">
        <f t="shared" si="60"/>
        <v>-279</v>
      </c>
      <c r="B782" s="34">
        <f t="shared" si="61"/>
        <v>279</v>
      </c>
      <c r="C782" s="34" t="str">
        <f t="shared" si="62"/>
        <v/>
      </c>
      <c r="D782" s="34" t="str">
        <f t="shared" si="63"/>
        <v/>
      </c>
      <c r="E782" s="34" t="str">
        <f t="shared" si="64"/>
        <v/>
      </c>
      <c r="F782" s="35" t="str">
        <f>IF(ISERROR(CONSOLIDADO!D786&amp;IF(LEN(CONSOLIDADO!G786)=1,"00"&amp;CONSOLIDADO!G786,IF(LEN(CONSOLIDADO!G786)=2,"0"&amp;CONSOLIDADO!G786,IF(LEN(CONSOLIDADO!G786)=3,CONSOLIDADO!G786,""))))=TRUE,"",CONSOLIDADO!D786&amp;IF(LEN(CONSOLIDADO!G786)=1,"00"&amp;CONSOLIDADO!G786,IF(LEN(CONSOLIDADO!G786)=2,"0"&amp;CONSOLIDADO!G786,IF(LEN(CONSOLIDADO!G786)=3,CONSOLIDADO!G786,""))))</f>
        <v/>
      </c>
      <c r="G782" s="16">
        <f>CONSOLIDADO!B786</f>
        <v>0</v>
      </c>
      <c r="H782" s="16" t="str">
        <f>MID(CONSOLIDADO!E786,6,250)</f>
        <v/>
      </c>
      <c r="I782" s="36">
        <f>CONSOLIDADO!H786</f>
        <v>0</v>
      </c>
      <c r="J782" s="34" t="str">
        <f>+CONSOLIDADO!P786&amp;" - "&amp;CONSOLIDADO!Q786&amp;" - "&amp;CONSOLIDADO!R786&amp;" "&amp;CONSOLIDADO!S786</f>
        <v xml:space="preserve"> -  -  </v>
      </c>
      <c r="K782" s="34" t="str">
        <f>+CONSOLIDADO!J786&amp;" "&amp;CONSOLIDADO!K786</f>
        <v xml:space="preserve"> </v>
      </c>
      <c r="L782" s="16" t="str">
        <f>+CONSOLIDADO!L786&amp;" "&amp;CONSOLIDADO!M786</f>
        <v xml:space="preserve"> </v>
      </c>
      <c r="M782" s="16" t="str">
        <f>+CONSOLIDADO!N786&amp;" "&amp;CONSOLIDADO!O786</f>
        <v xml:space="preserve"> </v>
      </c>
    </row>
    <row r="783" spans="1:13" x14ac:dyDescent="0.2">
      <c r="A783" s="34" t="str">
        <f t="shared" si="60"/>
        <v>-280</v>
      </c>
      <c r="B783" s="34">
        <f t="shared" si="61"/>
        <v>280</v>
      </c>
      <c r="C783" s="34" t="str">
        <f t="shared" si="62"/>
        <v/>
      </c>
      <c r="D783" s="34" t="str">
        <f t="shared" si="63"/>
        <v/>
      </c>
      <c r="E783" s="34" t="str">
        <f t="shared" si="64"/>
        <v/>
      </c>
      <c r="F783" s="35" t="str">
        <f>IF(ISERROR(CONSOLIDADO!D787&amp;IF(LEN(CONSOLIDADO!G787)=1,"00"&amp;CONSOLIDADO!G787,IF(LEN(CONSOLIDADO!G787)=2,"0"&amp;CONSOLIDADO!G787,IF(LEN(CONSOLIDADO!G787)=3,CONSOLIDADO!G787,""))))=TRUE,"",CONSOLIDADO!D787&amp;IF(LEN(CONSOLIDADO!G787)=1,"00"&amp;CONSOLIDADO!G787,IF(LEN(CONSOLIDADO!G787)=2,"0"&amp;CONSOLIDADO!G787,IF(LEN(CONSOLIDADO!G787)=3,CONSOLIDADO!G787,""))))</f>
        <v/>
      </c>
      <c r="G783" s="16">
        <f>CONSOLIDADO!B787</f>
        <v>0</v>
      </c>
      <c r="H783" s="16" t="str">
        <f>MID(CONSOLIDADO!E787,6,250)</f>
        <v/>
      </c>
      <c r="I783" s="36">
        <f>CONSOLIDADO!H787</f>
        <v>0</v>
      </c>
      <c r="J783" s="34" t="str">
        <f>+CONSOLIDADO!P787&amp;" - "&amp;CONSOLIDADO!Q787&amp;" - "&amp;CONSOLIDADO!R787&amp;" "&amp;CONSOLIDADO!S787</f>
        <v xml:space="preserve"> -  -  </v>
      </c>
      <c r="K783" s="34" t="str">
        <f>+CONSOLIDADO!J787&amp;" "&amp;CONSOLIDADO!K787</f>
        <v xml:space="preserve"> </v>
      </c>
      <c r="L783" s="16" t="str">
        <f>+CONSOLIDADO!L787&amp;" "&amp;CONSOLIDADO!M787</f>
        <v xml:space="preserve"> </v>
      </c>
      <c r="M783" s="16" t="str">
        <f>+CONSOLIDADO!N787&amp;" "&amp;CONSOLIDADO!O787</f>
        <v xml:space="preserve"> </v>
      </c>
    </row>
    <row r="784" spans="1:13" x14ac:dyDescent="0.2">
      <c r="A784" s="34" t="str">
        <f t="shared" si="60"/>
        <v>-281</v>
      </c>
      <c r="B784" s="34">
        <f t="shared" si="61"/>
        <v>281</v>
      </c>
      <c r="C784" s="34" t="str">
        <f t="shared" si="62"/>
        <v/>
      </c>
      <c r="D784" s="34" t="str">
        <f t="shared" si="63"/>
        <v/>
      </c>
      <c r="E784" s="34" t="str">
        <f t="shared" si="64"/>
        <v/>
      </c>
      <c r="F784" s="35" t="str">
        <f>IF(ISERROR(CONSOLIDADO!D788&amp;IF(LEN(CONSOLIDADO!G788)=1,"00"&amp;CONSOLIDADO!G788,IF(LEN(CONSOLIDADO!G788)=2,"0"&amp;CONSOLIDADO!G788,IF(LEN(CONSOLIDADO!G788)=3,CONSOLIDADO!G788,""))))=TRUE,"",CONSOLIDADO!D788&amp;IF(LEN(CONSOLIDADO!G788)=1,"00"&amp;CONSOLIDADO!G788,IF(LEN(CONSOLIDADO!G788)=2,"0"&amp;CONSOLIDADO!G788,IF(LEN(CONSOLIDADO!G788)=3,CONSOLIDADO!G788,""))))</f>
        <v/>
      </c>
      <c r="G784" s="16">
        <f>CONSOLIDADO!B788</f>
        <v>0</v>
      </c>
      <c r="H784" s="16" t="str">
        <f>MID(CONSOLIDADO!E788,6,250)</f>
        <v/>
      </c>
      <c r="I784" s="36">
        <f>CONSOLIDADO!H788</f>
        <v>0</v>
      </c>
      <c r="J784" s="34" t="str">
        <f>+CONSOLIDADO!P788&amp;" - "&amp;CONSOLIDADO!Q788&amp;" - "&amp;CONSOLIDADO!R788&amp;" "&amp;CONSOLIDADO!S788</f>
        <v xml:space="preserve"> -  -  </v>
      </c>
      <c r="K784" s="34" t="str">
        <f>+CONSOLIDADO!J788&amp;" "&amp;CONSOLIDADO!K788</f>
        <v xml:space="preserve"> </v>
      </c>
      <c r="L784" s="16" t="str">
        <f>+CONSOLIDADO!L788&amp;" "&amp;CONSOLIDADO!M788</f>
        <v xml:space="preserve"> </v>
      </c>
      <c r="M784" s="16" t="str">
        <f>+CONSOLIDADO!N788&amp;" "&amp;CONSOLIDADO!O788</f>
        <v xml:space="preserve"> </v>
      </c>
    </row>
    <row r="785" spans="1:13" x14ac:dyDescent="0.2">
      <c r="A785" s="34" t="str">
        <f t="shared" si="60"/>
        <v>-282</v>
      </c>
      <c r="B785" s="34">
        <f t="shared" si="61"/>
        <v>282</v>
      </c>
      <c r="C785" s="34" t="str">
        <f t="shared" si="62"/>
        <v/>
      </c>
      <c r="D785" s="34" t="str">
        <f t="shared" si="63"/>
        <v/>
      </c>
      <c r="E785" s="34" t="str">
        <f t="shared" si="64"/>
        <v/>
      </c>
      <c r="F785" s="35" t="str">
        <f>IF(ISERROR(CONSOLIDADO!D789&amp;IF(LEN(CONSOLIDADO!G789)=1,"00"&amp;CONSOLIDADO!G789,IF(LEN(CONSOLIDADO!G789)=2,"0"&amp;CONSOLIDADO!G789,IF(LEN(CONSOLIDADO!G789)=3,CONSOLIDADO!G789,""))))=TRUE,"",CONSOLIDADO!D789&amp;IF(LEN(CONSOLIDADO!G789)=1,"00"&amp;CONSOLIDADO!G789,IF(LEN(CONSOLIDADO!G789)=2,"0"&amp;CONSOLIDADO!G789,IF(LEN(CONSOLIDADO!G789)=3,CONSOLIDADO!G789,""))))</f>
        <v/>
      </c>
      <c r="G785" s="16">
        <f>CONSOLIDADO!B789</f>
        <v>0</v>
      </c>
      <c r="H785" s="16" t="str">
        <f>MID(CONSOLIDADO!E789,6,250)</f>
        <v/>
      </c>
      <c r="I785" s="36">
        <f>CONSOLIDADO!H789</f>
        <v>0</v>
      </c>
      <c r="J785" s="34" t="str">
        <f>+CONSOLIDADO!P789&amp;" - "&amp;CONSOLIDADO!Q789&amp;" - "&amp;CONSOLIDADO!R789&amp;" "&amp;CONSOLIDADO!S789</f>
        <v xml:space="preserve"> -  -  </v>
      </c>
      <c r="K785" s="34" t="str">
        <f>+CONSOLIDADO!J789&amp;" "&amp;CONSOLIDADO!K789</f>
        <v xml:space="preserve"> </v>
      </c>
      <c r="L785" s="16" t="str">
        <f>+CONSOLIDADO!L789&amp;" "&amp;CONSOLIDADO!M789</f>
        <v xml:space="preserve"> </v>
      </c>
      <c r="M785" s="16" t="str">
        <f>+CONSOLIDADO!N789&amp;" "&amp;CONSOLIDADO!O789</f>
        <v xml:space="preserve"> </v>
      </c>
    </row>
    <row r="786" spans="1:13" x14ac:dyDescent="0.2">
      <c r="A786" s="34" t="str">
        <f t="shared" si="60"/>
        <v>-283</v>
      </c>
      <c r="B786" s="34">
        <f t="shared" si="61"/>
        <v>283</v>
      </c>
      <c r="C786" s="34" t="str">
        <f t="shared" si="62"/>
        <v/>
      </c>
      <c r="D786" s="34" t="str">
        <f t="shared" si="63"/>
        <v/>
      </c>
      <c r="E786" s="34" t="str">
        <f t="shared" si="64"/>
        <v/>
      </c>
      <c r="F786" s="35" t="str">
        <f>IF(ISERROR(CONSOLIDADO!D790&amp;IF(LEN(CONSOLIDADO!G790)=1,"00"&amp;CONSOLIDADO!G790,IF(LEN(CONSOLIDADO!G790)=2,"0"&amp;CONSOLIDADO!G790,IF(LEN(CONSOLIDADO!G790)=3,CONSOLIDADO!G790,""))))=TRUE,"",CONSOLIDADO!D790&amp;IF(LEN(CONSOLIDADO!G790)=1,"00"&amp;CONSOLIDADO!G790,IF(LEN(CONSOLIDADO!G790)=2,"0"&amp;CONSOLIDADO!G790,IF(LEN(CONSOLIDADO!G790)=3,CONSOLIDADO!G790,""))))</f>
        <v/>
      </c>
      <c r="G786" s="16">
        <f>CONSOLIDADO!B790</f>
        <v>0</v>
      </c>
      <c r="H786" s="16" t="str">
        <f>MID(CONSOLIDADO!E790,6,250)</f>
        <v/>
      </c>
      <c r="I786" s="36">
        <f>CONSOLIDADO!H790</f>
        <v>0</v>
      </c>
      <c r="J786" s="34" t="str">
        <f>+CONSOLIDADO!P790&amp;" - "&amp;CONSOLIDADO!Q790&amp;" - "&amp;CONSOLIDADO!R790&amp;" "&amp;CONSOLIDADO!S790</f>
        <v xml:space="preserve"> -  -  </v>
      </c>
      <c r="K786" s="34" t="str">
        <f>+CONSOLIDADO!J790&amp;" "&amp;CONSOLIDADO!K790</f>
        <v xml:space="preserve"> </v>
      </c>
      <c r="L786" s="16" t="str">
        <f>+CONSOLIDADO!L790&amp;" "&amp;CONSOLIDADO!M790</f>
        <v xml:space="preserve"> </v>
      </c>
      <c r="M786" s="16" t="str">
        <f>+CONSOLIDADO!N790&amp;" "&amp;CONSOLIDADO!O790</f>
        <v xml:space="preserve"> </v>
      </c>
    </row>
    <row r="787" spans="1:13" x14ac:dyDescent="0.2">
      <c r="A787" s="34" t="str">
        <f t="shared" si="60"/>
        <v>-284</v>
      </c>
      <c r="B787" s="34">
        <f t="shared" si="61"/>
        <v>284</v>
      </c>
      <c r="C787" s="34" t="str">
        <f t="shared" si="62"/>
        <v/>
      </c>
      <c r="D787" s="34" t="str">
        <f t="shared" si="63"/>
        <v/>
      </c>
      <c r="E787" s="34" t="str">
        <f t="shared" si="64"/>
        <v/>
      </c>
      <c r="F787" s="35" t="str">
        <f>IF(ISERROR(CONSOLIDADO!D791&amp;IF(LEN(CONSOLIDADO!G791)=1,"00"&amp;CONSOLIDADO!G791,IF(LEN(CONSOLIDADO!G791)=2,"0"&amp;CONSOLIDADO!G791,IF(LEN(CONSOLIDADO!G791)=3,CONSOLIDADO!G791,""))))=TRUE,"",CONSOLIDADO!D791&amp;IF(LEN(CONSOLIDADO!G791)=1,"00"&amp;CONSOLIDADO!G791,IF(LEN(CONSOLIDADO!G791)=2,"0"&amp;CONSOLIDADO!G791,IF(LEN(CONSOLIDADO!G791)=3,CONSOLIDADO!G791,""))))</f>
        <v/>
      </c>
      <c r="G787" s="16">
        <f>CONSOLIDADO!B791</f>
        <v>0</v>
      </c>
      <c r="H787" s="16" t="str">
        <f>MID(CONSOLIDADO!E791,6,250)</f>
        <v/>
      </c>
      <c r="I787" s="36">
        <f>CONSOLIDADO!H791</f>
        <v>0</v>
      </c>
      <c r="J787" s="34" t="str">
        <f>+CONSOLIDADO!P791&amp;" - "&amp;CONSOLIDADO!Q791&amp;" - "&amp;CONSOLIDADO!R791&amp;" "&amp;CONSOLIDADO!S791</f>
        <v xml:space="preserve"> -  -  </v>
      </c>
      <c r="K787" s="34" t="str">
        <f>+CONSOLIDADO!J791&amp;" "&amp;CONSOLIDADO!K791</f>
        <v xml:space="preserve"> </v>
      </c>
      <c r="L787" s="16" t="str">
        <f>+CONSOLIDADO!L791&amp;" "&amp;CONSOLIDADO!M791</f>
        <v xml:space="preserve"> </v>
      </c>
      <c r="M787" s="16" t="str">
        <f>+CONSOLIDADO!N791&amp;" "&amp;CONSOLIDADO!O791</f>
        <v xml:space="preserve"> </v>
      </c>
    </row>
    <row r="788" spans="1:13" x14ac:dyDescent="0.2">
      <c r="A788" s="34" t="str">
        <f t="shared" si="60"/>
        <v>-285</v>
      </c>
      <c r="B788" s="34">
        <f t="shared" si="61"/>
        <v>285</v>
      </c>
      <c r="C788" s="34" t="str">
        <f t="shared" si="62"/>
        <v/>
      </c>
      <c r="D788" s="34" t="str">
        <f t="shared" si="63"/>
        <v/>
      </c>
      <c r="E788" s="34" t="str">
        <f t="shared" si="64"/>
        <v/>
      </c>
      <c r="F788" s="35" t="str">
        <f>IF(ISERROR(CONSOLIDADO!D792&amp;IF(LEN(CONSOLIDADO!G792)=1,"00"&amp;CONSOLIDADO!G792,IF(LEN(CONSOLIDADO!G792)=2,"0"&amp;CONSOLIDADO!G792,IF(LEN(CONSOLIDADO!G792)=3,CONSOLIDADO!G792,""))))=TRUE,"",CONSOLIDADO!D792&amp;IF(LEN(CONSOLIDADO!G792)=1,"00"&amp;CONSOLIDADO!G792,IF(LEN(CONSOLIDADO!G792)=2,"0"&amp;CONSOLIDADO!G792,IF(LEN(CONSOLIDADO!G792)=3,CONSOLIDADO!G792,""))))</f>
        <v/>
      </c>
      <c r="G788" s="16">
        <f>CONSOLIDADO!B792</f>
        <v>0</v>
      </c>
      <c r="H788" s="16" t="str">
        <f>MID(CONSOLIDADO!E792,6,250)</f>
        <v/>
      </c>
      <c r="I788" s="36">
        <f>CONSOLIDADO!H792</f>
        <v>0</v>
      </c>
      <c r="J788" s="34" t="str">
        <f>+CONSOLIDADO!P792&amp;" - "&amp;CONSOLIDADO!Q792&amp;" - "&amp;CONSOLIDADO!R792&amp;" "&amp;CONSOLIDADO!S792</f>
        <v xml:space="preserve"> -  -  </v>
      </c>
      <c r="K788" s="34" t="str">
        <f>+CONSOLIDADO!J792&amp;" "&amp;CONSOLIDADO!K792</f>
        <v xml:space="preserve"> </v>
      </c>
      <c r="L788" s="16" t="str">
        <f>+CONSOLIDADO!L792&amp;" "&amp;CONSOLIDADO!M792</f>
        <v xml:space="preserve"> </v>
      </c>
      <c r="M788" s="16" t="str">
        <f>+CONSOLIDADO!N792&amp;" "&amp;CONSOLIDADO!O792</f>
        <v xml:space="preserve"> </v>
      </c>
    </row>
    <row r="789" spans="1:13" x14ac:dyDescent="0.2">
      <c r="A789" s="34" t="str">
        <f t="shared" si="60"/>
        <v>-286</v>
      </c>
      <c r="B789" s="34">
        <f t="shared" si="61"/>
        <v>286</v>
      </c>
      <c r="C789" s="34" t="str">
        <f t="shared" si="62"/>
        <v/>
      </c>
      <c r="D789" s="34" t="str">
        <f t="shared" si="63"/>
        <v/>
      </c>
      <c r="E789" s="34" t="str">
        <f t="shared" si="64"/>
        <v/>
      </c>
      <c r="F789" s="35" t="str">
        <f>IF(ISERROR(CONSOLIDADO!D793&amp;IF(LEN(CONSOLIDADO!G793)=1,"00"&amp;CONSOLIDADO!G793,IF(LEN(CONSOLIDADO!G793)=2,"0"&amp;CONSOLIDADO!G793,IF(LEN(CONSOLIDADO!G793)=3,CONSOLIDADO!G793,""))))=TRUE,"",CONSOLIDADO!D793&amp;IF(LEN(CONSOLIDADO!G793)=1,"00"&amp;CONSOLIDADO!G793,IF(LEN(CONSOLIDADO!G793)=2,"0"&amp;CONSOLIDADO!G793,IF(LEN(CONSOLIDADO!G793)=3,CONSOLIDADO!G793,""))))</f>
        <v/>
      </c>
      <c r="G789" s="16">
        <f>CONSOLIDADO!B793</f>
        <v>0</v>
      </c>
      <c r="H789" s="16" t="str">
        <f>MID(CONSOLIDADO!E793,6,250)</f>
        <v/>
      </c>
      <c r="I789" s="36">
        <f>CONSOLIDADO!H793</f>
        <v>0</v>
      </c>
      <c r="J789" s="34" t="str">
        <f>+CONSOLIDADO!P793&amp;" - "&amp;CONSOLIDADO!Q793&amp;" - "&amp;CONSOLIDADO!R793&amp;" "&amp;CONSOLIDADO!S793</f>
        <v xml:space="preserve"> -  -  </v>
      </c>
      <c r="K789" s="34" t="str">
        <f>+CONSOLIDADO!J793&amp;" "&amp;CONSOLIDADO!K793</f>
        <v xml:space="preserve"> </v>
      </c>
      <c r="L789" s="16" t="str">
        <f>+CONSOLIDADO!L793&amp;" "&amp;CONSOLIDADO!M793</f>
        <v xml:space="preserve"> </v>
      </c>
      <c r="M789" s="16" t="str">
        <f>+CONSOLIDADO!N793&amp;" "&amp;CONSOLIDADO!O793</f>
        <v xml:space="preserve"> </v>
      </c>
    </row>
    <row r="790" spans="1:13" x14ac:dyDescent="0.2">
      <c r="A790" s="34" t="str">
        <f t="shared" si="60"/>
        <v>-287</v>
      </c>
      <c r="B790" s="34">
        <f t="shared" si="61"/>
        <v>287</v>
      </c>
      <c r="C790" s="34" t="str">
        <f t="shared" si="62"/>
        <v/>
      </c>
      <c r="D790" s="34" t="str">
        <f t="shared" si="63"/>
        <v/>
      </c>
      <c r="E790" s="34" t="str">
        <f t="shared" si="64"/>
        <v/>
      </c>
      <c r="F790" s="35" t="str">
        <f>IF(ISERROR(CONSOLIDADO!D794&amp;IF(LEN(CONSOLIDADO!G794)=1,"00"&amp;CONSOLIDADO!G794,IF(LEN(CONSOLIDADO!G794)=2,"0"&amp;CONSOLIDADO!G794,IF(LEN(CONSOLIDADO!G794)=3,CONSOLIDADO!G794,""))))=TRUE,"",CONSOLIDADO!D794&amp;IF(LEN(CONSOLIDADO!G794)=1,"00"&amp;CONSOLIDADO!G794,IF(LEN(CONSOLIDADO!G794)=2,"0"&amp;CONSOLIDADO!G794,IF(LEN(CONSOLIDADO!G794)=3,CONSOLIDADO!G794,""))))</f>
        <v/>
      </c>
      <c r="G790" s="16">
        <f>CONSOLIDADO!B794</f>
        <v>0</v>
      </c>
      <c r="H790" s="16" t="str">
        <f>MID(CONSOLIDADO!E794,6,250)</f>
        <v/>
      </c>
      <c r="I790" s="36">
        <f>CONSOLIDADO!H794</f>
        <v>0</v>
      </c>
      <c r="J790" s="34" t="str">
        <f>+CONSOLIDADO!P794&amp;" - "&amp;CONSOLIDADO!Q794&amp;" - "&amp;CONSOLIDADO!R794&amp;" "&amp;CONSOLIDADO!S794</f>
        <v xml:space="preserve"> -  -  </v>
      </c>
      <c r="K790" s="34" t="str">
        <f>+CONSOLIDADO!J794&amp;" "&amp;CONSOLIDADO!K794</f>
        <v xml:space="preserve"> </v>
      </c>
      <c r="L790" s="16" t="str">
        <f>+CONSOLIDADO!L794&amp;" "&amp;CONSOLIDADO!M794</f>
        <v xml:space="preserve"> </v>
      </c>
      <c r="M790" s="16" t="str">
        <f>+CONSOLIDADO!N794&amp;" "&amp;CONSOLIDADO!O794</f>
        <v xml:space="preserve"> </v>
      </c>
    </row>
    <row r="791" spans="1:13" x14ac:dyDescent="0.2">
      <c r="A791" s="34" t="str">
        <f t="shared" si="60"/>
        <v>-288</v>
      </c>
      <c r="B791" s="34">
        <f t="shared" si="61"/>
        <v>288</v>
      </c>
      <c r="C791" s="34" t="str">
        <f t="shared" si="62"/>
        <v/>
      </c>
      <c r="D791" s="34" t="str">
        <f t="shared" si="63"/>
        <v/>
      </c>
      <c r="E791" s="34" t="str">
        <f t="shared" si="64"/>
        <v/>
      </c>
      <c r="F791" s="35" t="str">
        <f>IF(ISERROR(CONSOLIDADO!D795&amp;IF(LEN(CONSOLIDADO!G795)=1,"00"&amp;CONSOLIDADO!G795,IF(LEN(CONSOLIDADO!G795)=2,"0"&amp;CONSOLIDADO!G795,IF(LEN(CONSOLIDADO!G795)=3,CONSOLIDADO!G795,""))))=TRUE,"",CONSOLIDADO!D795&amp;IF(LEN(CONSOLIDADO!G795)=1,"00"&amp;CONSOLIDADO!G795,IF(LEN(CONSOLIDADO!G795)=2,"0"&amp;CONSOLIDADO!G795,IF(LEN(CONSOLIDADO!G795)=3,CONSOLIDADO!G795,""))))</f>
        <v/>
      </c>
      <c r="G791" s="16">
        <f>CONSOLIDADO!B795</f>
        <v>0</v>
      </c>
      <c r="H791" s="16" t="str">
        <f>MID(CONSOLIDADO!E795,6,250)</f>
        <v/>
      </c>
      <c r="I791" s="36">
        <f>CONSOLIDADO!H795</f>
        <v>0</v>
      </c>
      <c r="J791" s="34" t="str">
        <f>+CONSOLIDADO!P795&amp;" - "&amp;CONSOLIDADO!Q795&amp;" - "&amp;CONSOLIDADO!R795&amp;" "&amp;CONSOLIDADO!S795</f>
        <v xml:space="preserve"> -  -  </v>
      </c>
      <c r="K791" s="34" t="str">
        <f>+CONSOLIDADO!J795&amp;" "&amp;CONSOLIDADO!K795</f>
        <v xml:space="preserve"> </v>
      </c>
      <c r="L791" s="16" t="str">
        <f>+CONSOLIDADO!L795&amp;" "&amp;CONSOLIDADO!M795</f>
        <v xml:space="preserve"> </v>
      </c>
      <c r="M791" s="16" t="str">
        <f>+CONSOLIDADO!N795&amp;" "&amp;CONSOLIDADO!O795</f>
        <v xml:space="preserve"> </v>
      </c>
    </row>
    <row r="792" spans="1:13" x14ac:dyDescent="0.2">
      <c r="A792" s="34" t="str">
        <f t="shared" si="60"/>
        <v>-289</v>
      </c>
      <c r="B792" s="34">
        <f t="shared" si="61"/>
        <v>289</v>
      </c>
      <c r="C792" s="34" t="str">
        <f t="shared" si="62"/>
        <v/>
      </c>
      <c r="D792" s="34" t="str">
        <f t="shared" si="63"/>
        <v/>
      </c>
      <c r="E792" s="34" t="str">
        <f t="shared" si="64"/>
        <v/>
      </c>
      <c r="F792" s="35" t="str">
        <f>IF(ISERROR(CONSOLIDADO!D796&amp;IF(LEN(CONSOLIDADO!G796)=1,"00"&amp;CONSOLIDADO!G796,IF(LEN(CONSOLIDADO!G796)=2,"0"&amp;CONSOLIDADO!G796,IF(LEN(CONSOLIDADO!G796)=3,CONSOLIDADO!G796,""))))=TRUE,"",CONSOLIDADO!D796&amp;IF(LEN(CONSOLIDADO!G796)=1,"00"&amp;CONSOLIDADO!G796,IF(LEN(CONSOLIDADO!G796)=2,"0"&amp;CONSOLIDADO!G796,IF(LEN(CONSOLIDADO!G796)=3,CONSOLIDADO!G796,""))))</f>
        <v/>
      </c>
      <c r="G792" s="16">
        <f>CONSOLIDADO!B796</f>
        <v>0</v>
      </c>
      <c r="H792" s="16" t="str">
        <f>MID(CONSOLIDADO!E796,6,250)</f>
        <v/>
      </c>
      <c r="I792" s="36">
        <f>CONSOLIDADO!H796</f>
        <v>0</v>
      </c>
      <c r="J792" s="34" t="str">
        <f>+CONSOLIDADO!P796&amp;" - "&amp;CONSOLIDADO!Q796&amp;" - "&amp;CONSOLIDADO!R796&amp;" "&amp;CONSOLIDADO!S796</f>
        <v xml:space="preserve"> -  -  </v>
      </c>
      <c r="K792" s="34" t="str">
        <f>+CONSOLIDADO!J796&amp;" "&amp;CONSOLIDADO!K796</f>
        <v xml:space="preserve"> </v>
      </c>
      <c r="L792" s="16" t="str">
        <f>+CONSOLIDADO!L796&amp;" "&amp;CONSOLIDADO!M796</f>
        <v xml:space="preserve"> </v>
      </c>
      <c r="M792" s="16" t="str">
        <f>+CONSOLIDADO!N796&amp;" "&amp;CONSOLIDADO!O796</f>
        <v xml:space="preserve"> </v>
      </c>
    </row>
    <row r="793" spans="1:13" x14ac:dyDescent="0.2">
      <c r="A793" s="34" t="str">
        <f t="shared" si="60"/>
        <v>-290</v>
      </c>
      <c r="B793" s="34">
        <f t="shared" si="61"/>
        <v>290</v>
      </c>
      <c r="C793" s="34" t="str">
        <f t="shared" si="62"/>
        <v/>
      </c>
      <c r="D793" s="34" t="str">
        <f t="shared" si="63"/>
        <v/>
      </c>
      <c r="E793" s="34" t="str">
        <f t="shared" si="64"/>
        <v/>
      </c>
      <c r="F793" s="35" t="str">
        <f>IF(ISERROR(CONSOLIDADO!D797&amp;IF(LEN(CONSOLIDADO!G797)=1,"00"&amp;CONSOLIDADO!G797,IF(LEN(CONSOLIDADO!G797)=2,"0"&amp;CONSOLIDADO!G797,IF(LEN(CONSOLIDADO!G797)=3,CONSOLIDADO!G797,""))))=TRUE,"",CONSOLIDADO!D797&amp;IF(LEN(CONSOLIDADO!G797)=1,"00"&amp;CONSOLIDADO!G797,IF(LEN(CONSOLIDADO!G797)=2,"0"&amp;CONSOLIDADO!G797,IF(LEN(CONSOLIDADO!G797)=3,CONSOLIDADO!G797,""))))</f>
        <v/>
      </c>
      <c r="G793" s="16">
        <f>CONSOLIDADO!B797</f>
        <v>0</v>
      </c>
      <c r="H793" s="16" t="str">
        <f>MID(CONSOLIDADO!E797,6,250)</f>
        <v/>
      </c>
      <c r="I793" s="36">
        <f>CONSOLIDADO!H797</f>
        <v>0</v>
      </c>
      <c r="J793" s="34" t="str">
        <f>+CONSOLIDADO!P797&amp;" - "&amp;CONSOLIDADO!Q797&amp;" - "&amp;CONSOLIDADO!R797&amp;" "&amp;CONSOLIDADO!S797</f>
        <v xml:space="preserve"> -  -  </v>
      </c>
      <c r="K793" s="34" t="str">
        <f>+CONSOLIDADO!J797&amp;" "&amp;CONSOLIDADO!K797</f>
        <v xml:space="preserve"> </v>
      </c>
      <c r="L793" s="16" t="str">
        <f>+CONSOLIDADO!L797&amp;" "&amp;CONSOLIDADO!M797</f>
        <v xml:space="preserve"> </v>
      </c>
      <c r="M793" s="16" t="str">
        <f>+CONSOLIDADO!N797&amp;" "&amp;CONSOLIDADO!O797</f>
        <v xml:space="preserve"> </v>
      </c>
    </row>
    <row r="794" spans="1:13" x14ac:dyDescent="0.2">
      <c r="A794" s="34" t="str">
        <f t="shared" si="60"/>
        <v>-291</v>
      </c>
      <c r="B794" s="34">
        <f t="shared" si="61"/>
        <v>291</v>
      </c>
      <c r="C794" s="34" t="str">
        <f t="shared" si="62"/>
        <v/>
      </c>
      <c r="D794" s="34" t="str">
        <f t="shared" si="63"/>
        <v/>
      </c>
      <c r="E794" s="34" t="str">
        <f t="shared" si="64"/>
        <v/>
      </c>
      <c r="F794" s="35" t="str">
        <f>IF(ISERROR(CONSOLIDADO!D798&amp;IF(LEN(CONSOLIDADO!G798)=1,"00"&amp;CONSOLIDADO!G798,IF(LEN(CONSOLIDADO!G798)=2,"0"&amp;CONSOLIDADO!G798,IF(LEN(CONSOLIDADO!G798)=3,CONSOLIDADO!G798,""))))=TRUE,"",CONSOLIDADO!D798&amp;IF(LEN(CONSOLIDADO!G798)=1,"00"&amp;CONSOLIDADO!G798,IF(LEN(CONSOLIDADO!G798)=2,"0"&amp;CONSOLIDADO!G798,IF(LEN(CONSOLIDADO!G798)=3,CONSOLIDADO!G798,""))))</f>
        <v/>
      </c>
      <c r="G794" s="16">
        <f>CONSOLIDADO!B798</f>
        <v>0</v>
      </c>
      <c r="H794" s="16" t="str">
        <f>MID(CONSOLIDADO!E798,6,250)</f>
        <v/>
      </c>
      <c r="I794" s="36">
        <f>CONSOLIDADO!H798</f>
        <v>0</v>
      </c>
      <c r="J794" s="34" t="str">
        <f>+CONSOLIDADO!P798&amp;" - "&amp;CONSOLIDADO!Q798&amp;" - "&amp;CONSOLIDADO!R798&amp;" "&amp;CONSOLIDADO!S798</f>
        <v xml:space="preserve"> -  -  </v>
      </c>
      <c r="K794" s="34" t="str">
        <f>+CONSOLIDADO!J798&amp;" "&amp;CONSOLIDADO!K798</f>
        <v xml:space="preserve"> </v>
      </c>
      <c r="L794" s="16" t="str">
        <f>+CONSOLIDADO!L798&amp;" "&amp;CONSOLIDADO!M798</f>
        <v xml:space="preserve"> </v>
      </c>
      <c r="M794" s="16" t="str">
        <f>+CONSOLIDADO!N798&amp;" "&amp;CONSOLIDADO!O798</f>
        <v xml:space="preserve"> </v>
      </c>
    </row>
    <row r="795" spans="1:13" x14ac:dyDescent="0.2">
      <c r="A795" s="34" t="str">
        <f t="shared" si="60"/>
        <v>-292</v>
      </c>
      <c r="B795" s="34">
        <f t="shared" si="61"/>
        <v>292</v>
      </c>
      <c r="C795" s="34" t="str">
        <f t="shared" si="62"/>
        <v/>
      </c>
      <c r="D795" s="34" t="str">
        <f t="shared" si="63"/>
        <v/>
      </c>
      <c r="E795" s="34" t="str">
        <f t="shared" si="64"/>
        <v/>
      </c>
      <c r="F795" s="35" t="str">
        <f>IF(ISERROR(CONSOLIDADO!D799&amp;IF(LEN(CONSOLIDADO!G799)=1,"00"&amp;CONSOLIDADO!G799,IF(LEN(CONSOLIDADO!G799)=2,"0"&amp;CONSOLIDADO!G799,IF(LEN(CONSOLIDADO!G799)=3,CONSOLIDADO!G799,""))))=TRUE,"",CONSOLIDADO!D799&amp;IF(LEN(CONSOLIDADO!G799)=1,"00"&amp;CONSOLIDADO!G799,IF(LEN(CONSOLIDADO!G799)=2,"0"&amp;CONSOLIDADO!G799,IF(LEN(CONSOLIDADO!G799)=3,CONSOLIDADO!G799,""))))</f>
        <v/>
      </c>
      <c r="G795" s="16">
        <f>CONSOLIDADO!B799</f>
        <v>0</v>
      </c>
      <c r="H795" s="16" t="str">
        <f>MID(CONSOLIDADO!E799,6,250)</f>
        <v/>
      </c>
      <c r="I795" s="36">
        <f>CONSOLIDADO!H799</f>
        <v>0</v>
      </c>
      <c r="J795" s="34" t="str">
        <f>+CONSOLIDADO!P799&amp;" - "&amp;CONSOLIDADO!Q799&amp;" - "&amp;CONSOLIDADO!R799&amp;" "&amp;CONSOLIDADO!S799</f>
        <v xml:space="preserve"> -  -  </v>
      </c>
      <c r="K795" s="34" t="str">
        <f>+CONSOLIDADO!J799&amp;" "&amp;CONSOLIDADO!K799</f>
        <v xml:space="preserve"> </v>
      </c>
      <c r="L795" s="16" t="str">
        <f>+CONSOLIDADO!L799&amp;" "&amp;CONSOLIDADO!M799</f>
        <v xml:space="preserve"> </v>
      </c>
      <c r="M795" s="16" t="str">
        <f>+CONSOLIDADO!N799&amp;" "&amp;CONSOLIDADO!O799</f>
        <v xml:space="preserve"> </v>
      </c>
    </row>
    <row r="796" spans="1:13" x14ac:dyDescent="0.2">
      <c r="A796" s="34" t="str">
        <f t="shared" si="60"/>
        <v>-293</v>
      </c>
      <c r="B796" s="34">
        <f t="shared" si="61"/>
        <v>293</v>
      </c>
      <c r="C796" s="34" t="str">
        <f t="shared" si="62"/>
        <v/>
      </c>
      <c r="D796" s="34" t="str">
        <f t="shared" si="63"/>
        <v/>
      </c>
      <c r="E796" s="34" t="str">
        <f t="shared" si="64"/>
        <v/>
      </c>
      <c r="F796" s="35" t="str">
        <f>IF(ISERROR(CONSOLIDADO!D800&amp;IF(LEN(CONSOLIDADO!G800)=1,"00"&amp;CONSOLIDADO!G800,IF(LEN(CONSOLIDADO!G800)=2,"0"&amp;CONSOLIDADO!G800,IF(LEN(CONSOLIDADO!G800)=3,CONSOLIDADO!G800,""))))=TRUE,"",CONSOLIDADO!D800&amp;IF(LEN(CONSOLIDADO!G800)=1,"00"&amp;CONSOLIDADO!G800,IF(LEN(CONSOLIDADO!G800)=2,"0"&amp;CONSOLIDADO!G800,IF(LEN(CONSOLIDADO!G800)=3,CONSOLIDADO!G800,""))))</f>
        <v/>
      </c>
      <c r="G796" s="16">
        <f>CONSOLIDADO!B800</f>
        <v>0</v>
      </c>
      <c r="H796" s="16" t="str">
        <f>MID(CONSOLIDADO!E800,6,250)</f>
        <v/>
      </c>
      <c r="I796" s="36">
        <f>CONSOLIDADO!H800</f>
        <v>0</v>
      </c>
      <c r="J796" s="34" t="str">
        <f>+CONSOLIDADO!P800&amp;" - "&amp;CONSOLIDADO!Q800&amp;" - "&amp;CONSOLIDADO!R800&amp;" "&amp;CONSOLIDADO!S800</f>
        <v xml:space="preserve"> -  -  </v>
      </c>
      <c r="K796" s="34" t="str">
        <f>+CONSOLIDADO!J800&amp;" "&amp;CONSOLIDADO!K800</f>
        <v xml:space="preserve"> </v>
      </c>
      <c r="L796" s="16" t="str">
        <f>+CONSOLIDADO!L800&amp;" "&amp;CONSOLIDADO!M800</f>
        <v xml:space="preserve"> </v>
      </c>
      <c r="M796" s="16" t="str">
        <f>+CONSOLIDADO!N800&amp;" "&amp;CONSOLIDADO!O800</f>
        <v xml:space="preserve"> </v>
      </c>
    </row>
    <row r="797" spans="1:13" x14ac:dyDescent="0.2">
      <c r="A797" s="34" t="str">
        <f t="shared" si="60"/>
        <v>-294</v>
      </c>
      <c r="B797" s="34">
        <f t="shared" si="61"/>
        <v>294</v>
      </c>
      <c r="C797" s="34" t="str">
        <f t="shared" si="62"/>
        <v/>
      </c>
      <c r="D797" s="34" t="str">
        <f t="shared" si="63"/>
        <v/>
      </c>
      <c r="E797" s="34" t="str">
        <f t="shared" si="64"/>
        <v/>
      </c>
      <c r="F797" s="35" t="str">
        <f>IF(ISERROR(CONSOLIDADO!D801&amp;IF(LEN(CONSOLIDADO!G801)=1,"00"&amp;CONSOLIDADO!G801,IF(LEN(CONSOLIDADO!G801)=2,"0"&amp;CONSOLIDADO!G801,IF(LEN(CONSOLIDADO!G801)=3,CONSOLIDADO!G801,""))))=TRUE,"",CONSOLIDADO!D801&amp;IF(LEN(CONSOLIDADO!G801)=1,"00"&amp;CONSOLIDADO!G801,IF(LEN(CONSOLIDADO!G801)=2,"0"&amp;CONSOLIDADO!G801,IF(LEN(CONSOLIDADO!G801)=3,CONSOLIDADO!G801,""))))</f>
        <v/>
      </c>
      <c r="G797" s="16">
        <f>CONSOLIDADO!B801</f>
        <v>0</v>
      </c>
      <c r="H797" s="16" t="str">
        <f>MID(CONSOLIDADO!E801,6,250)</f>
        <v/>
      </c>
      <c r="I797" s="36">
        <f>CONSOLIDADO!H801</f>
        <v>0</v>
      </c>
      <c r="J797" s="34" t="str">
        <f>+CONSOLIDADO!P801&amp;" - "&amp;CONSOLIDADO!Q801&amp;" - "&amp;CONSOLIDADO!R801&amp;" "&amp;CONSOLIDADO!S801</f>
        <v xml:space="preserve"> -  -  </v>
      </c>
      <c r="K797" s="34" t="str">
        <f>+CONSOLIDADO!J801&amp;" "&amp;CONSOLIDADO!K801</f>
        <v xml:space="preserve"> </v>
      </c>
      <c r="L797" s="16" t="str">
        <f>+CONSOLIDADO!L801&amp;" "&amp;CONSOLIDADO!M801</f>
        <v xml:space="preserve"> </v>
      </c>
      <c r="M797" s="16" t="str">
        <f>+CONSOLIDADO!N801&amp;" "&amp;CONSOLIDADO!O801</f>
        <v xml:space="preserve"> </v>
      </c>
    </row>
    <row r="798" spans="1:13" x14ac:dyDescent="0.2">
      <c r="A798" s="34" t="str">
        <f t="shared" si="60"/>
        <v>-295</v>
      </c>
      <c r="B798" s="34">
        <f t="shared" si="61"/>
        <v>295</v>
      </c>
      <c r="C798" s="34" t="str">
        <f t="shared" si="62"/>
        <v/>
      </c>
      <c r="D798" s="34" t="str">
        <f t="shared" si="63"/>
        <v/>
      </c>
      <c r="E798" s="34" t="str">
        <f t="shared" si="64"/>
        <v/>
      </c>
      <c r="F798" s="35" t="str">
        <f>IF(ISERROR(CONSOLIDADO!D802&amp;IF(LEN(CONSOLIDADO!G802)=1,"00"&amp;CONSOLIDADO!G802,IF(LEN(CONSOLIDADO!G802)=2,"0"&amp;CONSOLIDADO!G802,IF(LEN(CONSOLIDADO!G802)=3,CONSOLIDADO!G802,""))))=TRUE,"",CONSOLIDADO!D802&amp;IF(LEN(CONSOLIDADO!G802)=1,"00"&amp;CONSOLIDADO!G802,IF(LEN(CONSOLIDADO!G802)=2,"0"&amp;CONSOLIDADO!G802,IF(LEN(CONSOLIDADO!G802)=3,CONSOLIDADO!G802,""))))</f>
        <v/>
      </c>
      <c r="G798" s="16">
        <f>CONSOLIDADO!B802</f>
        <v>0</v>
      </c>
      <c r="H798" s="16" t="str">
        <f>MID(CONSOLIDADO!E802,6,250)</f>
        <v/>
      </c>
      <c r="I798" s="36">
        <f>CONSOLIDADO!H802</f>
        <v>0</v>
      </c>
      <c r="J798" s="34" t="str">
        <f>+CONSOLIDADO!P802&amp;" - "&amp;CONSOLIDADO!Q802&amp;" - "&amp;CONSOLIDADO!R802&amp;" "&amp;CONSOLIDADO!S802</f>
        <v xml:space="preserve"> -  -  </v>
      </c>
      <c r="K798" s="34" t="str">
        <f>+CONSOLIDADO!J802&amp;" "&amp;CONSOLIDADO!K802</f>
        <v xml:space="preserve"> </v>
      </c>
      <c r="L798" s="16" t="str">
        <f>+CONSOLIDADO!L802&amp;" "&amp;CONSOLIDADO!M802</f>
        <v xml:space="preserve"> </v>
      </c>
      <c r="M798" s="16" t="str">
        <f>+CONSOLIDADO!N802&amp;" "&amp;CONSOLIDADO!O802</f>
        <v xml:space="preserve"> </v>
      </c>
    </row>
    <row r="799" spans="1:13" x14ac:dyDescent="0.2">
      <c r="A799" s="34" t="str">
        <f t="shared" si="60"/>
        <v>-296</v>
      </c>
      <c r="B799" s="34">
        <f t="shared" si="61"/>
        <v>296</v>
      </c>
      <c r="C799" s="34" t="str">
        <f t="shared" si="62"/>
        <v/>
      </c>
      <c r="D799" s="34" t="str">
        <f t="shared" si="63"/>
        <v/>
      </c>
      <c r="E799" s="34" t="str">
        <f t="shared" si="64"/>
        <v/>
      </c>
      <c r="F799" s="35" t="str">
        <f>IF(ISERROR(CONSOLIDADO!D803&amp;IF(LEN(CONSOLIDADO!G803)=1,"00"&amp;CONSOLIDADO!G803,IF(LEN(CONSOLIDADO!G803)=2,"0"&amp;CONSOLIDADO!G803,IF(LEN(CONSOLIDADO!G803)=3,CONSOLIDADO!G803,""))))=TRUE,"",CONSOLIDADO!D803&amp;IF(LEN(CONSOLIDADO!G803)=1,"00"&amp;CONSOLIDADO!G803,IF(LEN(CONSOLIDADO!G803)=2,"0"&amp;CONSOLIDADO!G803,IF(LEN(CONSOLIDADO!G803)=3,CONSOLIDADO!G803,""))))</f>
        <v/>
      </c>
      <c r="G799" s="16">
        <f>CONSOLIDADO!B803</f>
        <v>0</v>
      </c>
      <c r="H799" s="16" t="str">
        <f>MID(CONSOLIDADO!E803,6,250)</f>
        <v/>
      </c>
      <c r="I799" s="36">
        <f>CONSOLIDADO!H803</f>
        <v>0</v>
      </c>
      <c r="J799" s="34" t="str">
        <f>+CONSOLIDADO!P803&amp;" - "&amp;CONSOLIDADO!Q803&amp;" - "&amp;CONSOLIDADO!R803&amp;" "&amp;CONSOLIDADO!S803</f>
        <v xml:space="preserve"> -  -  </v>
      </c>
      <c r="K799" s="34" t="str">
        <f>+CONSOLIDADO!J803&amp;" "&amp;CONSOLIDADO!K803</f>
        <v xml:space="preserve"> </v>
      </c>
      <c r="L799" s="16" t="str">
        <f>+CONSOLIDADO!L803&amp;" "&amp;CONSOLIDADO!M803</f>
        <v xml:space="preserve"> </v>
      </c>
      <c r="M799" s="16" t="str">
        <f>+CONSOLIDADO!N803&amp;" "&amp;CONSOLIDADO!O803</f>
        <v xml:space="preserve"> </v>
      </c>
    </row>
    <row r="800" spans="1:13" x14ac:dyDescent="0.2">
      <c r="A800" s="34" t="str">
        <f t="shared" si="60"/>
        <v>-297</v>
      </c>
      <c r="B800" s="34">
        <f t="shared" si="61"/>
        <v>297</v>
      </c>
      <c r="C800" s="34" t="str">
        <f t="shared" si="62"/>
        <v/>
      </c>
      <c r="D800" s="34" t="str">
        <f t="shared" si="63"/>
        <v/>
      </c>
      <c r="E800" s="34" t="str">
        <f t="shared" si="64"/>
        <v/>
      </c>
      <c r="F800" s="35" t="str">
        <f>IF(ISERROR(CONSOLIDADO!D804&amp;IF(LEN(CONSOLIDADO!G804)=1,"00"&amp;CONSOLIDADO!G804,IF(LEN(CONSOLIDADO!G804)=2,"0"&amp;CONSOLIDADO!G804,IF(LEN(CONSOLIDADO!G804)=3,CONSOLIDADO!G804,""))))=TRUE,"",CONSOLIDADO!D804&amp;IF(LEN(CONSOLIDADO!G804)=1,"00"&amp;CONSOLIDADO!G804,IF(LEN(CONSOLIDADO!G804)=2,"0"&amp;CONSOLIDADO!G804,IF(LEN(CONSOLIDADO!G804)=3,CONSOLIDADO!G804,""))))</f>
        <v/>
      </c>
      <c r="G800" s="16">
        <f>CONSOLIDADO!B804</f>
        <v>0</v>
      </c>
      <c r="H800" s="16" t="str">
        <f>MID(CONSOLIDADO!E804,6,250)</f>
        <v/>
      </c>
      <c r="I800" s="36">
        <f>CONSOLIDADO!H804</f>
        <v>0</v>
      </c>
      <c r="J800" s="34" t="str">
        <f>+CONSOLIDADO!P804&amp;" - "&amp;CONSOLIDADO!Q804&amp;" - "&amp;CONSOLIDADO!R804&amp;" "&amp;CONSOLIDADO!S804</f>
        <v xml:space="preserve"> -  -  </v>
      </c>
      <c r="K800" s="34" t="str">
        <f>+CONSOLIDADO!J804&amp;" "&amp;CONSOLIDADO!K804</f>
        <v xml:space="preserve"> </v>
      </c>
      <c r="L800" s="16" t="str">
        <f>+CONSOLIDADO!L804&amp;" "&amp;CONSOLIDADO!M804</f>
        <v xml:space="preserve"> </v>
      </c>
      <c r="M800" s="16" t="str">
        <f>+CONSOLIDADO!N804&amp;" "&amp;CONSOLIDADO!O804</f>
        <v xml:space="preserve"> </v>
      </c>
    </row>
    <row r="801" spans="1:13" x14ac:dyDescent="0.2">
      <c r="A801" s="34" t="str">
        <f t="shared" si="60"/>
        <v>-298</v>
      </c>
      <c r="B801" s="34">
        <f t="shared" si="61"/>
        <v>298</v>
      </c>
      <c r="C801" s="34" t="str">
        <f t="shared" si="62"/>
        <v/>
      </c>
      <c r="D801" s="34" t="str">
        <f t="shared" si="63"/>
        <v/>
      </c>
      <c r="E801" s="34" t="str">
        <f t="shared" si="64"/>
        <v/>
      </c>
      <c r="F801" s="35" t="str">
        <f>IF(ISERROR(CONSOLIDADO!D805&amp;IF(LEN(CONSOLIDADO!G805)=1,"00"&amp;CONSOLIDADO!G805,IF(LEN(CONSOLIDADO!G805)=2,"0"&amp;CONSOLIDADO!G805,IF(LEN(CONSOLIDADO!G805)=3,CONSOLIDADO!G805,""))))=TRUE,"",CONSOLIDADO!D805&amp;IF(LEN(CONSOLIDADO!G805)=1,"00"&amp;CONSOLIDADO!G805,IF(LEN(CONSOLIDADO!G805)=2,"0"&amp;CONSOLIDADO!G805,IF(LEN(CONSOLIDADO!G805)=3,CONSOLIDADO!G805,""))))</f>
        <v/>
      </c>
      <c r="G801" s="16">
        <f>CONSOLIDADO!B805</f>
        <v>0</v>
      </c>
      <c r="H801" s="16" t="str">
        <f>MID(CONSOLIDADO!E805,6,250)</f>
        <v/>
      </c>
      <c r="I801" s="36">
        <f>CONSOLIDADO!H805</f>
        <v>0</v>
      </c>
      <c r="J801" s="34" t="str">
        <f>+CONSOLIDADO!P805&amp;" - "&amp;CONSOLIDADO!Q805&amp;" - "&amp;CONSOLIDADO!R805&amp;" "&amp;CONSOLIDADO!S805</f>
        <v xml:space="preserve"> -  -  </v>
      </c>
      <c r="K801" s="34" t="str">
        <f>+CONSOLIDADO!J805&amp;" "&amp;CONSOLIDADO!K805</f>
        <v xml:space="preserve"> </v>
      </c>
      <c r="L801" s="16" t="str">
        <f>+CONSOLIDADO!L805&amp;" "&amp;CONSOLIDADO!M805</f>
        <v xml:space="preserve"> </v>
      </c>
      <c r="M801" s="16" t="str">
        <f>+CONSOLIDADO!N805&amp;" "&amp;CONSOLIDADO!O805</f>
        <v xml:space="preserve"> </v>
      </c>
    </row>
    <row r="802" spans="1:13" x14ac:dyDescent="0.2">
      <c r="A802" s="34" t="str">
        <f t="shared" si="60"/>
        <v>-299</v>
      </c>
      <c r="B802" s="34">
        <f t="shared" si="61"/>
        <v>299</v>
      </c>
      <c r="C802" s="34" t="str">
        <f t="shared" si="62"/>
        <v/>
      </c>
      <c r="D802" s="34" t="str">
        <f t="shared" si="63"/>
        <v/>
      </c>
      <c r="E802" s="34" t="str">
        <f t="shared" si="64"/>
        <v/>
      </c>
      <c r="F802" s="35" t="str">
        <f>IF(ISERROR(CONSOLIDADO!D806&amp;IF(LEN(CONSOLIDADO!G806)=1,"00"&amp;CONSOLIDADO!G806,IF(LEN(CONSOLIDADO!G806)=2,"0"&amp;CONSOLIDADO!G806,IF(LEN(CONSOLIDADO!G806)=3,CONSOLIDADO!G806,""))))=TRUE,"",CONSOLIDADO!D806&amp;IF(LEN(CONSOLIDADO!G806)=1,"00"&amp;CONSOLIDADO!G806,IF(LEN(CONSOLIDADO!G806)=2,"0"&amp;CONSOLIDADO!G806,IF(LEN(CONSOLIDADO!G806)=3,CONSOLIDADO!G806,""))))</f>
        <v/>
      </c>
      <c r="G802" s="16">
        <f>CONSOLIDADO!B806</f>
        <v>0</v>
      </c>
      <c r="H802" s="16" t="str">
        <f>MID(CONSOLIDADO!E806,6,250)</f>
        <v/>
      </c>
      <c r="I802" s="36">
        <f>CONSOLIDADO!H806</f>
        <v>0</v>
      </c>
      <c r="J802" s="34" t="str">
        <f>+CONSOLIDADO!P806&amp;" - "&amp;CONSOLIDADO!Q806&amp;" - "&amp;CONSOLIDADO!R806&amp;" "&amp;CONSOLIDADO!S806</f>
        <v xml:space="preserve"> -  -  </v>
      </c>
      <c r="K802" s="34" t="str">
        <f>+CONSOLIDADO!J806&amp;" "&amp;CONSOLIDADO!K806</f>
        <v xml:space="preserve"> </v>
      </c>
      <c r="L802" s="16" t="str">
        <f>+CONSOLIDADO!L806&amp;" "&amp;CONSOLIDADO!M806</f>
        <v xml:space="preserve"> </v>
      </c>
      <c r="M802" s="16" t="str">
        <f>+CONSOLIDADO!N806&amp;" "&amp;CONSOLIDADO!O806</f>
        <v xml:space="preserve"> </v>
      </c>
    </row>
    <row r="803" spans="1:13" x14ac:dyDescent="0.2">
      <c r="A803" s="34" t="str">
        <f t="shared" si="60"/>
        <v>-300</v>
      </c>
      <c r="B803" s="34">
        <f t="shared" si="61"/>
        <v>300</v>
      </c>
      <c r="C803" s="34" t="str">
        <f t="shared" si="62"/>
        <v/>
      </c>
      <c r="D803" s="34" t="str">
        <f t="shared" si="63"/>
        <v/>
      </c>
      <c r="E803" s="34" t="str">
        <f t="shared" si="64"/>
        <v/>
      </c>
      <c r="F803" s="35" t="str">
        <f>IF(ISERROR(CONSOLIDADO!D807&amp;IF(LEN(CONSOLIDADO!G807)=1,"00"&amp;CONSOLIDADO!G807,IF(LEN(CONSOLIDADO!G807)=2,"0"&amp;CONSOLIDADO!G807,IF(LEN(CONSOLIDADO!G807)=3,CONSOLIDADO!G807,""))))=TRUE,"",CONSOLIDADO!D807&amp;IF(LEN(CONSOLIDADO!G807)=1,"00"&amp;CONSOLIDADO!G807,IF(LEN(CONSOLIDADO!G807)=2,"0"&amp;CONSOLIDADO!G807,IF(LEN(CONSOLIDADO!G807)=3,CONSOLIDADO!G807,""))))</f>
        <v/>
      </c>
      <c r="G803" s="16">
        <f>CONSOLIDADO!B807</f>
        <v>0</v>
      </c>
      <c r="H803" s="16" t="str">
        <f>MID(CONSOLIDADO!E807,6,250)</f>
        <v/>
      </c>
      <c r="I803" s="36">
        <f>CONSOLIDADO!H807</f>
        <v>0</v>
      </c>
      <c r="J803" s="34" t="str">
        <f>+CONSOLIDADO!P807&amp;" - "&amp;CONSOLIDADO!Q807&amp;" - "&amp;CONSOLIDADO!R807&amp;" "&amp;CONSOLIDADO!S807</f>
        <v xml:space="preserve"> -  -  </v>
      </c>
      <c r="K803" s="34" t="str">
        <f>+CONSOLIDADO!J807&amp;" "&amp;CONSOLIDADO!K807</f>
        <v xml:space="preserve"> </v>
      </c>
      <c r="L803" s="16" t="str">
        <f>+CONSOLIDADO!L807&amp;" "&amp;CONSOLIDADO!M807</f>
        <v xml:space="preserve"> </v>
      </c>
      <c r="M803" s="16" t="str">
        <f>+CONSOLIDADO!N807&amp;" "&amp;CONSOLIDADO!O807</f>
        <v xml:space="preserve"> </v>
      </c>
    </row>
    <row r="804" spans="1:13" x14ac:dyDescent="0.2">
      <c r="A804" s="34" t="str">
        <f t="shared" si="60"/>
        <v>-301</v>
      </c>
      <c r="B804" s="34">
        <f t="shared" si="61"/>
        <v>301</v>
      </c>
      <c r="C804" s="34" t="str">
        <f t="shared" si="62"/>
        <v/>
      </c>
      <c r="D804" s="34" t="str">
        <f t="shared" si="63"/>
        <v/>
      </c>
      <c r="E804" s="34" t="str">
        <f t="shared" si="64"/>
        <v/>
      </c>
      <c r="F804" s="35" t="str">
        <f>IF(ISERROR(CONSOLIDADO!D808&amp;IF(LEN(CONSOLIDADO!G808)=1,"00"&amp;CONSOLIDADO!G808,IF(LEN(CONSOLIDADO!G808)=2,"0"&amp;CONSOLIDADO!G808,IF(LEN(CONSOLIDADO!G808)=3,CONSOLIDADO!G808,""))))=TRUE,"",CONSOLIDADO!D808&amp;IF(LEN(CONSOLIDADO!G808)=1,"00"&amp;CONSOLIDADO!G808,IF(LEN(CONSOLIDADO!G808)=2,"0"&amp;CONSOLIDADO!G808,IF(LEN(CONSOLIDADO!G808)=3,CONSOLIDADO!G808,""))))</f>
        <v/>
      </c>
      <c r="G804" s="16">
        <f>CONSOLIDADO!B808</f>
        <v>0</v>
      </c>
      <c r="H804" s="16" t="str">
        <f>MID(CONSOLIDADO!E808,6,250)</f>
        <v/>
      </c>
      <c r="I804" s="36">
        <f>CONSOLIDADO!H808</f>
        <v>0</v>
      </c>
      <c r="J804" s="34" t="str">
        <f>+CONSOLIDADO!P808&amp;" - "&amp;CONSOLIDADO!Q808&amp;" - "&amp;CONSOLIDADO!R808&amp;" "&amp;CONSOLIDADO!S808</f>
        <v xml:space="preserve"> -  -  </v>
      </c>
      <c r="K804" s="34" t="str">
        <f>+CONSOLIDADO!J808&amp;" "&amp;CONSOLIDADO!K808</f>
        <v xml:space="preserve"> </v>
      </c>
      <c r="L804" s="16" t="str">
        <f>+CONSOLIDADO!L808&amp;" "&amp;CONSOLIDADO!M808</f>
        <v xml:space="preserve"> </v>
      </c>
      <c r="M804" s="16" t="str">
        <f>+CONSOLIDADO!N808&amp;" "&amp;CONSOLIDADO!O808</f>
        <v xml:space="preserve"> </v>
      </c>
    </row>
    <row r="805" spans="1:13" x14ac:dyDescent="0.2">
      <c r="A805" s="34" t="str">
        <f t="shared" si="60"/>
        <v>-302</v>
      </c>
      <c r="B805" s="34">
        <f t="shared" si="61"/>
        <v>302</v>
      </c>
      <c r="C805" s="34" t="str">
        <f t="shared" si="62"/>
        <v/>
      </c>
      <c r="D805" s="34" t="str">
        <f t="shared" si="63"/>
        <v/>
      </c>
      <c r="E805" s="34" t="str">
        <f t="shared" si="64"/>
        <v/>
      </c>
      <c r="F805" s="35" t="str">
        <f>IF(ISERROR(CONSOLIDADO!D809&amp;IF(LEN(CONSOLIDADO!G809)=1,"00"&amp;CONSOLIDADO!G809,IF(LEN(CONSOLIDADO!G809)=2,"0"&amp;CONSOLIDADO!G809,IF(LEN(CONSOLIDADO!G809)=3,CONSOLIDADO!G809,""))))=TRUE,"",CONSOLIDADO!D809&amp;IF(LEN(CONSOLIDADO!G809)=1,"00"&amp;CONSOLIDADO!G809,IF(LEN(CONSOLIDADO!G809)=2,"0"&amp;CONSOLIDADO!G809,IF(LEN(CONSOLIDADO!G809)=3,CONSOLIDADO!G809,""))))</f>
        <v/>
      </c>
      <c r="G805" s="16">
        <f>CONSOLIDADO!B809</f>
        <v>0</v>
      </c>
      <c r="H805" s="16" t="str">
        <f>MID(CONSOLIDADO!E809,6,250)</f>
        <v/>
      </c>
      <c r="I805" s="36">
        <f>CONSOLIDADO!H809</f>
        <v>0</v>
      </c>
      <c r="J805" s="34" t="str">
        <f>+CONSOLIDADO!P809&amp;" - "&amp;CONSOLIDADO!Q809&amp;" - "&amp;CONSOLIDADO!R809&amp;" "&amp;CONSOLIDADO!S809</f>
        <v xml:space="preserve"> -  -  </v>
      </c>
      <c r="K805" s="34" t="str">
        <f>+CONSOLIDADO!J809&amp;" "&amp;CONSOLIDADO!K809</f>
        <v xml:space="preserve"> </v>
      </c>
      <c r="L805" s="16" t="str">
        <f>+CONSOLIDADO!L809&amp;" "&amp;CONSOLIDADO!M809</f>
        <v xml:space="preserve"> </v>
      </c>
      <c r="M805" s="16" t="str">
        <f>+CONSOLIDADO!N809&amp;" "&amp;CONSOLIDADO!O809</f>
        <v xml:space="preserve"> </v>
      </c>
    </row>
    <row r="806" spans="1:13" x14ac:dyDescent="0.2">
      <c r="A806" s="34" t="str">
        <f t="shared" si="60"/>
        <v>-303</v>
      </c>
      <c r="B806" s="34">
        <f t="shared" si="61"/>
        <v>303</v>
      </c>
      <c r="C806" s="34" t="str">
        <f t="shared" si="62"/>
        <v/>
      </c>
      <c r="D806" s="34" t="str">
        <f t="shared" si="63"/>
        <v/>
      </c>
      <c r="E806" s="34" t="str">
        <f t="shared" si="64"/>
        <v/>
      </c>
      <c r="F806" s="35" t="str">
        <f>IF(ISERROR(CONSOLIDADO!D810&amp;IF(LEN(CONSOLIDADO!G810)=1,"00"&amp;CONSOLIDADO!G810,IF(LEN(CONSOLIDADO!G810)=2,"0"&amp;CONSOLIDADO!G810,IF(LEN(CONSOLIDADO!G810)=3,CONSOLIDADO!G810,""))))=TRUE,"",CONSOLIDADO!D810&amp;IF(LEN(CONSOLIDADO!G810)=1,"00"&amp;CONSOLIDADO!G810,IF(LEN(CONSOLIDADO!G810)=2,"0"&amp;CONSOLIDADO!G810,IF(LEN(CONSOLIDADO!G810)=3,CONSOLIDADO!G810,""))))</f>
        <v/>
      </c>
      <c r="G806" s="16">
        <f>CONSOLIDADO!B810</f>
        <v>0</v>
      </c>
      <c r="H806" s="16" t="str">
        <f>MID(CONSOLIDADO!E810,6,250)</f>
        <v/>
      </c>
      <c r="I806" s="36">
        <f>CONSOLIDADO!H810</f>
        <v>0</v>
      </c>
      <c r="J806" s="34" t="str">
        <f>+CONSOLIDADO!P810&amp;" - "&amp;CONSOLIDADO!Q810&amp;" - "&amp;CONSOLIDADO!R810&amp;" "&amp;CONSOLIDADO!S810</f>
        <v xml:space="preserve"> -  -  </v>
      </c>
      <c r="K806" s="34" t="str">
        <f>+CONSOLIDADO!J810&amp;" "&amp;CONSOLIDADO!K810</f>
        <v xml:space="preserve"> </v>
      </c>
      <c r="L806" s="16" t="str">
        <f>+CONSOLIDADO!L810&amp;" "&amp;CONSOLIDADO!M810</f>
        <v xml:space="preserve"> </v>
      </c>
      <c r="M806" s="16" t="str">
        <f>+CONSOLIDADO!N810&amp;" "&amp;CONSOLIDADO!O810</f>
        <v xml:space="preserve"> </v>
      </c>
    </row>
    <row r="807" spans="1:13" x14ac:dyDescent="0.2">
      <c r="A807" s="34" t="str">
        <f t="shared" si="60"/>
        <v>-304</v>
      </c>
      <c r="B807" s="34">
        <f t="shared" si="61"/>
        <v>304</v>
      </c>
      <c r="C807" s="34" t="str">
        <f t="shared" si="62"/>
        <v/>
      </c>
      <c r="D807" s="34" t="str">
        <f t="shared" si="63"/>
        <v/>
      </c>
      <c r="E807" s="34" t="str">
        <f t="shared" si="64"/>
        <v/>
      </c>
      <c r="F807" s="35" t="str">
        <f>IF(ISERROR(CONSOLIDADO!D811&amp;IF(LEN(CONSOLIDADO!G811)=1,"00"&amp;CONSOLIDADO!G811,IF(LEN(CONSOLIDADO!G811)=2,"0"&amp;CONSOLIDADO!G811,IF(LEN(CONSOLIDADO!G811)=3,CONSOLIDADO!G811,""))))=TRUE,"",CONSOLIDADO!D811&amp;IF(LEN(CONSOLIDADO!G811)=1,"00"&amp;CONSOLIDADO!G811,IF(LEN(CONSOLIDADO!G811)=2,"0"&amp;CONSOLIDADO!G811,IF(LEN(CONSOLIDADO!G811)=3,CONSOLIDADO!G811,""))))</f>
        <v/>
      </c>
      <c r="G807" s="16">
        <f>CONSOLIDADO!B811</f>
        <v>0</v>
      </c>
      <c r="H807" s="16" t="str">
        <f>MID(CONSOLIDADO!E811,6,250)</f>
        <v/>
      </c>
      <c r="I807" s="36">
        <f>CONSOLIDADO!H811</f>
        <v>0</v>
      </c>
      <c r="J807" s="34" t="str">
        <f>+CONSOLIDADO!P811&amp;" - "&amp;CONSOLIDADO!Q811&amp;" - "&amp;CONSOLIDADO!R811&amp;" "&amp;CONSOLIDADO!S811</f>
        <v xml:space="preserve"> -  -  </v>
      </c>
      <c r="K807" s="34" t="str">
        <f>+CONSOLIDADO!J811&amp;" "&amp;CONSOLIDADO!K811</f>
        <v xml:space="preserve"> </v>
      </c>
      <c r="L807" s="16" t="str">
        <f>+CONSOLIDADO!L811&amp;" "&amp;CONSOLIDADO!M811</f>
        <v xml:space="preserve"> </v>
      </c>
      <c r="M807" s="16" t="str">
        <f>+CONSOLIDADO!N811&amp;" "&amp;CONSOLIDADO!O811</f>
        <v xml:space="preserve"> </v>
      </c>
    </row>
    <row r="808" spans="1:13" x14ac:dyDescent="0.2">
      <c r="A808" s="34" t="str">
        <f t="shared" si="60"/>
        <v>-305</v>
      </c>
      <c r="B808" s="34">
        <f t="shared" si="61"/>
        <v>305</v>
      </c>
      <c r="C808" s="34" t="str">
        <f t="shared" si="62"/>
        <v/>
      </c>
      <c r="D808" s="34" t="str">
        <f t="shared" si="63"/>
        <v/>
      </c>
      <c r="E808" s="34" t="str">
        <f t="shared" si="64"/>
        <v/>
      </c>
      <c r="F808" s="35" t="str">
        <f>IF(ISERROR(CONSOLIDADO!D812&amp;IF(LEN(CONSOLIDADO!G812)=1,"00"&amp;CONSOLIDADO!G812,IF(LEN(CONSOLIDADO!G812)=2,"0"&amp;CONSOLIDADO!G812,IF(LEN(CONSOLIDADO!G812)=3,CONSOLIDADO!G812,""))))=TRUE,"",CONSOLIDADO!D812&amp;IF(LEN(CONSOLIDADO!G812)=1,"00"&amp;CONSOLIDADO!G812,IF(LEN(CONSOLIDADO!G812)=2,"0"&amp;CONSOLIDADO!G812,IF(LEN(CONSOLIDADO!G812)=3,CONSOLIDADO!G812,""))))</f>
        <v/>
      </c>
      <c r="G808" s="16">
        <f>CONSOLIDADO!B812</f>
        <v>0</v>
      </c>
      <c r="H808" s="16" t="str">
        <f>MID(CONSOLIDADO!E812,6,250)</f>
        <v/>
      </c>
      <c r="I808" s="36">
        <f>CONSOLIDADO!H812</f>
        <v>0</v>
      </c>
      <c r="J808" s="34" t="str">
        <f>+CONSOLIDADO!P812&amp;" - "&amp;CONSOLIDADO!Q812&amp;" - "&amp;CONSOLIDADO!R812&amp;" "&amp;CONSOLIDADO!S812</f>
        <v xml:space="preserve"> -  -  </v>
      </c>
      <c r="K808" s="34" t="str">
        <f>+CONSOLIDADO!J812&amp;" "&amp;CONSOLIDADO!K812</f>
        <v xml:space="preserve"> </v>
      </c>
      <c r="L808" s="16" t="str">
        <f>+CONSOLIDADO!L812&amp;" "&amp;CONSOLIDADO!M812</f>
        <v xml:space="preserve"> </v>
      </c>
      <c r="M808" s="16" t="str">
        <f>+CONSOLIDADO!N812&amp;" "&amp;CONSOLIDADO!O812</f>
        <v xml:space="preserve"> </v>
      </c>
    </row>
    <row r="809" spans="1:13" x14ac:dyDescent="0.2">
      <c r="A809" s="34" t="str">
        <f t="shared" si="60"/>
        <v>-306</v>
      </c>
      <c r="B809" s="34">
        <f t="shared" si="61"/>
        <v>306</v>
      </c>
      <c r="C809" s="34" t="str">
        <f t="shared" si="62"/>
        <v/>
      </c>
      <c r="D809" s="34" t="str">
        <f t="shared" si="63"/>
        <v/>
      </c>
      <c r="E809" s="34" t="str">
        <f t="shared" si="64"/>
        <v/>
      </c>
      <c r="F809" s="35" t="str">
        <f>IF(ISERROR(CONSOLIDADO!D813&amp;IF(LEN(CONSOLIDADO!G813)=1,"00"&amp;CONSOLIDADO!G813,IF(LEN(CONSOLIDADO!G813)=2,"0"&amp;CONSOLIDADO!G813,IF(LEN(CONSOLIDADO!G813)=3,CONSOLIDADO!G813,""))))=TRUE,"",CONSOLIDADO!D813&amp;IF(LEN(CONSOLIDADO!G813)=1,"00"&amp;CONSOLIDADO!G813,IF(LEN(CONSOLIDADO!G813)=2,"0"&amp;CONSOLIDADO!G813,IF(LEN(CONSOLIDADO!G813)=3,CONSOLIDADO!G813,""))))</f>
        <v/>
      </c>
      <c r="G809" s="16">
        <f>CONSOLIDADO!B813</f>
        <v>0</v>
      </c>
      <c r="H809" s="16" t="str">
        <f>MID(CONSOLIDADO!E813,6,250)</f>
        <v/>
      </c>
      <c r="I809" s="36">
        <f>CONSOLIDADO!H813</f>
        <v>0</v>
      </c>
      <c r="J809" s="34" t="str">
        <f>+CONSOLIDADO!P813&amp;" - "&amp;CONSOLIDADO!Q813&amp;" - "&amp;CONSOLIDADO!R813&amp;" "&amp;CONSOLIDADO!S813</f>
        <v xml:space="preserve"> -  -  </v>
      </c>
      <c r="K809" s="34" t="str">
        <f>+CONSOLIDADO!J813&amp;" "&amp;CONSOLIDADO!K813</f>
        <v xml:space="preserve"> </v>
      </c>
      <c r="L809" s="16" t="str">
        <f>+CONSOLIDADO!L813&amp;" "&amp;CONSOLIDADO!M813</f>
        <v xml:space="preserve"> </v>
      </c>
      <c r="M809" s="16" t="str">
        <f>+CONSOLIDADO!N813&amp;" "&amp;CONSOLIDADO!O813</f>
        <v xml:space="preserve"> </v>
      </c>
    </row>
    <row r="810" spans="1:13" x14ac:dyDescent="0.2">
      <c r="A810" s="34" t="str">
        <f t="shared" si="60"/>
        <v>-307</v>
      </c>
      <c r="B810" s="34">
        <f t="shared" si="61"/>
        <v>307</v>
      </c>
      <c r="C810" s="34" t="str">
        <f t="shared" si="62"/>
        <v/>
      </c>
      <c r="D810" s="34" t="str">
        <f t="shared" si="63"/>
        <v/>
      </c>
      <c r="E810" s="34" t="str">
        <f t="shared" si="64"/>
        <v/>
      </c>
      <c r="F810" s="35" t="str">
        <f>IF(ISERROR(CONSOLIDADO!D814&amp;IF(LEN(CONSOLIDADO!G814)=1,"00"&amp;CONSOLIDADO!G814,IF(LEN(CONSOLIDADO!G814)=2,"0"&amp;CONSOLIDADO!G814,IF(LEN(CONSOLIDADO!G814)=3,CONSOLIDADO!G814,""))))=TRUE,"",CONSOLIDADO!D814&amp;IF(LEN(CONSOLIDADO!G814)=1,"00"&amp;CONSOLIDADO!G814,IF(LEN(CONSOLIDADO!G814)=2,"0"&amp;CONSOLIDADO!G814,IF(LEN(CONSOLIDADO!G814)=3,CONSOLIDADO!G814,""))))</f>
        <v/>
      </c>
      <c r="G810" s="16">
        <f>CONSOLIDADO!B814</f>
        <v>0</v>
      </c>
      <c r="H810" s="16" t="str">
        <f>MID(CONSOLIDADO!E814,6,250)</f>
        <v/>
      </c>
      <c r="I810" s="36">
        <f>CONSOLIDADO!H814</f>
        <v>0</v>
      </c>
      <c r="J810" s="34" t="str">
        <f>+CONSOLIDADO!P814&amp;" - "&amp;CONSOLIDADO!Q814&amp;" - "&amp;CONSOLIDADO!R814&amp;" "&amp;CONSOLIDADO!S814</f>
        <v xml:space="preserve"> -  -  </v>
      </c>
      <c r="K810" s="34" t="str">
        <f>+CONSOLIDADO!J814&amp;" "&amp;CONSOLIDADO!K814</f>
        <v xml:space="preserve"> </v>
      </c>
      <c r="L810" s="16" t="str">
        <f>+CONSOLIDADO!L814&amp;" "&amp;CONSOLIDADO!M814</f>
        <v xml:space="preserve"> </v>
      </c>
      <c r="M810" s="16" t="str">
        <f>+CONSOLIDADO!N814&amp;" "&amp;CONSOLIDADO!O814</f>
        <v xml:space="preserve"> </v>
      </c>
    </row>
    <row r="811" spans="1:13" x14ac:dyDescent="0.2">
      <c r="A811" s="34" t="str">
        <f t="shared" si="60"/>
        <v>-308</v>
      </c>
      <c r="B811" s="34">
        <f t="shared" si="61"/>
        <v>308</v>
      </c>
      <c r="C811" s="34" t="str">
        <f t="shared" si="62"/>
        <v/>
      </c>
      <c r="D811" s="34" t="str">
        <f t="shared" si="63"/>
        <v/>
      </c>
      <c r="E811" s="34" t="str">
        <f t="shared" si="64"/>
        <v/>
      </c>
      <c r="F811" s="35" t="str">
        <f>IF(ISERROR(CONSOLIDADO!D815&amp;IF(LEN(CONSOLIDADO!G815)=1,"00"&amp;CONSOLIDADO!G815,IF(LEN(CONSOLIDADO!G815)=2,"0"&amp;CONSOLIDADO!G815,IF(LEN(CONSOLIDADO!G815)=3,CONSOLIDADO!G815,""))))=TRUE,"",CONSOLIDADO!D815&amp;IF(LEN(CONSOLIDADO!G815)=1,"00"&amp;CONSOLIDADO!G815,IF(LEN(CONSOLIDADO!G815)=2,"0"&amp;CONSOLIDADO!G815,IF(LEN(CONSOLIDADO!G815)=3,CONSOLIDADO!G815,""))))</f>
        <v/>
      </c>
      <c r="G811" s="16">
        <f>CONSOLIDADO!B815</f>
        <v>0</v>
      </c>
      <c r="H811" s="16" t="str">
        <f>MID(CONSOLIDADO!E815,6,250)</f>
        <v/>
      </c>
      <c r="I811" s="36">
        <f>CONSOLIDADO!H815</f>
        <v>0</v>
      </c>
      <c r="J811" s="34" t="str">
        <f>+CONSOLIDADO!P815&amp;" - "&amp;CONSOLIDADO!Q815&amp;" - "&amp;CONSOLIDADO!R815&amp;" "&amp;CONSOLIDADO!S815</f>
        <v xml:space="preserve"> -  -  </v>
      </c>
      <c r="K811" s="34" t="str">
        <f>+CONSOLIDADO!J815&amp;" "&amp;CONSOLIDADO!K815</f>
        <v xml:space="preserve"> </v>
      </c>
      <c r="L811" s="16" t="str">
        <f>+CONSOLIDADO!L815&amp;" "&amp;CONSOLIDADO!M815</f>
        <v xml:space="preserve"> </v>
      </c>
      <c r="M811" s="16" t="str">
        <f>+CONSOLIDADO!N815&amp;" "&amp;CONSOLIDADO!O815</f>
        <v xml:space="preserve"> </v>
      </c>
    </row>
    <row r="812" spans="1:13" x14ac:dyDescent="0.2">
      <c r="A812" s="34" t="str">
        <f t="shared" si="60"/>
        <v>-309</v>
      </c>
      <c r="B812" s="34">
        <f t="shared" si="61"/>
        <v>309</v>
      </c>
      <c r="C812" s="34" t="str">
        <f t="shared" si="62"/>
        <v/>
      </c>
      <c r="D812" s="34" t="str">
        <f t="shared" si="63"/>
        <v/>
      </c>
      <c r="E812" s="34" t="str">
        <f t="shared" si="64"/>
        <v/>
      </c>
      <c r="F812" s="35" t="str">
        <f>IF(ISERROR(CONSOLIDADO!D816&amp;IF(LEN(CONSOLIDADO!G816)=1,"00"&amp;CONSOLIDADO!G816,IF(LEN(CONSOLIDADO!G816)=2,"0"&amp;CONSOLIDADO!G816,IF(LEN(CONSOLIDADO!G816)=3,CONSOLIDADO!G816,""))))=TRUE,"",CONSOLIDADO!D816&amp;IF(LEN(CONSOLIDADO!G816)=1,"00"&amp;CONSOLIDADO!G816,IF(LEN(CONSOLIDADO!G816)=2,"0"&amp;CONSOLIDADO!G816,IF(LEN(CONSOLIDADO!G816)=3,CONSOLIDADO!G816,""))))</f>
        <v/>
      </c>
      <c r="G812" s="16">
        <f>CONSOLIDADO!B816</f>
        <v>0</v>
      </c>
      <c r="H812" s="16" t="str">
        <f>MID(CONSOLIDADO!E816,6,250)</f>
        <v/>
      </c>
      <c r="I812" s="36">
        <f>CONSOLIDADO!H816</f>
        <v>0</v>
      </c>
      <c r="J812" s="34" t="str">
        <f>+CONSOLIDADO!P816&amp;" - "&amp;CONSOLIDADO!Q816&amp;" - "&amp;CONSOLIDADO!R816&amp;" "&amp;CONSOLIDADO!S816</f>
        <v xml:space="preserve"> -  -  </v>
      </c>
      <c r="K812" s="34" t="str">
        <f>+CONSOLIDADO!J816&amp;" "&amp;CONSOLIDADO!K816</f>
        <v xml:space="preserve"> </v>
      </c>
      <c r="L812" s="16" t="str">
        <f>+CONSOLIDADO!L816&amp;" "&amp;CONSOLIDADO!M816</f>
        <v xml:space="preserve"> </v>
      </c>
      <c r="M812" s="16" t="str">
        <f>+CONSOLIDADO!N816&amp;" "&amp;CONSOLIDADO!O816</f>
        <v xml:space="preserve"> </v>
      </c>
    </row>
    <row r="813" spans="1:13" x14ac:dyDescent="0.2">
      <c r="A813" s="34" t="str">
        <f t="shared" si="60"/>
        <v>-310</v>
      </c>
      <c r="B813" s="34">
        <f t="shared" si="61"/>
        <v>310</v>
      </c>
      <c r="C813" s="34" t="str">
        <f t="shared" si="62"/>
        <v/>
      </c>
      <c r="D813" s="34" t="str">
        <f t="shared" si="63"/>
        <v/>
      </c>
      <c r="E813" s="34" t="str">
        <f t="shared" si="64"/>
        <v/>
      </c>
      <c r="F813" s="35" t="str">
        <f>IF(ISERROR(CONSOLIDADO!D817&amp;IF(LEN(CONSOLIDADO!G817)=1,"00"&amp;CONSOLIDADO!G817,IF(LEN(CONSOLIDADO!G817)=2,"0"&amp;CONSOLIDADO!G817,IF(LEN(CONSOLIDADO!G817)=3,CONSOLIDADO!G817,""))))=TRUE,"",CONSOLIDADO!D817&amp;IF(LEN(CONSOLIDADO!G817)=1,"00"&amp;CONSOLIDADO!G817,IF(LEN(CONSOLIDADO!G817)=2,"0"&amp;CONSOLIDADO!G817,IF(LEN(CONSOLIDADO!G817)=3,CONSOLIDADO!G817,""))))</f>
        <v/>
      </c>
      <c r="G813" s="16">
        <f>CONSOLIDADO!B817</f>
        <v>0</v>
      </c>
      <c r="H813" s="16" t="str">
        <f>MID(CONSOLIDADO!E817,6,250)</f>
        <v/>
      </c>
      <c r="I813" s="36">
        <f>CONSOLIDADO!H817</f>
        <v>0</v>
      </c>
      <c r="J813" s="34" t="str">
        <f>+CONSOLIDADO!P817&amp;" - "&amp;CONSOLIDADO!Q817&amp;" - "&amp;CONSOLIDADO!R817&amp;" "&amp;CONSOLIDADO!S817</f>
        <v xml:space="preserve"> -  -  </v>
      </c>
      <c r="K813" s="34" t="str">
        <f>+CONSOLIDADO!J817&amp;" "&amp;CONSOLIDADO!K817</f>
        <v xml:space="preserve"> </v>
      </c>
      <c r="L813" s="16" t="str">
        <f>+CONSOLIDADO!L817&amp;" "&amp;CONSOLIDADO!M817</f>
        <v xml:space="preserve"> </v>
      </c>
      <c r="M813" s="16" t="str">
        <f>+CONSOLIDADO!N817&amp;" "&amp;CONSOLIDADO!O817</f>
        <v xml:space="preserve"> </v>
      </c>
    </row>
    <row r="814" spans="1:13" x14ac:dyDescent="0.2">
      <c r="A814" s="34" t="str">
        <f t="shared" si="60"/>
        <v>-311</v>
      </c>
      <c r="B814" s="34">
        <f t="shared" si="61"/>
        <v>311</v>
      </c>
      <c r="C814" s="34" t="str">
        <f t="shared" si="62"/>
        <v/>
      </c>
      <c r="D814" s="34" t="str">
        <f t="shared" si="63"/>
        <v/>
      </c>
      <c r="E814" s="34" t="str">
        <f t="shared" si="64"/>
        <v/>
      </c>
      <c r="F814" s="35" t="str">
        <f>IF(ISERROR(CONSOLIDADO!D818&amp;IF(LEN(CONSOLIDADO!G818)=1,"00"&amp;CONSOLIDADO!G818,IF(LEN(CONSOLIDADO!G818)=2,"0"&amp;CONSOLIDADO!G818,IF(LEN(CONSOLIDADO!G818)=3,CONSOLIDADO!G818,""))))=TRUE,"",CONSOLIDADO!D818&amp;IF(LEN(CONSOLIDADO!G818)=1,"00"&amp;CONSOLIDADO!G818,IF(LEN(CONSOLIDADO!G818)=2,"0"&amp;CONSOLIDADO!G818,IF(LEN(CONSOLIDADO!G818)=3,CONSOLIDADO!G818,""))))</f>
        <v/>
      </c>
      <c r="G814" s="16">
        <f>CONSOLIDADO!B818</f>
        <v>0</v>
      </c>
      <c r="H814" s="16" t="str">
        <f>MID(CONSOLIDADO!E818,6,250)</f>
        <v/>
      </c>
      <c r="I814" s="36">
        <f>CONSOLIDADO!H818</f>
        <v>0</v>
      </c>
      <c r="J814" s="34" t="str">
        <f>+CONSOLIDADO!P818&amp;" - "&amp;CONSOLIDADO!Q818&amp;" - "&amp;CONSOLIDADO!R818&amp;" "&amp;CONSOLIDADO!S818</f>
        <v xml:space="preserve"> -  -  </v>
      </c>
      <c r="K814" s="34" t="str">
        <f>+CONSOLIDADO!J818&amp;" "&amp;CONSOLIDADO!K818</f>
        <v xml:space="preserve"> </v>
      </c>
      <c r="L814" s="16" t="str">
        <f>+CONSOLIDADO!L818&amp;" "&amp;CONSOLIDADO!M818</f>
        <v xml:space="preserve"> </v>
      </c>
      <c r="M814" s="16" t="str">
        <f>+CONSOLIDADO!N818&amp;" "&amp;CONSOLIDADO!O818</f>
        <v xml:space="preserve"> </v>
      </c>
    </row>
    <row r="815" spans="1:13" x14ac:dyDescent="0.2">
      <c r="A815" s="34" t="str">
        <f t="shared" si="60"/>
        <v>-312</v>
      </c>
      <c r="B815" s="34">
        <f t="shared" si="61"/>
        <v>312</v>
      </c>
      <c r="C815" s="34" t="str">
        <f t="shared" si="62"/>
        <v/>
      </c>
      <c r="D815" s="34" t="str">
        <f t="shared" si="63"/>
        <v/>
      </c>
      <c r="E815" s="34" t="str">
        <f t="shared" si="64"/>
        <v/>
      </c>
      <c r="F815" s="35" t="str">
        <f>IF(ISERROR(CONSOLIDADO!D819&amp;IF(LEN(CONSOLIDADO!G819)=1,"00"&amp;CONSOLIDADO!G819,IF(LEN(CONSOLIDADO!G819)=2,"0"&amp;CONSOLIDADO!G819,IF(LEN(CONSOLIDADO!G819)=3,CONSOLIDADO!G819,""))))=TRUE,"",CONSOLIDADO!D819&amp;IF(LEN(CONSOLIDADO!G819)=1,"00"&amp;CONSOLIDADO!G819,IF(LEN(CONSOLIDADO!G819)=2,"0"&amp;CONSOLIDADO!G819,IF(LEN(CONSOLIDADO!G819)=3,CONSOLIDADO!G819,""))))</f>
        <v/>
      </c>
      <c r="G815" s="16">
        <f>CONSOLIDADO!B819</f>
        <v>0</v>
      </c>
      <c r="H815" s="16" t="str">
        <f>MID(CONSOLIDADO!E819,6,250)</f>
        <v/>
      </c>
      <c r="I815" s="36">
        <f>CONSOLIDADO!H819</f>
        <v>0</v>
      </c>
      <c r="J815" s="34" t="str">
        <f>+CONSOLIDADO!P819&amp;" - "&amp;CONSOLIDADO!Q819&amp;" - "&amp;CONSOLIDADO!R819&amp;" "&amp;CONSOLIDADO!S819</f>
        <v xml:space="preserve"> -  -  </v>
      </c>
      <c r="K815" s="34" t="str">
        <f>+CONSOLIDADO!J819&amp;" "&amp;CONSOLIDADO!K819</f>
        <v xml:space="preserve"> </v>
      </c>
      <c r="L815" s="16" t="str">
        <f>+CONSOLIDADO!L819&amp;" "&amp;CONSOLIDADO!M819</f>
        <v xml:space="preserve"> </v>
      </c>
      <c r="M815" s="16" t="str">
        <f>+CONSOLIDADO!N819&amp;" "&amp;CONSOLIDADO!O819</f>
        <v xml:space="preserve"> </v>
      </c>
    </row>
    <row r="816" spans="1:13" x14ac:dyDescent="0.2">
      <c r="A816" s="34" t="str">
        <f t="shared" si="60"/>
        <v>-313</v>
      </c>
      <c r="B816" s="34">
        <f t="shared" si="61"/>
        <v>313</v>
      </c>
      <c r="C816" s="34" t="str">
        <f t="shared" si="62"/>
        <v/>
      </c>
      <c r="D816" s="34" t="str">
        <f t="shared" si="63"/>
        <v/>
      </c>
      <c r="E816" s="34" t="str">
        <f t="shared" si="64"/>
        <v/>
      </c>
      <c r="F816" s="35" t="str">
        <f>IF(ISERROR(CONSOLIDADO!D820&amp;IF(LEN(CONSOLIDADO!G820)=1,"00"&amp;CONSOLIDADO!G820,IF(LEN(CONSOLIDADO!G820)=2,"0"&amp;CONSOLIDADO!G820,IF(LEN(CONSOLIDADO!G820)=3,CONSOLIDADO!G820,""))))=TRUE,"",CONSOLIDADO!D820&amp;IF(LEN(CONSOLIDADO!G820)=1,"00"&amp;CONSOLIDADO!G820,IF(LEN(CONSOLIDADO!G820)=2,"0"&amp;CONSOLIDADO!G820,IF(LEN(CONSOLIDADO!G820)=3,CONSOLIDADO!G820,""))))</f>
        <v/>
      </c>
      <c r="G816" s="16">
        <f>CONSOLIDADO!B820</f>
        <v>0</v>
      </c>
      <c r="H816" s="16" t="str">
        <f>MID(CONSOLIDADO!E820,6,250)</f>
        <v/>
      </c>
      <c r="I816" s="36">
        <f>CONSOLIDADO!H820</f>
        <v>0</v>
      </c>
      <c r="J816" s="34" t="str">
        <f>+CONSOLIDADO!P820&amp;" - "&amp;CONSOLIDADO!Q820&amp;" - "&amp;CONSOLIDADO!R820&amp;" "&amp;CONSOLIDADO!S820</f>
        <v xml:space="preserve"> -  -  </v>
      </c>
      <c r="K816" s="34" t="str">
        <f>+CONSOLIDADO!J820&amp;" "&amp;CONSOLIDADO!K820</f>
        <v xml:space="preserve"> </v>
      </c>
      <c r="L816" s="16" t="str">
        <f>+CONSOLIDADO!L820&amp;" "&amp;CONSOLIDADO!M820</f>
        <v xml:space="preserve"> </v>
      </c>
      <c r="M816" s="16" t="str">
        <f>+CONSOLIDADO!N820&amp;" "&amp;CONSOLIDADO!O820</f>
        <v xml:space="preserve"> </v>
      </c>
    </row>
    <row r="817" spans="1:13" x14ac:dyDescent="0.2">
      <c r="A817" s="34" t="str">
        <f t="shared" si="60"/>
        <v>-314</v>
      </c>
      <c r="B817" s="34">
        <f t="shared" si="61"/>
        <v>314</v>
      </c>
      <c r="C817" s="34" t="str">
        <f t="shared" si="62"/>
        <v/>
      </c>
      <c r="D817" s="34" t="str">
        <f t="shared" si="63"/>
        <v/>
      </c>
      <c r="E817" s="34" t="str">
        <f t="shared" si="64"/>
        <v/>
      </c>
      <c r="F817" s="35" t="str">
        <f>IF(ISERROR(CONSOLIDADO!D821&amp;IF(LEN(CONSOLIDADO!G821)=1,"00"&amp;CONSOLIDADO!G821,IF(LEN(CONSOLIDADO!G821)=2,"0"&amp;CONSOLIDADO!G821,IF(LEN(CONSOLIDADO!G821)=3,CONSOLIDADO!G821,""))))=TRUE,"",CONSOLIDADO!D821&amp;IF(LEN(CONSOLIDADO!G821)=1,"00"&amp;CONSOLIDADO!G821,IF(LEN(CONSOLIDADO!G821)=2,"0"&amp;CONSOLIDADO!G821,IF(LEN(CONSOLIDADO!G821)=3,CONSOLIDADO!G821,""))))</f>
        <v/>
      </c>
      <c r="G817" s="16">
        <f>CONSOLIDADO!B821</f>
        <v>0</v>
      </c>
      <c r="H817" s="16" t="str">
        <f>MID(CONSOLIDADO!E821,6,250)</f>
        <v/>
      </c>
      <c r="I817" s="36">
        <f>CONSOLIDADO!H821</f>
        <v>0</v>
      </c>
      <c r="J817" s="34" t="str">
        <f>+CONSOLIDADO!P821&amp;" - "&amp;CONSOLIDADO!Q821&amp;" - "&amp;CONSOLIDADO!R821&amp;" "&amp;CONSOLIDADO!S821</f>
        <v xml:space="preserve"> -  -  </v>
      </c>
      <c r="K817" s="34" t="str">
        <f>+CONSOLIDADO!J821&amp;" "&amp;CONSOLIDADO!K821</f>
        <v xml:space="preserve"> </v>
      </c>
      <c r="L817" s="16" t="str">
        <f>+CONSOLIDADO!L821&amp;" "&amp;CONSOLIDADO!M821</f>
        <v xml:space="preserve"> </v>
      </c>
      <c r="M817" s="16" t="str">
        <f>+CONSOLIDADO!N821&amp;" "&amp;CONSOLIDADO!O821</f>
        <v xml:space="preserve"> </v>
      </c>
    </row>
    <row r="818" spans="1:13" x14ac:dyDescent="0.2">
      <c r="A818" s="34" t="str">
        <f t="shared" si="60"/>
        <v>-315</v>
      </c>
      <c r="B818" s="34">
        <f t="shared" si="61"/>
        <v>315</v>
      </c>
      <c r="C818" s="34" t="str">
        <f t="shared" si="62"/>
        <v/>
      </c>
      <c r="D818" s="34" t="str">
        <f t="shared" si="63"/>
        <v/>
      </c>
      <c r="E818" s="34" t="str">
        <f t="shared" si="64"/>
        <v/>
      </c>
      <c r="F818" s="35" t="str">
        <f>IF(ISERROR(CONSOLIDADO!D822&amp;IF(LEN(CONSOLIDADO!G822)=1,"00"&amp;CONSOLIDADO!G822,IF(LEN(CONSOLIDADO!G822)=2,"0"&amp;CONSOLIDADO!G822,IF(LEN(CONSOLIDADO!G822)=3,CONSOLIDADO!G822,""))))=TRUE,"",CONSOLIDADO!D822&amp;IF(LEN(CONSOLIDADO!G822)=1,"00"&amp;CONSOLIDADO!G822,IF(LEN(CONSOLIDADO!G822)=2,"0"&amp;CONSOLIDADO!G822,IF(LEN(CONSOLIDADO!G822)=3,CONSOLIDADO!G822,""))))</f>
        <v/>
      </c>
      <c r="G818" s="16">
        <f>CONSOLIDADO!B822</f>
        <v>0</v>
      </c>
      <c r="H818" s="16" t="str">
        <f>MID(CONSOLIDADO!E822,6,250)</f>
        <v/>
      </c>
      <c r="I818" s="36">
        <f>CONSOLIDADO!H822</f>
        <v>0</v>
      </c>
      <c r="J818" s="34" t="str">
        <f>+CONSOLIDADO!P822&amp;" - "&amp;CONSOLIDADO!Q822&amp;" - "&amp;CONSOLIDADO!R822&amp;" "&amp;CONSOLIDADO!S822</f>
        <v xml:space="preserve"> -  -  </v>
      </c>
      <c r="K818" s="34" t="str">
        <f>+CONSOLIDADO!J822&amp;" "&amp;CONSOLIDADO!K822</f>
        <v xml:space="preserve"> </v>
      </c>
      <c r="L818" s="16" t="str">
        <f>+CONSOLIDADO!L822&amp;" "&amp;CONSOLIDADO!M822</f>
        <v xml:space="preserve"> </v>
      </c>
      <c r="M818" s="16" t="str">
        <f>+CONSOLIDADO!N822&amp;" "&amp;CONSOLIDADO!O822</f>
        <v xml:space="preserve"> </v>
      </c>
    </row>
    <row r="819" spans="1:13" x14ac:dyDescent="0.2">
      <c r="A819" s="34" t="str">
        <f t="shared" si="60"/>
        <v>-316</v>
      </c>
      <c r="B819" s="34">
        <f t="shared" si="61"/>
        <v>316</v>
      </c>
      <c r="C819" s="34" t="str">
        <f t="shared" si="62"/>
        <v/>
      </c>
      <c r="D819" s="34" t="str">
        <f t="shared" si="63"/>
        <v/>
      </c>
      <c r="E819" s="34" t="str">
        <f t="shared" si="64"/>
        <v/>
      </c>
      <c r="F819" s="35" t="str">
        <f>IF(ISERROR(CONSOLIDADO!D823&amp;IF(LEN(CONSOLIDADO!G823)=1,"00"&amp;CONSOLIDADO!G823,IF(LEN(CONSOLIDADO!G823)=2,"0"&amp;CONSOLIDADO!G823,IF(LEN(CONSOLIDADO!G823)=3,CONSOLIDADO!G823,""))))=TRUE,"",CONSOLIDADO!D823&amp;IF(LEN(CONSOLIDADO!G823)=1,"00"&amp;CONSOLIDADO!G823,IF(LEN(CONSOLIDADO!G823)=2,"0"&amp;CONSOLIDADO!G823,IF(LEN(CONSOLIDADO!G823)=3,CONSOLIDADO!G823,""))))</f>
        <v/>
      </c>
      <c r="G819" s="16">
        <f>CONSOLIDADO!B823</f>
        <v>0</v>
      </c>
      <c r="H819" s="16" t="str">
        <f>MID(CONSOLIDADO!E823,6,250)</f>
        <v/>
      </c>
      <c r="I819" s="36">
        <f>CONSOLIDADO!H823</f>
        <v>0</v>
      </c>
      <c r="J819" s="34" t="str">
        <f>+CONSOLIDADO!P823&amp;" - "&amp;CONSOLIDADO!Q823&amp;" - "&amp;CONSOLIDADO!R823&amp;" "&amp;CONSOLIDADO!S823</f>
        <v xml:space="preserve"> -  -  </v>
      </c>
      <c r="K819" s="34" t="str">
        <f>+CONSOLIDADO!J823&amp;" "&amp;CONSOLIDADO!K823</f>
        <v xml:space="preserve"> </v>
      </c>
      <c r="L819" s="16" t="str">
        <f>+CONSOLIDADO!L823&amp;" "&amp;CONSOLIDADO!M823</f>
        <v xml:space="preserve"> </v>
      </c>
      <c r="M819" s="16" t="str">
        <f>+CONSOLIDADO!N823&amp;" "&amp;CONSOLIDADO!O823</f>
        <v xml:space="preserve"> </v>
      </c>
    </row>
    <row r="820" spans="1:13" x14ac:dyDescent="0.2">
      <c r="A820" s="34" t="str">
        <f t="shared" si="60"/>
        <v>-317</v>
      </c>
      <c r="B820" s="34">
        <f t="shared" si="61"/>
        <v>317</v>
      </c>
      <c r="C820" s="34" t="str">
        <f t="shared" si="62"/>
        <v/>
      </c>
      <c r="D820" s="34" t="str">
        <f t="shared" si="63"/>
        <v/>
      </c>
      <c r="E820" s="34" t="str">
        <f t="shared" si="64"/>
        <v/>
      </c>
      <c r="F820" s="35" t="str">
        <f>IF(ISERROR(CONSOLIDADO!D824&amp;IF(LEN(CONSOLIDADO!G824)=1,"00"&amp;CONSOLIDADO!G824,IF(LEN(CONSOLIDADO!G824)=2,"0"&amp;CONSOLIDADO!G824,IF(LEN(CONSOLIDADO!G824)=3,CONSOLIDADO!G824,""))))=TRUE,"",CONSOLIDADO!D824&amp;IF(LEN(CONSOLIDADO!G824)=1,"00"&amp;CONSOLIDADO!G824,IF(LEN(CONSOLIDADO!G824)=2,"0"&amp;CONSOLIDADO!G824,IF(LEN(CONSOLIDADO!G824)=3,CONSOLIDADO!G824,""))))</f>
        <v/>
      </c>
      <c r="G820" s="16">
        <f>CONSOLIDADO!B824</f>
        <v>0</v>
      </c>
      <c r="H820" s="16" t="str">
        <f>MID(CONSOLIDADO!E824,6,250)</f>
        <v/>
      </c>
      <c r="I820" s="36">
        <f>CONSOLIDADO!H824</f>
        <v>0</v>
      </c>
      <c r="J820" s="34" t="str">
        <f>+CONSOLIDADO!P824&amp;" - "&amp;CONSOLIDADO!Q824&amp;" - "&amp;CONSOLIDADO!R824&amp;" "&amp;CONSOLIDADO!S824</f>
        <v xml:space="preserve"> -  -  </v>
      </c>
      <c r="K820" s="34" t="str">
        <f>+CONSOLIDADO!J824&amp;" "&amp;CONSOLIDADO!K824</f>
        <v xml:space="preserve"> </v>
      </c>
      <c r="L820" s="16" t="str">
        <f>+CONSOLIDADO!L824&amp;" "&amp;CONSOLIDADO!M824</f>
        <v xml:space="preserve"> </v>
      </c>
      <c r="M820" s="16" t="str">
        <f>+CONSOLIDADO!N824&amp;" "&amp;CONSOLIDADO!O824</f>
        <v xml:space="preserve"> </v>
      </c>
    </row>
    <row r="821" spans="1:13" x14ac:dyDescent="0.2">
      <c r="A821" s="34" t="str">
        <f t="shared" si="60"/>
        <v>-318</v>
      </c>
      <c r="B821" s="34">
        <f t="shared" si="61"/>
        <v>318</v>
      </c>
      <c r="C821" s="34" t="str">
        <f t="shared" si="62"/>
        <v/>
      </c>
      <c r="D821" s="34" t="str">
        <f t="shared" si="63"/>
        <v/>
      </c>
      <c r="E821" s="34" t="str">
        <f t="shared" si="64"/>
        <v/>
      </c>
      <c r="F821" s="35" t="str">
        <f>IF(ISERROR(CONSOLIDADO!D825&amp;IF(LEN(CONSOLIDADO!G825)=1,"00"&amp;CONSOLIDADO!G825,IF(LEN(CONSOLIDADO!G825)=2,"0"&amp;CONSOLIDADO!G825,IF(LEN(CONSOLIDADO!G825)=3,CONSOLIDADO!G825,""))))=TRUE,"",CONSOLIDADO!D825&amp;IF(LEN(CONSOLIDADO!G825)=1,"00"&amp;CONSOLIDADO!G825,IF(LEN(CONSOLIDADO!G825)=2,"0"&amp;CONSOLIDADO!G825,IF(LEN(CONSOLIDADO!G825)=3,CONSOLIDADO!G825,""))))</f>
        <v/>
      </c>
      <c r="G821" s="16">
        <f>CONSOLIDADO!B825</f>
        <v>0</v>
      </c>
      <c r="H821" s="16" t="str">
        <f>MID(CONSOLIDADO!E825,6,250)</f>
        <v/>
      </c>
      <c r="I821" s="36">
        <f>CONSOLIDADO!H825</f>
        <v>0</v>
      </c>
      <c r="J821" s="34" t="str">
        <f>+CONSOLIDADO!P825&amp;" - "&amp;CONSOLIDADO!Q825&amp;" - "&amp;CONSOLIDADO!R825&amp;" "&amp;CONSOLIDADO!S825</f>
        <v xml:space="preserve"> -  -  </v>
      </c>
      <c r="K821" s="34" t="str">
        <f>+CONSOLIDADO!J825&amp;" "&amp;CONSOLIDADO!K825</f>
        <v xml:space="preserve"> </v>
      </c>
      <c r="L821" s="16" t="str">
        <f>+CONSOLIDADO!L825&amp;" "&amp;CONSOLIDADO!M825</f>
        <v xml:space="preserve"> </v>
      </c>
      <c r="M821" s="16" t="str">
        <f>+CONSOLIDADO!N825&amp;" "&amp;CONSOLIDADO!O825</f>
        <v xml:space="preserve"> </v>
      </c>
    </row>
    <row r="822" spans="1:13" x14ac:dyDescent="0.2">
      <c r="A822" s="34" t="str">
        <f t="shared" si="60"/>
        <v>-319</v>
      </c>
      <c r="B822" s="34">
        <f t="shared" si="61"/>
        <v>319</v>
      </c>
      <c r="C822" s="34" t="str">
        <f t="shared" si="62"/>
        <v/>
      </c>
      <c r="D822" s="34" t="str">
        <f t="shared" si="63"/>
        <v/>
      </c>
      <c r="E822" s="34" t="str">
        <f t="shared" si="64"/>
        <v/>
      </c>
      <c r="F822" s="35" t="str">
        <f>IF(ISERROR(CONSOLIDADO!D826&amp;IF(LEN(CONSOLIDADO!G826)=1,"00"&amp;CONSOLIDADO!G826,IF(LEN(CONSOLIDADO!G826)=2,"0"&amp;CONSOLIDADO!G826,IF(LEN(CONSOLIDADO!G826)=3,CONSOLIDADO!G826,""))))=TRUE,"",CONSOLIDADO!D826&amp;IF(LEN(CONSOLIDADO!G826)=1,"00"&amp;CONSOLIDADO!G826,IF(LEN(CONSOLIDADO!G826)=2,"0"&amp;CONSOLIDADO!G826,IF(LEN(CONSOLIDADO!G826)=3,CONSOLIDADO!G826,""))))</f>
        <v/>
      </c>
      <c r="G822" s="16">
        <f>CONSOLIDADO!B826</f>
        <v>0</v>
      </c>
      <c r="H822" s="16" t="str">
        <f>MID(CONSOLIDADO!E826,6,250)</f>
        <v/>
      </c>
      <c r="I822" s="36">
        <f>CONSOLIDADO!H826</f>
        <v>0</v>
      </c>
      <c r="J822" s="34" t="str">
        <f>+CONSOLIDADO!P826&amp;" - "&amp;CONSOLIDADO!Q826&amp;" - "&amp;CONSOLIDADO!R826&amp;" "&amp;CONSOLIDADO!S826</f>
        <v xml:space="preserve"> -  -  </v>
      </c>
      <c r="K822" s="34" t="str">
        <f>+CONSOLIDADO!J826&amp;" "&amp;CONSOLIDADO!K826</f>
        <v xml:space="preserve"> </v>
      </c>
      <c r="L822" s="16" t="str">
        <f>+CONSOLIDADO!L826&amp;" "&amp;CONSOLIDADO!M826</f>
        <v xml:space="preserve"> </v>
      </c>
      <c r="M822" s="16" t="str">
        <f>+CONSOLIDADO!N826&amp;" "&amp;CONSOLIDADO!O826</f>
        <v xml:space="preserve"> </v>
      </c>
    </row>
    <row r="823" spans="1:13" x14ac:dyDescent="0.2">
      <c r="A823" s="34" t="str">
        <f t="shared" si="60"/>
        <v>-320</v>
      </c>
      <c r="B823" s="34">
        <f t="shared" si="61"/>
        <v>320</v>
      </c>
      <c r="C823" s="34" t="str">
        <f t="shared" si="62"/>
        <v/>
      </c>
      <c r="D823" s="34" t="str">
        <f t="shared" si="63"/>
        <v/>
      </c>
      <c r="E823" s="34" t="str">
        <f t="shared" si="64"/>
        <v/>
      </c>
      <c r="F823" s="35" t="str">
        <f>IF(ISERROR(CONSOLIDADO!D827&amp;IF(LEN(CONSOLIDADO!G827)=1,"00"&amp;CONSOLIDADO!G827,IF(LEN(CONSOLIDADO!G827)=2,"0"&amp;CONSOLIDADO!G827,IF(LEN(CONSOLIDADO!G827)=3,CONSOLIDADO!G827,""))))=TRUE,"",CONSOLIDADO!D827&amp;IF(LEN(CONSOLIDADO!G827)=1,"00"&amp;CONSOLIDADO!G827,IF(LEN(CONSOLIDADO!G827)=2,"0"&amp;CONSOLIDADO!G827,IF(LEN(CONSOLIDADO!G827)=3,CONSOLIDADO!G827,""))))</f>
        <v/>
      </c>
      <c r="G823" s="16">
        <f>CONSOLIDADO!B827</f>
        <v>0</v>
      </c>
      <c r="H823" s="16" t="str">
        <f>MID(CONSOLIDADO!E827,6,250)</f>
        <v/>
      </c>
      <c r="I823" s="36">
        <f>CONSOLIDADO!H827</f>
        <v>0</v>
      </c>
      <c r="J823" s="34" t="str">
        <f>+CONSOLIDADO!P827&amp;" - "&amp;CONSOLIDADO!Q827&amp;" - "&amp;CONSOLIDADO!R827&amp;" "&amp;CONSOLIDADO!S827</f>
        <v xml:space="preserve"> -  -  </v>
      </c>
      <c r="K823" s="34" t="str">
        <f>+CONSOLIDADO!J827&amp;" "&amp;CONSOLIDADO!K827</f>
        <v xml:space="preserve"> </v>
      </c>
      <c r="L823" s="16" t="str">
        <f>+CONSOLIDADO!L827&amp;" "&amp;CONSOLIDADO!M827</f>
        <v xml:space="preserve"> </v>
      </c>
      <c r="M823" s="16" t="str">
        <f>+CONSOLIDADO!N827&amp;" "&amp;CONSOLIDADO!O827</f>
        <v xml:space="preserve"> </v>
      </c>
    </row>
    <row r="824" spans="1:13" x14ac:dyDescent="0.2">
      <c r="A824" s="34" t="str">
        <f t="shared" si="60"/>
        <v>-321</v>
      </c>
      <c r="B824" s="34">
        <f t="shared" si="61"/>
        <v>321</v>
      </c>
      <c r="C824" s="34" t="str">
        <f t="shared" si="62"/>
        <v/>
      </c>
      <c r="D824" s="34" t="str">
        <f t="shared" si="63"/>
        <v/>
      </c>
      <c r="E824" s="34" t="str">
        <f t="shared" si="64"/>
        <v/>
      </c>
      <c r="F824" s="35" t="str">
        <f>IF(ISERROR(CONSOLIDADO!D828&amp;IF(LEN(CONSOLIDADO!G828)=1,"00"&amp;CONSOLIDADO!G828,IF(LEN(CONSOLIDADO!G828)=2,"0"&amp;CONSOLIDADO!G828,IF(LEN(CONSOLIDADO!G828)=3,CONSOLIDADO!G828,""))))=TRUE,"",CONSOLIDADO!D828&amp;IF(LEN(CONSOLIDADO!G828)=1,"00"&amp;CONSOLIDADO!G828,IF(LEN(CONSOLIDADO!G828)=2,"0"&amp;CONSOLIDADO!G828,IF(LEN(CONSOLIDADO!G828)=3,CONSOLIDADO!G828,""))))</f>
        <v/>
      </c>
      <c r="G824" s="16">
        <f>CONSOLIDADO!B828</f>
        <v>0</v>
      </c>
      <c r="H824" s="16" t="str">
        <f>MID(CONSOLIDADO!E828,6,250)</f>
        <v/>
      </c>
      <c r="I824" s="36">
        <f>CONSOLIDADO!H828</f>
        <v>0</v>
      </c>
      <c r="J824" s="34" t="str">
        <f>+CONSOLIDADO!P828&amp;" - "&amp;CONSOLIDADO!Q828&amp;" - "&amp;CONSOLIDADO!R828&amp;" "&amp;CONSOLIDADO!S828</f>
        <v xml:space="preserve"> -  -  </v>
      </c>
      <c r="K824" s="34" t="str">
        <f>+CONSOLIDADO!J828&amp;" "&amp;CONSOLIDADO!K828</f>
        <v xml:space="preserve"> </v>
      </c>
      <c r="L824" s="16" t="str">
        <f>+CONSOLIDADO!L828&amp;" "&amp;CONSOLIDADO!M828</f>
        <v xml:space="preserve"> </v>
      </c>
      <c r="M824" s="16" t="str">
        <f>+CONSOLIDADO!N828&amp;" "&amp;CONSOLIDADO!O828</f>
        <v xml:space="preserve"> </v>
      </c>
    </row>
    <row r="825" spans="1:13" x14ac:dyDescent="0.2">
      <c r="A825" s="34" t="str">
        <f t="shared" si="60"/>
        <v>-322</v>
      </c>
      <c r="B825" s="34">
        <f t="shared" si="61"/>
        <v>322</v>
      </c>
      <c r="C825" s="34" t="str">
        <f t="shared" si="62"/>
        <v/>
      </c>
      <c r="D825" s="34" t="str">
        <f t="shared" si="63"/>
        <v/>
      </c>
      <c r="E825" s="34" t="str">
        <f t="shared" si="64"/>
        <v/>
      </c>
      <c r="F825" s="35" t="str">
        <f>IF(ISERROR(CONSOLIDADO!D829&amp;IF(LEN(CONSOLIDADO!G829)=1,"00"&amp;CONSOLIDADO!G829,IF(LEN(CONSOLIDADO!G829)=2,"0"&amp;CONSOLIDADO!G829,IF(LEN(CONSOLIDADO!G829)=3,CONSOLIDADO!G829,""))))=TRUE,"",CONSOLIDADO!D829&amp;IF(LEN(CONSOLIDADO!G829)=1,"00"&amp;CONSOLIDADO!G829,IF(LEN(CONSOLIDADO!G829)=2,"0"&amp;CONSOLIDADO!G829,IF(LEN(CONSOLIDADO!G829)=3,CONSOLIDADO!G829,""))))</f>
        <v/>
      </c>
      <c r="G825" s="16">
        <f>CONSOLIDADO!B829</f>
        <v>0</v>
      </c>
      <c r="H825" s="16" t="str">
        <f>MID(CONSOLIDADO!E829,6,250)</f>
        <v/>
      </c>
      <c r="I825" s="36">
        <f>CONSOLIDADO!H829</f>
        <v>0</v>
      </c>
      <c r="J825" s="34" t="str">
        <f>+CONSOLIDADO!P829&amp;" - "&amp;CONSOLIDADO!Q829&amp;" - "&amp;CONSOLIDADO!R829&amp;" "&amp;CONSOLIDADO!S829</f>
        <v xml:space="preserve"> -  -  </v>
      </c>
      <c r="K825" s="34" t="str">
        <f>+CONSOLIDADO!J829&amp;" "&amp;CONSOLIDADO!K829</f>
        <v xml:space="preserve"> </v>
      </c>
      <c r="L825" s="16" t="str">
        <f>+CONSOLIDADO!L829&amp;" "&amp;CONSOLIDADO!M829</f>
        <v xml:space="preserve"> </v>
      </c>
      <c r="M825" s="16" t="str">
        <f>+CONSOLIDADO!N829&amp;" "&amp;CONSOLIDADO!O829</f>
        <v xml:space="preserve"> </v>
      </c>
    </row>
    <row r="826" spans="1:13" x14ac:dyDescent="0.2">
      <c r="A826" s="34" t="str">
        <f t="shared" si="60"/>
        <v>-323</v>
      </c>
      <c r="B826" s="34">
        <f t="shared" si="61"/>
        <v>323</v>
      </c>
      <c r="C826" s="34" t="str">
        <f t="shared" si="62"/>
        <v/>
      </c>
      <c r="D826" s="34" t="str">
        <f t="shared" si="63"/>
        <v/>
      </c>
      <c r="E826" s="34" t="str">
        <f t="shared" si="64"/>
        <v/>
      </c>
      <c r="F826" s="35" t="str">
        <f>IF(ISERROR(CONSOLIDADO!D830&amp;IF(LEN(CONSOLIDADO!G830)=1,"00"&amp;CONSOLIDADO!G830,IF(LEN(CONSOLIDADO!G830)=2,"0"&amp;CONSOLIDADO!G830,IF(LEN(CONSOLIDADO!G830)=3,CONSOLIDADO!G830,""))))=TRUE,"",CONSOLIDADO!D830&amp;IF(LEN(CONSOLIDADO!G830)=1,"00"&amp;CONSOLIDADO!G830,IF(LEN(CONSOLIDADO!G830)=2,"0"&amp;CONSOLIDADO!G830,IF(LEN(CONSOLIDADO!G830)=3,CONSOLIDADO!G830,""))))</f>
        <v/>
      </c>
      <c r="G826" s="16">
        <f>CONSOLIDADO!B830</f>
        <v>0</v>
      </c>
      <c r="H826" s="16" t="str">
        <f>MID(CONSOLIDADO!E830,6,250)</f>
        <v/>
      </c>
      <c r="I826" s="36">
        <f>CONSOLIDADO!H830</f>
        <v>0</v>
      </c>
      <c r="J826" s="34" t="str">
        <f>+CONSOLIDADO!P830&amp;" - "&amp;CONSOLIDADO!Q830&amp;" - "&amp;CONSOLIDADO!R830&amp;" "&amp;CONSOLIDADO!S830</f>
        <v xml:space="preserve"> -  -  </v>
      </c>
      <c r="K826" s="34" t="str">
        <f>+CONSOLIDADO!J830&amp;" "&amp;CONSOLIDADO!K830</f>
        <v xml:space="preserve"> </v>
      </c>
      <c r="L826" s="16" t="str">
        <f>+CONSOLIDADO!L830&amp;" "&amp;CONSOLIDADO!M830</f>
        <v xml:space="preserve"> </v>
      </c>
      <c r="M826" s="16" t="str">
        <f>+CONSOLIDADO!N830&amp;" "&amp;CONSOLIDADO!O830</f>
        <v xml:space="preserve"> </v>
      </c>
    </row>
    <row r="827" spans="1:13" x14ac:dyDescent="0.2">
      <c r="A827" s="34" t="str">
        <f t="shared" si="60"/>
        <v>-324</v>
      </c>
      <c r="B827" s="34">
        <f t="shared" si="61"/>
        <v>324</v>
      </c>
      <c r="C827" s="34" t="str">
        <f t="shared" si="62"/>
        <v/>
      </c>
      <c r="D827" s="34" t="str">
        <f t="shared" si="63"/>
        <v/>
      </c>
      <c r="E827" s="34" t="str">
        <f t="shared" si="64"/>
        <v/>
      </c>
      <c r="F827" s="35" t="str">
        <f>IF(ISERROR(CONSOLIDADO!D831&amp;IF(LEN(CONSOLIDADO!G831)=1,"00"&amp;CONSOLIDADO!G831,IF(LEN(CONSOLIDADO!G831)=2,"0"&amp;CONSOLIDADO!G831,IF(LEN(CONSOLIDADO!G831)=3,CONSOLIDADO!G831,""))))=TRUE,"",CONSOLIDADO!D831&amp;IF(LEN(CONSOLIDADO!G831)=1,"00"&amp;CONSOLIDADO!G831,IF(LEN(CONSOLIDADO!G831)=2,"0"&amp;CONSOLIDADO!G831,IF(LEN(CONSOLIDADO!G831)=3,CONSOLIDADO!G831,""))))</f>
        <v/>
      </c>
      <c r="G827" s="16">
        <f>CONSOLIDADO!B831</f>
        <v>0</v>
      </c>
      <c r="H827" s="16" t="str">
        <f>MID(CONSOLIDADO!E831,6,250)</f>
        <v/>
      </c>
      <c r="I827" s="36">
        <f>CONSOLIDADO!H831</f>
        <v>0</v>
      </c>
      <c r="J827" s="34" t="str">
        <f>+CONSOLIDADO!P831&amp;" - "&amp;CONSOLIDADO!Q831&amp;" - "&amp;CONSOLIDADO!R831&amp;" "&amp;CONSOLIDADO!S831</f>
        <v xml:space="preserve"> -  -  </v>
      </c>
      <c r="K827" s="34" t="str">
        <f>+CONSOLIDADO!J831&amp;" "&amp;CONSOLIDADO!K831</f>
        <v xml:space="preserve"> </v>
      </c>
      <c r="L827" s="16" t="str">
        <f>+CONSOLIDADO!L831&amp;" "&amp;CONSOLIDADO!M831</f>
        <v xml:space="preserve"> </v>
      </c>
      <c r="M827" s="16" t="str">
        <f>+CONSOLIDADO!N831&amp;" "&amp;CONSOLIDADO!O831</f>
        <v xml:space="preserve"> </v>
      </c>
    </row>
    <row r="828" spans="1:13" x14ac:dyDescent="0.2">
      <c r="A828" s="34" t="str">
        <f t="shared" si="60"/>
        <v>-325</v>
      </c>
      <c r="B828" s="34">
        <f t="shared" si="61"/>
        <v>325</v>
      </c>
      <c r="C828" s="34" t="str">
        <f t="shared" si="62"/>
        <v/>
      </c>
      <c r="D828" s="34" t="str">
        <f t="shared" si="63"/>
        <v/>
      </c>
      <c r="E828" s="34" t="str">
        <f t="shared" si="64"/>
        <v/>
      </c>
      <c r="F828" s="35" t="str">
        <f>IF(ISERROR(CONSOLIDADO!D832&amp;IF(LEN(CONSOLIDADO!G832)=1,"00"&amp;CONSOLIDADO!G832,IF(LEN(CONSOLIDADO!G832)=2,"0"&amp;CONSOLIDADO!G832,IF(LEN(CONSOLIDADO!G832)=3,CONSOLIDADO!G832,""))))=TRUE,"",CONSOLIDADO!D832&amp;IF(LEN(CONSOLIDADO!G832)=1,"00"&amp;CONSOLIDADO!G832,IF(LEN(CONSOLIDADO!G832)=2,"0"&amp;CONSOLIDADO!G832,IF(LEN(CONSOLIDADO!G832)=3,CONSOLIDADO!G832,""))))</f>
        <v/>
      </c>
      <c r="G828" s="16">
        <f>CONSOLIDADO!B832</f>
        <v>0</v>
      </c>
      <c r="H828" s="16" t="str">
        <f>MID(CONSOLIDADO!E832,6,250)</f>
        <v/>
      </c>
      <c r="I828" s="36">
        <f>CONSOLIDADO!H832</f>
        <v>0</v>
      </c>
      <c r="J828" s="34" t="str">
        <f>+CONSOLIDADO!P832&amp;" - "&amp;CONSOLIDADO!Q832&amp;" - "&amp;CONSOLIDADO!R832&amp;" "&amp;CONSOLIDADO!S832</f>
        <v xml:space="preserve"> -  -  </v>
      </c>
      <c r="K828" s="34" t="str">
        <f>+CONSOLIDADO!J832&amp;" "&amp;CONSOLIDADO!K832</f>
        <v xml:space="preserve"> </v>
      </c>
      <c r="L828" s="16" t="str">
        <f>+CONSOLIDADO!L832&amp;" "&amp;CONSOLIDADO!M832</f>
        <v xml:space="preserve"> </v>
      </c>
      <c r="M828" s="16" t="str">
        <f>+CONSOLIDADO!N832&amp;" "&amp;CONSOLIDADO!O832</f>
        <v xml:space="preserve"> </v>
      </c>
    </row>
    <row r="829" spans="1:13" x14ac:dyDescent="0.2">
      <c r="A829" s="34" t="str">
        <f t="shared" si="60"/>
        <v>-326</v>
      </c>
      <c r="B829" s="34">
        <f t="shared" si="61"/>
        <v>326</v>
      </c>
      <c r="C829" s="34" t="str">
        <f t="shared" si="62"/>
        <v/>
      </c>
      <c r="D829" s="34" t="str">
        <f t="shared" si="63"/>
        <v/>
      </c>
      <c r="E829" s="34" t="str">
        <f t="shared" si="64"/>
        <v/>
      </c>
      <c r="F829" s="35" t="str">
        <f>IF(ISERROR(CONSOLIDADO!D833&amp;IF(LEN(CONSOLIDADO!G833)=1,"00"&amp;CONSOLIDADO!G833,IF(LEN(CONSOLIDADO!G833)=2,"0"&amp;CONSOLIDADO!G833,IF(LEN(CONSOLIDADO!G833)=3,CONSOLIDADO!G833,""))))=TRUE,"",CONSOLIDADO!D833&amp;IF(LEN(CONSOLIDADO!G833)=1,"00"&amp;CONSOLIDADO!G833,IF(LEN(CONSOLIDADO!G833)=2,"0"&amp;CONSOLIDADO!G833,IF(LEN(CONSOLIDADO!G833)=3,CONSOLIDADO!G833,""))))</f>
        <v/>
      </c>
      <c r="G829" s="16">
        <f>CONSOLIDADO!B833</f>
        <v>0</v>
      </c>
      <c r="H829" s="16" t="str">
        <f>MID(CONSOLIDADO!E833,6,250)</f>
        <v/>
      </c>
      <c r="I829" s="36">
        <f>CONSOLIDADO!H833</f>
        <v>0</v>
      </c>
      <c r="J829" s="34" t="str">
        <f>+CONSOLIDADO!P833&amp;" - "&amp;CONSOLIDADO!Q833&amp;" - "&amp;CONSOLIDADO!R833&amp;" "&amp;CONSOLIDADO!S833</f>
        <v xml:space="preserve"> -  -  </v>
      </c>
      <c r="K829" s="34" t="str">
        <f>+CONSOLIDADO!J833&amp;" "&amp;CONSOLIDADO!K833</f>
        <v xml:space="preserve"> </v>
      </c>
      <c r="L829" s="16" t="str">
        <f>+CONSOLIDADO!L833&amp;" "&amp;CONSOLIDADO!M833</f>
        <v xml:space="preserve"> </v>
      </c>
      <c r="M829" s="16" t="str">
        <f>+CONSOLIDADO!N833&amp;" "&amp;CONSOLIDADO!O833</f>
        <v xml:space="preserve"> </v>
      </c>
    </row>
    <row r="830" spans="1:13" x14ac:dyDescent="0.2">
      <c r="A830" s="34" t="str">
        <f t="shared" si="60"/>
        <v>-327</v>
      </c>
      <c r="B830" s="34">
        <f t="shared" si="61"/>
        <v>327</v>
      </c>
      <c r="C830" s="34" t="str">
        <f t="shared" si="62"/>
        <v/>
      </c>
      <c r="D830" s="34" t="str">
        <f t="shared" si="63"/>
        <v/>
      </c>
      <c r="E830" s="34" t="str">
        <f t="shared" si="64"/>
        <v/>
      </c>
      <c r="F830" s="35" t="str">
        <f>IF(ISERROR(CONSOLIDADO!D834&amp;IF(LEN(CONSOLIDADO!G834)=1,"00"&amp;CONSOLIDADO!G834,IF(LEN(CONSOLIDADO!G834)=2,"0"&amp;CONSOLIDADO!G834,IF(LEN(CONSOLIDADO!G834)=3,CONSOLIDADO!G834,""))))=TRUE,"",CONSOLIDADO!D834&amp;IF(LEN(CONSOLIDADO!G834)=1,"00"&amp;CONSOLIDADO!G834,IF(LEN(CONSOLIDADO!G834)=2,"0"&amp;CONSOLIDADO!G834,IF(LEN(CONSOLIDADO!G834)=3,CONSOLIDADO!G834,""))))</f>
        <v/>
      </c>
      <c r="G830" s="16">
        <f>CONSOLIDADO!B834</f>
        <v>0</v>
      </c>
      <c r="H830" s="16" t="str">
        <f>MID(CONSOLIDADO!E834,6,250)</f>
        <v/>
      </c>
      <c r="I830" s="36">
        <f>CONSOLIDADO!H834</f>
        <v>0</v>
      </c>
      <c r="J830" s="34" t="str">
        <f>+CONSOLIDADO!P834&amp;" - "&amp;CONSOLIDADO!Q834&amp;" - "&amp;CONSOLIDADO!R834&amp;" "&amp;CONSOLIDADO!S834</f>
        <v xml:space="preserve"> -  -  </v>
      </c>
      <c r="K830" s="34" t="str">
        <f>+CONSOLIDADO!J834&amp;" "&amp;CONSOLIDADO!K834</f>
        <v xml:space="preserve"> </v>
      </c>
      <c r="L830" s="16" t="str">
        <f>+CONSOLIDADO!L834&amp;" "&amp;CONSOLIDADO!M834</f>
        <v xml:space="preserve"> </v>
      </c>
      <c r="M830" s="16" t="str">
        <f>+CONSOLIDADO!N834&amp;" "&amp;CONSOLIDADO!O834</f>
        <v xml:space="preserve"> </v>
      </c>
    </row>
    <row r="831" spans="1:13" x14ac:dyDescent="0.2">
      <c r="A831" s="34" t="str">
        <f t="shared" si="60"/>
        <v>-328</v>
      </c>
      <c r="B831" s="34">
        <f t="shared" si="61"/>
        <v>328</v>
      </c>
      <c r="C831" s="34" t="str">
        <f t="shared" si="62"/>
        <v/>
      </c>
      <c r="D831" s="34" t="str">
        <f t="shared" si="63"/>
        <v/>
      </c>
      <c r="E831" s="34" t="str">
        <f t="shared" si="64"/>
        <v/>
      </c>
      <c r="F831" s="35" t="str">
        <f>IF(ISERROR(CONSOLIDADO!D835&amp;IF(LEN(CONSOLIDADO!G835)=1,"00"&amp;CONSOLIDADO!G835,IF(LEN(CONSOLIDADO!G835)=2,"0"&amp;CONSOLIDADO!G835,IF(LEN(CONSOLIDADO!G835)=3,CONSOLIDADO!G835,""))))=TRUE,"",CONSOLIDADO!D835&amp;IF(LEN(CONSOLIDADO!G835)=1,"00"&amp;CONSOLIDADO!G835,IF(LEN(CONSOLIDADO!G835)=2,"0"&amp;CONSOLIDADO!G835,IF(LEN(CONSOLIDADO!G835)=3,CONSOLIDADO!G835,""))))</f>
        <v/>
      </c>
      <c r="G831" s="16">
        <f>CONSOLIDADO!B835</f>
        <v>0</v>
      </c>
      <c r="H831" s="16" t="str">
        <f>MID(CONSOLIDADO!E835,6,250)</f>
        <v/>
      </c>
      <c r="I831" s="36">
        <f>CONSOLIDADO!H835</f>
        <v>0</v>
      </c>
      <c r="J831" s="34" t="str">
        <f>+CONSOLIDADO!P835&amp;" - "&amp;CONSOLIDADO!Q835&amp;" - "&amp;CONSOLIDADO!R835&amp;" "&amp;CONSOLIDADO!S835</f>
        <v xml:space="preserve"> -  -  </v>
      </c>
      <c r="K831" s="34" t="str">
        <f>+CONSOLIDADO!J835&amp;" "&amp;CONSOLIDADO!K835</f>
        <v xml:space="preserve"> </v>
      </c>
      <c r="L831" s="16" t="str">
        <f>+CONSOLIDADO!L835&amp;" "&amp;CONSOLIDADO!M835</f>
        <v xml:space="preserve"> </v>
      </c>
      <c r="M831" s="16" t="str">
        <f>+CONSOLIDADO!N835&amp;" "&amp;CONSOLIDADO!O835</f>
        <v xml:space="preserve"> </v>
      </c>
    </row>
    <row r="832" spans="1:13" x14ac:dyDescent="0.2">
      <c r="A832" s="34" t="str">
        <f t="shared" si="60"/>
        <v>-329</v>
      </c>
      <c r="B832" s="34">
        <f t="shared" si="61"/>
        <v>329</v>
      </c>
      <c r="C832" s="34" t="str">
        <f t="shared" si="62"/>
        <v/>
      </c>
      <c r="D832" s="34" t="str">
        <f t="shared" si="63"/>
        <v/>
      </c>
      <c r="E832" s="34" t="str">
        <f t="shared" si="64"/>
        <v/>
      </c>
      <c r="F832" s="35" t="str">
        <f>IF(ISERROR(CONSOLIDADO!D836&amp;IF(LEN(CONSOLIDADO!G836)=1,"00"&amp;CONSOLIDADO!G836,IF(LEN(CONSOLIDADO!G836)=2,"0"&amp;CONSOLIDADO!G836,IF(LEN(CONSOLIDADO!G836)=3,CONSOLIDADO!G836,""))))=TRUE,"",CONSOLIDADO!D836&amp;IF(LEN(CONSOLIDADO!G836)=1,"00"&amp;CONSOLIDADO!G836,IF(LEN(CONSOLIDADO!G836)=2,"0"&amp;CONSOLIDADO!G836,IF(LEN(CONSOLIDADO!G836)=3,CONSOLIDADO!G836,""))))</f>
        <v/>
      </c>
      <c r="G832" s="16">
        <f>CONSOLIDADO!B836</f>
        <v>0</v>
      </c>
      <c r="H832" s="16" t="str">
        <f>MID(CONSOLIDADO!E836,6,250)</f>
        <v/>
      </c>
      <c r="I832" s="36">
        <f>CONSOLIDADO!H836</f>
        <v>0</v>
      </c>
      <c r="J832" s="34" t="str">
        <f>+CONSOLIDADO!P836&amp;" - "&amp;CONSOLIDADO!Q836&amp;" - "&amp;CONSOLIDADO!R836&amp;" "&amp;CONSOLIDADO!S836</f>
        <v xml:space="preserve"> -  -  </v>
      </c>
      <c r="K832" s="34" t="str">
        <f>+CONSOLIDADO!J836&amp;" "&amp;CONSOLIDADO!K836</f>
        <v xml:space="preserve"> </v>
      </c>
      <c r="L832" s="16" t="str">
        <f>+CONSOLIDADO!L836&amp;" "&amp;CONSOLIDADO!M836</f>
        <v xml:space="preserve"> </v>
      </c>
      <c r="M832" s="16" t="str">
        <f>+CONSOLIDADO!N836&amp;" "&amp;CONSOLIDADO!O836</f>
        <v xml:space="preserve"> </v>
      </c>
    </row>
    <row r="833" spans="1:13" x14ac:dyDescent="0.2">
      <c r="A833" s="34" t="str">
        <f t="shared" si="60"/>
        <v>-330</v>
      </c>
      <c r="B833" s="34">
        <f t="shared" si="61"/>
        <v>330</v>
      </c>
      <c r="C833" s="34" t="str">
        <f t="shared" si="62"/>
        <v/>
      </c>
      <c r="D833" s="34" t="str">
        <f t="shared" si="63"/>
        <v/>
      </c>
      <c r="E833" s="34" t="str">
        <f t="shared" si="64"/>
        <v/>
      </c>
      <c r="F833" s="35" t="str">
        <f>IF(ISERROR(CONSOLIDADO!D837&amp;IF(LEN(CONSOLIDADO!G837)=1,"00"&amp;CONSOLIDADO!G837,IF(LEN(CONSOLIDADO!G837)=2,"0"&amp;CONSOLIDADO!G837,IF(LEN(CONSOLIDADO!G837)=3,CONSOLIDADO!G837,""))))=TRUE,"",CONSOLIDADO!D837&amp;IF(LEN(CONSOLIDADO!G837)=1,"00"&amp;CONSOLIDADO!G837,IF(LEN(CONSOLIDADO!G837)=2,"0"&amp;CONSOLIDADO!G837,IF(LEN(CONSOLIDADO!G837)=3,CONSOLIDADO!G837,""))))</f>
        <v/>
      </c>
      <c r="G833" s="16">
        <f>CONSOLIDADO!B837</f>
        <v>0</v>
      </c>
      <c r="H833" s="16" t="str">
        <f>MID(CONSOLIDADO!E837,6,250)</f>
        <v/>
      </c>
      <c r="I833" s="36">
        <f>CONSOLIDADO!H837</f>
        <v>0</v>
      </c>
      <c r="J833" s="34" t="str">
        <f>+CONSOLIDADO!P837&amp;" - "&amp;CONSOLIDADO!Q837&amp;" - "&amp;CONSOLIDADO!R837&amp;" "&amp;CONSOLIDADO!S837</f>
        <v xml:space="preserve"> -  -  </v>
      </c>
      <c r="K833" s="34" t="str">
        <f>+CONSOLIDADO!J837&amp;" "&amp;CONSOLIDADO!K837</f>
        <v xml:space="preserve"> </v>
      </c>
      <c r="L833" s="16" t="str">
        <f>+CONSOLIDADO!L837&amp;" "&amp;CONSOLIDADO!M837</f>
        <v xml:space="preserve"> </v>
      </c>
      <c r="M833" s="16" t="str">
        <f>+CONSOLIDADO!N837&amp;" "&amp;CONSOLIDADO!O837</f>
        <v xml:space="preserve"> </v>
      </c>
    </row>
    <row r="834" spans="1:13" x14ac:dyDescent="0.2">
      <c r="A834" s="34" t="str">
        <f t="shared" si="60"/>
        <v>-331</v>
      </c>
      <c r="B834" s="34">
        <f t="shared" si="61"/>
        <v>331</v>
      </c>
      <c r="C834" s="34" t="str">
        <f t="shared" si="62"/>
        <v/>
      </c>
      <c r="D834" s="34" t="str">
        <f t="shared" si="63"/>
        <v/>
      </c>
      <c r="E834" s="34" t="str">
        <f t="shared" si="64"/>
        <v/>
      </c>
      <c r="F834" s="35" t="str">
        <f>IF(ISERROR(CONSOLIDADO!D838&amp;IF(LEN(CONSOLIDADO!G838)=1,"00"&amp;CONSOLIDADO!G838,IF(LEN(CONSOLIDADO!G838)=2,"0"&amp;CONSOLIDADO!G838,IF(LEN(CONSOLIDADO!G838)=3,CONSOLIDADO!G838,""))))=TRUE,"",CONSOLIDADO!D838&amp;IF(LEN(CONSOLIDADO!G838)=1,"00"&amp;CONSOLIDADO!G838,IF(LEN(CONSOLIDADO!G838)=2,"0"&amp;CONSOLIDADO!G838,IF(LEN(CONSOLIDADO!G838)=3,CONSOLIDADO!G838,""))))</f>
        <v/>
      </c>
      <c r="G834" s="16">
        <f>CONSOLIDADO!B838</f>
        <v>0</v>
      </c>
      <c r="H834" s="16" t="str">
        <f>MID(CONSOLIDADO!E838,6,250)</f>
        <v/>
      </c>
      <c r="I834" s="36">
        <f>CONSOLIDADO!H838</f>
        <v>0</v>
      </c>
      <c r="J834" s="34" t="str">
        <f>+CONSOLIDADO!P838&amp;" - "&amp;CONSOLIDADO!Q838&amp;" - "&amp;CONSOLIDADO!R838&amp;" "&amp;CONSOLIDADO!S838</f>
        <v xml:space="preserve"> -  -  </v>
      </c>
      <c r="K834" s="34" t="str">
        <f>+CONSOLIDADO!J838&amp;" "&amp;CONSOLIDADO!K838</f>
        <v xml:space="preserve"> </v>
      </c>
      <c r="L834" s="16" t="str">
        <f>+CONSOLIDADO!L838&amp;" "&amp;CONSOLIDADO!M838</f>
        <v xml:space="preserve"> </v>
      </c>
      <c r="M834" s="16" t="str">
        <f>+CONSOLIDADO!N838&amp;" "&amp;CONSOLIDADO!O838</f>
        <v xml:space="preserve"> </v>
      </c>
    </row>
    <row r="835" spans="1:13" x14ac:dyDescent="0.2">
      <c r="A835" s="34" t="str">
        <f t="shared" si="60"/>
        <v>-332</v>
      </c>
      <c r="B835" s="34">
        <f t="shared" si="61"/>
        <v>332</v>
      </c>
      <c r="C835" s="34" t="str">
        <f t="shared" si="62"/>
        <v/>
      </c>
      <c r="D835" s="34" t="str">
        <f t="shared" si="63"/>
        <v/>
      </c>
      <c r="E835" s="34" t="str">
        <f t="shared" si="64"/>
        <v/>
      </c>
      <c r="F835" s="35" t="str">
        <f>IF(ISERROR(CONSOLIDADO!D839&amp;IF(LEN(CONSOLIDADO!G839)=1,"00"&amp;CONSOLIDADO!G839,IF(LEN(CONSOLIDADO!G839)=2,"0"&amp;CONSOLIDADO!G839,IF(LEN(CONSOLIDADO!G839)=3,CONSOLIDADO!G839,""))))=TRUE,"",CONSOLIDADO!D839&amp;IF(LEN(CONSOLIDADO!G839)=1,"00"&amp;CONSOLIDADO!G839,IF(LEN(CONSOLIDADO!G839)=2,"0"&amp;CONSOLIDADO!G839,IF(LEN(CONSOLIDADO!G839)=3,CONSOLIDADO!G839,""))))</f>
        <v/>
      </c>
      <c r="G835" s="16">
        <f>CONSOLIDADO!B839</f>
        <v>0</v>
      </c>
      <c r="H835" s="16" t="str">
        <f>MID(CONSOLIDADO!E839,6,250)</f>
        <v/>
      </c>
      <c r="I835" s="36">
        <f>CONSOLIDADO!H839</f>
        <v>0</v>
      </c>
      <c r="J835" s="34" t="str">
        <f>+CONSOLIDADO!P839&amp;" - "&amp;CONSOLIDADO!Q839&amp;" - "&amp;CONSOLIDADO!R839&amp;" "&amp;CONSOLIDADO!S839</f>
        <v xml:space="preserve"> -  -  </v>
      </c>
      <c r="K835" s="34" t="str">
        <f>+CONSOLIDADO!J839&amp;" "&amp;CONSOLIDADO!K839</f>
        <v xml:space="preserve"> </v>
      </c>
      <c r="L835" s="16" t="str">
        <f>+CONSOLIDADO!L839&amp;" "&amp;CONSOLIDADO!M839</f>
        <v xml:space="preserve"> </v>
      </c>
      <c r="M835" s="16" t="str">
        <f>+CONSOLIDADO!N839&amp;" "&amp;CONSOLIDADO!O839</f>
        <v xml:space="preserve"> </v>
      </c>
    </row>
    <row r="836" spans="1:13" x14ac:dyDescent="0.2">
      <c r="A836" s="34" t="str">
        <f t="shared" ref="A836:A899" si="65">+C836&amp;"-"&amp;B836</f>
        <v>-333</v>
      </c>
      <c r="B836" s="34">
        <f t="shared" ref="B836:B899" si="66">IF(C836=C835,B835+1,1)</f>
        <v>333</v>
      </c>
      <c r="C836" s="34" t="str">
        <f t="shared" ref="C836:C899" si="67">MID($F836,1,13)</f>
        <v/>
      </c>
      <c r="D836" s="34" t="str">
        <f t="shared" ref="D836:D899" si="68">MID($F836,1,15)</f>
        <v/>
      </c>
      <c r="E836" s="34" t="str">
        <f t="shared" ref="E836:E899" si="69">MID($F836,1,17)</f>
        <v/>
      </c>
      <c r="F836" s="35" t="str">
        <f>IF(ISERROR(CONSOLIDADO!D840&amp;IF(LEN(CONSOLIDADO!G840)=1,"00"&amp;CONSOLIDADO!G840,IF(LEN(CONSOLIDADO!G840)=2,"0"&amp;CONSOLIDADO!G840,IF(LEN(CONSOLIDADO!G840)=3,CONSOLIDADO!G840,""))))=TRUE,"",CONSOLIDADO!D840&amp;IF(LEN(CONSOLIDADO!G840)=1,"00"&amp;CONSOLIDADO!G840,IF(LEN(CONSOLIDADO!G840)=2,"0"&amp;CONSOLIDADO!G840,IF(LEN(CONSOLIDADO!G840)=3,CONSOLIDADO!G840,""))))</f>
        <v/>
      </c>
      <c r="G836" s="16">
        <f>CONSOLIDADO!B840</f>
        <v>0</v>
      </c>
      <c r="H836" s="16" t="str">
        <f>MID(CONSOLIDADO!E840,6,250)</f>
        <v/>
      </c>
      <c r="I836" s="36">
        <f>CONSOLIDADO!H840</f>
        <v>0</v>
      </c>
      <c r="J836" s="34" t="str">
        <f>+CONSOLIDADO!P840&amp;" - "&amp;CONSOLIDADO!Q840&amp;" - "&amp;CONSOLIDADO!R840&amp;" "&amp;CONSOLIDADO!S840</f>
        <v xml:space="preserve"> -  -  </v>
      </c>
      <c r="K836" s="34" t="str">
        <f>+CONSOLIDADO!J840&amp;" "&amp;CONSOLIDADO!K840</f>
        <v xml:space="preserve"> </v>
      </c>
      <c r="L836" s="16" t="str">
        <f>+CONSOLIDADO!L840&amp;" "&amp;CONSOLIDADO!M840</f>
        <v xml:space="preserve"> </v>
      </c>
      <c r="M836" s="16" t="str">
        <f>+CONSOLIDADO!N840&amp;" "&amp;CONSOLIDADO!O840</f>
        <v xml:space="preserve"> </v>
      </c>
    </row>
    <row r="837" spans="1:13" x14ac:dyDescent="0.2">
      <c r="A837" s="34" t="str">
        <f t="shared" si="65"/>
        <v>-334</v>
      </c>
      <c r="B837" s="34">
        <f t="shared" si="66"/>
        <v>334</v>
      </c>
      <c r="C837" s="34" t="str">
        <f t="shared" si="67"/>
        <v/>
      </c>
      <c r="D837" s="34" t="str">
        <f t="shared" si="68"/>
        <v/>
      </c>
      <c r="E837" s="34" t="str">
        <f t="shared" si="69"/>
        <v/>
      </c>
      <c r="F837" s="35" t="str">
        <f>IF(ISERROR(CONSOLIDADO!D841&amp;IF(LEN(CONSOLIDADO!G841)=1,"00"&amp;CONSOLIDADO!G841,IF(LEN(CONSOLIDADO!G841)=2,"0"&amp;CONSOLIDADO!G841,IF(LEN(CONSOLIDADO!G841)=3,CONSOLIDADO!G841,""))))=TRUE,"",CONSOLIDADO!D841&amp;IF(LEN(CONSOLIDADO!G841)=1,"00"&amp;CONSOLIDADO!G841,IF(LEN(CONSOLIDADO!G841)=2,"0"&amp;CONSOLIDADO!G841,IF(LEN(CONSOLIDADO!G841)=3,CONSOLIDADO!G841,""))))</f>
        <v/>
      </c>
      <c r="G837" s="16">
        <f>CONSOLIDADO!B841</f>
        <v>0</v>
      </c>
      <c r="H837" s="16" t="str">
        <f>MID(CONSOLIDADO!E841,6,250)</f>
        <v/>
      </c>
      <c r="I837" s="36">
        <f>CONSOLIDADO!H841</f>
        <v>0</v>
      </c>
      <c r="J837" s="34" t="str">
        <f>+CONSOLIDADO!P841&amp;" - "&amp;CONSOLIDADO!Q841&amp;" - "&amp;CONSOLIDADO!R841&amp;" "&amp;CONSOLIDADO!S841</f>
        <v xml:space="preserve"> -  -  </v>
      </c>
      <c r="K837" s="34" t="str">
        <f>+CONSOLIDADO!J841&amp;" "&amp;CONSOLIDADO!K841</f>
        <v xml:space="preserve"> </v>
      </c>
      <c r="L837" s="16" t="str">
        <f>+CONSOLIDADO!L841&amp;" "&amp;CONSOLIDADO!M841</f>
        <v xml:space="preserve"> </v>
      </c>
      <c r="M837" s="16" t="str">
        <f>+CONSOLIDADO!N841&amp;" "&amp;CONSOLIDADO!O841</f>
        <v xml:space="preserve"> </v>
      </c>
    </row>
    <row r="838" spans="1:13" x14ac:dyDescent="0.2">
      <c r="A838" s="34" t="str">
        <f t="shared" si="65"/>
        <v>-335</v>
      </c>
      <c r="B838" s="34">
        <f t="shared" si="66"/>
        <v>335</v>
      </c>
      <c r="C838" s="34" t="str">
        <f t="shared" si="67"/>
        <v/>
      </c>
      <c r="D838" s="34" t="str">
        <f t="shared" si="68"/>
        <v/>
      </c>
      <c r="E838" s="34" t="str">
        <f t="shared" si="69"/>
        <v/>
      </c>
      <c r="F838" s="35" t="str">
        <f>IF(ISERROR(CONSOLIDADO!D842&amp;IF(LEN(CONSOLIDADO!G842)=1,"00"&amp;CONSOLIDADO!G842,IF(LEN(CONSOLIDADO!G842)=2,"0"&amp;CONSOLIDADO!G842,IF(LEN(CONSOLIDADO!G842)=3,CONSOLIDADO!G842,""))))=TRUE,"",CONSOLIDADO!D842&amp;IF(LEN(CONSOLIDADO!G842)=1,"00"&amp;CONSOLIDADO!G842,IF(LEN(CONSOLIDADO!G842)=2,"0"&amp;CONSOLIDADO!G842,IF(LEN(CONSOLIDADO!G842)=3,CONSOLIDADO!G842,""))))</f>
        <v/>
      </c>
      <c r="G838" s="16">
        <f>CONSOLIDADO!B842</f>
        <v>0</v>
      </c>
      <c r="H838" s="16" t="str">
        <f>MID(CONSOLIDADO!E842,6,250)</f>
        <v/>
      </c>
      <c r="I838" s="36">
        <f>CONSOLIDADO!H842</f>
        <v>0</v>
      </c>
      <c r="J838" s="34" t="str">
        <f>+CONSOLIDADO!P842&amp;" - "&amp;CONSOLIDADO!Q842&amp;" - "&amp;CONSOLIDADO!R842&amp;" "&amp;CONSOLIDADO!S842</f>
        <v xml:space="preserve"> -  -  </v>
      </c>
      <c r="K838" s="34" t="str">
        <f>+CONSOLIDADO!J842&amp;" "&amp;CONSOLIDADO!K842</f>
        <v xml:space="preserve"> </v>
      </c>
      <c r="L838" s="16" t="str">
        <f>+CONSOLIDADO!L842&amp;" "&amp;CONSOLIDADO!M842</f>
        <v xml:space="preserve"> </v>
      </c>
      <c r="M838" s="16" t="str">
        <f>+CONSOLIDADO!N842&amp;" "&amp;CONSOLIDADO!O842</f>
        <v xml:space="preserve"> </v>
      </c>
    </row>
    <row r="839" spans="1:13" x14ac:dyDescent="0.2">
      <c r="A839" s="34" t="str">
        <f t="shared" si="65"/>
        <v>-336</v>
      </c>
      <c r="B839" s="34">
        <f t="shared" si="66"/>
        <v>336</v>
      </c>
      <c r="C839" s="34" t="str">
        <f t="shared" si="67"/>
        <v/>
      </c>
      <c r="D839" s="34" t="str">
        <f t="shared" si="68"/>
        <v/>
      </c>
      <c r="E839" s="34" t="str">
        <f t="shared" si="69"/>
        <v/>
      </c>
      <c r="F839" s="35" t="str">
        <f>IF(ISERROR(CONSOLIDADO!D843&amp;IF(LEN(CONSOLIDADO!G843)=1,"00"&amp;CONSOLIDADO!G843,IF(LEN(CONSOLIDADO!G843)=2,"0"&amp;CONSOLIDADO!G843,IF(LEN(CONSOLIDADO!G843)=3,CONSOLIDADO!G843,""))))=TRUE,"",CONSOLIDADO!D843&amp;IF(LEN(CONSOLIDADO!G843)=1,"00"&amp;CONSOLIDADO!G843,IF(LEN(CONSOLIDADO!G843)=2,"0"&amp;CONSOLIDADO!G843,IF(LEN(CONSOLIDADO!G843)=3,CONSOLIDADO!G843,""))))</f>
        <v/>
      </c>
      <c r="G839" s="16">
        <f>CONSOLIDADO!B843</f>
        <v>0</v>
      </c>
      <c r="H839" s="16" t="str">
        <f>MID(CONSOLIDADO!E843,6,250)</f>
        <v/>
      </c>
      <c r="I839" s="36">
        <f>CONSOLIDADO!H843</f>
        <v>0</v>
      </c>
      <c r="J839" s="34" t="str">
        <f>+CONSOLIDADO!P843&amp;" - "&amp;CONSOLIDADO!Q843&amp;" - "&amp;CONSOLIDADO!R843&amp;" "&amp;CONSOLIDADO!S843</f>
        <v xml:space="preserve"> -  -  </v>
      </c>
      <c r="K839" s="34" t="str">
        <f>+CONSOLIDADO!J843&amp;" "&amp;CONSOLIDADO!K843</f>
        <v xml:space="preserve"> </v>
      </c>
      <c r="L839" s="16" t="str">
        <f>+CONSOLIDADO!L843&amp;" "&amp;CONSOLIDADO!M843</f>
        <v xml:space="preserve"> </v>
      </c>
      <c r="M839" s="16" t="str">
        <f>+CONSOLIDADO!N843&amp;" "&amp;CONSOLIDADO!O843</f>
        <v xml:space="preserve"> </v>
      </c>
    </row>
    <row r="840" spans="1:13" x14ac:dyDescent="0.2">
      <c r="A840" s="34" t="str">
        <f t="shared" si="65"/>
        <v>-337</v>
      </c>
      <c r="B840" s="34">
        <f t="shared" si="66"/>
        <v>337</v>
      </c>
      <c r="C840" s="34" t="str">
        <f t="shared" si="67"/>
        <v/>
      </c>
      <c r="D840" s="34" t="str">
        <f t="shared" si="68"/>
        <v/>
      </c>
      <c r="E840" s="34" t="str">
        <f t="shared" si="69"/>
        <v/>
      </c>
      <c r="F840" s="35" t="str">
        <f>IF(ISERROR(CONSOLIDADO!D844&amp;IF(LEN(CONSOLIDADO!G844)=1,"00"&amp;CONSOLIDADO!G844,IF(LEN(CONSOLIDADO!G844)=2,"0"&amp;CONSOLIDADO!G844,IF(LEN(CONSOLIDADO!G844)=3,CONSOLIDADO!G844,""))))=TRUE,"",CONSOLIDADO!D844&amp;IF(LEN(CONSOLIDADO!G844)=1,"00"&amp;CONSOLIDADO!G844,IF(LEN(CONSOLIDADO!G844)=2,"0"&amp;CONSOLIDADO!G844,IF(LEN(CONSOLIDADO!G844)=3,CONSOLIDADO!G844,""))))</f>
        <v/>
      </c>
      <c r="G840" s="16">
        <f>CONSOLIDADO!B844</f>
        <v>0</v>
      </c>
      <c r="H840" s="16" t="str">
        <f>MID(CONSOLIDADO!E844,6,250)</f>
        <v/>
      </c>
      <c r="I840" s="36">
        <f>CONSOLIDADO!H844</f>
        <v>0</v>
      </c>
      <c r="J840" s="34" t="str">
        <f>+CONSOLIDADO!P844&amp;" - "&amp;CONSOLIDADO!Q844&amp;" - "&amp;CONSOLIDADO!R844&amp;" "&amp;CONSOLIDADO!S844</f>
        <v xml:space="preserve"> -  -  </v>
      </c>
      <c r="K840" s="34" t="str">
        <f>+CONSOLIDADO!J844&amp;" "&amp;CONSOLIDADO!K844</f>
        <v xml:space="preserve"> </v>
      </c>
      <c r="L840" s="16" t="str">
        <f>+CONSOLIDADO!L844&amp;" "&amp;CONSOLIDADO!M844</f>
        <v xml:space="preserve"> </v>
      </c>
      <c r="M840" s="16" t="str">
        <f>+CONSOLIDADO!N844&amp;" "&amp;CONSOLIDADO!O844</f>
        <v xml:space="preserve"> </v>
      </c>
    </row>
    <row r="841" spans="1:13" x14ac:dyDescent="0.2">
      <c r="A841" s="34" t="str">
        <f t="shared" si="65"/>
        <v>-338</v>
      </c>
      <c r="B841" s="34">
        <f t="shared" si="66"/>
        <v>338</v>
      </c>
      <c r="C841" s="34" t="str">
        <f t="shared" si="67"/>
        <v/>
      </c>
      <c r="D841" s="34" t="str">
        <f t="shared" si="68"/>
        <v/>
      </c>
      <c r="E841" s="34" t="str">
        <f t="shared" si="69"/>
        <v/>
      </c>
      <c r="F841" s="35" t="str">
        <f>IF(ISERROR(CONSOLIDADO!D845&amp;IF(LEN(CONSOLIDADO!G845)=1,"00"&amp;CONSOLIDADO!G845,IF(LEN(CONSOLIDADO!G845)=2,"0"&amp;CONSOLIDADO!G845,IF(LEN(CONSOLIDADO!G845)=3,CONSOLIDADO!G845,""))))=TRUE,"",CONSOLIDADO!D845&amp;IF(LEN(CONSOLIDADO!G845)=1,"00"&amp;CONSOLIDADO!G845,IF(LEN(CONSOLIDADO!G845)=2,"0"&amp;CONSOLIDADO!G845,IF(LEN(CONSOLIDADO!G845)=3,CONSOLIDADO!G845,""))))</f>
        <v/>
      </c>
      <c r="G841" s="16">
        <f>CONSOLIDADO!B845</f>
        <v>0</v>
      </c>
      <c r="H841" s="16" t="str">
        <f>MID(CONSOLIDADO!E845,6,250)</f>
        <v/>
      </c>
      <c r="I841" s="36">
        <f>CONSOLIDADO!H845</f>
        <v>0</v>
      </c>
      <c r="J841" s="34" t="str">
        <f>+CONSOLIDADO!P845&amp;" - "&amp;CONSOLIDADO!Q845&amp;" - "&amp;CONSOLIDADO!R845&amp;" "&amp;CONSOLIDADO!S845</f>
        <v xml:space="preserve"> -  -  </v>
      </c>
      <c r="K841" s="34" t="str">
        <f>+CONSOLIDADO!J845&amp;" "&amp;CONSOLIDADO!K845</f>
        <v xml:space="preserve"> </v>
      </c>
      <c r="L841" s="16" t="str">
        <f>+CONSOLIDADO!L845&amp;" "&amp;CONSOLIDADO!M845</f>
        <v xml:space="preserve"> </v>
      </c>
      <c r="M841" s="16" t="str">
        <f>+CONSOLIDADO!N845&amp;" "&amp;CONSOLIDADO!O845</f>
        <v xml:space="preserve"> </v>
      </c>
    </row>
    <row r="842" spans="1:13" x14ac:dyDescent="0.2">
      <c r="A842" s="34" t="str">
        <f t="shared" si="65"/>
        <v>-339</v>
      </c>
      <c r="B842" s="34">
        <f t="shared" si="66"/>
        <v>339</v>
      </c>
      <c r="C842" s="34" t="str">
        <f t="shared" si="67"/>
        <v/>
      </c>
      <c r="D842" s="34" t="str">
        <f t="shared" si="68"/>
        <v/>
      </c>
      <c r="E842" s="34" t="str">
        <f t="shared" si="69"/>
        <v/>
      </c>
      <c r="F842" s="35" t="str">
        <f>IF(ISERROR(CONSOLIDADO!D846&amp;IF(LEN(CONSOLIDADO!G846)=1,"00"&amp;CONSOLIDADO!G846,IF(LEN(CONSOLIDADO!G846)=2,"0"&amp;CONSOLIDADO!G846,IF(LEN(CONSOLIDADO!G846)=3,CONSOLIDADO!G846,""))))=TRUE,"",CONSOLIDADO!D846&amp;IF(LEN(CONSOLIDADO!G846)=1,"00"&amp;CONSOLIDADO!G846,IF(LEN(CONSOLIDADO!G846)=2,"0"&amp;CONSOLIDADO!G846,IF(LEN(CONSOLIDADO!G846)=3,CONSOLIDADO!G846,""))))</f>
        <v/>
      </c>
      <c r="G842" s="16">
        <f>CONSOLIDADO!B846</f>
        <v>0</v>
      </c>
      <c r="H842" s="16" t="str">
        <f>MID(CONSOLIDADO!E846,6,250)</f>
        <v/>
      </c>
      <c r="I842" s="36">
        <f>CONSOLIDADO!H846</f>
        <v>0</v>
      </c>
      <c r="J842" s="34" t="str">
        <f>+CONSOLIDADO!P846&amp;" - "&amp;CONSOLIDADO!Q846&amp;" - "&amp;CONSOLIDADO!R846&amp;" "&amp;CONSOLIDADO!S846</f>
        <v xml:space="preserve"> -  -  </v>
      </c>
      <c r="K842" s="34" t="str">
        <f>+CONSOLIDADO!J846&amp;" "&amp;CONSOLIDADO!K846</f>
        <v xml:space="preserve"> </v>
      </c>
      <c r="L842" s="16" t="str">
        <f>+CONSOLIDADO!L846&amp;" "&amp;CONSOLIDADO!M846</f>
        <v xml:space="preserve"> </v>
      </c>
      <c r="M842" s="16" t="str">
        <f>+CONSOLIDADO!N846&amp;" "&amp;CONSOLIDADO!O846</f>
        <v xml:space="preserve"> </v>
      </c>
    </row>
    <row r="843" spans="1:13" x14ac:dyDescent="0.2">
      <c r="A843" s="34" t="str">
        <f t="shared" si="65"/>
        <v>-340</v>
      </c>
      <c r="B843" s="34">
        <f t="shared" si="66"/>
        <v>340</v>
      </c>
      <c r="C843" s="34" t="str">
        <f t="shared" si="67"/>
        <v/>
      </c>
      <c r="D843" s="34" t="str">
        <f t="shared" si="68"/>
        <v/>
      </c>
      <c r="E843" s="34" t="str">
        <f t="shared" si="69"/>
        <v/>
      </c>
      <c r="F843" s="35" t="str">
        <f>IF(ISERROR(CONSOLIDADO!D847&amp;IF(LEN(CONSOLIDADO!G847)=1,"00"&amp;CONSOLIDADO!G847,IF(LEN(CONSOLIDADO!G847)=2,"0"&amp;CONSOLIDADO!G847,IF(LEN(CONSOLIDADO!G847)=3,CONSOLIDADO!G847,""))))=TRUE,"",CONSOLIDADO!D847&amp;IF(LEN(CONSOLIDADO!G847)=1,"00"&amp;CONSOLIDADO!G847,IF(LEN(CONSOLIDADO!G847)=2,"0"&amp;CONSOLIDADO!G847,IF(LEN(CONSOLIDADO!G847)=3,CONSOLIDADO!G847,""))))</f>
        <v/>
      </c>
      <c r="G843" s="16">
        <f>CONSOLIDADO!B847</f>
        <v>0</v>
      </c>
      <c r="H843" s="16" t="str">
        <f>MID(CONSOLIDADO!E847,6,250)</f>
        <v/>
      </c>
      <c r="I843" s="36">
        <f>CONSOLIDADO!H847</f>
        <v>0</v>
      </c>
      <c r="J843" s="34" t="str">
        <f>+CONSOLIDADO!P847&amp;" - "&amp;CONSOLIDADO!Q847&amp;" - "&amp;CONSOLIDADO!R847&amp;" "&amp;CONSOLIDADO!S847</f>
        <v xml:space="preserve"> -  -  </v>
      </c>
      <c r="K843" s="34" t="str">
        <f>+CONSOLIDADO!J847&amp;" "&amp;CONSOLIDADO!K847</f>
        <v xml:space="preserve"> </v>
      </c>
      <c r="L843" s="16" t="str">
        <f>+CONSOLIDADO!L847&amp;" "&amp;CONSOLIDADO!M847</f>
        <v xml:space="preserve"> </v>
      </c>
      <c r="M843" s="16" t="str">
        <f>+CONSOLIDADO!N847&amp;" "&amp;CONSOLIDADO!O847</f>
        <v xml:space="preserve"> </v>
      </c>
    </row>
    <row r="844" spans="1:13" x14ac:dyDescent="0.2">
      <c r="A844" s="34" t="str">
        <f t="shared" si="65"/>
        <v>-341</v>
      </c>
      <c r="B844" s="34">
        <f t="shared" si="66"/>
        <v>341</v>
      </c>
      <c r="C844" s="34" t="str">
        <f t="shared" si="67"/>
        <v/>
      </c>
      <c r="D844" s="34" t="str">
        <f t="shared" si="68"/>
        <v/>
      </c>
      <c r="E844" s="34" t="str">
        <f t="shared" si="69"/>
        <v/>
      </c>
      <c r="F844" s="35" t="str">
        <f>IF(ISERROR(CONSOLIDADO!D848&amp;IF(LEN(CONSOLIDADO!G848)=1,"00"&amp;CONSOLIDADO!G848,IF(LEN(CONSOLIDADO!G848)=2,"0"&amp;CONSOLIDADO!G848,IF(LEN(CONSOLIDADO!G848)=3,CONSOLIDADO!G848,""))))=TRUE,"",CONSOLIDADO!D848&amp;IF(LEN(CONSOLIDADO!G848)=1,"00"&amp;CONSOLIDADO!G848,IF(LEN(CONSOLIDADO!G848)=2,"0"&amp;CONSOLIDADO!G848,IF(LEN(CONSOLIDADO!G848)=3,CONSOLIDADO!G848,""))))</f>
        <v/>
      </c>
      <c r="G844" s="16">
        <f>CONSOLIDADO!B848</f>
        <v>0</v>
      </c>
      <c r="H844" s="16" t="str">
        <f>MID(CONSOLIDADO!E848,6,250)</f>
        <v/>
      </c>
      <c r="I844" s="36">
        <f>CONSOLIDADO!H848</f>
        <v>0</v>
      </c>
      <c r="J844" s="34" t="str">
        <f>+CONSOLIDADO!P848&amp;" - "&amp;CONSOLIDADO!Q848&amp;" - "&amp;CONSOLIDADO!R848&amp;" "&amp;CONSOLIDADO!S848</f>
        <v xml:space="preserve"> -  -  </v>
      </c>
      <c r="K844" s="34" t="str">
        <f>+CONSOLIDADO!J848&amp;" "&amp;CONSOLIDADO!K848</f>
        <v xml:space="preserve"> </v>
      </c>
      <c r="L844" s="16" t="str">
        <f>+CONSOLIDADO!L848&amp;" "&amp;CONSOLIDADO!M848</f>
        <v xml:space="preserve"> </v>
      </c>
      <c r="M844" s="16" t="str">
        <f>+CONSOLIDADO!N848&amp;" "&amp;CONSOLIDADO!O848</f>
        <v xml:space="preserve"> </v>
      </c>
    </row>
    <row r="845" spans="1:13" x14ac:dyDescent="0.2">
      <c r="A845" s="34" t="str">
        <f t="shared" si="65"/>
        <v>-342</v>
      </c>
      <c r="B845" s="34">
        <f t="shared" si="66"/>
        <v>342</v>
      </c>
      <c r="C845" s="34" t="str">
        <f t="shared" si="67"/>
        <v/>
      </c>
      <c r="D845" s="34" t="str">
        <f t="shared" si="68"/>
        <v/>
      </c>
      <c r="E845" s="34" t="str">
        <f t="shared" si="69"/>
        <v/>
      </c>
      <c r="F845" s="35" t="str">
        <f>IF(ISERROR(CONSOLIDADO!D849&amp;IF(LEN(CONSOLIDADO!G849)=1,"00"&amp;CONSOLIDADO!G849,IF(LEN(CONSOLIDADO!G849)=2,"0"&amp;CONSOLIDADO!G849,IF(LEN(CONSOLIDADO!G849)=3,CONSOLIDADO!G849,""))))=TRUE,"",CONSOLIDADO!D849&amp;IF(LEN(CONSOLIDADO!G849)=1,"00"&amp;CONSOLIDADO!G849,IF(LEN(CONSOLIDADO!G849)=2,"0"&amp;CONSOLIDADO!G849,IF(LEN(CONSOLIDADO!G849)=3,CONSOLIDADO!G849,""))))</f>
        <v/>
      </c>
      <c r="G845" s="16">
        <f>CONSOLIDADO!B849</f>
        <v>0</v>
      </c>
      <c r="H845" s="16" t="str">
        <f>MID(CONSOLIDADO!E849,6,250)</f>
        <v/>
      </c>
      <c r="I845" s="36">
        <f>CONSOLIDADO!H849</f>
        <v>0</v>
      </c>
      <c r="J845" s="34" t="str">
        <f>+CONSOLIDADO!P849&amp;" - "&amp;CONSOLIDADO!Q849&amp;" - "&amp;CONSOLIDADO!R849&amp;" "&amp;CONSOLIDADO!S849</f>
        <v xml:space="preserve"> -  -  </v>
      </c>
      <c r="K845" s="34" t="str">
        <f>+CONSOLIDADO!J849&amp;" "&amp;CONSOLIDADO!K849</f>
        <v xml:space="preserve"> </v>
      </c>
      <c r="L845" s="16" t="str">
        <f>+CONSOLIDADO!L849&amp;" "&amp;CONSOLIDADO!M849</f>
        <v xml:space="preserve"> </v>
      </c>
      <c r="M845" s="16" t="str">
        <f>+CONSOLIDADO!N849&amp;" "&amp;CONSOLIDADO!O849</f>
        <v xml:space="preserve"> </v>
      </c>
    </row>
    <row r="846" spans="1:13" x14ac:dyDescent="0.2">
      <c r="A846" s="34" t="str">
        <f t="shared" si="65"/>
        <v>-343</v>
      </c>
      <c r="B846" s="34">
        <f t="shared" si="66"/>
        <v>343</v>
      </c>
      <c r="C846" s="34" t="str">
        <f t="shared" si="67"/>
        <v/>
      </c>
      <c r="D846" s="34" t="str">
        <f t="shared" si="68"/>
        <v/>
      </c>
      <c r="E846" s="34" t="str">
        <f t="shared" si="69"/>
        <v/>
      </c>
      <c r="F846" s="35" t="str">
        <f>IF(ISERROR(CONSOLIDADO!D850&amp;IF(LEN(CONSOLIDADO!G850)=1,"00"&amp;CONSOLIDADO!G850,IF(LEN(CONSOLIDADO!G850)=2,"0"&amp;CONSOLIDADO!G850,IF(LEN(CONSOLIDADO!G850)=3,CONSOLIDADO!G850,""))))=TRUE,"",CONSOLIDADO!D850&amp;IF(LEN(CONSOLIDADO!G850)=1,"00"&amp;CONSOLIDADO!G850,IF(LEN(CONSOLIDADO!G850)=2,"0"&amp;CONSOLIDADO!G850,IF(LEN(CONSOLIDADO!G850)=3,CONSOLIDADO!G850,""))))</f>
        <v/>
      </c>
      <c r="G846" s="16">
        <f>CONSOLIDADO!B850</f>
        <v>0</v>
      </c>
      <c r="H846" s="16" t="str">
        <f>MID(CONSOLIDADO!E850,6,250)</f>
        <v/>
      </c>
      <c r="I846" s="36">
        <f>CONSOLIDADO!H850</f>
        <v>0</v>
      </c>
      <c r="J846" s="34" t="str">
        <f>+CONSOLIDADO!P850&amp;" - "&amp;CONSOLIDADO!Q850&amp;" - "&amp;CONSOLIDADO!R850&amp;" "&amp;CONSOLIDADO!S850</f>
        <v xml:space="preserve"> -  -  </v>
      </c>
      <c r="K846" s="34" t="str">
        <f>+CONSOLIDADO!J850&amp;" "&amp;CONSOLIDADO!K850</f>
        <v xml:space="preserve"> </v>
      </c>
      <c r="L846" s="16" t="str">
        <f>+CONSOLIDADO!L850&amp;" "&amp;CONSOLIDADO!M850</f>
        <v xml:space="preserve"> </v>
      </c>
      <c r="M846" s="16" t="str">
        <f>+CONSOLIDADO!N850&amp;" "&amp;CONSOLIDADO!O850</f>
        <v xml:space="preserve"> </v>
      </c>
    </row>
    <row r="847" spans="1:13" x14ac:dyDescent="0.2">
      <c r="A847" s="34" t="str">
        <f t="shared" si="65"/>
        <v>-344</v>
      </c>
      <c r="B847" s="34">
        <f t="shared" si="66"/>
        <v>344</v>
      </c>
      <c r="C847" s="34" t="str">
        <f t="shared" si="67"/>
        <v/>
      </c>
      <c r="D847" s="34" t="str">
        <f t="shared" si="68"/>
        <v/>
      </c>
      <c r="E847" s="34" t="str">
        <f t="shared" si="69"/>
        <v/>
      </c>
      <c r="F847" s="35" t="str">
        <f>IF(ISERROR(CONSOLIDADO!D851&amp;IF(LEN(CONSOLIDADO!G851)=1,"00"&amp;CONSOLIDADO!G851,IF(LEN(CONSOLIDADO!G851)=2,"0"&amp;CONSOLIDADO!G851,IF(LEN(CONSOLIDADO!G851)=3,CONSOLIDADO!G851,""))))=TRUE,"",CONSOLIDADO!D851&amp;IF(LEN(CONSOLIDADO!G851)=1,"00"&amp;CONSOLIDADO!G851,IF(LEN(CONSOLIDADO!G851)=2,"0"&amp;CONSOLIDADO!G851,IF(LEN(CONSOLIDADO!G851)=3,CONSOLIDADO!G851,""))))</f>
        <v/>
      </c>
      <c r="G847" s="16">
        <f>CONSOLIDADO!B851</f>
        <v>0</v>
      </c>
      <c r="H847" s="16" t="str">
        <f>MID(CONSOLIDADO!E851,6,250)</f>
        <v/>
      </c>
      <c r="I847" s="36">
        <f>CONSOLIDADO!H851</f>
        <v>0</v>
      </c>
      <c r="J847" s="34" t="str">
        <f>+CONSOLIDADO!P851&amp;" - "&amp;CONSOLIDADO!Q851&amp;" - "&amp;CONSOLIDADO!R851&amp;" "&amp;CONSOLIDADO!S851</f>
        <v xml:space="preserve"> -  -  </v>
      </c>
      <c r="K847" s="34" t="str">
        <f>+CONSOLIDADO!J851&amp;" "&amp;CONSOLIDADO!K851</f>
        <v xml:space="preserve"> </v>
      </c>
      <c r="L847" s="16" t="str">
        <f>+CONSOLIDADO!L851&amp;" "&amp;CONSOLIDADO!M851</f>
        <v xml:space="preserve"> </v>
      </c>
      <c r="M847" s="16" t="str">
        <f>+CONSOLIDADO!N851&amp;" "&amp;CONSOLIDADO!O851</f>
        <v xml:space="preserve"> </v>
      </c>
    </row>
    <row r="848" spans="1:13" x14ac:dyDescent="0.2">
      <c r="A848" s="34" t="str">
        <f t="shared" si="65"/>
        <v>-345</v>
      </c>
      <c r="B848" s="34">
        <f t="shared" si="66"/>
        <v>345</v>
      </c>
      <c r="C848" s="34" t="str">
        <f t="shared" si="67"/>
        <v/>
      </c>
      <c r="D848" s="34" t="str">
        <f t="shared" si="68"/>
        <v/>
      </c>
      <c r="E848" s="34" t="str">
        <f t="shared" si="69"/>
        <v/>
      </c>
      <c r="F848" s="35" t="str">
        <f>IF(ISERROR(CONSOLIDADO!D852&amp;IF(LEN(CONSOLIDADO!G852)=1,"00"&amp;CONSOLIDADO!G852,IF(LEN(CONSOLIDADO!G852)=2,"0"&amp;CONSOLIDADO!G852,IF(LEN(CONSOLIDADO!G852)=3,CONSOLIDADO!G852,""))))=TRUE,"",CONSOLIDADO!D852&amp;IF(LEN(CONSOLIDADO!G852)=1,"00"&amp;CONSOLIDADO!G852,IF(LEN(CONSOLIDADO!G852)=2,"0"&amp;CONSOLIDADO!G852,IF(LEN(CONSOLIDADO!G852)=3,CONSOLIDADO!G852,""))))</f>
        <v/>
      </c>
      <c r="G848" s="16">
        <f>CONSOLIDADO!B852</f>
        <v>0</v>
      </c>
      <c r="H848" s="16" t="str">
        <f>MID(CONSOLIDADO!E852,6,250)</f>
        <v/>
      </c>
      <c r="I848" s="36">
        <f>CONSOLIDADO!H852</f>
        <v>0</v>
      </c>
      <c r="J848" s="34" t="str">
        <f>+CONSOLIDADO!P852&amp;" - "&amp;CONSOLIDADO!Q852&amp;" - "&amp;CONSOLIDADO!R852&amp;" "&amp;CONSOLIDADO!S852</f>
        <v xml:space="preserve"> -  -  </v>
      </c>
      <c r="K848" s="34" t="str">
        <f>+CONSOLIDADO!J852&amp;" "&amp;CONSOLIDADO!K852</f>
        <v xml:space="preserve"> </v>
      </c>
      <c r="L848" s="16" t="str">
        <f>+CONSOLIDADO!L852&amp;" "&amp;CONSOLIDADO!M852</f>
        <v xml:space="preserve"> </v>
      </c>
      <c r="M848" s="16" t="str">
        <f>+CONSOLIDADO!N852&amp;" "&amp;CONSOLIDADO!O852</f>
        <v xml:space="preserve"> </v>
      </c>
    </row>
    <row r="849" spans="1:13" x14ac:dyDescent="0.2">
      <c r="A849" s="34" t="str">
        <f t="shared" si="65"/>
        <v>-346</v>
      </c>
      <c r="B849" s="34">
        <f t="shared" si="66"/>
        <v>346</v>
      </c>
      <c r="C849" s="34" t="str">
        <f t="shared" si="67"/>
        <v/>
      </c>
      <c r="D849" s="34" t="str">
        <f t="shared" si="68"/>
        <v/>
      </c>
      <c r="E849" s="34" t="str">
        <f t="shared" si="69"/>
        <v/>
      </c>
      <c r="F849" s="35" t="str">
        <f>IF(ISERROR(CONSOLIDADO!D853&amp;IF(LEN(CONSOLIDADO!G853)=1,"00"&amp;CONSOLIDADO!G853,IF(LEN(CONSOLIDADO!G853)=2,"0"&amp;CONSOLIDADO!G853,IF(LEN(CONSOLIDADO!G853)=3,CONSOLIDADO!G853,""))))=TRUE,"",CONSOLIDADO!D853&amp;IF(LEN(CONSOLIDADO!G853)=1,"00"&amp;CONSOLIDADO!G853,IF(LEN(CONSOLIDADO!G853)=2,"0"&amp;CONSOLIDADO!G853,IF(LEN(CONSOLIDADO!G853)=3,CONSOLIDADO!G853,""))))</f>
        <v/>
      </c>
      <c r="G849" s="16">
        <f>CONSOLIDADO!B853</f>
        <v>0</v>
      </c>
      <c r="H849" s="16" t="str">
        <f>MID(CONSOLIDADO!E853,6,250)</f>
        <v/>
      </c>
      <c r="I849" s="36">
        <f>CONSOLIDADO!H853</f>
        <v>0</v>
      </c>
      <c r="J849" s="34" t="str">
        <f>+CONSOLIDADO!P853&amp;" - "&amp;CONSOLIDADO!Q853&amp;" - "&amp;CONSOLIDADO!R853&amp;" "&amp;CONSOLIDADO!S853</f>
        <v xml:space="preserve"> -  -  </v>
      </c>
      <c r="K849" s="34" t="str">
        <f>+CONSOLIDADO!J853&amp;" "&amp;CONSOLIDADO!K853</f>
        <v xml:space="preserve"> </v>
      </c>
      <c r="L849" s="16" t="str">
        <f>+CONSOLIDADO!L853&amp;" "&amp;CONSOLIDADO!M853</f>
        <v xml:space="preserve"> </v>
      </c>
      <c r="M849" s="16" t="str">
        <f>+CONSOLIDADO!N853&amp;" "&amp;CONSOLIDADO!O853</f>
        <v xml:space="preserve"> </v>
      </c>
    </row>
    <row r="850" spans="1:13" x14ac:dyDescent="0.2">
      <c r="A850" s="34" t="str">
        <f t="shared" si="65"/>
        <v>-347</v>
      </c>
      <c r="B850" s="34">
        <f t="shared" si="66"/>
        <v>347</v>
      </c>
      <c r="C850" s="34" t="str">
        <f t="shared" si="67"/>
        <v/>
      </c>
      <c r="D850" s="34" t="str">
        <f t="shared" si="68"/>
        <v/>
      </c>
      <c r="E850" s="34" t="str">
        <f t="shared" si="69"/>
        <v/>
      </c>
      <c r="F850" s="35" t="str">
        <f>IF(ISERROR(CONSOLIDADO!D854&amp;IF(LEN(CONSOLIDADO!G854)=1,"00"&amp;CONSOLIDADO!G854,IF(LEN(CONSOLIDADO!G854)=2,"0"&amp;CONSOLIDADO!G854,IF(LEN(CONSOLIDADO!G854)=3,CONSOLIDADO!G854,""))))=TRUE,"",CONSOLIDADO!D854&amp;IF(LEN(CONSOLIDADO!G854)=1,"00"&amp;CONSOLIDADO!G854,IF(LEN(CONSOLIDADO!G854)=2,"0"&amp;CONSOLIDADO!G854,IF(LEN(CONSOLIDADO!G854)=3,CONSOLIDADO!G854,""))))</f>
        <v/>
      </c>
      <c r="G850" s="16">
        <f>CONSOLIDADO!B854</f>
        <v>0</v>
      </c>
      <c r="H850" s="16" t="str">
        <f>MID(CONSOLIDADO!E854,6,250)</f>
        <v/>
      </c>
      <c r="I850" s="36">
        <f>CONSOLIDADO!H854</f>
        <v>0</v>
      </c>
      <c r="J850" s="34" t="str">
        <f>+CONSOLIDADO!P854&amp;" - "&amp;CONSOLIDADO!Q854&amp;" - "&amp;CONSOLIDADO!R854&amp;" "&amp;CONSOLIDADO!S854</f>
        <v xml:space="preserve"> -  -  </v>
      </c>
      <c r="K850" s="34" t="str">
        <f>+CONSOLIDADO!J854&amp;" "&amp;CONSOLIDADO!K854</f>
        <v xml:space="preserve"> </v>
      </c>
      <c r="L850" s="16" t="str">
        <f>+CONSOLIDADO!L854&amp;" "&amp;CONSOLIDADO!M854</f>
        <v xml:space="preserve"> </v>
      </c>
      <c r="M850" s="16" t="str">
        <f>+CONSOLIDADO!N854&amp;" "&amp;CONSOLIDADO!O854</f>
        <v xml:space="preserve"> </v>
      </c>
    </row>
    <row r="851" spans="1:13" x14ac:dyDescent="0.2">
      <c r="A851" s="34" t="str">
        <f t="shared" si="65"/>
        <v>-348</v>
      </c>
      <c r="B851" s="34">
        <f t="shared" si="66"/>
        <v>348</v>
      </c>
      <c r="C851" s="34" t="str">
        <f t="shared" si="67"/>
        <v/>
      </c>
      <c r="D851" s="34" t="str">
        <f t="shared" si="68"/>
        <v/>
      </c>
      <c r="E851" s="34" t="str">
        <f t="shared" si="69"/>
        <v/>
      </c>
      <c r="F851" s="35" t="str">
        <f>IF(ISERROR(CONSOLIDADO!D855&amp;IF(LEN(CONSOLIDADO!G855)=1,"00"&amp;CONSOLIDADO!G855,IF(LEN(CONSOLIDADO!G855)=2,"0"&amp;CONSOLIDADO!G855,IF(LEN(CONSOLIDADO!G855)=3,CONSOLIDADO!G855,""))))=TRUE,"",CONSOLIDADO!D855&amp;IF(LEN(CONSOLIDADO!G855)=1,"00"&amp;CONSOLIDADO!G855,IF(LEN(CONSOLIDADO!G855)=2,"0"&amp;CONSOLIDADO!G855,IF(LEN(CONSOLIDADO!G855)=3,CONSOLIDADO!G855,""))))</f>
        <v/>
      </c>
      <c r="G851" s="16">
        <f>CONSOLIDADO!B855</f>
        <v>0</v>
      </c>
      <c r="H851" s="16" t="str">
        <f>MID(CONSOLIDADO!E855,6,250)</f>
        <v/>
      </c>
      <c r="I851" s="36">
        <f>CONSOLIDADO!H855</f>
        <v>0</v>
      </c>
      <c r="J851" s="34" t="str">
        <f>+CONSOLIDADO!P855&amp;" - "&amp;CONSOLIDADO!Q855&amp;" - "&amp;CONSOLIDADO!R855&amp;" "&amp;CONSOLIDADO!S855</f>
        <v xml:space="preserve"> -  -  </v>
      </c>
      <c r="K851" s="34" t="str">
        <f>+CONSOLIDADO!J855&amp;" "&amp;CONSOLIDADO!K855</f>
        <v xml:space="preserve"> </v>
      </c>
      <c r="L851" s="16" t="str">
        <f>+CONSOLIDADO!L855&amp;" "&amp;CONSOLIDADO!M855</f>
        <v xml:space="preserve"> </v>
      </c>
      <c r="M851" s="16" t="str">
        <f>+CONSOLIDADO!N855&amp;" "&amp;CONSOLIDADO!O855</f>
        <v xml:space="preserve"> </v>
      </c>
    </row>
    <row r="852" spans="1:13" x14ac:dyDescent="0.2">
      <c r="A852" s="34" t="str">
        <f t="shared" si="65"/>
        <v>-349</v>
      </c>
      <c r="B852" s="34">
        <f t="shared" si="66"/>
        <v>349</v>
      </c>
      <c r="C852" s="34" t="str">
        <f t="shared" si="67"/>
        <v/>
      </c>
      <c r="D852" s="34" t="str">
        <f t="shared" si="68"/>
        <v/>
      </c>
      <c r="E852" s="34" t="str">
        <f t="shared" si="69"/>
        <v/>
      </c>
      <c r="F852" s="35" t="str">
        <f>IF(ISERROR(CONSOLIDADO!D856&amp;IF(LEN(CONSOLIDADO!G856)=1,"00"&amp;CONSOLIDADO!G856,IF(LEN(CONSOLIDADO!G856)=2,"0"&amp;CONSOLIDADO!G856,IF(LEN(CONSOLIDADO!G856)=3,CONSOLIDADO!G856,""))))=TRUE,"",CONSOLIDADO!D856&amp;IF(LEN(CONSOLIDADO!G856)=1,"00"&amp;CONSOLIDADO!G856,IF(LEN(CONSOLIDADO!G856)=2,"0"&amp;CONSOLIDADO!G856,IF(LEN(CONSOLIDADO!G856)=3,CONSOLIDADO!G856,""))))</f>
        <v/>
      </c>
      <c r="G852" s="16">
        <f>CONSOLIDADO!B856</f>
        <v>0</v>
      </c>
      <c r="H852" s="16" t="str">
        <f>MID(CONSOLIDADO!E856,6,250)</f>
        <v/>
      </c>
      <c r="I852" s="36">
        <f>CONSOLIDADO!H856</f>
        <v>0</v>
      </c>
      <c r="J852" s="34" t="str">
        <f>+CONSOLIDADO!P856&amp;" - "&amp;CONSOLIDADO!Q856&amp;" - "&amp;CONSOLIDADO!R856&amp;" "&amp;CONSOLIDADO!S856</f>
        <v xml:space="preserve"> -  -  </v>
      </c>
      <c r="K852" s="34" t="str">
        <f>+CONSOLIDADO!J856&amp;" "&amp;CONSOLIDADO!K856</f>
        <v xml:space="preserve"> </v>
      </c>
      <c r="L852" s="16" t="str">
        <f>+CONSOLIDADO!L856&amp;" "&amp;CONSOLIDADO!M856</f>
        <v xml:space="preserve"> </v>
      </c>
      <c r="M852" s="16" t="str">
        <f>+CONSOLIDADO!N856&amp;" "&amp;CONSOLIDADO!O856</f>
        <v xml:space="preserve"> </v>
      </c>
    </row>
    <row r="853" spans="1:13" x14ac:dyDescent="0.2">
      <c r="A853" s="34" t="str">
        <f t="shared" si="65"/>
        <v>-350</v>
      </c>
      <c r="B853" s="34">
        <f t="shared" si="66"/>
        <v>350</v>
      </c>
      <c r="C853" s="34" t="str">
        <f t="shared" si="67"/>
        <v/>
      </c>
      <c r="D853" s="34" t="str">
        <f t="shared" si="68"/>
        <v/>
      </c>
      <c r="E853" s="34" t="str">
        <f t="shared" si="69"/>
        <v/>
      </c>
      <c r="F853" s="35" t="str">
        <f>IF(ISERROR(CONSOLIDADO!D857&amp;IF(LEN(CONSOLIDADO!G857)=1,"00"&amp;CONSOLIDADO!G857,IF(LEN(CONSOLIDADO!G857)=2,"0"&amp;CONSOLIDADO!G857,IF(LEN(CONSOLIDADO!G857)=3,CONSOLIDADO!G857,""))))=TRUE,"",CONSOLIDADO!D857&amp;IF(LEN(CONSOLIDADO!G857)=1,"00"&amp;CONSOLIDADO!G857,IF(LEN(CONSOLIDADO!G857)=2,"0"&amp;CONSOLIDADO!G857,IF(LEN(CONSOLIDADO!G857)=3,CONSOLIDADO!G857,""))))</f>
        <v/>
      </c>
      <c r="G853" s="16">
        <f>CONSOLIDADO!B857</f>
        <v>0</v>
      </c>
      <c r="H853" s="16" t="str">
        <f>MID(CONSOLIDADO!E857,6,250)</f>
        <v/>
      </c>
      <c r="I853" s="36">
        <f>CONSOLIDADO!H857</f>
        <v>0</v>
      </c>
      <c r="J853" s="34" t="str">
        <f>+CONSOLIDADO!P857&amp;" - "&amp;CONSOLIDADO!Q857&amp;" - "&amp;CONSOLIDADO!R857&amp;" "&amp;CONSOLIDADO!S857</f>
        <v xml:space="preserve"> -  -  </v>
      </c>
      <c r="K853" s="34" t="str">
        <f>+CONSOLIDADO!J857&amp;" "&amp;CONSOLIDADO!K857</f>
        <v xml:space="preserve"> </v>
      </c>
      <c r="L853" s="16" t="str">
        <f>+CONSOLIDADO!L857&amp;" "&amp;CONSOLIDADO!M857</f>
        <v xml:space="preserve"> </v>
      </c>
      <c r="M853" s="16" t="str">
        <f>+CONSOLIDADO!N857&amp;" "&amp;CONSOLIDADO!O857</f>
        <v xml:space="preserve"> </v>
      </c>
    </row>
    <row r="854" spans="1:13" x14ac:dyDescent="0.2">
      <c r="A854" s="34" t="str">
        <f t="shared" si="65"/>
        <v>-351</v>
      </c>
      <c r="B854" s="34">
        <f t="shared" si="66"/>
        <v>351</v>
      </c>
      <c r="C854" s="34" t="str">
        <f t="shared" si="67"/>
        <v/>
      </c>
      <c r="D854" s="34" t="str">
        <f t="shared" si="68"/>
        <v/>
      </c>
      <c r="E854" s="34" t="str">
        <f t="shared" si="69"/>
        <v/>
      </c>
      <c r="F854" s="35" t="str">
        <f>IF(ISERROR(CONSOLIDADO!D858&amp;IF(LEN(CONSOLIDADO!G858)=1,"00"&amp;CONSOLIDADO!G858,IF(LEN(CONSOLIDADO!G858)=2,"0"&amp;CONSOLIDADO!G858,IF(LEN(CONSOLIDADO!G858)=3,CONSOLIDADO!G858,""))))=TRUE,"",CONSOLIDADO!D858&amp;IF(LEN(CONSOLIDADO!G858)=1,"00"&amp;CONSOLIDADO!G858,IF(LEN(CONSOLIDADO!G858)=2,"0"&amp;CONSOLIDADO!G858,IF(LEN(CONSOLIDADO!G858)=3,CONSOLIDADO!G858,""))))</f>
        <v/>
      </c>
      <c r="G854" s="16">
        <f>CONSOLIDADO!B858</f>
        <v>0</v>
      </c>
      <c r="H854" s="16" t="str">
        <f>MID(CONSOLIDADO!E858,6,250)</f>
        <v/>
      </c>
      <c r="I854" s="36">
        <f>CONSOLIDADO!H858</f>
        <v>0</v>
      </c>
      <c r="J854" s="34" t="str">
        <f>+CONSOLIDADO!P858&amp;" - "&amp;CONSOLIDADO!Q858&amp;" - "&amp;CONSOLIDADO!R858&amp;" "&amp;CONSOLIDADO!S858</f>
        <v xml:space="preserve"> -  -  </v>
      </c>
      <c r="K854" s="34" t="str">
        <f>+CONSOLIDADO!J858&amp;" "&amp;CONSOLIDADO!K858</f>
        <v xml:space="preserve"> </v>
      </c>
      <c r="L854" s="16" t="str">
        <f>+CONSOLIDADO!L858&amp;" "&amp;CONSOLIDADO!M858</f>
        <v xml:space="preserve"> </v>
      </c>
      <c r="M854" s="16" t="str">
        <f>+CONSOLIDADO!N858&amp;" "&amp;CONSOLIDADO!O858</f>
        <v xml:space="preserve"> </v>
      </c>
    </row>
    <row r="855" spans="1:13" x14ac:dyDescent="0.2">
      <c r="A855" s="34" t="str">
        <f t="shared" si="65"/>
        <v>-352</v>
      </c>
      <c r="B855" s="34">
        <f t="shared" si="66"/>
        <v>352</v>
      </c>
      <c r="C855" s="34" t="str">
        <f t="shared" si="67"/>
        <v/>
      </c>
      <c r="D855" s="34" t="str">
        <f t="shared" si="68"/>
        <v/>
      </c>
      <c r="E855" s="34" t="str">
        <f t="shared" si="69"/>
        <v/>
      </c>
      <c r="F855" s="35" t="str">
        <f>IF(ISERROR(CONSOLIDADO!D859&amp;IF(LEN(CONSOLIDADO!G859)=1,"00"&amp;CONSOLIDADO!G859,IF(LEN(CONSOLIDADO!G859)=2,"0"&amp;CONSOLIDADO!G859,IF(LEN(CONSOLIDADO!G859)=3,CONSOLIDADO!G859,""))))=TRUE,"",CONSOLIDADO!D859&amp;IF(LEN(CONSOLIDADO!G859)=1,"00"&amp;CONSOLIDADO!G859,IF(LEN(CONSOLIDADO!G859)=2,"0"&amp;CONSOLIDADO!G859,IF(LEN(CONSOLIDADO!G859)=3,CONSOLIDADO!G859,""))))</f>
        <v/>
      </c>
      <c r="G855" s="16">
        <f>CONSOLIDADO!B859</f>
        <v>0</v>
      </c>
      <c r="H855" s="16" t="str">
        <f>MID(CONSOLIDADO!E859,6,250)</f>
        <v/>
      </c>
      <c r="I855" s="36">
        <f>CONSOLIDADO!H859</f>
        <v>0</v>
      </c>
      <c r="J855" s="34" t="str">
        <f>+CONSOLIDADO!P859&amp;" - "&amp;CONSOLIDADO!Q859&amp;" - "&amp;CONSOLIDADO!R859&amp;" "&amp;CONSOLIDADO!S859</f>
        <v xml:space="preserve"> -  -  </v>
      </c>
      <c r="K855" s="34" t="str">
        <f>+CONSOLIDADO!J859&amp;" "&amp;CONSOLIDADO!K859</f>
        <v xml:space="preserve"> </v>
      </c>
      <c r="L855" s="16" t="str">
        <f>+CONSOLIDADO!L859&amp;" "&amp;CONSOLIDADO!M859</f>
        <v xml:space="preserve"> </v>
      </c>
      <c r="M855" s="16" t="str">
        <f>+CONSOLIDADO!N859&amp;" "&amp;CONSOLIDADO!O859</f>
        <v xml:space="preserve"> </v>
      </c>
    </row>
    <row r="856" spans="1:13" x14ac:dyDescent="0.2">
      <c r="A856" s="34" t="str">
        <f t="shared" si="65"/>
        <v>-353</v>
      </c>
      <c r="B856" s="34">
        <f t="shared" si="66"/>
        <v>353</v>
      </c>
      <c r="C856" s="34" t="str">
        <f t="shared" si="67"/>
        <v/>
      </c>
      <c r="D856" s="34" t="str">
        <f t="shared" si="68"/>
        <v/>
      </c>
      <c r="E856" s="34" t="str">
        <f t="shared" si="69"/>
        <v/>
      </c>
      <c r="F856" s="35" t="str">
        <f>IF(ISERROR(CONSOLIDADO!D860&amp;IF(LEN(CONSOLIDADO!G860)=1,"00"&amp;CONSOLIDADO!G860,IF(LEN(CONSOLIDADO!G860)=2,"0"&amp;CONSOLIDADO!G860,IF(LEN(CONSOLIDADO!G860)=3,CONSOLIDADO!G860,""))))=TRUE,"",CONSOLIDADO!D860&amp;IF(LEN(CONSOLIDADO!G860)=1,"00"&amp;CONSOLIDADO!G860,IF(LEN(CONSOLIDADO!G860)=2,"0"&amp;CONSOLIDADO!G860,IF(LEN(CONSOLIDADO!G860)=3,CONSOLIDADO!G860,""))))</f>
        <v/>
      </c>
      <c r="G856" s="16">
        <f>CONSOLIDADO!B860</f>
        <v>0</v>
      </c>
      <c r="H856" s="16" t="str">
        <f>MID(CONSOLIDADO!E860,6,250)</f>
        <v/>
      </c>
      <c r="I856" s="36">
        <f>CONSOLIDADO!H860</f>
        <v>0</v>
      </c>
      <c r="J856" s="34" t="str">
        <f>+CONSOLIDADO!P860&amp;" - "&amp;CONSOLIDADO!Q860&amp;" - "&amp;CONSOLIDADO!R860&amp;" "&amp;CONSOLIDADO!S860</f>
        <v xml:space="preserve"> -  -  </v>
      </c>
      <c r="K856" s="34" t="str">
        <f>+CONSOLIDADO!J860&amp;" "&amp;CONSOLIDADO!K860</f>
        <v xml:space="preserve"> </v>
      </c>
      <c r="L856" s="16" t="str">
        <f>+CONSOLIDADO!L860&amp;" "&amp;CONSOLIDADO!M860</f>
        <v xml:space="preserve"> </v>
      </c>
      <c r="M856" s="16" t="str">
        <f>+CONSOLIDADO!N860&amp;" "&amp;CONSOLIDADO!O860</f>
        <v xml:space="preserve"> </v>
      </c>
    </row>
    <row r="857" spans="1:13" x14ac:dyDescent="0.2">
      <c r="A857" s="34" t="str">
        <f t="shared" si="65"/>
        <v>-354</v>
      </c>
      <c r="B857" s="34">
        <f t="shared" si="66"/>
        <v>354</v>
      </c>
      <c r="C857" s="34" t="str">
        <f t="shared" si="67"/>
        <v/>
      </c>
      <c r="D857" s="34" t="str">
        <f t="shared" si="68"/>
        <v/>
      </c>
      <c r="E857" s="34" t="str">
        <f t="shared" si="69"/>
        <v/>
      </c>
      <c r="F857" s="35" t="str">
        <f>IF(ISERROR(CONSOLIDADO!D861&amp;IF(LEN(CONSOLIDADO!G861)=1,"00"&amp;CONSOLIDADO!G861,IF(LEN(CONSOLIDADO!G861)=2,"0"&amp;CONSOLIDADO!G861,IF(LEN(CONSOLIDADO!G861)=3,CONSOLIDADO!G861,""))))=TRUE,"",CONSOLIDADO!D861&amp;IF(LEN(CONSOLIDADO!G861)=1,"00"&amp;CONSOLIDADO!G861,IF(LEN(CONSOLIDADO!G861)=2,"0"&amp;CONSOLIDADO!G861,IF(LEN(CONSOLIDADO!G861)=3,CONSOLIDADO!G861,""))))</f>
        <v/>
      </c>
      <c r="G857" s="16">
        <f>CONSOLIDADO!B861</f>
        <v>0</v>
      </c>
      <c r="H857" s="16" t="str">
        <f>MID(CONSOLIDADO!E861,6,250)</f>
        <v/>
      </c>
      <c r="I857" s="36">
        <f>CONSOLIDADO!H861</f>
        <v>0</v>
      </c>
      <c r="J857" s="34" t="str">
        <f>+CONSOLIDADO!P861&amp;" - "&amp;CONSOLIDADO!Q861&amp;" - "&amp;CONSOLIDADO!R861&amp;" "&amp;CONSOLIDADO!S861</f>
        <v xml:space="preserve"> -  -  </v>
      </c>
      <c r="K857" s="34" t="str">
        <f>+CONSOLIDADO!J861&amp;" "&amp;CONSOLIDADO!K861</f>
        <v xml:space="preserve"> </v>
      </c>
      <c r="L857" s="16" t="str">
        <f>+CONSOLIDADO!L861&amp;" "&amp;CONSOLIDADO!M861</f>
        <v xml:space="preserve"> </v>
      </c>
      <c r="M857" s="16" t="str">
        <f>+CONSOLIDADO!N861&amp;" "&amp;CONSOLIDADO!O861</f>
        <v xml:space="preserve"> </v>
      </c>
    </row>
    <row r="858" spans="1:13" x14ac:dyDescent="0.2">
      <c r="A858" s="34" t="str">
        <f t="shared" si="65"/>
        <v>-355</v>
      </c>
      <c r="B858" s="34">
        <f t="shared" si="66"/>
        <v>355</v>
      </c>
      <c r="C858" s="34" t="str">
        <f t="shared" si="67"/>
        <v/>
      </c>
      <c r="D858" s="34" t="str">
        <f t="shared" si="68"/>
        <v/>
      </c>
      <c r="E858" s="34" t="str">
        <f t="shared" si="69"/>
        <v/>
      </c>
      <c r="F858" s="35" t="str">
        <f>IF(ISERROR(CONSOLIDADO!D862&amp;IF(LEN(CONSOLIDADO!G862)=1,"00"&amp;CONSOLIDADO!G862,IF(LEN(CONSOLIDADO!G862)=2,"0"&amp;CONSOLIDADO!G862,IF(LEN(CONSOLIDADO!G862)=3,CONSOLIDADO!G862,""))))=TRUE,"",CONSOLIDADO!D862&amp;IF(LEN(CONSOLIDADO!G862)=1,"00"&amp;CONSOLIDADO!G862,IF(LEN(CONSOLIDADO!G862)=2,"0"&amp;CONSOLIDADO!G862,IF(LEN(CONSOLIDADO!G862)=3,CONSOLIDADO!G862,""))))</f>
        <v/>
      </c>
      <c r="G858" s="16">
        <f>CONSOLIDADO!B862</f>
        <v>0</v>
      </c>
      <c r="H858" s="16" t="str">
        <f>MID(CONSOLIDADO!E862,6,250)</f>
        <v/>
      </c>
      <c r="I858" s="36">
        <f>CONSOLIDADO!H862</f>
        <v>0</v>
      </c>
      <c r="J858" s="34" t="str">
        <f>+CONSOLIDADO!P862&amp;" - "&amp;CONSOLIDADO!Q862&amp;" - "&amp;CONSOLIDADO!R862&amp;" "&amp;CONSOLIDADO!S862</f>
        <v xml:space="preserve"> -  -  </v>
      </c>
      <c r="K858" s="34" t="str">
        <f>+CONSOLIDADO!J862&amp;" "&amp;CONSOLIDADO!K862</f>
        <v xml:space="preserve"> </v>
      </c>
      <c r="L858" s="16" t="str">
        <f>+CONSOLIDADO!L862&amp;" "&amp;CONSOLIDADO!M862</f>
        <v xml:space="preserve"> </v>
      </c>
      <c r="M858" s="16" t="str">
        <f>+CONSOLIDADO!N862&amp;" "&amp;CONSOLIDADO!O862</f>
        <v xml:space="preserve"> </v>
      </c>
    </row>
    <row r="859" spans="1:13" x14ac:dyDescent="0.2">
      <c r="A859" s="34" t="str">
        <f t="shared" si="65"/>
        <v>-356</v>
      </c>
      <c r="B859" s="34">
        <f t="shared" si="66"/>
        <v>356</v>
      </c>
      <c r="C859" s="34" t="str">
        <f t="shared" si="67"/>
        <v/>
      </c>
      <c r="D859" s="34" t="str">
        <f t="shared" si="68"/>
        <v/>
      </c>
      <c r="E859" s="34" t="str">
        <f t="shared" si="69"/>
        <v/>
      </c>
      <c r="F859" s="35" t="str">
        <f>IF(ISERROR(CONSOLIDADO!D863&amp;IF(LEN(CONSOLIDADO!G863)=1,"00"&amp;CONSOLIDADO!G863,IF(LEN(CONSOLIDADO!G863)=2,"0"&amp;CONSOLIDADO!G863,IF(LEN(CONSOLIDADO!G863)=3,CONSOLIDADO!G863,""))))=TRUE,"",CONSOLIDADO!D863&amp;IF(LEN(CONSOLIDADO!G863)=1,"00"&amp;CONSOLIDADO!G863,IF(LEN(CONSOLIDADO!G863)=2,"0"&amp;CONSOLIDADO!G863,IF(LEN(CONSOLIDADO!G863)=3,CONSOLIDADO!G863,""))))</f>
        <v/>
      </c>
      <c r="G859" s="16">
        <f>CONSOLIDADO!B863</f>
        <v>0</v>
      </c>
      <c r="H859" s="16" t="str">
        <f>MID(CONSOLIDADO!E863,6,250)</f>
        <v/>
      </c>
      <c r="I859" s="36">
        <f>CONSOLIDADO!H863</f>
        <v>0</v>
      </c>
      <c r="J859" s="34" t="str">
        <f>+CONSOLIDADO!P863&amp;" - "&amp;CONSOLIDADO!Q863&amp;" - "&amp;CONSOLIDADO!R863&amp;" "&amp;CONSOLIDADO!S863</f>
        <v xml:space="preserve"> -  -  </v>
      </c>
      <c r="K859" s="34" t="str">
        <f>+CONSOLIDADO!J863&amp;" "&amp;CONSOLIDADO!K863</f>
        <v xml:space="preserve"> </v>
      </c>
      <c r="L859" s="16" t="str">
        <f>+CONSOLIDADO!L863&amp;" "&amp;CONSOLIDADO!M863</f>
        <v xml:space="preserve"> </v>
      </c>
      <c r="M859" s="16" t="str">
        <f>+CONSOLIDADO!N863&amp;" "&amp;CONSOLIDADO!O863</f>
        <v xml:space="preserve"> </v>
      </c>
    </row>
    <row r="860" spans="1:13" x14ac:dyDescent="0.2">
      <c r="A860" s="34" t="str">
        <f t="shared" si="65"/>
        <v>-357</v>
      </c>
      <c r="B860" s="34">
        <f t="shared" si="66"/>
        <v>357</v>
      </c>
      <c r="C860" s="34" t="str">
        <f t="shared" si="67"/>
        <v/>
      </c>
      <c r="D860" s="34" t="str">
        <f t="shared" si="68"/>
        <v/>
      </c>
      <c r="E860" s="34" t="str">
        <f t="shared" si="69"/>
        <v/>
      </c>
      <c r="F860" s="35" t="str">
        <f>IF(ISERROR(CONSOLIDADO!D864&amp;IF(LEN(CONSOLIDADO!G864)=1,"00"&amp;CONSOLIDADO!G864,IF(LEN(CONSOLIDADO!G864)=2,"0"&amp;CONSOLIDADO!G864,IF(LEN(CONSOLIDADO!G864)=3,CONSOLIDADO!G864,""))))=TRUE,"",CONSOLIDADO!D864&amp;IF(LEN(CONSOLIDADO!G864)=1,"00"&amp;CONSOLIDADO!G864,IF(LEN(CONSOLIDADO!G864)=2,"0"&amp;CONSOLIDADO!G864,IF(LEN(CONSOLIDADO!G864)=3,CONSOLIDADO!G864,""))))</f>
        <v/>
      </c>
      <c r="G860" s="16">
        <f>CONSOLIDADO!B864</f>
        <v>0</v>
      </c>
      <c r="H860" s="16" t="str">
        <f>MID(CONSOLIDADO!E864,6,250)</f>
        <v/>
      </c>
      <c r="I860" s="36">
        <f>CONSOLIDADO!H864</f>
        <v>0</v>
      </c>
      <c r="J860" s="34" t="str">
        <f>+CONSOLIDADO!P864&amp;" - "&amp;CONSOLIDADO!Q864&amp;" - "&amp;CONSOLIDADO!R864&amp;" "&amp;CONSOLIDADO!S864</f>
        <v xml:space="preserve"> -  -  </v>
      </c>
      <c r="K860" s="34" t="str">
        <f>+CONSOLIDADO!J864&amp;" "&amp;CONSOLIDADO!K864</f>
        <v xml:space="preserve"> </v>
      </c>
      <c r="L860" s="16" t="str">
        <f>+CONSOLIDADO!L864&amp;" "&amp;CONSOLIDADO!M864</f>
        <v xml:space="preserve"> </v>
      </c>
      <c r="M860" s="16" t="str">
        <f>+CONSOLIDADO!N864&amp;" "&amp;CONSOLIDADO!O864</f>
        <v xml:space="preserve"> </v>
      </c>
    </row>
    <row r="861" spans="1:13" x14ac:dyDescent="0.2">
      <c r="A861" s="34" t="str">
        <f t="shared" si="65"/>
        <v>-358</v>
      </c>
      <c r="B861" s="34">
        <f t="shared" si="66"/>
        <v>358</v>
      </c>
      <c r="C861" s="34" t="str">
        <f t="shared" si="67"/>
        <v/>
      </c>
      <c r="D861" s="34" t="str">
        <f t="shared" si="68"/>
        <v/>
      </c>
      <c r="E861" s="34" t="str">
        <f t="shared" si="69"/>
        <v/>
      </c>
      <c r="F861" s="35" t="str">
        <f>IF(ISERROR(CONSOLIDADO!D865&amp;IF(LEN(CONSOLIDADO!G865)=1,"00"&amp;CONSOLIDADO!G865,IF(LEN(CONSOLIDADO!G865)=2,"0"&amp;CONSOLIDADO!G865,IF(LEN(CONSOLIDADO!G865)=3,CONSOLIDADO!G865,""))))=TRUE,"",CONSOLIDADO!D865&amp;IF(LEN(CONSOLIDADO!G865)=1,"00"&amp;CONSOLIDADO!G865,IF(LEN(CONSOLIDADO!G865)=2,"0"&amp;CONSOLIDADO!G865,IF(LEN(CONSOLIDADO!G865)=3,CONSOLIDADO!G865,""))))</f>
        <v/>
      </c>
      <c r="G861" s="16">
        <f>CONSOLIDADO!B865</f>
        <v>0</v>
      </c>
      <c r="H861" s="16" t="str">
        <f>MID(CONSOLIDADO!E865,6,250)</f>
        <v/>
      </c>
      <c r="I861" s="36">
        <f>CONSOLIDADO!H865</f>
        <v>0</v>
      </c>
      <c r="J861" s="34" t="str">
        <f>+CONSOLIDADO!P865&amp;" - "&amp;CONSOLIDADO!Q865&amp;" - "&amp;CONSOLIDADO!R865&amp;" "&amp;CONSOLIDADO!S865</f>
        <v xml:space="preserve"> -  -  </v>
      </c>
      <c r="K861" s="34" t="str">
        <f>+CONSOLIDADO!J865&amp;" "&amp;CONSOLIDADO!K865</f>
        <v xml:space="preserve"> </v>
      </c>
      <c r="L861" s="16" t="str">
        <f>+CONSOLIDADO!L865&amp;" "&amp;CONSOLIDADO!M865</f>
        <v xml:space="preserve"> </v>
      </c>
      <c r="M861" s="16" t="str">
        <f>+CONSOLIDADO!N865&amp;" "&amp;CONSOLIDADO!O865</f>
        <v xml:space="preserve"> </v>
      </c>
    </row>
    <row r="862" spans="1:13" x14ac:dyDescent="0.2">
      <c r="A862" s="34" t="str">
        <f t="shared" si="65"/>
        <v>-359</v>
      </c>
      <c r="B862" s="34">
        <f t="shared" si="66"/>
        <v>359</v>
      </c>
      <c r="C862" s="34" t="str">
        <f t="shared" si="67"/>
        <v/>
      </c>
      <c r="D862" s="34" t="str">
        <f t="shared" si="68"/>
        <v/>
      </c>
      <c r="E862" s="34" t="str">
        <f t="shared" si="69"/>
        <v/>
      </c>
      <c r="F862" s="35" t="str">
        <f>IF(ISERROR(CONSOLIDADO!D866&amp;IF(LEN(CONSOLIDADO!G866)=1,"00"&amp;CONSOLIDADO!G866,IF(LEN(CONSOLIDADO!G866)=2,"0"&amp;CONSOLIDADO!G866,IF(LEN(CONSOLIDADO!G866)=3,CONSOLIDADO!G866,""))))=TRUE,"",CONSOLIDADO!D866&amp;IF(LEN(CONSOLIDADO!G866)=1,"00"&amp;CONSOLIDADO!G866,IF(LEN(CONSOLIDADO!G866)=2,"0"&amp;CONSOLIDADO!G866,IF(LEN(CONSOLIDADO!G866)=3,CONSOLIDADO!G866,""))))</f>
        <v/>
      </c>
      <c r="G862" s="16">
        <f>CONSOLIDADO!B866</f>
        <v>0</v>
      </c>
      <c r="H862" s="16" t="str">
        <f>MID(CONSOLIDADO!E866,6,250)</f>
        <v/>
      </c>
      <c r="I862" s="36">
        <f>CONSOLIDADO!H866</f>
        <v>0</v>
      </c>
      <c r="J862" s="34" t="str">
        <f>+CONSOLIDADO!P866&amp;" - "&amp;CONSOLIDADO!Q866&amp;" - "&amp;CONSOLIDADO!R866&amp;" "&amp;CONSOLIDADO!S866</f>
        <v xml:space="preserve"> -  -  </v>
      </c>
      <c r="K862" s="34" t="str">
        <f>+CONSOLIDADO!J866&amp;" "&amp;CONSOLIDADO!K866</f>
        <v xml:space="preserve"> </v>
      </c>
      <c r="L862" s="16" t="str">
        <f>+CONSOLIDADO!L866&amp;" "&amp;CONSOLIDADO!M866</f>
        <v xml:space="preserve"> </v>
      </c>
      <c r="M862" s="16" t="str">
        <f>+CONSOLIDADO!N866&amp;" "&amp;CONSOLIDADO!O866</f>
        <v xml:space="preserve"> </v>
      </c>
    </row>
    <row r="863" spans="1:13" x14ac:dyDescent="0.2">
      <c r="A863" s="34" t="str">
        <f t="shared" si="65"/>
        <v>-360</v>
      </c>
      <c r="B863" s="34">
        <f t="shared" si="66"/>
        <v>360</v>
      </c>
      <c r="C863" s="34" t="str">
        <f t="shared" si="67"/>
        <v/>
      </c>
      <c r="D863" s="34" t="str">
        <f t="shared" si="68"/>
        <v/>
      </c>
      <c r="E863" s="34" t="str">
        <f t="shared" si="69"/>
        <v/>
      </c>
      <c r="F863" s="35" t="str">
        <f>IF(ISERROR(CONSOLIDADO!D867&amp;IF(LEN(CONSOLIDADO!G867)=1,"00"&amp;CONSOLIDADO!G867,IF(LEN(CONSOLIDADO!G867)=2,"0"&amp;CONSOLIDADO!G867,IF(LEN(CONSOLIDADO!G867)=3,CONSOLIDADO!G867,""))))=TRUE,"",CONSOLIDADO!D867&amp;IF(LEN(CONSOLIDADO!G867)=1,"00"&amp;CONSOLIDADO!G867,IF(LEN(CONSOLIDADO!G867)=2,"0"&amp;CONSOLIDADO!G867,IF(LEN(CONSOLIDADO!G867)=3,CONSOLIDADO!G867,""))))</f>
        <v/>
      </c>
      <c r="G863" s="16">
        <f>CONSOLIDADO!B867</f>
        <v>0</v>
      </c>
      <c r="H863" s="16" t="str">
        <f>MID(CONSOLIDADO!E867,6,250)</f>
        <v/>
      </c>
      <c r="I863" s="36">
        <f>CONSOLIDADO!H867</f>
        <v>0</v>
      </c>
      <c r="J863" s="34" t="str">
        <f>+CONSOLIDADO!P867&amp;" - "&amp;CONSOLIDADO!Q867&amp;" - "&amp;CONSOLIDADO!R867&amp;" "&amp;CONSOLIDADO!S867</f>
        <v xml:space="preserve"> -  -  </v>
      </c>
      <c r="K863" s="34" t="str">
        <f>+CONSOLIDADO!J867&amp;" "&amp;CONSOLIDADO!K867</f>
        <v xml:space="preserve"> </v>
      </c>
      <c r="L863" s="16" t="str">
        <f>+CONSOLIDADO!L867&amp;" "&amp;CONSOLIDADO!M867</f>
        <v xml:space="preserve"> </v>
      </c>
      <c r="M863" s="16" t="str">
        <f>+CONSOLIDADO!N867&amp;" "&amp;CONSOLIDADO!O867</f>
        <v xml:space="preserve"> </v>
      </c>
    </row>
    <row r="864" spans="1:13" x14ac:dyDescent="0.2">
      <c r="A864" s="34" t="str">
        <f t="shared" si="65"/>
        <v>-361</v>
      </c>
      <c r="B864" s="34">
        <f t="shared" si="66"/>
        <v>361</v>
      </c>
      <c r="C864" s="34" t="str">
        <f t="shared" si="67"/>
        <v/>
      </c>
      <c r="D864" s="34" t="str">
        <f t="shared" si="68"/>
        <v/>
      </c>
      <c r="E864" s="34" t="str">
        <f t="shared" si="69"/>
        <v/>
      </c>
      <c r="F864" s="35" t="str">
        <f>IF(ISERROR(CONSOLIDADO!D868&amp;IF(LEN(CONSOLIDADO!G868)=1,"00"&amp;CONSOLIDADO!G868,IF(LEN(CONSOLIDADO!G868)=2,"0"&amp;CONSOLIDADO!G868,IF(LEN(CONSOLIDADO!G868)=3,CONSOLIDADO!G868,""))))=TRUE,"",CONSOLIDADO!D868&amp;IF(LEN(CONSOLIDADO!G868)=1,"00"&amp;CONSOLIDADO!G868,IF(LEN(CONSOLIDADO!G868)=2,"0"&amp;CONSOLIDADO!G868,IF(LEN(CONSOLIDADO!G868)=3,CONSOLIDADO!G868,""))))</f>
        <v/>
      </c>
      <c r="G864" s="16">
        <f>CONSOLIDADO!B868</f>
        <v>0</v>
      </c>
      <c r="H864" s="16" t="str">
        <f>MID(CONSOLIDADO!E868,6,250)</f>
        <v/>
      </c>
      <c r="I864" s="36">
        <f>CONSOLIDADO!H868</f>
        <v>0</v>
      </c>
      <c r="J864" s="34" t="str">
        <f>+CONSOLIDADO!P868&amp;" - "&amp;CONSOLIDADO!Q868&amp;" - "&amp;CONSOLIDADO!R868&amp;" "&amp;CONSOLIDADO!S868</f>
        <v xml:space="preserve"> -  -  </v>
      </c>
      <c r="K864" s="34" t="str">
        <f>+CONSOLIDADO!J868&amp;" "&amp;CONSOLIDADO!K868</f>
        <v xml:space="preserve"> </v>
      </c>
      <c r="L864" s="16" t="str">
        <f>+CONSOLIDADO!L868&amp;" "&amp;CONSOLIDADO!M868</f>
        <v xml:space="preserve"> </v>
      </c>
      <c r="M864" s="16" t="str">
        <f>+CONSOLIDADO!N868&amp;" "&amp;CONSOLIDADO!O868</f>
        <v xml:space="preserve"> </v>
      </c>
    </row>
    <row r="865" spans="1:13" x14ac:dyDescent="0.2">
      <c r="A865" s="34" t="str">
        <f t="shared" si="65"/>
        <v>-362</v>
      </c>
      <c r="B865" s="34">
        <f t="shared" si="66"/>
        <v>362</v>
      </c>
      <c r="C865" s="34" t="str">
        <f t="shared" si="67"/>
        <v/>
      </c>
      <c r="D865" s="34" t="str">
        <f t="shared" si="68"/>
        <v/>
      </c>
      <c r="E865" s="34" t="str">
        <f t="shared" si="69"/>
        <v/>
      </c>
      <c r="F865" s="35" t="str">
        <f>IF(ISERROR(CONSOLIDADO!D869&amp;IF(LEN(CONSOLIDADO!G869)=1,"00"&amp;CONSOLIDADO!G869,IF(LEN(CONSOLIDADO!G869)=2,"0"&amp;CONSOLIDADO!G869,IF(LEN(CONSOLIDADO!G869)=3,CONSOLIDADO!G869,""))))=TRUE,"",CONSOLIDADO!D869&amp;IF(LEN(CONSOLIDADO!G869)=1,"00"&amp;CONSOLIDADO!G869,IF(LEN(CONSOLIDADO!G869)=2,"0"&amp;CONSOLIDADO!G869,IF(LEN(CONSOLIDADO!G869)=3,CONSOLIDADO!G869,""))))</f>
        <v/>
      </c>
      <c r="G865" s="16">
        <f>CONSOLIDADO!B869</f>
        <v>0</v>
      </c>
      <c r="H865" s="16" t="str">
        <f>MID(CONSOLIDADO!E869,6,250)</f>
        <v/>
      </c>
      <c r="I865" s="36">
        <f>CONSOLIDADO!H869</f>
        <v>0</v>
      </c>
      <c r="J865" s="34" t="str">
        <f>+CONSOLIDADO!P869&amp;" - "&amp;CONSOLIDADO!Q869&amp;" - "&amp;CONSOLIDADO!R869&amp;" "&amp;CONSOLIDADO!S869</f>
        <v xml:space="preserve"> -  -  </v>
      </c>
      <c r="K865" s="34" t="str">
        <f>+CONSOLIDADO!J869&amp;" "&amp;CONSOLIDADO!K869</f>
        <v xml:space="preserve"> </v>
      </c>
      <c r="L865" s="16" t="str">
        <f>+CONSOLIDADO!L869&amp;" "&amp;CONSOLIDADO!M869</f>
        <v xml:space="preserve"> </v>
      </c>
      <c r="M865" s="16" t="str">
        <f>+CONSOLIDADO!N869&amp;" "&amp;CONSOLIDADO!O869</f>
        <v xml:space="preserve"> </v>
      </c>
    </row>
    <row r="866" spans="1:13" x14ac:dyDescent="0.2">
      <c r="A866" s="34" t="str">
        <f t="shared" si="65"/>
        <v>-363</v>
      </c>
      <c r="B866" s="34">
        <f t="shared" si="66"/>
        <v>363</v>
      </c>
      <c r="C866" s="34" t="str">
        <f t="shared" si="67"/>
        <v/>
      </c>
      <c r="D866" s="34" t="str">
        <f t="shared" si="68"/>
        <v/>
      </c>
      <c r="E866" s="34" t="str">
        <f t="shared" si="69"/>
        <v/>
      </c>
      <c r="F866" s="35" t="str">
        <f>IF(ISERROR(CONSOLIDADO!D870&amp;IF(LEN(CONSOLIDADO!G870)=1,"00"&amp;CONSOLIDADO!G870,IF(LEN(CONSOLIDADO!G870)=2,"0"&amp;CONSOLIDADO!G870,IF(LEN(CONSOLIDADO!G870)=3,CONSOLIDADO!G870,""))))=TRUE,"",CONSOLIDADO!D870&amp;IF(LEN(CONSOLIDADO!G870)=1,"00"&amp;CONSOLIDADO!G870,IF(LEN(CONSOLIDADO!G870)=2,"0"&amp;CONSOLIDADO!G870,IF(LEN(CONSOLIDADO!G870)=3,CONSOLIDADO!G870,""))))</f>
        <v/>
      </c>
      <c r="G866" s="16">
        <f>CONSOLIDADO!B870</f>
        <v>0</v>
      </c>
      <c r="H866" s="16" t="str">
        <f>MID(CONSOLIDADO!E870,6,250)</f>
        <v/>
      </c>
      <c r="I866" s="36">
        <f>CONSOLIDADO!H870</f>
        <v>0</v>
      </c>
      <c r="J866" s="34" t="str">
        <f>+CONSOLIDADO!P870&amp;" - "&amp;CONSOLIDADO!Q870&amp;" - "&amp;CONSOLIDADO!R870&amp;" "&amp;CONSOLIDADO!S870</f>
        <v xml:space="preserve"> -  -  </v>
      </c>
      <c r="K866" s="34" t="str">
        <f>+CONSOLIDADO!J870&amp;" "&amp;CONSOLIDADO!K870</f>
        <v xml:space="preserve"> </v>
      </c>
      <c r="L866" s="16" t="str">
        <f>+CONSOLIDADO!L870&amp;" "&amp;CONSOLIDADO!M870</f>
        <v xml:space="preserve"> </v>
      </c>
      <c r="M866" s="16" t="str">
        <f>+CONSOLIDADO!N870&amp;" "&amp;CONSOLIDADO!O870</f>
        <v xml:space="preserve"> </v>
      </c>
    </row>
    <row r="867" spans="1:13" x14ac:dyDescent="0.2">
      <c r="A867" s="34" t="str">
        <f t="shared" si="65"/>
        <v>-364</v>
      </c>
      <c r="B867" s="34">
        <f t="shared" si="66"/>
        <v>364</v>
      </c>
      <c r="C867" s="34" t="str">
        <f t="shared" si="67"/>
        <v/>
      </c>
      <c r="D867" s="34" t="str">
        <f t="shared" si="68"/>
        <v/>
      </c>
      <c r="E867" s="34" t="str">
        <f t="shared" si="69"/>
        <v/>
      </c>
      <c r="F867" s="35" t="str">
        <f>IF(ISERROR(CONSOLIDADO!D871&amp;IF(LEN(CONSOLIDADO!G871)=1,"00"&amp;CONSOLIDADO!G871,IF(LEN(CONSOLIDADO!G871)=2,"0"&amp;CONSOLIDADO!G871,IF(LEN(CONSOLIDADO!G871)=3,CONSOLIDADO!G871,""))))=TRUE,"",CONSOLIDADO!D871&amp;IF(LEN(CONSOLIDADO!G871)=1,"00"&amp;CONSOLIDADO!G871,IF(LEN(CONSOLIDADO!G871)=2,"0"&amp;CONSOLIDADO!G871,IF(LEN(CONSOLIDADO!G871)=3,CONSOLIDADO!G871,""))))</f>
        <v/>
      </c>
      <c r="G867" s="16">
        <f>CONSOLIDADO!B871</f>
        <v>0</v>
      </c>
      <c r="H867" s="16" t="str">
        <f>MID(CONSOLIDADO!E871,6,250)</f>
        <v/>
      </c>
      <c r="I867" s="36">
        <f>CONSOLIDADO!H871</f>
        <v>0</v>
      </c>
      <c r="J867" s="34" t="str">
        <f>+CONSOLIDADO!P871&amp;" - "&amp;CONSOLIDADO!Q871&amp;" - "&amp;CONSOLIDADO!R871&amp;" "&amp;CONSOLIDADO!S871</f>
        <v xml:space="preserve"> -  -  </v>
      </c>
      <c r="K867" s="34" t="str">
        <f>+CONSOLIDADO!J871&amp;" "&amp;CONSOLIDADO!K871</f>
        <v xml:space="preserve"> </v>
      </c>
      <c r="L867" s="16" t="str">
        <f>+CONSOLIDADO!L871&amp;" "&amp;CONSOLIDADO!M871</f>
        <v xml:space="preserve"> </v>
      </c>
      <c r="M867" s="16" t="str">
        <f>+CONSOLIDADO!N871&amp;" "&amp;CONSOLIDADO!O871</f>
        <v xml:space="preserve"> </v>
      </c>
    </row>
    <row r="868" spans="1:13" x14ac:dyDescent="0.2">
      <c r="A868" s="34" t="str">
        <f t="shared" si="65"/>
        <v>-365</v>
      </c>
      <c r="B868" s="34">
        <f t="shared" si="66"/>
        <v>365</v>
      </c>
      <c r="C868" s="34" t="str">
        <f t="shared" si="67"/>
        <v/>
      </c>
      <c r="D868" s="34" t="str">
        <f t="shared" si="68"/>
        <v/>
      </c>
      <c r="E868" s="34" t="str">
        <f t="shared" si="69"/>
        <v/>
      </c>
      <c r="F868" s="35" t="str">
        <f>IF(ISERROR(CONSOLIDADO!D872&amp;IF(LEN(CONSOLIDADO!G872)=1,"00"&amp;CONSOLIDADO!G872,IF(LEN(CONSOLIDADO!G872)=2,"0"&amp;CONSOLIDADO!G872,IF(LEN(CONSOLIDADO!G872)=3,CONSOLIDADO!G872,""))))=TRUE,"",CONSOLIDADO!D872&amp;IF(LEN(CONSOLIDADO!G872)=1,"00"&amp;CONSOLIDADO!G872,IF(LEN(CONSOLIDADO!G872)=2,"0"&amp;CONSOLIDADO!G872,IF(LEN(CONSOLIDADO!G872)=3,CONSOLIDADO!G872,""))))</f>
        <v/>
      </c>
      <c r="G868" s="16">
        <f>CONSOLIDADO!B872</f>
        <v>0</v>
      </c>
      <c r="H868" s="16" t="str">
        <f>MID(CONSOLIDADO!E872,6,250)</f>
        <v/>
      </c>
      <c r="I868" s="36">
        <f>CONSOLIDADO!H872</f>
        <v>0</v>
      </c>
      <c r="J868" s="34" t="str">
        <f>+CONSOLIDADO!P872&amp;" - "&amp;CONSOLIDADO!Q872&amp;" - "&amp;CONSOLIDADO!R872&amp;" "&amp;CONSOLIDADO!S872</f>
        <v xml:space="preserve"> -  -  </v>
      </c>
      <c r="K868" s="34" t="str">
        <f>+CONSOLIDADO!J872&amp;" "&amp;CONSOLIDADO!K872</f>
        <v xml:space="preserve"> </v>
      </c>
      <c r="L868" s="16" t="str">
        <f>+CONSOLIDADO!L872&amp;" "&amp;CONSOLIDADO!M872</f>
        <v xml:space="preserve"> </v>
      </c>
      <c r="M868" s="16" t="str">
        <f>+CONSOLIDADO!N872&amp;" "&amp;CONSOLIDADO!O872</f>
        <v xml:space="preserve"> </v>
      </c>
    </row>
    <row r="869" spans="1:13" x14ac:dyDescent="0.2">
      <c r="A869" s="34" t="str">
        <f t="shared" si="65"/>
        <v>-366</v>
      </c>
      <c r="B869" s="34">
        <f t="shared" si="66"/>
        <v>366</v>
      </c>
      <c r="C869" s="34" t="str">
        <f t="shared" si="67"/>
        <v/>
      </c>
      <c r="D869" s="34" t="str">
        <f t="shared" si="68"/>
        <v/>
      </c>
      <c r="E869" s="34" t="str">
        <f t="shared" si="69"/>
        <v/>
      </c>
      <c r="F869" s="35" t="str">
        <f>IF(ISERROR(CONSOLIDADO!D873&amp;IF(LEN(CONSOLIDADO!G873)=1,"00"&amp;CONSOLIDADO!G873,IF(LEN(CONSOLIDADO!G873)=2,"0"&amp;CONSOLIDADO!G873,IF(LEN(CONSOLIDADO!G873)=3,CONSOLIDADO!G873,""))))=TRUE,"",CONSOLIDADO!D873&amp;IF(LEN(CONSOLIDADO!G873)=1,"00"&amp;CONSOLIDADO!G873,IF(LEN(CONSOLIDADO!G873)=2,"0"&amp;CONSOLIDADO!G873,IF(LEN(CONSOLIDADO!G873)=3,CONSOLIDADO!G873,""))))</f>
        <v/>
      </c>
      <c r="G869" s="16">
        <f>CONSOLIDADO!B873</f>
        <v>0</v>
      </c>
      <c r="H869" s="16" t="str">
        <f>MID(CONSOLIDADO!E873,6,250)</f>
        <v/>
      </c>
      <c r="I869" s="36">
        <f>CONSOLIDADO!H873</f>
        <v>0</v>
      </c>
      <c r="J869" s="34" t="str">
        <f>+CONSOLIDADO!P873&amp;" - "&amp;CONSOLIDADO!Q873&amp;" - "&amp;CONSOLIDADO!R873&amp;" "&amp;CONSOLIDADO!S873</f>
        <v xml:space="preserve"> -  -  </v>
      </c>
      <c r="K869" s="34" t="str">
        <f>+CONSOLIDADO!J873&amp;" "&amp;CONSOLIDADO!K873</f>
        <v xml:space="preserve"> </v>
      </c>
      <c r="L869" s="16" t="str">
        <f>+CONSOLIDADO!L873&amp;" "&amp;CONSOLIDADO!M873</f>
        <v xml:space="preserve"> </v>
      </c>
      <c r="M869" s="16" t="str">
        <f>+CONSOLIDADO!N873&amp;" "&amp;CONSOLIDADO!O873</f>
        <v xml:space="preserve"> </v>
      </c>
    </row>
    <row r="870" spans="1:13" x14ac:dyDescent="0.2">
      <c r="A870" s="34" t="str">
        <f t="shared" si="65"/>
        <v>-367</v>
      </c>
      <c r="B870" s="34">
        <f t="shared" si="66"/>
        <v>367</v>
      </c>
      <c r="C870" s="34" t="str">
        <f t="shared" si="67"/>
        <v/>
      </c>
      <c r="D870" s="34" t="str">
        <f t="shared" si="68"/>
        <v/>
      </c>
      <c r="E870" s="34" t="str">
        <f t="shared" si="69"/>
        <v/>
      </c>
      <c r="F870" s="35" t="str">
        <f>IF(ISERROR(CONSOLIDADO!D874&amp;IF(LEN(CONSOLIDADO!G874)=1,"00"&amp;CONSOLIDADO!G874,IF(LEN(CONSOLIDADO!G874)=2,"0"&amp;CONSOLIDADO!G874,IF(LEN(CONSOLIDADO!G874)=3,CONSOLIDADO!G874,""))))=TRUE,"",CONSOLIDADO!D874&amp;IF(LEN(CONSOLIDADO!G874)=1,"00"&amp;CONSOLIDADO!G874,IF(LEN(CONSOLIDADO!G874)=2,"0"&amp;CONSOLIDADO!G874,IF(LEN(CONSOLIDADO!G874)=3,CONSOLIDADO!G874,""))))</f>
        <v/>
      </c>
      <c r="G870" s="16">
        <f>CONSOLIDADO!B874</f>
        <v>0</v>
      </c>
      <c r="H870" s="16" t="str">
        <f>MID(CONSOLIDADO!E874,6,250)</f>
        <v/>
      </c>
      <c r="I870" s="36">
        <f>CONSOLIDADO!H874</f>
        <v>0</v>
      </c>
      <c r="J870" s="34" t="str">
        <f>+CONSOLIDADO!P874&amp;" - "&amp;CONSOLIDADO!Q874&amp;" - "&amp;CONSOLIDADO!R874&amp;" "&amp;CONSOLIDADO!S874</f>
        <v xml:space="preserve"> -  -  </v>
      </c>
      <c r="K870" s="34" t="str">
        <f>+CONSOLIDADO!J874&amp;" "&amp;CONSOLIDADO!K874</f>
        <v xml:space="preserve"> </v>
      </c>
      <c r="L870" s="16" t="str">
        <f>+CONSOLIDADO!L874&amp;" "&amp;CONSOLIDADO!M874</f>
        <v xml:space="preserve"> </v>
      </c>
      <c r="M870" s="16" t="str">
        <f>+CONSOLIDADO!N874&amp;" "&amp;CONSOLIDADO!O874</f>
        <v xml:space="preserve"> </v>
      </c>
    </row>
    <row r="871" spans="1:13" x14ac:dyDescent="0.2">
      <c r="A871" s="34" t="str">
        <f t="shared" si="65"/>
        <v>-368</v>
      </c>
      <c r="B871" s="34">
        <f t="shared" si="66"/>
        <v>368</v>
      </c>
      <c r="C871" s="34" t="str">
        <f t="shared" si="67"/>
        <v/>
      </c>
      <c r="D871" s="34" t="str">
        <f t="shared" si="68"/>
        <v/>
      </c>
      <c r="E871" s="34" t="str">
        <f t="shared" si="69"/>
        <v/>
      </c>
      <c r="F871" s="35" t="str">
        <f>IF(ISERROR(CONSOLIDADO!D875&amp;IF(LEN(CONSOLIDADO!G875)=1,"00"&amp;CONSOLIDADO!G875,IF(LEN(CONSOLIDADO!G875)=2,"0"&amp;CONSOLIDADO!G875,IF(LEN(CONSOLIDADO!G875)=3,CONSOLIDADO!G875,""))))=TRUE,"",CONSOLIDADO!D875&amp;IF(LEN(CONSOLIDADO!G875)=1,"00"&amp;CONSOLIDADO!G875,IF(LEN(CONSOLIDADO!G875)=2,"0"&amp;CONSOLIDADO!G875,IF(LEN(CONSOLIDADO!G875)=3,CONSOLIDADO!G875,""))))</f>
        <v/>
      </c>
      <c r="G871" s="16">
        <f>CONSOLIDADO!B875</f>
        <v>0</v>
      </c>
      <c r="H871" s="16" t="str">
        <f>MID(CONSOLIDADO!E875,6,250)</f>
        <v/>
      </c>
      <c r="I871" s="36">
        <f>CONSOLIDADO!H875</f>
        <v>0</v>
      </c>
      <c r="J871" s="34" t="str">
        <f>+CONSOLIDADO!P875&amp;" - "&amp;CONSOLIDADO!Q875&amp;" - "&amp;CONSOLIDADO!R875&amp;" "&amp;CONSOLIDADO!S875</f>
        <v xml:space="preserve"> -  -  </v>
      </c>
      <c r="K871" s="34" t="str">
        <f>+CONSOLIDADO!J875&amp;" "&amp;CONSOLIDADO!K875</f>
        <v xml:space="preserve"> </v>
      </c>
      <c r="L871" s="16" t="str">
        <f>+CONSOLIDADO!L875&amp;" "&amp;CONSOLIDADO!M875</f>
        <v xml:space="preserve"> </v>
      </c>
      <c r="M871" s="16" t="str">
        <f>+CONSOLIDADO!N875&amp;" "&amp;CONSOLIDADO!O875</f>
        <v xml:space="preserve"> </v>
      </c>
    </row>
    <row r="872" spans="1:13" x14ac:dyDescent="0.2">
      <c r="A872" s="34" t="str">
        <f t="shared" si="65"/>
        <v>-369</v>
      </c>
      <c r="B872" s="34">
        <f t="shared" si="66"/>
        <v>369</v>
      </c>
      <c r="C872" s="34" t="str">
        <f t="shared" si="67"/>
        <v/>
      </c>
      <c r="D872" s="34" t="str">
        <f t="shared" si="68"/>
        <v/>
      </c>
      <c r="E872" s="34" t="str">
        <f t="shared" si="69"/>
        <v/>
      </c>
      <c r="F872" s="35" t="str">
        <f>IF(ISERROR(CONSOLIDADO!D876&amp;IF(LEN(CONSOLIDADO!G876)=1,"00"&amp;CONSOLIDADO!G876,IF(LEN(CONSOLIDADO!G876)=2,"0"&amp;CONSOLIDADO!G876,IF(LEN(CONSOLIDADO!G876)=3,CONSOLIDADO!G876,""))))=TRUE,"",CONSOLIDADO!D876&amp;IF(LEN(CONSOLIDADO!G876)=1,"00"&amp;CONSOLIDADO!G876,IF(LEN(CONSOLIDADO!G876)=2,"0"&amp;CONSOLIDADO!G876,IF(LEN(CONSOLIDADO!G876)=3,CONSOLIDADO!G876,""))))</f>
        <v/>
      </c>
      <c r="G872" s="16">
        <f>CONSOLIDADO!B876</f>
        <v>0</v>
      </c>
      <c r="H872" s="16" t="str">
        <f>MID(CONSOLIDADO!E876,6,250)</f>
        <v/>
      </c>
      <c r="I872" s="36">
        <f>CONSOLIDADO!H876</f>
        <v>0</v>
      </c>
      <c r="J872" s="34" t="str">
        <f>+CONSOLIDADO!P876&amp;" - "&amp;CONSOLIDADO!Q876&amp;" - "&amp;CONSOLIDADO!R876&amp;" "&amp;CONSOLIDADO!S876</f>
        <v xml:space="preserve"> -  -  </v>
      </c>
      <c r="K872" s="34" t="str">
        <f>+CONSOLIDADO!J876&amp;" "&amp;CONSOLIDADO!K876</f>
        <v xml:space="preserve"> </v>
      </c>
      <c r="L872" s="16" t="str">
        <f>+CONSOLIDADO!L876&amp;" "&amp;CONSOLIDADO!M876</f>
        <v xml:space="preserve"> </v>
      </c>
      <c r="M872" s="16" t="str">
        <f>+CONSOLIDADO!N876&amp;" "&amp;CONSOLIDADO!O876</f>
        <v xml:space="preserve"> </v>
      </c>
    </row>
    <row r="873" spans="1:13" x14ac:dyDescent="0.2">
      <c r="A873" s="34" t="str">
        <f t="shared" si="65"/>
        <v>-370</v>
      </c>
      <c r="B873" s="34">
        <f t="shared" si="66"/>
        <v>370</v>
      </c>
      <c r="C873" s="34" t="str">
        <f t="shared" si="67"/>
        <v/>
      </c>
      <c r="D873" s="34" t="str">
        <f t="shared" si="68"/>
        <v/>
      </c>
      <c r="E873" s="34" t="str">
        <f t="shared" si="69"/>
        <v/>
      </c>
      <c r="F873" s="35" t="str">
        <f>IF(ISERROR(CONSOLIDADO!D877&amp;IF(LEN(CONSOLIDADO!G877)=1,"00"&amp;CONSOLIDADO!G877,IF(LEN(CONSOLIDADO!G877)=2,"0"&amp;CONSOLIDADO!G877,IF(LEN(CONSOLIDADO!G877)=3,CONSOLIDADO!G877,""))))=TRUE,"",CONSOLIDADO!D877&amp;IF(LEN(CONSOLIDADO!G877)=1,"00"&amp;CONSOLIDADO!G877,IF(LEN(CONSOLIDADO!G877)=2,"0"&amp;CONSOLIDADO!G877,IF(LEN(CONSOLIDADO!G877)=3,CONSOLIDADO!G877,""))))</f>
        <v/>
      </c>
      <c r="G873" s="16">
        <f>CONSOLIDADO!B877</f>
        <v>0</v>
      </c>
      <c r="H873" s="16" t="str">
        <f>MID(CONSOLIDADO!E877,6,250)</f>
        <v/>
      </c>
      <c r="I873" s="36">
        <f>CONSOLIDADO!H877</f>
        <v>0</v>
      </c>
      <c r="J873" s="34" t="str">
        <f>+CONSOLIDADO!P877&amp;" - "&amp;CONSOLIDADO!Q877&amp;" - "&amp;CONSOLIDADO!R877&amp;" "&amp;CONSOLIDADO!S877</f>
        <v xml:space="preserve"> -  -  </v>
      </c>
      <c r="K873" s="34" t="str">
        <f>+CONSOLIDADO!J877&amp;" "&amp;CONSOLIDADO!K877</f>
        <v xml:space="preserve"> </v>
      </c>
      <c r="L873" s="16" t="str">
        <f>+CONSOLIDADO!L877&amp;" "&amp;CONSOLIDADO!M877</f>
        <v xml:space="preserve"> </v>
      </c>
      <c r="M873" s="16" t="str">
        <f>+CONSOLIDADO!N877&amp;" "&amp;CONSOLIDADO!O877</f>
        <v xml:space="preserve"> </v>
      </c>
    </row>
    <row r="874" spans="1:13" x14ac:dyDescent="0.2">
      <c r="A874" s="34" t="str">
        <f t="shared" si="65"/>
        <v>-371</v>
      </c>
      <c r="B874" s="34">
        <f t="shared" si="66"/>
        <v>371</v>
      </c>
      <c r="C874" s="34" t="str">
        <f t="shared" si="67"/>
        <v/>
      </c>
      <c r="D874" s="34" t="str">
        <f t="shared" si="68"/>
        <v/>
      </c>
      <c r="E874" s="34" t="str">
        <f t="shared" si="69"/>
        <v/>
      </c>
      <c r="F874" s="35" t="str">
        <f>IF(ISERROR(CONSOLIDADO!D878&amp;IF(LEN(CONSOLIDADO!G878)=1,"00"&amp;CONSOLIDADO!G878,IF(LEN(CONSOLIDADO!G878)=2,"0"&amp;CONSOLIDADO!G878,IF(LEN(CONSOLIDADO!G878)=3,CONSOLIDADO!G878,""))))=TRUE,"",CONSOLIDADO!D878&amp;IF(LEN(CONSOLIDADO!G878)=1,"00"&amp;CONSOLIDADO!G878,IF(LEN(CONSOLIDADO!G878)=2,"0"&amp;CONSOLIDADO!G878,IF(LEN(CONSOLIDADO!G878)=3,CONSOLIDADO!G878,""))))</f>
        <v/>
      </c>
      <c r="G874" s="16">
        <f>CONSOLIDADO!B878</f>
        <v>0</v>
      </c>
      <c r="H874" s="16" t="str">
        <f>MID(CONSOLIDADO!E878,6,250)</f>
        <v/>
      </c>
      <c r="I874" s="36">
        <f>CONSOLIDADO!H878</f>
        <v>0</v>
      </c>
      <c r="J874" s="34" t="str">
        <f>+CONSOLIDADO!P878&amp;" - "&amp;CONSOLIDADO!Q878&amp;" - "&amp;CONSOLIDADO!R878&amp;" "&amp;CONSOLIDADO!S878</f>
        <v xml:space="preserve"> -  -  </v>
      </c>
      <c r="K874" s="34" t="str">
        <f>+CONSOLIDADO!J878&amp;" "&amp;CONSOLIDADO!K878</f>
        <v xml:space="preserve"> </v>
      </c>
      <c r="L874" s="16" t="str">
        <f>+CONSOLIDADO!L878&amp;" "&amp;CONSOLIDADO!M878</f>
        <v xml:space="preserve"> </v>
      </c>
      <c r="M874" s="16" t="str">
        <f>+CONSOLIDADO!N878&amp;" "&amp;CONSOLIDADO!O878</f>
        <v xml:space="preserve"> </v>
      </c>
    </row>
    <row r="875" spans="1:13" x14ac:dyDescent="0.2">
      <c r="A875" s="34" t="str">
        <f t="shared" si="65"/>
        <v>-372</v>
      </c>
      <c r="B875" s="34">
        <f t="shared" si="66"/>
        <v>372</v>
      </c>
      <c r="C875" s="34" t="str">
        <f t="shared" si="67"/>
        <v/>
      </c>
      <c r="D875" s="34" t="str">
        <f t="shared" si="68"/>
        <v/>
      </c>
      <c r="E875" s="34" t="str">
        <f t="shared" si="69"/>
        <v/>
      </c>
      <c r="F875" s="35" t="str">
        <f>IF(ISERROR(CONSOLIDADO!D879&amp;IF(LEN(CONSOLIDADO!G879)=1,"00"&amp;CONSOLIDADO!G879,IF(LEN(CONSOLIDADO!G879)=2,"0"&amp;CONSOLIDADO!G879,IF(LEN(CONSOLIDADO!G879)=3,CONSOLIDADO!G879,""))))=TRUE,"",CONSOLIDADO!D879&amp;IF(LEN(CONSOLIDADO!G879)=1,"00"&amp;CONSOLIDADO!G879,IF(LEN(CONSOLIDADO!G879)=2,"0"&amp;CONSOLIDADO!G879,IF(LEN(CONSOLIDADO!G879)=3,CONSOLIDADO!G879,""))))</f>
        <v/>
      </c>
      <c r="G875" s="16">
        <f>CONSOLIDADO!B879</f>
        <v>0</v>
      </c>
      <c r="H875" s="16" t="str">
        <f>MID(CONSOLIDADO!E879,6,250)</f>
        <v/>
      </c>
      <c r="I875" s="36">
        <f>CONSOLIDADO!H879</f>
        <v>0</v>
      </c>
      <c r="J875" s="34" t="str">
        <f>+CONSOLIDADO!P879&amp;" - "&amp;CONSOLIDADO!Q879&amp;" - "&amp;CONSOLIDADO!R879&amp;" "&amp;CONSOLIDADO!S879</f>
        <v xml:space="preserve"> -  -  </v>
      </c>
      <c r="K875" s="34" t="str">
        <f>+CONSOLIDADO!J879&amp;" "&amp;CONSOLIDADO!K879</f>
        <v xml:space="preserve"> </v>
      </c>
      <c r="L875" s="16" t="str">
        <f>+CONSOLIDADO!L879&amp;" "&amp;CONSOLIDADO!M879</f>
        <v xml:space="preserve"> </v>
      </c>
      <c r="M875" s="16" t="str">
        <f>+CONSOLIDADO!N879&amp;" "&amp;CONSOLIDADO!O879</f>
        <v xml:space="preserve"> </v>
      </c>
    </row>
    <row r="876" spans="1:13" x14ac:dyDescent="0.2">
      <c r="A876" s="34" t="str">
        <f t="shared" si="65"/>
        <v>-373</v>
      </c>
      <c r="B876" s="34">
        <f t="shared" si="66"/>
        <v>373</v>
      </c>
      <c r="C876" s="34" t="str">
        <f t="shared" si="67"/>
        <v/>
      </c>
      <c r="D876" s="34" t="str">
        <f t="shared" si="68"/>
        <v/>
      </c>
      <c r="E876" s="34" t="str">
        <f t="shared" si="69"/>
        <v/>
      </c>
      <c r="F876" s="35" t="str">
        <f>IF(ISERROR(CONSOLIDADO!D880&amp;IF(LEN(CONSOLIDADO!G880)=1,"00"&amp;CONSOLIDADO!G880,IF(LEN(CONSOLIDADO!G880)=2,"0"&amp;CONSOLIDADO!G880,IF(LEN(CONSOLIDADO!G880)=3,CONSOLIDADO!G880,""))))=TRUE,"",CONSOLIDADO!D880&amp;IF(LEN(CONSOLIDADO!G880)=1,"00"&amp;CONSOLIDADO!G880,IF(LEN(CONSOLIDADO!G880)=2,"0"&amp;CONSOLIDADO!G880,IF(LEN(CONSOLIDADO!G880)=3,CONSOLIDADO!G880,""))))</f>
        <v/>
      </c>
      <c r="G876" s="16">
        <f>CONSOLIDADO!B880</f>
        <v>0</v>
      </c>
      <c r="H876" s="16" t="str">
        <f>MID(CONSOLIDADO!E880,6,250)</f>
        <v/>
      </c>
      <c r="I876" s="36">
        <f>CONSOLIDADO!H880</f>
        <v>0</v>
      </c>
      <c r="J876" s="34" t="str">
        <f>+CONSOLIDADO!P880&amp;" - "&amp;CONSOLIDADO!Q880&amp;" - "&amp;CONSOLIDADO!R880&amp;" "&amp;CONSOLIDADO!S880</f>
        <v xml:space="preserve"> -  -  </v>
      </c>
      <c r="K876" s="34" t="str">
        <f>+CONSOLIDADO!J880&amp;" "&amp;CONSOLIDADO!K880</f>
        <v xml:space="preserve"> </v>
      </c>
      <c r="L876" s="16" t="str">
        <f>+CONSOLIDADO!L880&amp;" "&amp;CONSOLIDADO!M880</f>
        <v xml:space="preserve"> </v>
      </c>
      <c r="M876" s="16" t="str">
        <f>+CONSOLIDADO!N880&amp;" "&amp;CONSOLIDADO!O880</f>
        <v xml:space="preserve"> </v>
      </c>
    </row>
    <row r="877" spans="1:13" x14ac:dyDescent="0.2">
      <c r="A877" s="34" t="str">
        <f t="shared" si="65"/>
        <v>-374</v>
      </c>
      <c r="B877" s="34">
        <f t="shared" si="66"/>
        <v>374</v>
      </c>
      <c r="C877" s="34" t="str">
        <f t="shared" si="67"/>
        <v/>
      </c>
      <c r="D877" s="34" t="str">
        <f t="shared" si="68"/>
        <v/>
      </c>
      <c r="E877" s="34" t="str">
        <f t="shared" si="69"/>
        <v/>
      </c>
      <c r="F877" s="35" t="str">
        <f>IF(ISERROR(CONSOLIDADO!D881&amp;IF(LEN(CONSOLIDADO!G881)=1,"00"&amp;CONSOLIDADO!G881,IF(LEN(CONSOLIDADO!G881)=2,"0"&amp;CONSOLIDADO!G881,IF(LEN(CONSOLIDADO!G881)=3,CONSOLIDADO!G881,""))))=TRUE,"",CONSOLIDADO!D881&amp;IF(LEN(CONSOLIDADO!G881)=1,"00"&amp;CONSOLIDADO!G881,IF(LEN(CONSOLIDADO!G881)=2,"0"&amp;CONSOLIDADO!G881,IF(LEN(CONSOLIDADO!G881)=3,CONSOLIDADO!G881,""))))</f>
        <v/>
      </c>
      <c r="G877" s="16">
        <f>CONSOLIDADO!B881</f>
        <v>0</v>
      </c>
      <c r="H877" s="16" t="str">
        <f>MID(CONSOLIDADO!E881,6,250)</f>
        <v/>
      </c>
      <c r="I877" s="36">
        <f>CONSOLIDADO!H881</f>
        <v>0</v>
      </c>
      <c r="J877" s="34" t="str">
        <f>+CONSOLIDADO!P881&amp;" - "&amp;CONSOLIDADO!Q881&amp;" - "&amp;CONSOLIDADO!R881&amp;" "&amp;CONSOLIDADO!S881</f>
        <v xml:space="preserve"> -  -  </v>
      </c>
      <c r="K877" s="34" t="str">
        <f>+CONSOLIDADO!J881&amp;" "&amp;CONSOLIDADO!K881</f>
        <v xml:space="preserve"> </v>
      </c>
      <c r="L877" s="16" t="str">
        <f>+CONSOLIDADO!L881&amp;" "&amp;CONSOLIDADO!M881</f>
        <v xml:space="preserve"> </v>
      </c>
      <c r="M877" s="16" t="str">
        <f>+CONSOLIDADO!N881&amp;" "&amp;CONSOLIDADO!O881</f>
        <v xml:space="preserve"> </v>
      </c>
    </row>
    <row r="878" spans="1:13" x14ac:dyDescent="0.2">
      <c r="A878" s="34" t="str">
        <f t="shared" si="65"/>
        <v>-375</v>
      </c>
      <c r="B878" s="34">
        <f t="shared" si="66"/>
        <v>375</v>
      </c>
      <c r="C878" s="34" t="str">
        <f t="shared" si="67"/>
        <v/>
      </c>
      <c r="D878" s="34" t="str">
        <f t="shared" si="68"/>
        <v/>
      </c>
      <c r="E878" s="34" t="str">
        <f t="shared" si="69"/>
        <v/>
      </c>
      <c r="F878" s="35" t="str">
        <f>IF(ISERROR(CONSOLIDADO!D882&amp;IF(LEN(CONSOLIDADO!G882)=1,"00"&amp;CONSOLIDADO!G882,IF(LEN(CONSOLIDADO!G882)=2,"0"&amp;CONSOLIDADO!G882,IF(LEN(CONSOLIDADO!G882)=3,CONSOLIDADO!G882,""))))=TRUE,"",CONSOLIDADO!D882&amp;IF(LEN(CONSOLIDADO!G882)=1,"00"&amp;CONSOLIDADO!G882,IF(LEN(CONSOLIDADO!G882)=2,"0"&amp;CONSOLIDADO!G882,IF(LEN(CONSOLIDADO!G882)=3,CONSOLIDADO!G882,""))))</f>
        <v/>
      </c>
      <c r="G878" s="16">
        <f>CONSOLIDADO!B882</f>
        <v>0</v>
      </c>
      <c r="H878" s="16" t="str">
        <f>MID(CONSOLIDADO!E882,6,250)</f>
        <v/>
      </c>
      <c r="I878" s="36">
        <f>CONSOLIDADO!H882</f>
        <v>0</v>
      </c>
      <c r="J878" s="34" t="str">
        <f>+CONSOLIDADO!P882&amp;" - "&amp;CONSOLIDADO!Q882&amp;" - "&amp;CONSOLIDADO!R882&amp;" "&amp;CONSOLIDADO!S882</f>
        <v xml:space="preserve"> -  -  </v>
      </c>
      <c r="K878" s="34" t="str">
        <f>+CONSOLIDADO!J882&amp;" "&amp;CONSOLIDADO!K882</f>
        <v xml:space="preserve"> </v>
      </c>
      <c r="L878" s="16" t="str">
        <f>+CONSOLIDADO!L882&amp;" "&amp;CONSOLIDADO!M882</f>
        <v xml:space="preserve"> </v>
      </c>
      <c r="M878" s="16" t="str">
        <f>+CONSOLIDADO!N882&amp;" "&amp;CONSOLIDADO!O882</f>
        <v xml:space="preserve"> </v>
      </c>
    </row>
    <row r="879" spans="1:13" x14ac:dyDescent="0.2">
      <c r="A879" s="34" t="str">
        <f t="shared" si="65"/>
        <v>-376</v>
      </c>
      <c r="B879" s="34">
        <f t="shared" si="66"/>
        <v>376</v>
      </c>
      <c r="C879" s="34" t="str">
        <f t="shared" si="67"/>
        <v/>
      </c>
      <c r="D879" s="34" t="str">
        <f t="shared" si="68"/>
        <v/>
      </c>
      <c r="E879" s="34" t="str">
        <f t="shared" si="69"/>
        <v/>
      </c>
      <c r="F879" s="35" t="str">
        <f>IF(ISERROR(CONSOLIDADO!D883&amp;IF(LEN(CONSOLIDADO!G883)=1,"00"&amp;CONSOLIDADO!G883,IF(LEN(CONSOLIDADO!G883)=2,"0"&amp;CONSOLIDADO!G883,IF(LEN(CONSOLIDADO!G883)=3,CONSOLIDADO!G883,""))))=TRUE,"",CONSOLIDADO!D883&amp;IF(LEN(CONSOLIDADO!G883)=1,"00"&amp;CONSOLIDADO!G883,IF(LEN(CONSOLIDADO!G883)=2,"0"&amp;CONSOLIDADO!G883,IF(LEN(CONSOLIDADO!G883)=3,CONSOLIDADO!G883,""))))</f>
        <v/>
      </c>
      <c r="G879" s="16">
        <f>CONSOLIDADO!B883</f>
        <v>0</v>
      </c>
      <c r="H879" s="16" t="str">
        <f>MID(CONSOLIDADO!E883,6,250)</f>
        <v/>
      </c>
      <c r="I879" s="36">
        <f>CONSOLIDADO!H883</f>
        <v>0</v>
      </c>
      <c r="J879" s="34" t="str">
        <f>+CONSOLIDADO!P883&amp;" - "&amp;CONSOLIDADO!Q883&amp;" - "&amp;CONSOLIDADO!R883&amp;" "&amp;CONSOLIDADO!S883</f>
        <v xml:space="preserve"> -  -  </v>
      </c>
      <c r="K879" s="34" t="str">
        <f>+CONSOLIDADO!J883&amp;" "&amp;CONSOLIDADO!K883</f>
        <v xml:space="preserve"> </v>
      </c>
      <c r="L879" s="16" t="str">
        <f>+CONSOLIDADO!L883&amp;" "&amp;CONSOLIDADO!M883</f>
        <v xml:space="preserve"> </v>
      </c>
      <c r="M879" s="16" t="str">
        <f>+CONSOLIDADO!N883&amp;" "&amp;CONSOLIDADO!O883</f>
        <v xml:space="preserve"> </v>
      </c>
    </row>
    <row r="880" spans="1:13" x14ac:dyDescent="0.2">
      <c r="A880" s="34" t="str">
        <f t="shared" si="65"/>
        <v>-377</v>
      </c>
      <c r="B880" s="34">
        <f t="shared" si="66"/>
        <v>377</v>
      </c>
      <c r="C880" s="34" t="str">
        <f t="shared" si="67"/>
        <v/>
      </c>
      <c r="D880" s="34" t="str">
        <f t="shared" si="68"/>
        <v/>
      </c>
      <c r="E880" s="34" t="str">
        <f t="shared" si="69"/>
        <v/>
      </c>
      <c r="F880" s="35" t="str">
        <f>IF(ISERROR(CONSOLIDADO!D884&amp;IF(LEN(CONSOLIDADO!G884)=1,"00"&amp;CONSOLIDADO!G884,IF(LEN(CONSOLIDADO!G884)=2,"0"&amp;CONSOLIDADO!G884,IF(LEN(CONSOLIDADO!G884)=3,CONSOLIDADO!G884,""))))=TRUE,"",CONSOLIDADO!D884&amp;IF(LEN(CONSOLIDADO!G884)=1,"00"&amp;CONSOLIDADO!G884,IF(LEN(CONSOLIDADO!G884)=2,"0"&amp;CONSOLIDADO!G884,IF(LEN(CONSOLIDADO!G884)=3,CONSOLIDADO!G884,""))))</f>
        <v/>
      </c>
      <c r="G880" s="16">
        <f>CONSOLIDADO!B884</f>
        <v>0</v>
      </c>
      <c r="H880" s="16" t="str">
        <f>MID(CONSOLIDADO!E884,6,250)</f>
        <v/>
      </c>
      <c r="I880" s="36">
        <f>CONSOLIDADO!H884</f>
        <v>0</v>
      </c>
      <c r="J880" s="34" t="str">
        <f>+CONSOLIDADO!P884&amp;" - "&amp;CONSOLIDADO!Q884&amp;" - "&amp;CONSOLIDADO!R884&amp;" "&amp;CONSOLIDADO!S884</f>
        <v xml:space="preserve"> -  -  </v>
      </c>
      <c r="K880" s="34" t="str">
        <f>+CONSOLIDADO!J884&amp;" "&amp;CONSOLIDADO!K884</f>
        <v xml:space="preserve"> </v>
      </c>
      <c r="L880" s="16" t="str">
        <f>+CONSOLIDADO!L884&amp;" "&amp;CONSOLIDADO!M884</f>
        <v xml:space="preserve"> </v>
      </c>
      <c r="M880" s="16" t="str">
        <f>+CONSOLIDADO!N884&amp;" "&amp;CONSOLIDADO!O884</f>
        <v xml:space="preserve"> </v>
      </c>
    </row>
    <row r="881" spans="1:13" x14ac:dyDescent="0.2">
      <c r="A881" s="34" t="str">
        <f t="shared" si="65"/>
        <v>-378</v>
      </c>
      <c r="B881" s="34">
        <f t="shared" si="66"/>
        <v>378</v>
      </c>
      <c r="C881" s="34" t="str">
        <f t="shared" si="67"/>
        <v/>
      </c>
      <c r="D881" s="34" t="str">
        <f t="shared" si="68"/>
        <v/>
      </c>
      <c r="E881" s="34" t="str">
        <f t="shared" si="69"/>
        <v/>
      </c>
      <c r="F881" s="35" t="str">
        <f>IF(ISERROR(CONSOLIDADO!D885&amp;IF(LEN(CONSOLIDADO!G885)=1,"00"&amp;CONSOLIDADO!G885,IF(LEN(CONSOLIDADO!G885)=2,"0"&amp;CONSOLIDADO!G885,IF(LEN(CONSOLIDADO!G885)=3,CONSOLIDADO!G885,""))))=TRUE,"",CONSOLIDADO!D885&amp;IF(LEN(CONSOLIDADO!G885)=1,"00"&amp;CONSOLIDADO!G885,IF(LEN(CONSOLIDADO!G885)=2,"0"&amp;CONSOLIDADO!G885,IF(LEN(CONSOLIDADO!G885)=3,CONSOLIDADO!G885,""))))</f>
        <v/>
      </c>
      <c r="G881" s="16">
        <f>CONSOLIDADO!B885</f>
        <v>0</v>
      </c>
      <c r="H881" s="16" t="str">
        <f>MID(CONSOLIDADO!E885,6,250)</f>
        <v/>
      </c>
      <c r="I881" s="36">
        <f>CONSOLIDADO!H885</f>
        <v>0</v>
      </c>
      <c r="J881" s="34" t="str">
        <f>+CONSOLIDADO!P885&amp;" - "&amp;CONSOLIDADO!Q885&amp;" - "&amp;CONSOLIDADO!R885&amp;" "&amp;CONSOLIDADO!S885</f>
        <v xml:space="preserve"> -  -  </v>
      </c>
      <c r="K881" s="34" t="str">
        <f>+CONSOLIDADO!J885&amp;" "&amp;CONSOLIDADO!K885</f>
        <v xml:space="preserve"> </v>
      </c>
      <c r="L881" s="16" t="str">
        <f>+CONSOLIDADO!L885&amp;" "&amp;CONSOLIDADO!M885</f>
        <v xml:space="preserve"> </v>
      </c>
      <c r="M881" s="16" t="str">
        <f>+CONSOLIDADO!N885&amp;" "&amp;CONSOLIDADO!O885</f>
        <v xml:space="preserve"> </v>
      </c>
    </row>
    <row r="882" spans="1:13" x14ac:dyDescent="0.2">
      <c r="A882" s="34" t="str">
        <f t="shared" si="65"/>
        <v>-379</v>
      </c>
      <c r="B882" s="34">
        <f t="shared" si="66"/>
        <v>379</v>
      </c>
      <c r="C882" s="34" t="str">
        <f t="shared" si="67"/>
        <v/>
      </c>
      <c r="D882" s="34" t="str">
        <f t="shared" si="68"/>
        <v/>
      </c>
      <c r="E882" s="34" t="str">
        <f t="shared" si="69"/>
        <v/>
      </c>
      <c r="F882" s="35" t="str">
        <f>IF(ISERROR(CONSOLIDADO!D886&amp;IF(LEN(CONSOLIDADO!G886)=1,"00"&amp;CONSOLIDADO!G886,IF(LEN(CONSOLIDADO!G886)=2,"0"&amp;CONSOLIDADO!G886,IF(LEN(CONSOLIDADO!G886)=3,CONSOLIDADO!G886,""))))=TRUE,"",CONSOLIDADO!D886&amp;IF(LEN(CONSOLIDADO!G886)=1,"00"&amp;CONSOLIDADO!G886,IF(LEN(CONSOLIDADO!G886)=2,"0"&amp;CONSOLIDADO!G886,IF(LEN(CONSOLIDADO!G886)=3,CONSOLIDADO!G886,""))))</f>
        <v/>
      </c>
      <c r="G882" s="16">
        <f>CONSOLIDADO!B886</f>
        <v>0</v>
      </c>
      <c r="H882" s="16" t="str">
        <f>MID(CONSOLIDADO!E886,6,250)</f>
        <v/>
      </c>
      <c r="I882" s="36">
        <f>CONSOLIDADO!H886</f>
        <v>0</v>
      </c>
      <c r="J882" s="34" t="str">
        <f>+CONSOLIDADO!P886&amp;" - "&amp;CONSOLIDADO!Q886&amp;" - "&amp;CONSOLIDADO!R886&amp;" "&amp;CONSOLIDADO!S886</f>
        <v xml:space="preserve"> -  -  </v>
      </c>
      <c r="K882" s="34" t="str">
        <f>+CONSOLIDADO!J886&amp;" "&amp;CONSOLIDADO!K886</f>
        <v xml:space="preserve"> </v>
      </c>
      <c r="L882" s="16" t="str">
        <f>+CONSOLIDADO!L886&amp;" "&amp;CONSOLIDADO!M886</f>
        <v xml:space="preserve"> </v>
      </c>
      <c r="M882" s="16" t="str">
        <f>+CONSOLIDADO!N886&amp;" "&amp;CONSOLIDADO!O886</f>
        <v xml:space="preserve"> </v>
      </c>
    </row>
    <row r="883" spans="1:13" x14ac:dyDescent="0.2">
      <c r="A883" s="34" t="str">
        <f t="shared" si="65"/>
        <v>-380</v>
      </c>
      <c r="B883" s="34">
        <f t="shared" si="66"/>
        <v>380</v>
      </c>
      <c r="C883" s="34" t="str">
        <f t="shared" si="67"/>
        <v/>
      </c>
      <c r="D883" s="34" t="str">
        <f t="shared" si="68"/>
        <v/>
      </c>
      <c r="E883" s="34" t="str">
        <f t="shared" si="69"/>
        <v/>
      </c>
      <c r="F883" s="35" t="str">
        <f>IF(ISERROR(CONSOLIDADO!D887&amp;IF(LEN(CONSOLIDADO!G887)=1,"00"&amp;CONSOLIDADO!G887,IF(LEN(CONSOLIDADO!G887)=2,"0"&amp;CONSOLIDADO!G887,IF(LEN(CONSOLIDADO!G887)=3,CONSOLIDADO!G887,""))))=TRUE,"",CONSOLIDADO!D887&amp;IF(LEN(CONSOLIDADO!G887)=1,"00"&amp;CONSOLIDADO!G887,IF(LEN(CONSOLIDADO!G887)=2,"0"&amp;CONSOLIDADO!G887,IF(LEN(CONSOLIDADO!G887)=3,CONSOLIDADO!G887,""))))</f>
        <v/>
      </c>
      <c r="G883" s="16">
        <f>CONSOLIDADO!B887</f>
        <v>0</v>
      </c>
      <c r="H883" s="16" t="str">
        <f>MID(CONSOLIDADO!E887,6,250)</f>
        <v/>
      </c>
      <c r="I883" s="36">
        <f>CONSOLIDADO!H887</f>
        <v>0</v>
      </c>
      <c r="J883" s="34" t="str">
        <f>+CONSOLIDADO!P887&amp;" - "&amp;CONSOLIDADO!Q887&amp;" - "&amp;CONSOLIDADO!R887&amp;" "&amp;CONSOLIDADO!S887</f>
        <v xml:space="preserve"> -  -  </v>
      </c>
      <c r="K883" s="34" t="str">
        <f>+CONSOLIDADO!J887&amp;" "&amp;CONSOLIDADO!K887</f>
        <v xml:space="preserve"> </v>
      </c>
      <c r="L883" s="16" t="str">
        <f>+CONSOLIDADO!L887&amp;" "&amp;CONSOLIDADO!M887</f>
        <v xml:space="preserve"> </v>
      </c>
      <c r="M883" s="16" t="str">
        <f>+CONSOLIDADO!N887&amp;" "&amp;CONSOLIDADO!O887</f>
        <v xml:space="preserve"> </v>
      </c>
    </row>
    <row r="884" spans="1:13" x14ac:dyDescent="0.2">
      <c r="A884" s="34" t="str">
        <f t="shared" si="65"/>
        <v>-381</v>
      </c>
      <c r="B884" s="34">
        <f t="shared" si="66"/>
        <v>381</v>
      </c>
      <c r="C884" s="34" t="str">
        <f t="shared" si="67"/>
        <v/>
      </c>
      <c r="D884" s="34" t="str">
        <f t="shared" si="68"/>
        <v/>
      </c>
      <c r="E884" s="34" t="str">
        <f t="shared" si="69"/>
        <v/>
      </c>
      <c r="F884" s="35" t="str">
        <f>IF(ISERROR(CONSOLIDADO!D888&amp;IF(LEN(CONSOLIDADO!G888)=1,"00"&amp;CONSOLIDADO!G888,IF(LEN(CONSOLIDADO!G888)=2,"0"&amp;CONSOLIDADO!G888,IF(LEN(CONSOLIDADO!G888)=3,CONSOLIDADO!G888,""))))=TRUE,"",CONSOLIDADO!D888&amp;IF(LEN(CONSOLIDADO!G888)=1,"00"&amp;CONSOLIDADO!G888,IF(LEN(CONSOLIDADO!G888)=2,"0"&amp;CONSOLIDADO!G888,IF(LEN(CONSOLIDADO!G888)=3,CONSOLIDADO!G888,""))))</f>
        <v/>
      </c>
      <c r="G884" s="16">
        <f>CONSOLIDADO!B888</f>
        <v>0</v>
      </c>
      <c r="H884" s="16" t="str">
        <f>MID(CONSOLIDADO!E888,6,250)</f>
        <v/>
      </c>
      <c r="I884" s="36">
        <f>CONSOLIDADO!H888</f>
        <v>0</v>
      </c>
      <c r="J884" s="34" t="str">
        <f>+CONSOLIDADO!P888&amp;" - "&amp;CONSOLIDADO!Q888&amp;" - "&amp;CONSOLIDADO!R888&amp;" "&amp;CONSOLIDADO!S888</f>
        <v xml:space="preserve"> -  -  </v>
      </c>
      <c r="K884" s="34" t="str">
        <f>+CONSOLIDADO!J888&amp;" "&amp;CONSOLIDADO!K888</f>
        <v xml:space="preserve"> </v>
      </c>
      <c r="L884" s="16" t="str">
        <f>+CONSOLIDADO!L888&amp;" "&amp;CONSOLIDADO!M888</f>
        <v xml:space="preserve"> </v>
      </c>
      <c r="M884" s="16" t="str">
        <f>+CONSOLIDADO!N888&amp;" "&amp;CONSOLIDADO!O888</f>
        <v xml:space="preserve"> </v>
      </c>
    </row>
    <row r="885" spans="1:13" x14ac:dyDescent="0.2">
      <c r="A885" s="34" t="str">
        <f t="shared" si="65"/>
        <v>-382</v>
      </c>
      <c r="B885" s="34">
        <f t="shared" si="66"/>
        <v>382</v>
      </c>
      <c r="C885" s="34" t="str">
        <f t="shared" si="67"/>
        <v/>
      </c>
      <c r="D885" s="34" t="str">
        <f t="shared" si="68"/>
        <v/>
      </c>
      <c r="E885" s="34" t="str">
        <f t="shared" si="69"/>
        <v/>
      </c>
      <c r="F885" s="35" t="str">
        <f>IF(ISERROR(CONSOLIDADO!D889&amp;IF(LEN(CONSOLIDADO!G889)=1,"00"&amp;CONSOLIDADO!G889,IF(LEN(CONSOLIDADO!G889)=2,"0"&amp;CONSOLIDADO!G889,IF(LEN(CONSOLIDADO!G889)=3,CONSOLIDADO!G889,""))))=TRUE,"",CONSOLIDADO!D889&amp;IF(LEN(CONSOLIDADO!G889)=1,"00"&amp;CONSOLIDADO!G889,IF(LEN(CONSOLIDADO!G889)=2,"0"&amp;CONSOLIDADO!G889,IF(LEN(CONSOLIDADO!G889)=3,CONSOLIDADO!G889,""))))</f>
        <v/>
      </c>
      <c r="G885" s="16">
        <f>CONSOLIDADO!B889</f>
        <v>0</v>
      </c>
      <c r="H885" s="16" t="str">
        <f>MID(CONSOLIDADO!E889,6,250)</f>
        <v/>
      </c>
      <c r="I885" s="36">
        <f>CONSOLIDADO!H889</f>
        <v>0</v>
      </c>
      <c r="J885" s="34" t="str">
        <f>+CONSOLIDADO!P889&amp;" - "&amp;CONSOLIDADO!Q889&amp;" - "&amp;CONSOLIDADO!R889&amp;" "&amp;CONSOLIDADO!S889</f>
        <v xml:space="preserve"> -  -  </v>
      </c>
      <c r="K885" s="34" t="str">
        <f>+CONSOLIDADO!J889&amp;" "&amp;CONSOLIDADO!K889</f>
        <v xml:space="preserve"> </v>
      </c>
      <c r="L885" s="16" t="str">
        <f>+CONSOLIDADO!L889&amp;" "&amp;CONSOLIDADO!M889</f>
        <v xml:space="preserve"> </v>
      </c>
      <c r="M885" s="16" t="str">
        <f>+CONSOLIDADO!N889&amp;" "&amp;CONSOLIDADO!O889</f>
        <v xml:space="preserve"> </v>
      </c>
    </row>
    <row r="886" spans="1:13" x14ac:dyDescent="0.2">
      <c r="A886" s="34" t="str">
        <f t="shared" si="65"/>
        <v>-383</v>
      </c>
      <c r="B886" s="34">
        <f t="shared" si="66"/>
        <v>383</v>
      </c>
      <c r="C886" s="34" t="str">
        <f t="shared" si="67"/>
        <v/>
      </c>
      <c r="D886" s="34" t="str">
        <f t="shared" si="68"/>
        <v/>
      </c>
      <c r="E886" s="34" t="str">
        <f t="shared" si="69"/>
        <v/>
      </c>
      <c r="F886" s="35" t="str">
        <f>IF(ISERROR(CONSOLIDADO!D890&amp;IF(LEN(CONSOLIDADO!G890)=1,"00"&amp;CONSOLIDADO!G890,IF(LEN(CONSOLIDADO!G890)=2,"0"&amp;CONSOLIDADO!G890,IF(LEN(CONSOLIDADO!G890)=3,CONSOLIDADO!G890,""))))=TRUE,"",CONSOLIDADO!D890&amp;IF(LEN(CONSOLIDADO!G890)=1,"00"&amp;CONSOLIDADO!G890,IF(LEN(CONSOLIDADO!G890)=2,"0"&amp;CONSOLIDADO!G890,IF(LEN(CONSOLIDADO!G890)=3,CONSOLIDADO!G890,""))))</f>
        <v/>
      </c>
      <c r="G886" s="16">
        <f>CONSOLIDADO!B890</f>
        <v>0</v>
      </c>
      <c r="H886" s="16" t="str">
        <f>MID(CONSOLIDADO!E890,6,250)</f>
        <v/>
      </c>
      <c r="I886" s="36">
        <f>CONSOLIDADO!H890</f>
        <v>0</v>
      </c>
      <c r="J886" s="34" t="str">
        <f>+CONSOLIDADO!P890&amp;" - "&amp;CONSOLIDADO!Q890&amp;" - "&amp;CONSOLIDADO!R890&amp;" "&amp;CONSOLIDADO!S890</f>
        <v xml:space="preserve"> -  -  </v>
      </c>
      <c r="K886" s="34" t="str">
        <f>+CONSOLIDADO!J890&amp;" "&amp;CONSOLIDADO!K890</f>
        <v xml:space="preserve"> </v>
      </c>
      <c r="L886" s="16" t="str">
        <f>+CONSOLIDADO!L890&amp;" "&amp;CONSOLIDADO!M890</f>
        <v xml:space="preserve"> </v>
      </c>
      <c r="M886" s="16" t="str">
        <f>+CONSOLIDADO!N890&amp;" "&amp;CONSOLIDADO!O890</f>
        <v xml:space="preserve"> </v>
      </c>
    </row>
    <row r="887" spans="1:13" x14ac:dyDescent="0.2">
      <c r="A887" s="34" t="str">
        <f t="shared" si="65"/>
        <v>-384</v>
      </c>
      <c r="B887" s="34">
        <f t="shared" si="66"/>
        <v>384</v>
      </c>
      <c r="C887" s="34" t="str">
        <f t="shared" si="67"/>
        <v/>
      </c>
      <c r="D887" s="34" t="str">
        <f t="shared" si="68"/>
        <v/>
      </c>
      <c r="E887" s="34" t="str">
        <f t="shared" si="69"/>
        <v/>
      </c>
      <c r="F887" s="35" t="str">
        <f>IF(ISERROR(CONSOLIDADO!D891&amp;IF(LEN(CONSOLIDADO!G891)=1,"00"&amp;CONSOLIDADO!G891,IF(LEN(CONSOLIDADO!G891)=2,"0"&amp;CONSOLIDADO!G891,IF(LEN(CONSOLIDADO!G891)=3,CONSOLIDADO!G891,""))))=TRUE,"",CONSOLIDADO!D891&amp;IF(LEN(CONSOLIDADO!G891)=1,"00"&amp;CONSOLIDADO!G891,IF(LEN(CONSOLIDADO!G891)=2,"0"&amp;CONSOLIDADO!G891,IF(LEN(CONSOLIDADO!G891)=3,CONSOLIDADO!G891,""))))</f>
        <v/>
      </c>
      <c r="G887" s="16">
        <f>CONSOLIDADO!B891</f>
        <v>0</v>
      </c>
      <c r="H887" s="16" t="str">
        <f>MID(CONSOLIDADO!E891,6,250)</f>
        <v/>
      </c>
      <c r="I887" s="36">
        <f>CONSOLIDADO!H891</f>
        <v>0</v>
      </c>
      <c r="J887" s="34" t="str">
        <f>+CONSOLIDADO!P891&amp;" - "&amp;CONSOLIDADO!Q891&amp;" - "&amp;CONSOLIDADO!R891&amp;" "&amp;CONSOLIDADO!S891</f>
        <v xml:space="preserve"> -  -  </v>
      </c>
      <c r="K887" s="34" t="str">
        <f>+CONSOLIDADO!J891&amp;" "&amp;CONSOLIDADO!K891</f>
        <v xml:space="preserve"> </v>
      </c>
      <c r="L887" s="16" t="str">
        <f>+CONSOLIDADO!L891&amp;" "&amp;CONSOLIDADO!M891</f>
        <v xml:space="preserve"> </v>
      </c>
      <c r="M887" s="16" t="str">
        <f>+CONSOLIDADO!N891&amp;" "&amp;CONSOLIDADO!O891</f>
        <v xml:space="preserve"> </v>
      </c>
    </row>
    <row r="888" spans="1:13" x14ac:dyDescent="0.2">
      <c r="A888" s="34" t="str">
        <f t="shared" si="65"/>
        <v>-385</v>
      </c>
      <c r="B888" s="34">
        <f t="shared" si="66"/>
        <v>385</v>
      </c>
      <c r="C888" s="34" t="str">
        <f t="shared" si="67"/>
        <v/>
      </c>
      <c r="D888" s="34" t="str">
        <f t="shared" si="68"/>
        <v/>
      </c>
      <c r="E888" s="34" t="str">
        <f t="shared" si="69"/>
        <v/>
      </c>
      <c r="F888" s="35" t="str">
        <f>IF(ISERROR(CONSOLIDADO!D892&amp;IF(LEN(CONSOLIDADO!G892)=1,"00"&amp;CONSOLIDADO!G892,IF(LEN(CONSOLIDADO!G892)=2,"0"&amp;CONSOLIDADO!G892,IF(LEN(CONSOLIDADO!G892)=3,CONSOLIDADO!G892,""))))=TRUE,"",CONSOLIDADO!D892&amp;IF(LEN(CONSOLIDADO!G892)=1,"00"&amp;CONSOLIDADO!G892,IF(LEN(CONSOLIDADO!G892)=2,"0"&amp;CONSOLIDADO!G892,IF(LEN(CONSOLIDADO!G892)=3,CONSOLIDADO!G892,""))))</f>
        <v/>
      </c>
      <c r="G888" s="16">
        <f>CONSOLIDADO!B892</f>
        <v>0</v>
      </c>
      <c r="H888" s="16" t="str">
        <f>MID(CONSOLIDADO!E892,6,250)</f>
        <v/>
      </c>
      <c r="I888" s="36">
        <f>CONSOLIDADO!H892</f>
        <v>0</v>
      </c>
      <c r="J888" s="34" t="str">
        <f>+CONSOLIDADO!P892&amp;" - "&amp;CONSOLIDADO!Q892&amp;" - "&amp;CONSOLIDADO!R892&amp;" "&amp;CONSOLIDADO!S892</f>
        <v xml:space="preserve"> -  -  </v>
      </c>
      <c r="K888" s="34" t="str">
        <f>+CONSOLIDADO!J892&amp;" "&amp;CONSOLIDADO!K892</f>
        <v xml:space="preserve"> </v>
      </c>
      <c r="L888" s="16" t="str">
        <f>+CONSOLIDADO!L892&amp;" "&amp;CONSOLIDADO!M892</f>
        <v xml:space="preserve"> </v>
      </c>
      <c r="M888" s="16" t="str">
        <f>+CONSOLIDADO!N892&amp;" "&amp;CONSOLIDADO!O892</f>
        <v xml:space="preserve"> </v>
      </c>
    </row>
    <row r="889" spans="1:13" x14ac:dyDescent="0.2">
      <c r="A889" s="34" t="str">
        <f t="shared" si="65"/>
        <v>-386</v>
      </c>
      <c r="B889" s="34">
        <f t="shared" si="66"/>
        <v>386</v>
      </c>
      <c r="C889" s="34" t="str">
        <f t="shared" si="67"/>
        <v/>
      </c>
      <c r="D889" s="34" t="str">
        <f t="shared" si="68"/>
        <v/>
      </c>
      <c r="E889" s="34" t="str">
        <f t="shared" si="69"/>
        <v/>
      </c>
      <c r="F889" s="35" t="str">
        <f>IF(ISERROR(CONSOLIDADO!D893&amp;IF(LEN(CONSOLIDADO!G893)=1,"00"&amp;CONSOLIDADO!G893,IF(LEN(CONSOLIDADO!G893)=2,"0"&amp;CONSOLIDADO!G893,IF(LEN(CONSOLIDADO!G893)=3,CONSOLIDADO!G893,""))))=TRUE,"",CONSOLIDADO!D893&amp;IF(LEN(CONSOLIDADO!G893)=1,"00"&amp;CONSOLIDADO!G893,IF(LEN(CONSOLIDADO!G893)=2,"0"&amp;CONSOLIDADO!G893,IF(LEN(CONSOLIDADO!G893)=3,CONSOLIDADO!G893,""))))</f>
        <v/>
      </c>
      <c r="G889" s="16">
        <f>CONSOLIDADO!B893</f>
        <v>0</v>
      </c>
      <c r="H889" s="16" t="str">
        <f>MID(CONSOLIDADO!E893,6,250)</f>
        <v/>
      </c>
      <c r="I889" s="36">
        <f>CONSOLIDADO!H893</f>
        <v>0</v>
      </c>
      <c r="J889" s="34" t="str">
        <f>+CONSOLIDADO!P893&amp;" - "&amp;CONSOLIDADO!Q893&amp;" - "&amp;CONSOLIDADO!R893&amp;" "&amp;CONSOLIDADO!S893</f>
        <v xml:space="preserve"> -  -  </v>
      </c>
      <c r="K889" s="34" t="str">
        <f>+CONSOLIDADO!J893&amp;" "&amp;CONSOLIDADO!K893</f>
        <v xml:space="preserve"> </v>
      </c>
      <c r="L889" s="16" t="str">
        <f>+CONSOLIDADO!L893&amp;" "&amp;CONSOLIDADO!M893</f>
        <v xml:space="preserve"> </v>
      </c>
      <c r="M889" s="16" t="str">
        <f>+CONSOLIDADO!N893&amp;" "&amp;CONSOLIDADO!O893</f>
        <v xml:space="preserve"> </v>
      </c>
    </row>
    <row r="890" spans="1:13" x14ac:dyDescent="0.2">
      <c r="A890" s="34" t="str">
        <f t="shared" si="65"/>
        <v>-387</v>
      </c>
      <c r="B890" s="34">
        <f t="shared" si="66"/>
        <v>387</v>
      </c>
      <c r="C890" s="34" t="str">
        <f t="shared" si="67"/>
        <v/>
      </c>
      <c r="D890" s="34" t="str">
        <f t="shared" si="68"/>
        <v/>
      </c>
      <c r="E890" s="34" t="str">
        <f t="shared" si="69"/>
        <v/>
      </c>
      <c r="F890" s="35" t="str">
        <f>IF(ISERROR(CONSOLIDADO!D894&amp;IF(LEN(CONSOLIDADO!G894)=1,"00"&amp;CONSOLIDADO!G894,IF(LEN(CONSOLIDADO!G894)=2,"0"&amp;CONSOLIDADO!G894,IF(LEN(CONSOLIDADO!G894)=3,CONSOLIDADO!G894,""))))=TRUE,"",CONSOLIDADO!D894&amp;IF(LEN(CONSOLIDADO!G894)=1,"00"&amp;CONSOLIDADO!G894,IF(LEN(CONSOLIDADO!G894)=2,"0"&amp;CONSOLIDADO!G894,IF(LEN(CONSOLIDADO!G894)=3,CONSOLIDADO!G894,""))))</f>
        <v/>
      </c>
      <c r="G890" s="16">
        <f>CONSOLIDADO!B894</f>
        <v>0</v>
      </c>
      <c r="H890" s="16" t="str">
        <f>MID(CONSOLIDADO!E894,6,250)</f>
        <v/>
      </c>
      <c r="I890" s="36">
        <f>CONSOLIDADO!H894</f>
        <v>0</v>
      </c>
      <c r="J890" s="34" t="str">
        <f>+CONSOLIDADO!P894&amp;" - "&amp;CONSOLIDADO!Q894&amp;" - "&amp;CONSOLIDADO!R894&amp;" "&amp;CONSOLIDADO!S894</f>
        <v xml:space="preserve"> -  -  </v>
      </c>
      <c r="K890" s="34" t="str">
        <f>+CONSOLIDADO!J894&amp;" "&amp;CONSOLIDADO!K894</f>
        <v xml:space="preserve"> </v>
      </c>
      <c r="L890" s="16" t="str">
        <f>+CONSOLIDADO!L894&amp;" "&amp;CONSOLIDADO!M894</f>
        <v xml:space="preserve"> </v>
      </c>
      <c r="M890" s="16" t="str">
        <f>+CONSOLIDADO!N894&amp;" "&amp;CONSOLIDADO!O894</f>
        <v xml:space="preserve"> </v>
      </c>
    </row>
    <row r="891" spans="1:13" x14ac:dyDescent="0.2">
      <c r="A891" s="34" t="str">
        <f t="shared" si="65"/>
        <v>-388</v>
      </c>
      <c r="B891" s="34">
        <f t="shared" si="66"/>
        <v>388</v>
      </c>
      <c r="C891" s="34" t="str">
        <f t="shared" si="67"/>
        <v/>
      </c>
      <c r="D891" s="34" t="str">
        <f t="shared" si="68"/>
        <v/>
      </c>
      <c r="E891" s="34" t="str">
        <f t="shared" si="69"/>
        <v/>
      </c>
      <c r="F891" s="35" t="str">
        <f>IF(ISERROR(CONSOLIDADO!D895&amp;IF(LEN(CONSOLIDADO!G895)=1,"00"&amp;CONSOLIDADO!G895,IF(LEN(CONSOLIDADO!G895)=2,"0"&amp;CONSOLIDADO!G895,IF(LEN(CONSOLIDADO!G895)=3,CONSOLIDADO!G895,""))))=TRUE,"",CONSOLIDADO!D895&amp;IF(LEN(CONSOLIDADO!G895)=1,"00"&amp;CONSOLIDADO!G895,IF(LEN(CONSOLIDADO!G895)=2,"0"&amp;CONSOLIDADO!G895,IF(LEN(CONSOLIDADO!G895)=3,CONSOLIDADO!G895,""))))</f>
        <v/>
      </c>
      <c r="G891" s="16">
        <f>CONSOLIDADO!B895</f>
        <v>0</v>
      </c>
      <c r="H891" s="16" t="str">
        <f>MID(CONSOLIDADO!E895,6,250)</f>
        <v/>
      </c>
      <c r="I891" s="36">
        <f>CONSOLIDADO!H895</f>
        <v>0</v>
      </c>
      <c r="J891" s="34" t="str">
        <f>+CONSOLIDADO!P895&amp;" - "&amp;CONSOLIDADO!Q895&amp;" - "&amp;CONSOLIDADO!R895&amp;" "&amp;CONSOLIDADO!S895</f>
        <v xml:space="preserve"> -  -  </v>
      </c>
      <c r="K891" s="34" t="str">
        <f>+CONSOLIDADO!J895&amp;" "&amp;CONSOLIDADO!K895</f>
        <v xml:space="preserve"> </v>
      </c>
      <c r="L891" s="16" t="str">
        <f>+CONSOLIDADO!L895&amp;" "&amp;CONSOLIDADO!M895</f>
        <v xml:space="preserve"> </v>
      </c>
      <c r="M891" s="16" t="str">
        <f>+CONSOLIDADO!N895&amp;" "&amp;CONSOLIDADO!O895</f>
        <v xml:space="preserve"> </v>
      </c>
    </row>
    <row r="892" spans="1:13" x14ac:dyDescent="0.2">
      <c r="A892" s="34" t="str">
        <f t="shared" si="65"/>
        <v>-389</v>
      </c>
      <c r="B892" s="34">
        <f t="shared" si="66"/>
        <v>389</v>
      </c>
      <c r="C892" s="34" t="str">
        <f t="shared" si="67"/>
        <v/>
      </c>
      <c r="D892" s="34" t="str">
        <f t="shared" si="68"/>
        <v/>
      </c>
      <c r="E892" s="34" t="str">
        <f t="shared" si="69"/>
        <v/>
      </c>
      <c r="F892" s="35" t="str">
        <f>IF(ISERROR(CONSOLIDADO!D896&amp;IF(LEN(CONSOLIDADO!G896)=1,"00"&amp;CONSOLIDADO!G896,IF(LEN(CONSOLIDADO!G896)=2,"0"&amp;CONSOLIDADO!G896,IF(LEN(CONSOLIDADO!G896)=3,CONSOLIDADO!G896,""))))=TRUE,"",CONSOLIDADO!D896&amp;IF(LEN(CONSOLIDADO!G896)=1,"00"&amp;CONSOLIDADO!G896,IF(LEN(CONSOLIDADO!G896)=2,"0"&amp;CONSOLIDADO!G896,IF(LEN(CONSOLIDADO!G896)=3,CONSOLIDADO!G896,""))))</f>
        <v/>
      </c>
      <c r="G892" s="16">
        <f>CONSOLIDADO!B896</f>
        <v>0</v>
      </c>
      <c r="H892" s="16" t="str">
        <f>MID(CONSOLIDADO!E896,6,250)</f>
        <v/>
      </c>
      <c r="I892" s="36">
        <f>CONSOLIDADO!H896</f>
        <v>0</v>
      </c>
      <c r="J892" s="34" t="str">
        <f>+CONSOLIDADO!P896&amp;" - "&amp;CONSOLIDADO!Q896&amp;" - "&amp;CONSOLIDADO!R896&amp;" "&amp;CONSOLIDADO!S896</f>
        <v xml:space="preserve"> -  -  </v>
      </c>
      <c r="K892" s="34" t="str">
        <f>+CONSOLIDADO!J896&amp;" "&amp;CONSOLIDADO!K896</f>
        <v xml:space="preserve"> </v>
      </c>
      <c r="L892" s="16" t="str">
        <f>+CONSOLIDADO!L896&amp;" "&amp;CONSOLIDADO!M896</f>
        <v xml:space="preserve"> </v>
      </c>
      <c r="M892" s="16" t="str">
        <f>+CONSOLIDADO!N896&amp;" "&amp;CONSOLIDADO!O896</f>
        <v xml:space="preserve"> </v>
      </c>
    </row>
    <row r="893" spans="1:13" x14ac:dyDescent="0.2">
      <c r="A893" s="34" t="str">
        <f t="shared" si="65"/>
        <v>-390</v>
      </c>
      <c r="B893" s="34">
        <f t="shared" si="66"/>
        <v>390</v>
      </c>
      <c r="C893" s="34" t="str">
        <f t="shared" si="67"/>
        <v/>
      </c>
      <c r="D893" s="34" t="str">
        <f t="shared" si="68"/>
        <v/>
      </c>
      <c r="E893" s="34" t="str">
        <f t="shared" si="69"/>
        <v/>
      </c>
      <c r="F893" s="35" t="str">
        <f>IF(ISERROR(CONSOLIDADO!D897&amp;IF(LEN(CONSOLIDADO!G897)=1,"00"&amp;CONSOLIDADO!G897,IF(LEN(CONSOLIDADO!G897)=2,"0"&amp;CONSOLIDADO!G897,IF(LEN(CONSOLIDADO!G897)=3,CONSOLIDADO!G897,""))))=TRUE,"",CONSOLIDADO!D897&amp;IF(LEN(CONSOLIDADO!G897)=1,"00"&amp;CONSOLIDADO!G897,IF(LEN(CONSOLIDADO!G897)=2,"0"&amp;CONSOLIDADO!G897,IF(LEN(CONSOLIDADO!G897)=3,CONSOLIDADO!G897,""))))</f>
        <v/>
      </c>
      <c r="G893" s="16">
        <f>CONSOLIDADO!B897</f>
        <v>0</v>
      </c>
      <c r="H893" s="16" t="str">
        <f>MID(CONSOLIDADO!E897,6,250)</f>
        <v/>
      </c>
      <c r="I893" s="36">
        <f>CONSOLIDADO!H897</f>
        <v>0</v>
      </c>
      <c r="J893" s="34" t="str">
        <f>+CONSOLIDADO!P897&amp;" - "&amp;CONSOLIDADO!Q897&amp;" - "&amp;CONSOLIDADO!R897&amp;" "&amp;CONSOLIDADO!S897</f>
        <v xml:space="preserve"> -  -  </v>
      </c>
      <c r="K893" s="34" t="str">
        <f>+CONSOLIDADO!J897&amp;" "&amp;CONSOLIDADO!K897</f>
        <v xml:space="preserve"> </v>
      </c>
      <c r="L893" s="16" t="str">
        <f>+CONSOLIDADO!L897&amp;" "&amp;CONSOLIDADO!M897</f>
        <v xml:space="preserve"> </v>
      </c>
      <c r="M893" s="16" t="str">
        <f>+CONSOLIDADO!N897&amp;" "&amp;CONSOLIDADO!O897</f>
        <v xml:space="preserve"> </v>
      </c>
    </row>
    <row r="894" spans="1:13" x14ac:dyDescent="0.2">
      <c r="A894" s="34" t="str">
        <f t="shared" si="65"/>
        <v>-391</v>
      </c>
      <c r="B894" s="34">
        <f t="shared" si="66"/>
        <v>391</v>
      </c>
      <c r="C894" s="34" t="str">
        <f t="shared" si="67"/>
        <v/>
      </c>
      <c r="D894" s="34" t="str">
        <f t="shared" si="68"/>
        <v/>
      </c>
      <c r="E894" s="34" t="str">
        <f t="shared" si="69"/>
        <v/>
      </c>
      <c r="F894" s="35" t="str">
        <f>IF(ISERROR(CONSOLIDADO!D898&amp;IF(LEN(CONSOLIDADO!G898)=1,"00"&amp;CONSOLIDADO!G898,IF(LEN(CONSOLIDADO!G898)=2,"0"&amp;CONSOLIDADO!G898,IF(LEN(CONSOLIDADO!G898)=3,CONSOLIDADO!G898,""))))=TRUE,"",CONSOLIDADO!D898&amp;IF(LEN(CONSOLIDADO!G898)=1,"00"&amp;CONSOLIDADO!G898,IF(LEN(CONSOLIDADO!G898)=2,"0"&amp;CONSOLIDADO!G898,IF(LEN(CONSOLIDADO!G898)=3,CONSOLIDADO!G898,""))))</f>
        <v/>
      </c>
      <c r="G894" s="16">
        <f>CONSOLIDADO!B898</f>
        <v>0</v>
      </c>
      <c r="H894" s="16" t="str">
        <f>MID(CONSOLIDADO!E898,6,250)</f>
        <v/>
      </c>
      <c r="I894" s="36">
        <f>CONSOLIDADO!H898</f>
        <v>0</v>
      </c>
      <c r="J894" s="34" t="str">
        <f>+CONSOLIDADO!P898&amp;" - "&amp;CONSOLIDADO!Q898&amp;" - "&amp;CONSOLIDADO!R898&amp;" "&amp;CONSOLIDADO!S898</f>
        <v xml:space="preserve"> -  -  </v>
      </c>
      <c r="K894" s="34" t="str">
        <f>+CONSOLIDADO!J898&amp;" "&amp;CONSOLIDADO!K898</f>
        <v xml:space="preserve"> </v>
      </c>
      <c r="L894" s="16" t="str">
        <f>+CONSOLIDADO!L898&amp;" "&amp;CONSOLIDADO!M898</f>
        <v xml:space="preserve"> </v>
      </c>
      <c r="M894" s="16" t="str">
        <f>+CONSOLIDADO!N898&amp;" "&amp;CONSOLIDADO!O898</f>
        <v xml:space="preserve"> </v>
      </c>
    </row>
    <row r="895" spans="1:13" x14ac:dyDescent="0.2">
      <c r="A895" s="34" t="str">
        <f t="shared" si="65"/>
        <v>-392</v>
      </c>
      <c r="B895" s="34">
        <f t="shared" si="66"/>
        <v>392</v>
      </c>
      <c r="C895" s="34" t="str">
        <f t="shared" si="67"/>
        <v/>
      </c>
      <c r="D895" s="34" t="str">
        <f t="shared" si="68"/>
        <v/>
      </c>
      <c r="E895" s="34" t="str">
        <f t="shared" si="69"/>
        <v/>
      </c>
      <c r="F895" s="35" t="str">
        <f>IF(ISERROR(CONSOLIDADO!D899&amp;IF(LEN(CONSOLIDADO!G899)=1,"00"&amp;CONSOLIDADO!G899,IF(LEN(CONSOLIDADO!G899)=2,"0"&amp;CONSOLIDADO!G899,IF(LEN(CONSOLIDADO!G899)=3,CONSOLIDADO!G899,""))))=TRUE,"",CONSOLIDADO!D899&amp;IF(LEN(CONSOLIDADO!G899)=1,"00"&amp;CONSOLIDADO!G899,IF(LEN(CONSOLIDADO!G899)=2,"0"&amp;CONSOLIDADO!G899,IF(LEN(CONSOLIDADO!G899)=3,CONSOLIDADO!G899,""))))</f>
        <v/>
      </c>
      <c r="G895" s="16">
        <f>CONSOLIDADO!B899</f>
        <v>0</v>
      </c>
      <c r="H895" s="16" t="str">
        <f>MID(CONSOLIDADO!E899,6,250)</f>
        <v/>
      </c>
      <c r="I895" s="36">
        <f>CONSOLIDADO!H899</f>
        <v>0</v>
      </c>
      <c r="J895" s="34" t="str">
        <f>+CONSOLIDADO!P899&amp;" - "&amp;CONSOLIDADO!Q899&amp;" - "&amp;CONSOLIDADO!R899&amp;" "&amp;CONSOLIDADO!S899</f>
        <v xml:space="preserve"> -  -  </v>
      </c>
      <c r="K895" s="34" t="str">
        <f>+CONSOLIDADO!J899&amp;" "&amp;CONSOLIDADO!K899</f>
        <v xml:space="preserve"> </v>
      </c>
      <c r="L895" s="16" t="str">
        <f>+CONSOLIDADO!L899&amp;" "&amp;CONSOLIDADO!M899</f>
        <v xml:space="preserve"> </v>
      </c>
      <c r="M895" s="16" t="str">
        <f>+CONSOLIDADO!N899&amp;" "&amp;CONSOLIDADO!O899</f>
        <v xml:space="preserve"> </v>
      </c>
    </row>
    <row r="896" spans="1:13" x14ac:dyDescent="0.2">
      <c r="A896" s="34" t="str">
        <f t="shared" si="65"/>
        <v>-393</v>
      </c>
      <c r="B896" s="34">
        <f t="shared" si="66"/>
        <v>393</v>
      </c>
      <c r="C896" s="34" t="str">
        <f t="shared" si="67"/>
        <v/>
      </c>
      <c r="D896" s="34" t="str">
        <f t="shared" si="68"/>
        <v/>
      </c>
      <c r="E896" s="34" t="str">
        <f t="shared" si="69"/>
        <v/>
      </c>
      <c r="F896" s="35" t="str">
        <f>IF(ISERROR(CONSOLIDADO!D900&amp;IF(LEN(CONSOLIDADO!G900)=1,"00"&amp;CONSOLIDADO!G900,IF(LEN(CONSOLIDADO!G900)=2,"0"&amp;CONSOLIDADO!G900,IF(LEN(CONSOLIDADO!G900)=3,CONSOLIDADO!G900,""))))=TRUE,"",CONSOLIDADO!D900&amp;IF(LEN(CONSOLIDADO!G900)=1,"00"&amp;CONSOLIDADO!G900,IF(LEN(CONSOLIDADO!G900)=2,"0"&amp;CONSOLIDADO!G900,IF(LEN(CONSOLIDADO!G900)=3,CONSOLIDADO!G900,""))))</f>
        <v/>
      </c>
      <c r="G896" s="16">
        <f>CONSOLIDADO!B900</f>
        <v>0</v>
      </c>
      <c r="H896" s="16" t="str">
        <f>MID(CONSOLIDADO!E900,6,250)</f>
        <v/>
      </c>
      <c r="I896" s="36">
        <f>CONSOLIDADO!H900</f>
        <v>0</v>
      </c>
      <c r="J896" s="34" t="str">
        <f>+CONSOLIDADO!P900&amp;" - "&amp;CONSOLIDADO!Q900&amp;" - "&amp;CONSOLIDADO!R900&amp;" "&amp;CONSOLIDADO!S900</f>
        <v xml:space="preserve"> -  -  </v>
      </c>
      <c r="K896" s="34" t="str">
        <f>+CONSOLIDADO!J900&amp;" "&amp;CONSOLIDADO!K900</f>
        <v xml:space="preserve"> </v>
      </c>
      <c r="L896" s="16" t="str">
        <f>+CONSOLIDADO!L900&amp;" "&amp;CONSOLIDADO!M900</f>
        <v xml:space="preserve"> </v>
      </c>
      <c r="M896" s="16" t="str">
        <f>+CONSOLIDADO!N900&amp;" "&amp;CONSOLIDADO!O900</f>
        <v xml:space="preserve"> </v>
      </c>
    </row>
    <row r="897" spans="1:13" x14ac:dyDescent="0.2">
      <c r="A897" s="34" t="str">
        <f t="shared" si="65"/>
        <v>-394</v>
      </c>
      <c r="B897" s="34">
        <f t="shared" si="66"/>
        <v>394</v>
      </c>
      <c r="C897" s="34" t="str">
        <f t="shared" si="67"/>
        <v/>
      </c>
      <c r="D897" s="34" t="str">
        <f t="shared" si="68"/>
        <v/>
      </c>
      <c r="E897" s="34" t="str">
        <f t="shared" si="69"/>
        <v/>
      </c>
      <c r="F897" s="35" t="str">
        <f>IF(ISERROR(CONSOLIDADO!D901&amp;IF(LEN(CONSOLIDADO!G901)=1,"00"&amp;CONSOLIDADO!G901,IF(LEN(CONSOLIDADO!G901)=2,"0"&amp;CONSOLIDADO!G901,IF(LEN(CONSOLIDADO!G901)=3,CONSOLIDADO!G901,""))))=TRUE,"",CONSOLIDADO!D901&amp;IF(LEN(CONSOLIDADO!G901)=1,"00"&amp;CONSOLIDADO!G901,IF(LEN(CONSOLIDADO!G901)=2,"0"&amp;CONSOLIDADO!G901,IF(LEN(CONSOLIDADO!G901)=3,CONSOLIDADO!G901,""))))</f>
        <v/>
      </c>
      <c r="G897" s="16">
        <f>CONSOLIDADO!B901</f>
        <v>0</v>
      </c>
      <c r="H897" s="16" t="str">
        <f>MID(CONSOLIDADO!E901,6,250)</f>
        <v/>
      </c>
      <c r="I897" s="36">
        <f>CONSOLIDADO!H901</f>
        <v>0</v>
      </c>
      <c r="J897" s="34" t="str">
        <f>+CONSOLIDADO!P901&amp;" - "&amp;CONSOLIDADO!Q901&amp;" - "&amp;CONSOLIDADO!R901&amp;" "&amp;CONSOLIDADO!S901</f>
        <v xml:space="preserve"> -  -  </v>
      </c>
      <c r="K897" s="34" t="str">
        <f>+CONSOLIDADO!J901&amp;" "&amp;CONSOLIDADO!K901</f>
        <v xml:space="preserve"> </v>
      </c>
      <c r="L897" s="16" t="str">
        <f>+CONSOLIDADO!L901&amp;" "&amp;CONSOLIDADO!M901</f>
        <v xml:space="preserve"> </v>
      </c>
      <c r="M897" s="16" t="str">
        <f>+CONSOLIDADO!N901&amp;" "&amp;CONSOLIDADO!O901</f>
        <v xml:space="preserve"> </v>
      </c>
    </row>
    <row r="898" spans="1:13" x14ac:dyDescent="0.2">
      <c r="A898" s="34" t="str">
        <f t="shared" si="65"/>
        <v>-395</v>
      </c>
      <c r="B898" s="34">
        <f t="shared" si="66"/>
        <v>395</v>
      </c>
      <c r="C898" s="34" t="str">
        <f t="shared" si="67"/>
        <v/>
      </c>
      <c r="D898" s="34" t="str">
        <f t="shared" si="68"/>
        <v/>
      </c>
      <c r="E898" s="34" t="str">
        <f t="shared" si="69"/>
        <v/>
      </c>
      <c r="F898" s="35" t="str">
        <f>IF(ISERROR(CONSOLIDADO!D902&amp;IF(LEN(CONSOLIDADO!G902)=1,"00"&amp;CONSOLIDADO!G902,IF(LEN(CONSOLIDADO!G902)=2,"0"&amp;CONSOLIDADO!G902,IF(LEN(CONSOLIDADO!G902)=3,CONSOLIDADO!G902,""))))=TRUE,"",CONSOLIDADO!D902&amp;IF(LEN(CONSOLIDADO!G902)=1,"00"&amp;CONSOLIDADO!G902,IF(LEN(CONSOLIDADO!G902)=2,"0"&amp;CONSOLIDADO!G902,IF(LEN(CONSOLIDADO!G902)=3,CONSOLIDADO!G902,""))))</f>
        <v/>
      </c>
      <c r="G898" s="16">
        <f>CONSOLIDADO!B902</f>
        <v>0</v>
      </c>
      <c r="H898" s="16" t="str">
        <f>MID(CONSOLIDADO!E902,6,250)</f>
        <v/>
      </c>
      <c r="I898" s="36">
        <f>CONSOLIDADO!H902</f>
        <v>0</v>
      </c>
      <c r="J898" s="34" t="str">
        <f>+CONSOLIDADO!P902&amp;" - "&amp;CONSOLIDADO!Q902&amp;" - "&amp;CONSOLIDADO!R902&amp;" "&amp;CONSOLIDADO!S902</f>
        <v xml:space="preserve"> -  -  </v>
      </c>
      <c r="K898" s="34" t="str">
        <f>+CONSOLIDADO!J902&amp;" "&amp;CONSOLIDADO!K902</f>
        <v xml:space="preserve"> </v>
      </c>
      <c r="L898" s="16" t="str">
        <f>+CONSOLIDADO!L902&amp;" "&amp;CONSOLIDADO!M902</f>
        <v xml:space="preserve"> </v>
      </c>
      <c r="M898" s="16" t="str">
        <f>+CONSOLIDADO!N902&amp;" "&amp;CONSOLIDADO!O902</f>
        <v xml:space="preserve"> </v>
      </c>
    </row>
    <row r="899" spans="1:13" x14ac:dyDescent="0.2">
      <c r="A899" s="34" t="str">
        <f t="shared" si="65"/>
        <v>-396</v>
      </c>
      <c r="B899" s="34">
        <f t="shared" si="66"/>
        <v>396</v>
      </c>
      <c r="C899" s="34" t="str">
        <f t="shared" si="67"/>
        <v/>
      </c>
      <c r="D899" s="34" t="str">
        <f t="shared" si="68"/>
        <v/>
      </c>
      <c r="E899" s="34" t="str">
        <f t="shared" si="69"/>
        <v/>
      </c>
      <c r="F899" s="35" t="str">
        <f>IF(ISERROR(CONSOLIDADO!D903&amp;IF(LEN(CONSOLIDADO!G903)=1,"00"&amp;CONSOLIDADO!G903,IF(LEN(CONSOLIDADO!G903)=2,"0"&amp;CONSOLIDADO!G903,IF(LEN(CONSOLIDADO!G903)=3,CONSOLIDADO!G903,""))))=TRUE,"",CONSOLIDADO!D903&amp;IF(LEN(CONSOLIDADO!G903)=1,"00"&amp;CONSOLIDADO!G903,IF(LEN(CONSOLIDADO!G903)=2,"0"&amp;CONSOLIDADO!G903,IF(LEN(CONSOLIDADO!G903)=3,CONSOLIDADO!G903,""))))</f>
        <v/>
      </c>
      <c r="G899" s="16">
        <f>CONSOLIDADO!B903</f>
        <v>0</v>
      </c>
      <c r="H899" s="16" t="str">
        <f>MID(CONSOLIDADO!E903,6,250)</f>
        <v/>
      </c>
      <c r="I899" s="36">
        <f>CONSOLIDADO!H903</f>
        <v>0</v>
      </c>
      <c r="J899" s="34" t="str">
        <f>+CONSOLIDADO!P903&amp;" - "&amp;CONSOLIDADO!Q903&amp;" - "&amp;CONSOLIDADO!R903&amp;" "&amp;CONSOLIDADO!S903</f>
        <v xml:space="preserve"> -  -  </v>
      </c>
      <c r="K899" s="34" t="str">
        <f>+CONSOLIDADO!J903&amp;" "&amp;CONSOLIDADO!K903</f>
        <v xml:space="preserve"> </v>
      </c>
      <c r="L899" s="16" t="str">
        <f>+CONSOLIDADO!L903&amp;" "&amp;CONSOLIDADO!M903</f>
        <v xml:space="preserve"> </v>
      </c>
      <c r="M899" s="16" t="str">
        <f>+CONSOLIDADO!N903&amp;" "&amp;CONSOLIDADO!O903</f>
        <v xml:space="preserve"> </v>
      </c>
    </row>
    <row r="900" spans="1:13" x14ac:dyDescent="0.2">
      <c r="A900" s="34" t="str">
        <f t="shared" ref="A900:A963" si="70">+C900&amp;"-"&amp;B900</f>
        <v>-397</v>
      </c>
      <c r="B900" s="34">
        <f t="shared" ref="B900:B963" si="71">IF(C900=C899,B899+1,1)</f>
        <v>397</v>
      </c>
      <c r="C900" s="34" t="str">
        <f t="shared" ref="C900:C963" si="72">MID($F900,1,13)</f>
        <v/>
      </c>
      <c r="D900" s="34" t="str">
        <f t="shared" ref="D900:D963" si="73">MID($F900,1,15)</f>
        <v/>
      </c>
      <c r="E900" s="34" t="str">
        <f t="shared" ref="E900:E963" si="74">MID($F900,1,17)</f>
        <v/>
      </c>
      <c r="F900" s="35" t="str">
        <f>IF(ISERROR(CONSOLIDADO!D904&amp;IF(LEN(CONSOLIDADO!G904)=1,"00"&amp;CONSOLIDADO!G904,IF(LEN(CONSOLIDADO!G904)=2,"0"&amp;CONSOLIDADO!G904,IF(LEN(CONSOLIDADO!G904)=3,CONSOLIDADO!G904,""))))=TRUE,"",CONSOLIDADO!D904&amp;IF(LEN(CONSOLIDADO!G904)=1,"00"&amp;CONSOLIDADO!G904,IF(LEN(CONSOLIDADO!G904)=2,"0"&amp;CONSOLIDADO!G904,IF(LEN(CONSOLIDADO!G904)=3,CONSOLIDADO!G904,""))))</f>
        <v/>
      </c>
      <c r="G900" s="16">
        <f>CONSOLIDADO!B904</f>
        <v>0</v>
      </c>
      <c r="H900" s="16" t="str">
        <f>MID(CONSOLIDADO!E904,6,250)</f>
        <v/>
      </c>
      <c r="I900" s="36">
        <f>CONSOLIDADO!H904</f>
        <v>0</v>
      </c>
      <c r="J900" s="34" t="str">
        <f>+CONSOLIDADO!P904&amp;" - "&amp;CONSOLIDADO!Q904&amp;" - "&amp;CONSOLIDADO!R904&amp;" "&amp;CONSOLIDADO!S904</f>
        <v xml:space="preserve"> -  -  </v>
      </c>
      <c r="K900" s="34" t="str">
        <f>+CONSOLIDADO!J904&amp;" "&amp;CONSOLIDADO!K904</f>
        <v xml:space="preserve"> </v>
      </c>
      <c r="L900" s="16" t="str">
        <f>+CONSOLIDADO!L904&amp;" "&amp;CONSOLIDADO!M904</f>
        <v xml:space="preserve"> </v>
      </c>
      <c r="M900" s="16" t="str">
        <f>+CONSOLIDADO!N904&amp;" "&amp;CONSOLIDADO!O904</f>
        <v xml:space="preserve"> </v>
      </c>
    </row>
    <row r="901" spans="1:13" x14ac:dyDescent="0.2">
      <c r="A901" s="34" t="str">
        <f t="shared" si="70"/>
        <v>-398</v>
      </c>
      <c r="B901" s="34">
        <f t="shared" si="71"/>
        <v>398</v>
      </c>
      <c r="C901" s="34" t="str">
        <f t="shared" si="72"/>
        <v/>
      </c>
      <c r="D901" s="34" t="str">
        <f t="shared" si="73"/>
        <v/>
      </c>
      <c r="E901" s="34" t="str">
        <f t="shared" si="74"/>
        <v/>
      </c>
      <c r="F901" s="35" t="str">
        <f>IF(ISERROR(CONSOLIDADO!D905&amp;IF(LEN(CONSOLIDADO!G905)=1,"00"&amp;CONSOLIDADO!G905,IF(LEN(CONSOLIDADO!G905)=2,"0"&amp;CONSOLIDADO!G905,IF(LEN(CONSOLIDADO!G905)=3,CONSOLIDADO!G905,""))))=TRUE,"",CONSOLIDADO!D905&amp;IF(LEN(CONSOLIDADO!G905)=1,"00"&amp;CONSOLIDADO!G905,IF(LEN(CONSOLIDADO!G905)=2,"0"&amp;CONSOLIDADO!G905,IF(LEN(CONSOLIDADO!G905)=3,CONSOLIDADO!G905,""))))</f>
        <v/>
      </c>
      <c r="G901" s="16">
        <f>CONSOLIDADO!B905</f>
        <v>0</v>
      </c>
      <c r="H901" s="16" t="str">
        <f>MID(CONSOLIDADO!E905,6,250)</f>
        <v/>
      </c>
      <c r="I901" s="36">
        <f>CONSOLIDADO!H905</f>
        <v>0</v>
      </c>
      <c r="J901" s="34" t="str">
        <f>+CONSOLIDADO!P905&amp;" - "&amp;CONSOLIDADO!Q905&amp;" - "&amp;CONSOLIDADO!R905&amp;" "&amp;CONSOLIDADO!S905</f>
        <v xml:space="preserve"> -  -  </v>
      </c>
      <c r="K901" s="34" t="str">
        <f>+CONSOLIDADO!J905&amp;" "&amp;CONSOLIDADO!K905</f>
        <v xml:space="preserve"> </v>
      </c>
      <c r="L901" s="16" t="str">
        <f>+CONSOLIDADO!L905&amp;" "&amp;CONSOLIDADO!M905</f>
        <v xml:space="preserve"> </v>
      </c>
      <c r="M901" s="16" t="str">
        <f>+CONSOLIDADO!N905&amp;" "&amp;CONSOLIDADO!O905</f>
        <v xml:space="preserve"> </v>
      </c>
    </row>
    <row r="902" spans="1:13" x14ac:dyDescent="0.2">
      <c r="A902" s="34" t="str">
        <f t="shared" si="70"/>
        <v>-399</v>
      </c>
      <c r="B902" s="34">
        <f t="shared" si="71"/>
        <v>399</v>
      </c>
      <c r="C902" s="34" t="str">
        <f t="shared" si="72"/>
        <v/>
      </c>
      <c r="D902" s="34" t="str">
        <f t="shared" si="73"/>
        <v/>
      </c>
      <c r="E902" s="34" t="str">
        <f t="shared" si="74"/>
        <v/>
      </c>
      <c r="F902" s="35" t="str">
        <f>IF(ISERROR(CONSOLIDADO!D906&amp;IF(LEN(CONSOLIDADO!G906)=1,"00"&amp;CONSOLIDADO!G906,IF(LEN(CONSOLIDADO!G906)=2,"0"&amp;CONSOLIDADO!G906,IF(LEN(CONSOLIDADO!G906)=3,CONSOLIDADO!G906,""))))=TRUE,"",CONSOLIDADO!D906&amp;IF(LEN(CONSOLIDADO!G906)=1,"00"&amp;CONSOLIDADO!G906,IF(LEN(CONSOLIDADO!G906)=2,"0"&amp;CONSOLIDADO!G906,IF(LEN(CONSOLIDADO!G906)=3,CONSOLIDADO!G906,""))))</f>
        <v/>
      </c>
      <c r="G902" s="16">
        <f>CONSOLIDADO!B906</f>
        <v>0</v>
      </c>
      <c r="H902" s="16" t="str">
        <f>MID(CONSOLIDADO!E906,6,250)</f>
        <v/>
      </c>
      <c r="I902" s="36">
        <f>CONSOLIDADO!H906</f>
        <v>0</v>
      </c>
      <c r="J902" s="34" t="str">
        <f>+CONSOLIDADO!P906&amp;" - "&amp;CONSOLIDADO!Q906&amp;" - "&amp;CONSOLIDADO!R906&amp;" "&amp;CONSOLIDADO!S906</f>
        <v xml:space="preserve"> -  -  </v>
      </c>
      <c r="K902" s="34" t="str">
        <f>+CONSOLIDADO!J906&amp;" "&amp;CONSOLIDADO!K906</f>
        <v xml:space="preserve"> </v>
      </c>
      <c r="L902" s="16" t="str">
        <f>+CONSOLIDADO!L906&amp;" "&amp;CONSOLIDADO!M906</f>
        <v xml:space="preserve"> </v>
      </c>
      <c r="M902" s="16" t="str">
        <f>+CONSOLIDADO!N906&amp;" "&amp;CONSOLIDADO!O906</f>
        <v xml:space="preserve"> </v>
      </c>
    </row>
    <row r="903" spans="1:13" x14ac:dyDescent="0.2">
      <c r="A903" s="34" t="str">
        <f t="shared" si="70"/>
        <v>-400</v>
      </c>
      <c r="B903" s="34">
        <f t="shared" si="71"/>
        <v>400</v>
      </c>
      <c r="C903" s="34" t="str">
        <f t="shared" si="72"/>
        <v/>
      </c>
      <c r="D903" s="34" t="str">
        <f t="shared" si="73"/>
        <v/>
      </c>
      <c r="E903" s="34" t="str">
        <f t="shared" si="74"/>
        <v/>
      </c>
      <c r="F903" s="35" t="str">
        <f>IF(ISERROR(CONSOLIDADO!D907&amp;IF(LEN(CONSOLIDADO!G907)=1,"00"&amp;CONSOLIDADO!G907,IF(LEN(CONSOLIDADO!G907)=2,"0"&amp;CONSOLIDADO!G907,IF(LEN(CONSOLIDADO!G907)=3,CONSOLIDADO!G907,""))))=TRUE,"",CONSOLIDADO!D907&amp;IF(LEN(CONSOLIDADO!G907)=1,"00"&amp;CONSOLIDADO!G907,IF(LEN(CONSOLIDADO!G907)=2,"0"&amp;CONSOLIDADO!G907,IF(LEN(CONSOLIDADO!G907)=3,CONSOLIDADO!G907,""))))</f>
        <v/>
      </c>
      <c r="G903" s="16">
        <f>CONSOLIDADO!B907</f>
        <v>0</v>
      </c>
      <c r="H903" s="16" t="str">
        <f>MID(CONSOLIDADO!E907,6,250)</f>
        <v/>
      </c>
      <c r="I903" s="36">
        <f>CONSOLIDADO!H907</f>
        <v>0</v>
      </c>
      <c r="J903" s="34" t="str">
        <f>+CONSOLIDADO!P907&amp;" - "&amp;CONSOLIDADO!Q907&amp;" - "&amp;CONSOLIDADO!R907&amp;" "&amp;CONSOLIDADO!S907</f>
        <v xml:space="preserve"> -  -  </v>
      </c>
      <c r="K903" s="34" t="str">
        <f>+CONSOLIDADO!J907&amp;" "&amp;CONSOLIDADO!K907</f>
        <v xml:space="preserve"> </v>
      </c>
      <c r="L903" s="16" t="str">
        <f>+CONSOLIDADO!L907&amp;" "&amp;CONSOLIDADO!M907</f>
        <v xml:space="preserve"> </v>
      </c>
      <c r="M903" s="16" t="str">
        <f>+CONSOLIDADO!N907&amp;" "&amp;CONSOLIDADO!O907</f>
        <v xml:space="preserve"> </v>
      </c>
    </row>
    <row r="904" spans="1:13" x14ac:dyDescent="0.2">
      <c r="A904" s="34" t="str">
        <f t="shared" si="70"/>
        <v>-401</v>
      </c>
      <c r="B904" s="34">
        <f t="shared" si="71"/>
        <v>401</v>
      </c>
      <c r="C904" s="34" t="str">
        <f t="shared" si="72"/>
        <v/>
      </c>
      <c r="D904" s="34" t="str">
        <f t="shared" si="73"/>
        <v/>
      </c>
      <c r="E904" s="34" t="str">
        <f t="shared" si="74"/>
        <v/>
      </c>
      <c r="F904" s="35" t="str">
        <f>IF(ISERROR(CONSOLIDADO!D908&amp;IF(LEN(CONSOLIDADO!G908)=1,"00"&amp;CONSOLIDADO!G908,IF(LEN(CONSOLIDADO!G908)=2,"0"&amp;CONSOLIDADO!G908,IF(LEN(CONSOLIDADO!G908)=3,CONSOLIDADO!G908,""))))=TRUE,"",CONSOLIDADO!D908&amp;IF(LEN(CONSOLIDADO!G908)=1,"00"&amp;CONSOLIDADO!G908,IF(LEN(CONSOLIDADO!G908)=2,"0"&amp;CONSOLIDADO!G908,IF(LEN(CONSOLIDADO!G908)=3,CONSOLIDADO!G908,""))))</f>
        <v/>
      </c>
      <c r="G904" s="16">
        <f>CONSOLIDADO!B908</f>
        <v>0</v>
      </c>
      <c r="H904" s="16" t="str">
        <f>MID(CONSOLIDADO!E908,6,250)</f>
        <v/>
      </c>
      <c r="I904" s="36">
        <f>CONSOLIDADO!H908</f>
        <v>0</v>
      </c>
      <c r="J904" s="34" t="str">
        <f>+CONSOLIDADO!P908&amp;" - "&amp;CONSOLIDADO!Q908&amp;" - "&amp;CONSOLIDADO!R908&amp;" "&amp;CONSOLIDADO!S908</f>
        <v xml:space="preserve"> -  -  </v>
      </c>
      <c r="K904" s="34" t="str">
        <f>+CONSOLIDADO!J908&amp;" "&amp;CONSOLIDADO!K908</f>
        <v xml:space="preserve"> </v>
      </c>
      <c r="L904" s="16" t="str">
        <f>+CONSOLIDADO!L908&amp;" "&amp;CONSOLIDADO!M908</f>
        <v xml:space="preserve"> </v>
      </c>
      <c r="M904" s="16" t="str">
        <f>+CONSOLIDADO!N908&amp;" "&amp;CONSOLIDADO!O908</f>
        <v xml:space="preserve"> </v>
      </c>
    </row>
    <row r="905" spans="1:13" x14ac:dyDescent="0.2">
      <c r="A905" s="34" t="str">
        <f t="shared" si="70"/>
        <v>-402</v>
      </c>
      <c r="B905" s="34">
        <f t="shared" si="71"/>
        <v>402</v>
      </c>
      <c r="C905" s="34" t="str">
        <f t="shared" si="72"/>
        <v/>
      </c>
      <c r="D905" s="34" t="str">
        <f t="shared" si="73"/>
        <v/>
      </c>
      <c r="E905" s="34" t="str">
        <f t="shared" si="74"/>
        <v/>
      </c>
      <c r="F905" s="35" t="str">
        <f>IF(ISERROR(CONSOLIDADO!D909&amp;IF(LEN(CONSOLIDADO!G909)=1,"00"&amp;CONSOLIDADO!G909,IF(LEN(CONSOLIDADO!G909)=2,"0"&amp;CONSOLIDADO!G909,IF(LEN(CONSOLIDADO!G909)=3,CONSOLIDADO!G909,""))))=TRUE,"",CONSOLIDADO!D909&amp;IF(LEN(CONSOLIDADO!G909)=1,"00"&amp;CONSOLIDADO!G909,IF(LEN(CONSOLIDADO!G909)=2,"0"&amp;CONSOLIDADO!G909,IF(LEN(CONSOLIDADO!G909)=3,CONSOLIDADO!G909,""))))</f>
        <v/>
      </c>
      <c r="G905" s="16">
        <f>CONSOLIDADO!B909</f>
        <v>0</v>
      </c>
      <c r="H905" s="16" t="str">
        <f>MID(CONSOLIDADO!E909,6,250)</f>
        <v/>
      </c>
      <c r="I905" s="36">
        <f>CONSOLIDADO!H909</f>
        <v>0</v>
      </c>
      <c r="J905" s="34" t="str">
        <f>+CONSOLIDADO!P909&amp;" - "&amp;CONSOLIDADO!Q909&amp;" - "&amp;CONSOLIDADO!R909&amp;" "&amp;CONSOLIDADO!S909</f>
        <v xml:space="preserve"> -  -  </v>
      </c>
      <c r="K905" s="34" t="str">
        <f>+CONSOLIDADO!J909&amp;" "&amp;CONSOLIDADO!K909</f>
        <v xml:space="preserve"> </v>
      </c>
      <c r="L905" s="16" t="str">
        <f>+CONSOLIDADO!L909&amp;" "&amp;CONSOLIDADO!M909</f>
        <v xml:space="preserve"> </v>
      </c>
      <c r="M905" s="16" t="str">
        <f>+CONSOLIDADO!N909&amp;" "&amp;CONSOLIDADO!O909</f>
        <v xml:space="preserve"> </v>
      </c>
    </row>
    <row r="906" spans="1:13" x14ac:dyDescent="0.2">
      <c r="A906" s="34" t="str">
        <f t="shared" si="70"/>
        <v>-403</v>
      </c>
      <c r="B906" s="34">
        <f t="shared" si="71"/>
        <v>403</v>
      </c>
      <c r="C906" s="34" t="str">
        <f t="shared" si="72"/>
        <v/>
      </c>
      <c r="D906" s="34" t="str">
        <f t="shared" si="73"/>
        <v/>
      </c>
      <c r="E906" s="34" t="str">
        <f t="shared" si="74"/>
        <v/>
      </c>
      <c r="F906" s="35" t="str">
        <f>IF(ISERROR(CONSOLIDADO!D910&amp;IF(LEN(CONSOLIDADO!G910)=1,"00"&amp;CONSOLIDADO!G910,IF(LEN(CONSOLIDADO!G910)=2,"0"&amp;CONSOLIDADO!G910,IF(LEN(CONSOLIDADO!G910)=3,CONSOLIDADO!G910,""))))=TRUE,"",CONSOLIDADO!D910&amp;IF(LEN(CONSOLIDADO!G910)=1,"00"&amp;CONSOLIDADO!G910,IF(LEN(CONSOLIDADO!G910)=2,"0"&amp;CONSOLIDADO!G910,IF(LEN(CONSOLIDADO!G910)=3,CONSOLIDADO!G910,""))))</f>
        <v/>
      </c>
      <c r="G906" s="16">
        <f>CONSOLIDADO!B910</f>
        <v>0</v>
      </c>
      <c r="H906" s="16" t="str">
        <f>MID(CONSOLIDADO!E910,6,250)</f>
        <v/>
      </c>
      <c r="I906" s="36">
        <f>CONSOLIDADO!H910</f>
        <v>0</v>
      </c>
      <c r="J906" s="34" t="str">
        <f>+CONSOLIDADO!P910&amp;" - "&amp;CONSOLIDADO!Q910&amp;" - "&amp;CONSOLIDADO!R910&amp;" "&amp;CONSOLIDADO!S910</f>
        <v xml:space="preserve"> -  -  </v>
      </c>
      <c r="K906" s="34" t="str">
        <f>+CONSOLIDADO!J910&amp;" "&amp;CONSOLIDADO!K910</f>
        <v xml:space="preserve"> </v>
      </c>
      <c r="L906" s="16" t="str">
        <f>+CONSOLIDADO!L910&amp;" "&amp;CONSOLIDADO!M910</f>
        <v xml:space="preserve"> </v>
      </c>
      <c r="M906" s="16" t="str">
        <f>+CONSOLIDADO!N910&amp;" "&amp;CONSOLIDADO!O910</f>
        <v xml:space="preserve"> </v>
      </c>
    </row>
    <row r="907" spans="1:13" x14ac:dyDescent="0.2">
      <c r="A907" s="34" t="str">
        <f t="shared" si="70"/>
        <v>-404</v>
      </c>
      <c r="B907" s="34">
        <f t="shared" si="71"/>
        <v>404</v>
      </c>
      <c r="C907" s="34" t="str">
        <f t="shared" si="72"/>
        <v/>
      </c>
      <c r="D907" s="34" t="str">
        <f t="shared" si="73"/>
        <v/>
      </c>
      <c r="E907" s="34" t="str">
        <f t="shared" si="74"/>
        <v/>
      </c>
      <c r="F907" s="35" t="str">
        <f>IF(ISERROR(CONSOLIDADO!D911&amp;IF(LEN(CONSOLIDADO!G911)=1,"00"&amp;CONSOLIDADO!G911,IF(LEN(CONSOLIDADO!G911)=2,"0"&amp;CONSOLIDADO!G911,IF(LEN(CONSOLIDADO!G911)=3,CONSOLIDADO!G911,""))))=TRUE,"",CONSOLIDADO!D911&amp;IF(LEN(CONSOLIDADO!G911)=1,"00"&amp;CONSOLIDADO!G911,IF(LEN(CONSOLIDADO!G911)=2,"0"&amp;CONSOLIDADO!G911,IF(LEN(CONSOLIDADO!G911)=3,CONSOLIDADO!G911,""))))</f>
        <v/>
      </c>
      <c r="G907" s="16">
        <f>CONSOLIDADO!B911</f>
        <v>0</v>
      </c>
      <c r="H907" s="16" t="str">
        <f>MID(CONSOLIDADO!E911,6,250)</f>
        <v/>
      </c>
      <c r="I907" s="36">
        <f>CONSOLIDADO!H911</f>
        <v>0</v>
      </c>
      <c r="J907" s="34" t="str">
        <f>+CONSOLIDADO!P911&amp;" - "&amp;CONSOLIDADO!Q911&amp;" - "&amp;CONSOLIDADO!R911&amp;" "&amp;CONSOLIDADO!S911</f>
        <v xml:space="preserve"> -  -  </v>
      </c>
      <c r="K907" s="34" t="str">
        <f>+CONSOLIDADO!J911&amp;" "&amp;CONSOLIDADO!K911</f>
        <v xml:space="preserve"> </v>
      </c>
      <c r="L907" s="16" t="str">
        <f>+CONSOLIDADO!L911&amp;" "&amp;CONSOLIDADO!M911</f>
        <v xml:space="preserve"> </v>
      </c>
      <c r="M907" s="16" t="str">
        <f>+CONSOLIDADO!N911&amp;" "&amp;CONSOLIDADO!O911</f>
        <v xml:space="preserve"> </v>
      </c>
    </row>
    <row r="908" spans="1:13" x14ac:dyDescent="0.2">
      <c r="A908" s="34" t="str">
        <f t="shared" si="70"/>
        <v>-405</v>
      </c>
      <c r="B908" s="34">
        <f t="shared" si="71"/>
        <v>405</v>
      </c>
      <c r="C908" s="34" t="str">
        <f t="shared" si="72"/>
        <v/>
      </c>
      <c r="D908" s="34" t="str">
        <f t="shared" si="73"/>
        <v/>
      </c>
      <c r="E908" s="34" t="str">
        <f t="shared" si="74"/>
        <v/>
      </c>
      <c r="F908" s="35" t="str">
        <f>IF(ISERROR(CONSOLIDADO!D912&amp;IF(LEN(CONSOLIDADO!G912)=1,"00"&amp;CONSOLIDADO!G912,IF(LEN(CONSOLIDADO!G912)=2,"0"&amp;CONSOLIDADO!G912,IF(LEN(CONSOLIDADO!G912)=3,CONSOLIDADO!G912,""))))=TRUE,"",CONSOLIDADO!D912&amp;IF(LEN(CONSOLIDADO!G912)=1,"00"&amp;CONSOLIDADO!G912,IF(LEN(CONSOLIDADO!G912)=2,"0"&amp;CONSOLIDADO!G912,IF(LEN(CONSOLIDADO!G912)=3,CONSOLIDADO!G912,""))))</f>
        <v/>
      </c>
      <c r="G908" s="16">
        <f>CONSOLIDADO!B912</f>
        <v>0</v>
      </c>
      <c r="H908" s="16" t="str">
        <f>MID(CONSOLIDADO!E912,6,250)</f>
        <v/>
      </c>
      <c r="I908" s="36">
        <f>CONSOLIDADO!H912</f>
        <v>0</v>
      </c>
      <c r="J908" s="34" t="str">
        <f>+CONSOLIDADO!P912&amp;" - "&amp;CONSOLIDADO!Q912&amp;" - "&amp;CONSOLIDADO!R912&amp;" "&amp;CONSOLIDADO!S912</f>
        <v xml:space="preserve"> -  -  </v>
      </c>
      <c r="K908" s="34" t="str">
        <f>+CONSOLIDADO!J912&amp;" "&amp;CONSOLIDADO!K912</f>
        <v xml:space="preserve"> </v>
      </c>
      <c r="L908" s="16" t="str">
        <f>+CONSOLIDADO!L912&amp;" "&amp;CONSOLIDADO!M912</f>
        <v xml:space="preserve"> </v>
      </c>
      <c r="M908" s="16" t="str">
        <f>+CONSOLIDADO!N912&amp;" "&amp;CONSOLIDADO!O912</f>
        <v xml:space="preserve"> </v>
      </c>
    </row>
    <row r="909" spans="1:13" x14ac:dyDescent="0.2">
      <c r="A909" s="34" t="str">
        <f t="shared" si="70"/>
        <v>-406</v>
      </c>
      <c r="B909" s="34">
        <f t="shared" si="71"/>
        <v>406</v>
      </c>
      <c r="C909" s="34" t="str">
        <f t="shared" si="72"/>
        <v/>
      </c>
      <c r="D909" s="34" t="str">
        <f t="shared" si="73"/>
        <v/>
      </c>
      <c r="E909" s="34" t="str">
        <f t="shared" si="74"/>
        <v/>
      </c>
      <c r="F909" s="35" t="str">
        <f>IF(ISERROR(CONSOLIDADO!D913&amp;IF(LEN(CONSOLIDADO!G913)=1,"00"&amp;CONSOLIDADO!G913,IF(LEN(CONSOLIDADO!G913)=2,"0"&amp;CONSOLIDADO!G913,IF(LEN(CONSOLIDADO!G913)=3,CONSOLIDADO!G913,""))))=TRUE,"",CONSOLIDADO!D913&amp;IF(LEN(CONSOLIDADO!G913)=1,"00"&amp;CONSOLIDADO!G913,IF(LEN(CONSOLIDADO!G913)=2,"0"&amp;CONSOLIDADO!G913,IF(LEN(CONSOLIDADO!G913)=3,CONSOLIDADO!G913,""))))</f>
        <v/>
      </c>
      <c r="G909" s="16">
        <f>CONSOLIDADO!B913</f>
        <v>0</v>
      </c>
      <c r="H909" s="16" t="str">
        <f>MID(CONSOLIDADO!E913,6,250)</f>
        <v/>
      </c>
      <c r="I909" s="36">
        <f>CONSOLIDADO!H913</f>
        <v>0</v>
      </c>
      <c r="J909" s="34" t="str">
        <f>+CONSOLIDADO!P913&amp;" - "&amp;CONSOLIDADO!Q913&amp;" - "&amp;CONSOLIDADO!R913&amp;" "&amp;CONSOLIDADO!S913</f>
        <v xml:space="preserve"> -  -  </v>
      </c>
      <c r="K909" s="34" t="str">
        <f>+CONSOLIDADO!J913&amp;" "&amp;CONSOLIDADO!K913</f>
        <v xml:space="preserve"> </v>
      </c>
      <c r="L909" s="16" t="str">
        <f>+CONSOLIDADO!L913&amp;" "&amp;CONSOLIDADO!M913</f>
        <v xml:space="preserve"> </v>
      </c>
      <c r="M909" s="16" t="str">
        <f>+CONSOLIDADO!N913&amp;" "&amp;CONSOLIDADO!O913</f>
        <v xml:space="preserve"> </v>
      </c>
    </row>
    <row r="910" spans="1:13" x14ac:dyDescent="0.2">
      <c r="A910" s="34" t="str">
        <f t="shared" si="70"/>
        <v>-407</v>
      </c>
      <c r="B910" s="34">
        <f t="shared" si="71"/>
        <v>407</v>
      </c>
      <c r="C910" s="34" t="str">
        <f t="shared" si="72"/>
        <v/>
      </c>
      <c r="D910" s="34" t="str">
        <f t="shared" si="73"/>
        <v/>
      </c>
      <c r="E910" s="34" t="str">
        <f t="shared" si="74"/>
        <v/>
      </c>
      <c r="F910" s="35" t="str">
        <f>IF(ISERROR(CONSOLIDADO!D914&amp;IF(LEN(CONSOLIDADO!G914)=1,"00"&amp;CONSOLIDADO!G914,IF(LEN(CONSOLIDADO!G914)=2,"0"&amp;CONSOLIDADO!G914,IF(LEN(CONSOLIDADO!G914)=3,CONSOLIDADO!G914,""))))=TRUE,"",CONSOLIDADO!D914&amp;IF(LEN(CONSOLIDADO!G914)=1,"00"&amp;CONSOLIDADO!G914,IF(LEN(CONSOLIDADO!G914)=2,"0"&amp;CONSOLIDADO!G914,IF(LEN(CONSOLIDADO!G914)=3,CONSOLIDADO!G914,""))))</f>
        <v/>
      </c>
      <c r="G910" s="16">
        <f>CONSOLIDADO!B914</f>
        <v>0</v>
      </c>
      <c r="H910" s="16" t="str">
        <f>MID(CONSOLIDADO!E914,6,250)</f>
        <v/>
      </c>
      <c r="I910" s="36">
        <f>CONSOLIDADO!H914</f>
        <v>0</v>
      </c>
      <c r="J910" s="34" t="str">
        <f>+CONSOLIDADO!P914&amp;" - "&amp;CONSOLIDADO!Q914&amp;" - "&amp;CONSOLIDADO!R914&amp;" "&amp;CONSOLIDADO!S914</f>
        <v xml:space="preserve"> -  -  </v>
      </c>
      <c r="K910" s="34" t="str">
        <f>+CONSOLIDADO!J914&amp;" "&amp;CONSOLIDADO!K914</f>
        <v xml:space="preserve"> </v>
      </c>
      <c r="L910" s="16" t="str">
        <f>+CONSOLIDADO!L914&amp;" "&amp;CONSOLIDADO!M914</f>
        <v xml:space="preserve"> </v>
      </c>
      <c r="M910" s="16" t="str">
        <f>+CONSOLIDADO!N914&amp;" "&amp;CONSOLIDADO!O914</f>
        <v xml:space="preserve"> </v>
      </c>
    </row>
    <row r="911" spans="1:13" x14ac:dyDescent="0.2">
      <c r="A911" s="34" t="str">
        <f t="shared" si="70"/>
        <v>-408</v>
      </c>
      <c r="B911" s="34">
        <f t="shared" si="71"/>
        <v>408</v>
      </c>
      <c r="C911" s="34" t="str">
        <f t="shared" si="72"/>
        <v/>
      </c>
      <c r="D911" s="34" t="str">
        <f t="shared" si="73"/>
        <v/>
      </c>
      <c r="E911" s="34" t="str">
        <f t="shared" si="74"/>
        <v/>
      </c>
      <c r="F911" s="35" t="str">
        <f>IF(ISERROR(CONSOLIDADO!D915&amp;IF(LEN(CONSOLIDADO!G915)=1,"00"&amp;CONSOLIDADO!G915,IF(LEN(CONSOLIDADO!G915)=2,"0"&amp;CONSOLIDADO!G915,IF(LEN(CONSOLIDADO!G915)=3,CONSOLIDADO!G915,""))))=TRUE,"",CONSOLIDADO!D915&amp;IF(LEN(CONSOLIDADO!G915)=1,"00"&amp;CONSOLIDADO!G915,IF(LEN(CONSOLIDADO!G915)=2,"0"&amp;CONSOLIDADO!G915,IF(LEN(CONSOLIDADO!G915)=3,CONSOLIDADO!G915,""))))</f>
        <v/>
      </c>
      <c r="G911" s="16">
        <f>CONSOLIDADO!B915</f>
        <v>0</v>
      </c>
      <c r="H911" s="16" t="str">
        <f>MID(CONSOLIDADO!E915,6,250)</f>
        <v/>
      </c>
      <c r="I911" s="36">
        <f>CONSOLIDADO!H915</f>
        <v>0</v>
      </c>
      <c r="J911" s="34" t="str">
        <f>+CONSOLIDADO!P915&amp;" - "&amp;CONSOLIDADO!Q915&amp;" - "&amp;CONSOLIDADO!R915&amp;" "&amp;CONSOLIDADO!S915</f>
        <v xml:space="preserve"> -  -  </v>
      </c>
      <c r="K911" s="34" t="str">
        <f>+CONSOLIDADO!J915&amp;" "&amp;CONSOLIDADO!K915</f>
        <v xml:space="preserve"> </v>
      </c>
      <c r="L911" s="16" t="str">
        <f>+CONSOLIDADO!L915&amp;" "&amp;CONSOLIDADO!M915</f>
        <v xml:space="preserve"> </v>
      </c>
      <c r="M911" s="16" t="str">
        <f>+CONSOLIDADO!N915&amp;" "&amp;CONSOLIDADO!O915</f>
        <v xml:space="preserve"> </v>
      </c>
    </row>
    <row r="912" spans="1:13" x14ac:dyDescent="0.2">
      <c r="A912" s="34" t="str">
        <f t="shared" si="70"/>
        <v>-409</v>
      </c>
      <c r="B912" s="34">
        <f t="shared" si="71"/>
        <v>409</v>
      </c>
      <c r="C912" s="34" t="str">
        <f t="shared" si="72"/>
        <v/>
      </c>
      <c r="D912" s="34" t="str">
        <f t="shared" si="73"/>
        <v/>
      </c>
      <c r="E912" s="34" t="str">
        <f t="shared" si="74"/>
        <v/>
      </c>
      <c r="F912" s="35" t="str">
        <f>IF(ISERROR(CONSOLIDADO!D916&amp;IF(LEN(CONSOLIDADO!G916)=1,"00"&amp;CONSOLIDADO!G916,IF(LEN(CONSOLIDADO!G916)=2,"0"&amp;CONSOLIDADO!G916,IF(LEN(CONSOLIDADO!G916)=3,CONSOLIDADO!G916,""))))=TRUE,"",CONSOLIDADO!D916&amp;IF(LEN(CONSOLIDADO!G916)=1,"00"&amp;CONSOLIDADO!G916,IF(LEN(CONSOLIDADO!G916)=2,"0"&amp;CONSOLIDADO!G916,IF(LEN(CONSOLIDADO!G916)=3,CONSOLIDADO!G916,""))))</f>
        <v/>
      </c>
      <c r="G912" s="16">
        <f>CONSOLIDADO!B916</f>
        <v>0</v>
      </c>
      <c r="H912" s="16" t="str">
        <f>MID(CONSOLIDADO!E916,6,250)</f>
        <v/>
      </c>
      <c r="I912" s="36">
        <f>CONSOLIDADO!H916</f>
        <v>0</v>
      </c>
      <c r="J912" s="34" t="str">
        <f>+CONSOLIDADO!P916&amp;" - "&amp;CONSOLIDADO!Q916&amp;" - "&amp;CONSOLIDADO!R916&amp;" "&amp;CONSOLIDADO!S916</f>
        <v xml:space="preserve"> -  -  </v>
      </c>
      <c r="K912" s="34" t="str">
        <f>+CONSOLIDADO!J916&amp;" "&amp;CONSOLIDADO!K916</f>
        <v xml:space="preserve"> </v>
      </c>
      <c r="L912" s="16" t="str">
        <f>+CONSOLIDADO!L916&amp;" "&amp;CONSOLIDADO!M916</f>
        <v xml:space="preserve"> </v>
      </c>
      <c r="M912" s="16" t="str">
        <f>+CONSOLIDADO!N916&amp;" "&amp;CONSOLIDADO!O916</f>
        <v xml:space="preserve"> </v>
      </c>
    </row>
    <row r="913" spans="1:13" x14ac:dyDescent="0.2">
      <c r="A913" s="34" t="str">
        <f t="shared" si="70"/>
        <v>-410</v>
      </c>
      <c r="B913" s="34">
        <f t="shared" si="71"/>
        <v>410</v>
      </c>
      <c r="C913" s="34" t="str">
        <f t="shared" si="72"/>
        <v/>
      </c>
      <c r="D913" s="34" t="str">
        <f t="shared" si="73"/>
        <v/>
      </c>
      <c r="E913" s="34" t="str">
        <f t="shared" si="74"/>
        <v/>
      </c>
      <c r="F913" s="35" t="str">
        <f>IF(ISERROR(CONSOLIDADO!D917&amp;IF(LEN(CONSOLIDADO!G917)=1,"00"&amp;CONSOLIDADO!G917,IF(LEN(CONSOLIDADO!G917)=2,"0"&amp;CONSOLIDADO!G917,IF(LEN(CONSOLIDADO!G917)=3,CONSOLIDADO!G917,""))))=TRUE,"",CONSOLIDADO!D917&amp;IF(LEN(CONSOLIDADO!G917)=1,"00"&amp;CONSOLIDADO!G917,IF(LEN(CONSOLIDADO!G917)=2,"0"&amp;CONSOLIDADO!G917,IF(LEN(CONSOLIDADO!G917)=3,CONSOLIDADO!G917,""))))</f>
        <v/>
      </c>
      <c r="G913" s="16">
        <f>CONSOLIDADO!B917</f>
        <v>0</v>
      </c>
      <c r="H913" s="16" t="str">
        <f>MID(CONSOLIDADO!E917,6,250)</f>
        <v/>
      </c>
      <c r="I913" s="36">
        <f>CONSOLIDADO!H917</f>
        <v>0</v>
      </c>
      <c r="J913" s="34" t="str">
        <f>+CONSOLIDADO!P917&amp;" - "&amp;CONSOLIDADO!Q917&amp;" - "&amp;CONSOLIDADO!R917&amp;" "&amp;CONSOLIDADO!S917</f>
        <v xml:space="preserve"> -  -  </v>
      </c>
      <c r="K913" s="34" t="str">
        <f>+CONSOLIDADO!J917&amp;" "&amp;CONSOLIDADO!K917</f>
        <v xml:space="preserve"> </v>
      </c>
      <c r="L913" s="16" t="str">
        <f>+CONSOLIDADO!L917&amp;" "&amp;CONSOLIDADO!M917</f>
        <v xml:space="preserve"> </v>
      </c>
      <c r="M913" s="16" t="str">
        <f>+CONSOLIDADO!N917&amp;" "&amp;CONSOLIDADO!O917</f>
        <v xml:space="preserve"> </v>
      </c>
    </row>
    <row r="914" spans="1:13" x14ac:dyDescent="0.2">
      <c r="A914" s="34" t="str">
        <f t="shared" si="70"/>
        <v>-411</v>
      </c>
      <c r="B914" s="34">
        <f t="shared" si="71"/>
        <v>411</v>
      </c>
      <c r="C914" s="34" t="str">
        <f t="shared" si="72"/>
        <v/>
      </c>
      <c r="D914" s="34" t="str">
        <f t="shared" si="73"/>
        <v/>
      </c>
      <c r="E914" s="34" t="str">
        <f t="shared" si="74"/>
        <v/>
      </c>
      <c r="F914" s="35" t="str">
        <f>IF(ISERROR(CONSOLIDADO!D918&amp;IF(LEN(CONSOLIDADO!G918)=1,"00"&amp;CONSOLIDADO!G918,IF(LEN(CONSOLIDADO!G918)=2,"0"&amp;CONSOLIDADO!G918,IF(LEN(CONSOLIDADO!G918)=3,CONSOLIDADO!G918,""))))=TRUE,"",CONSOLIDADO!D918&amp;IF(LEN(CONSOLIDADO!G918)=1,"00"&amp;CONSOLIDADO!G918,IF(LEN(CONSOLIDADO!G918)=2,"0"&amp;CONSOLIDADO!G918,IF(LEN(CONSOLIDADO!G918)=3,CONSOLIDADO!G918,""))))</f>
        <v/>
      </c>
      <c r="G914" s="16">
        <f>CONSOLIDADO!B918</f>
        <v>0</v>
      </c>
      <c r="H914" s="16" t="str">
        <f>MID(CONSOLIDADO!E918,6,250)</f>
        <v/>
      </c>
      <c r="I914" s="36">
        <f>CONSOLIDADO!H918</f>
        <v>0</v>
      </c>
      <c r="J914" s="34" t="str">
        <f>+CONSOLIDADO!P918&amp;" - "&amp;CONSOLIDADO!Q918&amp;" - "&amp;CONSOLIDADO!R918&amp;" "&amp;CONSOLIDADO!S918</f>
        <v xml:space="preserve"> -  -  </v>
      </c>
      <c r="K914" s="34" t="str">
        <f>+CONSOLIDADO!J918&amp;" "&amp;CONSOLIDADO!K918</f>
        <v xml:space="preserve"> </v>
      </c>
      <c r="L914" s="16" t="str">
        <f>+CONSOLIDADO!L918&amp;" "&amp;CONSOLIDADO!M918</f>
        <v xml:space="preserve"> </v>
      </c>
      <c r="M914" s="16" t="str">
        <f>+CONSOLIDADO!N918&amp;" "&amp;CONSOLIDADO!O918</f>
        <v xml:space="preserve"> </v>
      </c>
    </row>
    <row r="915" spans="1:13" x14ac:dyDescent="0.2">
      <c r="A915" s="34" t="str">
        <f t="shared" si="70"/>
        <v>-412</v>
      </c>
      <c r="B915" s="34">
        <f t="shared" si="71"/>
        <v>412</v>
      </c>
      <c r="C915" s="34" t="str">
        <f t="shared" si="72"/>
        <v/>
      </c>
      <c r="D915" s="34" t="str">
        <f t="shared" si="73"/>
        <v/>
      </c>
      <c r="E915" s="34" t="str">
        <f t="shared" si="74"/>
        <v/>
      </c>
      <c r="F915" s="35" t="str">
        <f>IF(ISERROR(CONSOLIDADO!D919&amp;IF(LEN(CONSOLIDADO!G919)=1,"00"&amp;CONSOLIDADO!G919,IF(LEN(CONSOLIDADO!G919)=2,"0"&amp;CONSOLIDADO!G919,IF(LEN(CONSOLIDADO!G919)=3,CONSOLIDADO!G919,""))))=TRUE,"",CONSOLIDADO!D919&amp;IF(LEN(CONSOLIDADO!G919)=1,"00"&amp;CONSOLIDADO!G919,IF(LEN(CONSOLIDADO!G919)=2,"0"&amp;CONSOLIDADO!G919,IF(LEN(CONSOLIDADO!G919)=3,CONSOLIDADO!G919,""))))</f>
        <v/>
      </c>
      <c r="G915" s="16">
        <f>CONSOLIDADO!B919</f>
        <v>0</v>
      </c>
      <c r="H915" s="16" t="str">
        <f>MID(CONSOLIDADO!E919,6,250)</f>
        <v/>
      </c>
      <c r="I915" s="36">
        <f>CONSOLIDADO!H919</f>
        <v>0</v>
      </c>
      <c r="J915" s="34" t="str">
        <f>+CONSOLIDADO!P919&amp;" - "&amp;CONSOLIDADO!Q919&amp;" - "&amp;CONSOLIDADO!R919&amp;" "&amp;CONSOLIDADO!S919</f>
        <v xml:space="preserve"> -  -  </v>
      </c>
      <c r="K915" s="34" t="str">
        <f>+CONSOLIDADO!J919&amp;" "&amp;CONSOLIDADO!K919</f>
        <v xml:space="preserve"> </v>
      </c>
      <c r="L915" s="16" t="str">
        <f>+CONSOLIDADO!L919&amp;" "&amp;CONSOLIDADO!M919</f>
        <v xml:space="preserve"> </v>
      </c>
      <c r="M915" s="16" t="str">
        <f>+CONSOLIDADO!N919&amp;" "&amp;CONSOLIDADO!O919</f>
        <v xml:space="preserve"> </v>
      </c>
    </row>
    <row r="916" spans="1:13" x14ac:dyDescent="0.2">
      <c r="A916" s="34" t="str">
        <f t="shared" si="70"/>
        <v>-413</v>
      </c>
      <c r="B916" s="34">
        <f t="shared" si="71"/>
        <v>413</v>
      </c>
      <c r="C916" s="34" t="str">
        <f t="shared" si="72"/>
        <v/>
      </c>
      <c r="D916" s="34" t="str">
        <f t="shared" si="73"/>
        <v/>
      </c>
      <c r="E916" s="34" t="str">
        <f t="shared" si="74"/>
        <v/>
      </c>
      <c r="F916" s="35" t="str">
        <f>IF(ISERROR(CONSOLIDADO!D920&amp;IF(LEN(CONSOLIDADO!G920)=1,"00"&amp;CONSOLIDADO!G920,IF(LEN(CONSOLIDADO!G920)=2,"0"&amp;CONSOLIDADO!G920,IF(LEN(CONSOLIDADO!G920)=3,CONSOLIDADO!G920,""))))=TRUE,"",CONSOLIDADO!D920&amp;IF(LEN(CONSOLIDADO!G920)=1,"00"&amp;CONSOLIDADO!G920,IF(LEN(CONSOLIDADO!G920)=2,"0"&amp;CONSOLIDADO!G920,IF(LEN(CONSOLIDADO!G920)=3,CONSOLIDADO!G920,""))))</f>
        <v/>
      </c>
      <c r="G916" s="16">
        <f>CONSOLIDADO!B920</f>
        <v>0</v>
      </c>
      <c r="H916" s="16" t="str">
        <f>MID(CONSOLIDADO!E920,6,250)</f>
        <v/>
      </c>
      <c r="I916" s="36">
        <f>CONSOLIDADO!H920</f>
        <v>0</v>
      </c>
      <c r="J916" s="34" t="str">
        <f>+CONSOLIDADO!P920&amp;" - "&amp;CONSOLIDADO!Q920&amp;" - "&amp;CONSOLIDADO!R920&amp;" "&amp;CONSOLIDADO!S920</f>
        <v xml:space="preserve"> -  -  </v>
      </c>
      <c r="K916" s="34" t="str">
        <f>+CONSOLIDADO!J920&amp;" "&amp;CONSOLIDADO!K920</f>
        <v xml:space="preserve"> </v>
      </c>
      <c r="L916" s="16" t="str">
        <f>+CONSOLIDADO!L920&amp;" "&amp;CONSOLIDADO!M920</f>
        <v xml:space="preserve"> </v>
      </c>
      <c r="M916" s="16" t="str">
        <f>+CONSOLIDADO!N920&amp;" "&amp;CONSOLIDADO!O920</f>
        <v xml:space="preserve"> </v>
      </c>
    </row>
    <row r="917" spans="1:13" x14ac:dyDescent="0.2">
      <c r="A917" s="34" t="str">
        <f t="shared" si="70"/>
        <v>-414</v>
      </c>
      <c r="B917" s="34">
        <f t="shared" si="71"/>
        <v>414</v>
      </c>
      <c r="C917" s="34" t="str">
        <f t="shared" si="72"/>
        <v/>
      </c>
      <c r="D917" s="34" t="str">
        <f t="shared" si="73"/>
        <v/>
      </c>
      <c r="E917" s="34" t="str">
        <f t="shared" si="74"/>
        <v/>
      </c>
      <c r="F917" s="35" t="str">
        <f>IF(ISERROR(CONSOLIDADO!D921&amp;IF(LEN(CONSOLIDADO!G921)=1,"00"&amp;CONSOLIDADO!G921,IF(LEN(CONSOLIDADO!G921)=2,"0"&amp;CONSOLIDADO!G921,IF(LEN(CONSOLIDADO!G921)=3,CONSOLIDADO!G921,""))))=TRUE,"",CONSOLIDADO!D921&amp;IF(LEN(CONSOLIDADO!G921)=1,"00"&amp;CONSOLIDADO!G921,IF(LEN(CONSOLIDADO!G921)=2,"0"&amp;CONSOLIDADO!G921,IF(LEN(CONSOLIDADO!G921)=3,CONSOLIDADO!G921,""))))</f>
        <v/>
      </c>
      <c r="G917" s="16">
        <f>CONSOLIDADO!B921</f>
        <v>0</v>
      </c>
      <c r="H917" s="16" t="str">
        <f>MID(CONSOLIDADO!E921,6,250)</f>
        <v/>
      </c>
      <c r="I917" s="36">
        <f>CONSOLIDADO!H921</f>
        <v>0</v>
      </c>
      <c r="J917" s="34" t="str">
        <f>+CONSOLIDADO!P921&amp;" - "&amp;CONSOLIDADO!Q921&amp;" - "&amp;CONSOLIDADO!R921&amp;" "&amp;CONSOLIDADO!S921</f>
        <v xml:space="preserve"> -  -  </v>
      </c>
      <c r="K917" s="34" t="str">
        <f>+CONSOLIDADO!J921&amp;" "&amp;CONSOLIDADO!K921</f>
        <v xml:space="preserve"> </v>
      </c>
      <c r="L917" s="16" t="str">
        <f>+CONSOLIDADO!L921&amp;" "&amp;CONSOLIDADO!M921</f>
        <v xml:space="preserve"> </v>
      </c>
      <c r="M917" s="16" t="str">
        <f>+CONSOLIDADO!N921&amp;" "&amp;CONSOLIDADO!O921</f>
        <v xml:space="preserve"> </v>
      </c>
    </row>
    <row r="918" spans="1:13" x14ac:dyDescent="0.2">
      <c r="A918" s="34" t="str">
        <f t="shared" si="70"/>
        <v>-415</v>
      </c>
      <c r="B918" s="34">
        <f t="shared" si="71"/>
        <v>415</v>
      </c>
      <c r="C918" s="34" t="str">
        <f t="shared" si="72"/>
        <v/>
      </c>
      <c r="D918" s="34" t="str">
        <f t="shared" si="73"/>
        <v/>
      </c>
      <c r="E918" s="34" t="str">
        <f t="shared" si="74"/>
        <v/>
      </c>
      <c r="F918" s="35" t="str">
        <f>IF(ISERROR(CONSOLIDADO!D922&amp;IF(LEN(CONSOLIDADO!G922)=1,"00"&amp;CONSOLIDADO!G922,IF(LEN(CONSOLIDADO!G922)=2,"0"&amp;CONSOLIDADO!G922,IF(LEN(CONSOLIDADO!G922)=3,CONSOLIDADO!G922,""))))=TRUE,"",CONSOLIDADO!D922&amp;IF(LEN(CONSOLIDADO!G922)=1,"00"&amp;CONSOLIDADO!G922,IF(LEN(CONSOLIDADO!G922)=2,"0"&amp;CONSOLIDADO!G922,IF(LEN(CONSOLIDADO!G922)=3,CONSOLIDADO!G922,""))))</f>
        <v/>
      </c>
      <c r="G918" s="16">
        <f>CONSOLIDADO!B922</f>
        <v>0</v>
      </c>
      <c r="H918" s="16" t="str">
        <f>MID(CONSOLIDADO!E922,6,250)</f>
        <v/>
      </c>
      <c r="I918" s="36">
        <f>CONSOLIDADO!H922</f>
        <v>0</v>
      </c>
      <c r="J918" s="34" t="str">
        <f>+CONSOLIDADO!P922&amp;" - "&amp;CONSOLIDADO!Q922&amp;" - "&amp;CONSOLIDADO!R922&amp;" "&amp;CONSOLIDADO!S922</f>
        <v xml:space="preserve"> -  -  </v>
      </c>
      <c r="K918" s="34" t="str">
        <f>+CONSOLIDADO!J922&amp;" "&amp;CONSOLIDADO!K922</f>
        <v xml:space="preserve"> </v>
      </c>
      <c r="L918" s="16" t="str">
        <f>+CONSOLIDADO!L922&amp;" "&amp;CONSOLIDADO!M922</f>
        <v xml:space="preserve"> </v>
      </c>
      <c r="M918" s="16" t="str">
        <f>+CONSOLIDADO!N922&amp;" "&amp;CONSOLIDADO!O922</f>
        <v xml:space="preserve"> </v>
      </c>
    </row>
    <row r="919" spans="1:13" x14ac:dyDescent="0.2">
      <c r="A919" s="34" t="str">
        <f t="shared" si="70"/>
        <v>-416</v>
      </c>
      <c r="B919" s="34">
        <f t="shared" si="71"/>
        <v>416</v>
      </c>
      <c r="C919" s="34" t="str">
        <f t="shared" si="72"/>
        <v/>
      </c>
      <c r="D919" s="34" t="str">
        <f t="shared" si="73"/>
        <v/>
      </c>
      <c r="E919" s="34" t="str">
        <f t="shared" si="74"/>
        <v/>
      </c>
      <c r="F919" s="35" t="str">
        <f>IF(ISERROR(CONSOLIDADO!D923&amp;IF(LEN(CONSOLIDADO!G923)=1,"00"&amp;CONSOLIDADO!G923,IF(LEN(CONSOLIDADO!G923)=2,"0"&amp;CONSOLIDADO!G923,IF(LEN(CONSOLIDADO!G923)=3,CONSOLIDADO!G923,""))))=TRUE,"",CONSOLIDADO!D923&amp;IF(LEN(CONSOLIDADO!G923)=1,"00"&amp;CONSOLIDADO!G923,IF(LEN(CONSOLIDADO!G923)=2,"0"&amp;CONSOLIDADO!G923,IF(LEN(CONSOLIDADO!G923)=3,CONSOLIDADO!G923,""))))</f>
        <v/>
      </c>
      <c r="G919" s="16">
        <f>CONSOLIDADO!B923</f>
        <v>0</v>
      </c>
      <c r="H919" s="16" t="str">
        <f>MID(CONSOLIDADO!E923,6,250)</f>
        <v/>
      </c>
      <c r="I919" s="36">
        <f>CONSOLIDADO!H923</f>
        <v>0</v>
      </c>
      <c r="J919" s="34" t="str">
        <f>+CONSOLIDADO!P923&amp;" - "&amp;CONSOLIDADO!Q923&amp;" - "&amp;CONSOLIDADO!R923&amp;" "&amp;CONSOLIDADO!S923</f>
        <v xml:space="preserve"> -  -  </v>
      </c>
      <c r="K919" s="34" t="str">
        <f>+CONSOLIDADO!J923&amp;" "&amp;CONSOLIDADO!K923</f>
        <v xml:space="preserve"> </v>
      </c>
      <c r="L919" s="16" t="str">
        <f>+CONSOLIDADO!L923&amp;" "&amp;CONSOLIDADO!M923</f>
        <v xml:space="preserve"> </v>
      </c>
      <c r="M919" s="16" t="str">
        <f>+CONSOLIDADO!N923&amp;" "&amp;CONSOLIDADO!O923</f>
        <v xml:space="preserve"> </v>
      </c>
    </row>
    <row r="920" spans="1:13" x14ac:dyDescent="0.2">
      <c r="A920" s="34" t="str">
        <f t="shared" si="70"/>
        <v>-417</v>
      </c>
      <c r="B920" s="34">
        <f t="shared" si="71"/>
        <v>417</v>
      </c>
      <c r="C920" s="34" t="str">
        <f t="shared" si="72"/>
        <v/>
      </c>
      <c r="D920" s="34" t="str">
        <f t="shared" si="73"/>
        <v/>
      </c>
      <c r="E920" s="34" t="str">
        <f t="shared" si="74"/>
        <v/>
      </c>
      <c r="F920" s="35" t="str">
        <f>IF(ISERROR(CONSOLIDADO!D924&amp;IF(LEN(CONSOLIDADO!G924)=1,"00"&amp;CONSOLIDADO!G924,IF(LEN(CONSOLIDADO!G924)=2,"0"&amp;CONSOLIDADO!G924,IF(LEN(CONSOLIDADO!G924)=3,CONSOLIDADO!G924,""))))=TRUE,"",CONSOLIDADO!D924&amp;IF(LEN(CONSOLIDADO!G924)=1,"00"&amp;CONSOLIDADO!G924,IF(LEN(CONSOLIDADO!G924)=2,"0"&amp;CONSOLIDADO!G924,IF(LEN(CONSOLIDADO!G924)=3,CONSOLIDADO!G924,""))))</f>
        <v/>
      </c>
      <c r="G920" s="16">
        <f>CONSOLIDADO!B924</f>
        <v>0</v>
      </c>
      <c r="H920" s="16" t="str">
        <f>MID(CONSOLIDADO!E924,6,250)</f>
        <v/>
      </c>
      <c r="I920" s="36">
        <f>CONSOLIDADO!H924</f>
        <v>0</v>
      </c>
      <c r="J920" s="34" t="str">
        <f>+CONSOLIDADO!P924&amp;" - "&amp;CONSOLIDADO!Q924&amp;" - "&amp;CONSOLIDADO!R924&amp;" "&amp;CONSOLIDADO!S924</f>
        <v xml:space="preserve"> -  -  </v>
      </c>
      <c r="K920" s="34" t="str">
        <f>+CONSOLIDADO!J924&amp;" "&amp;CONSOLIDADO!K924</f>
        <v xml:space="preserve"> </v>
      </c>
      <c r="L920" s="16" t="str">
        <f>+CONSOLIDADO!L924&amp;" "&amp;CONSOLIDADO!M924</f>
        <v xml:space="preserve"> </v>
      </c>
      <c r="M920" s="16" t="str">
        <f>+CONSOLIDADO!N924&amp;" "&amp;CONSOLIDADO!O924</f>
        <v xml:space="preserve"> </v>
      </c>
    </row>
    <row r="921" spans="1:13" x14ac:dyDescent="0.2">
      <c r="A921" s="34" t="str">
        <f t="shared" si="70"/>
        <v>-418</v>
      </c>
      <c r="B921" s="34">
        <f t="shared" si="71"/>
        <v>418</v>
      </c>
      <c r="C921" s="34" t="str">
        <f t="shared" si="72"/>
        <v/>
      </c>
      <c r="D921" s="34" t="str">
        <f t="shared" si="73"/>
        <v/>
      </c>
      <c r="E921" s="34" t="str">
        <f t="shared" si="74"/>
        <v/>
      </c>
      <c r="F921" s="35" t="str">
        <f>IF(ISERROR(CONSOLIDADO!D925&amp;IF(LEN(CONSOLIDADO!G925)=1,"00"&amp;CONSOLIDADO!G925,IF(LEN(CONSOLIDADO!G925)=2,"0"&amp;CONSOLIDADO!G925,IF(LEN(CONSOLIDADO!G925)=3,CONSOLIDADO!G925,""))))=TRUE,"",CONSOLIDADO!D925&amp;IF(LEN(CONSOLIDADO!G925)=1,"00"&amp;CONSOLIDADO!G925,IF(LEN(CONSOLIDADO!G925)=2,"0"&amp;CONSOLIDADO!G925,IF(LEN(CONSOLIDADO!G925)=3,CONSOLIDADO!G925,""))))</f>
        <v/>
      </c>
      <c r="G921" s="16">
        <f>CONSOLIDADO!B925</f>
        <v>0</v>
      </c>
      <c r="H921" s="16" t="str">
        <f>MID(CONSOLIDADO!E925,6,250)</f>
        <v/>
      </c>
      <c r="I921" s="36">
        <f>CONSOLIDADO!H925</f>
        <v>0</v>
      </c>
      <c r="J921" s="34" t="str">
        <f>+CONSOLIDADO!P925&amp;" - "&amp;CONSOLIDADO!Q925&amp;" - "&amp;CONSOLIDADO!R925&amp;" "&amp;CONSOLIDADO!S925</f>
        <v xml:space="preserve"> -  -  </v>
      </c>
      <c r="K921" s="34" t="str">
        <f>+CONSOLIDADO!J925&amp;" "&amp;CONSOLIDADO!K925</f>
        <v xml:space="preserve"> </v>
      </c>
      <c r="L921" s="16" t="str">
        <f>+CONSOLIDADO!L925&amp;" "&amp;CONSOLIDADO!M925</f>
        <v xml:space="preserve"> </v>
      </c>
      <c r="M921" s="16" t="str">
        <f>+CONSOLIDADO!N925&amp;" "&amp;CONSOLIDADO!O925</f>
        <v xml:space="preserve"> </v>
      </c>
    </row>
    <row r="922" spans="1:13" x14ac:dyDescent="0.2">
      <c r="A922" s="34" t="str">
        <f t="shared" si="70"/>
        <v>-419</v>
      </c>
      <c r="B922" s="34">
        <f t="shared" si="71"/>
        <v>419</v>
      </c>
      <c r="C922" s="34" t="str">
        <f t="shared" si="72"/>
        <v/>
      </c>
      <c r="D922" s="34" t="str">
        <f t="shared" si="73"/>
        <v/>
      </c>
      <c r="E922" s="34" t="str">
        <f t="shared" si="74"/>
        <v/>
      </c>
      <c r="F922" s="35" t="str">
        <f>IF(ISERROR(CONSOLIDADO!D926&amp;IF(LEN(CONSOLIDADO!G926)=1,"00"&amp;CONSOLIDADO!G926,IF(LEN(CONSOLIDADO!G926)=2,"0"&amp;CONSOLIDADO!G926,IF(LEN(CONSOLIDADO!G926)=3,CONSOLIDADO!G926,""))))=TRUE,"",CONSOLIDADO!D926&amp;IF(LEN(CONSOLIDADO!G926)=1,"00"&amp;CONSOLIDADO!G926,IF(LEN(CONSOLIDADO!G926)=2,"0"&amp;CONSOLIDADO!G926,IF(LEN(CONSOLIDADO!G926)=3,CONSOLIDADO!G926,""))))</f>
        <v/>
      </c>
      <c r="G922" s="16">
        <f>CONSOLIDADO!B926</f>
        <v>0</v>
      </c>
      <c r="H922" s="16" t="str">
        <f>MID(CONSOLIDADO!E926,6,250)</f>
        <v/>
      </c>
      <c r="I922" s="36">
        <f>CONSOLIDADO!H926</f>
        <v>0</v>
      </c>
      <c r="J922" s="34" t="str">
        <f>+CONSOLIDADO!P926&amp;" - "&amp;CONSOLIDADO!Q926&amp;" - "&amp;CONSOLIDADO!R926&amp;" "&amp;CONSOLIDADO!S926</f>
        <v xml:space="preserve"> -  -  </v>
      </c>
      <c r="K922" s="34" t="str">
        <f>+CONSOLIDADO!J926&amp;" "&amp;CONSOLIDADO!K926</f>
        <v xml:space="preserve"> </v>
      </c>
      <c r="L922" s="16" t="str">
        <f>+CONSOLIDADO!L926&amp;" "&amp;CONSOLIDADO!M926</f>
        <v xml:space="preserve"> </v>
      </c>
      <c r="M922" s="16" t="str">
        <f>+CONSOLIDADO!N926&amp;" "&amp;CONSOLIDADO!O926</f>
        <v xml:space="preserve"> </v>
      </c>
    </row>
    <row r="923" spans="1:13" x14ac:dyDescent="0.2">
      <c r="A923" s="34" t="str">
        <f t="shared" si="70"/>
        <v>-420</v>
      </c>
      <c r="B923" s="34">
        <f t="shared" si="71"/>
        <v>420</v>
      </c>
      <c r="C923" s="34" t="str">
        <f t="shared" si="72"/>
        <v/>
      </c>
      <c r="D923" s="34" t="str">
        <f t="shared" si="73"/>
        <v/>
      </c>
      <c r="E923" s="34" t="str">
        <f t="shared" si="74"/>
        <v/>
      </c>
      <c r="F923" s="35" t="str">
        <f>IF(ISERROR(CONSOLIDADO!D927&amp;IF(LEN(CONSOLIDADO!G927)=1,"00"&amp;CONSOLIDADO!G927,IF(LEN(CONSOLIDADO!G927)=2,"0"&amp;CONSOLIDADO!G927,IF(LEN(CONSOLIDADO!G927)=3,CONSOLIDADO!G927,""))))=TRUE,"",CONSOLIDADO!D927&amp;IF(LEN(CONSOLIDADO!G927)=1,"00"&amp;CONSOLIDADO!G927,IF(LEN(CONSOLIDADO!G927)=2,"0"&amp;CONSOLIDADO!G927,IF(LEN(CONSOLIDADO!G927)=3,CONSOLIDADO!G927,""))))</f>
        <v/>
      </c>
      <c r="G923" s="16">
        <f>CONSOLIDADO!B927</f>
        <v>0</v>
      </c>
      <c r="H923" s="16" t="str">
        <f>MID(CONSOLIDADO!E927,6,250)</f>
        <v/>
      </c>
      <c r="I923" s="36">
        <f>CONSOLIDADO!H927</f>
        <v>0</v>
      </c>
      <c r="J923" s="34" t="str">
        <f>+CONSOLIDADO!P927&amp;" - "&amp;CONSOLIDADO!Q927&amp;" - "&amp;CONSOLIDADO!R927&amp;" "&amp;CONSOLIDADO!S927</f>
        <v xml:space="preserve"> -  -  </v>
      </c>
      <c r="K923" s="34" t="str">
        <f>+CONSOLIDADO!J927&amp;" "&amp;CONSOLIDADO!K927</f>
        <v xml:space="preserve"> </v>
      </c>
      <c r="L923" s="16" t="str">
        <f>+CONSOLIDADO!L927&amp;" "&amp;CONSOLIDADO!M927</f>
        <v xml:space="preserve"> </v>
      </c>
      <c r="M923" s="16" t="str">
        <f>+CONSOLIDADO!N927&amp;" "&amp;CONSOLIDADO!O927</f>
        <v xml:space="preserve"> </v>
      </c>
    </row>
    <row r="924" spans="1:13" x14ac:dyDescent="0.2">
      <c r="A924" s="34" t="str">
        <f t="shared" si="70"/>
        <v>-421</v>
      </c>
      <c r="B924" s="34">
        <f t="shared" si="71"/>
        <v>421</v>
      </c>
      <c r="C924" s="34" t="str">
        <f t="shared" si="72"/>
        <v/>
      </c>
      <c r="D924" s="34" t="str">
        <f t="shared" si="73"/>
        <v/>
      </c>
      <c r="E924" s="34" t="str">
        <f t="shared" si="74"/>
        <v/>
      </c>
      <c r="F924" s="35" t="str">
        <f>IF(ISERROR(CONSOLIDADO!D928&amp;IF(LEN(CONSOLIDADO!G928)=1,"00"&amp;CONSOLIDADO!G928,IF(LEN(CONSOLIDADO!G928)=2,"0"&amp;CONSOLIDADO!G928,IF(LEN(CONSOLIDADO!G928)=3,CONSOLIDADO!G928,""))))=TRUE,"",CONSOLIDADO!D928&amp;IF(LEN(CONSOLIDADO!G928)=1,"00"&amp;CONSOLIDADO!G928,IF(LEN(CONSOLIDADO!G928)=2,"0"&amp;CONSOLIDADO!G928,IF(LEN(CONSOLIDADO!G928)=3,CONSOLIDADO!G928,""))))</f>
        <v/>
      </c>
      <c r="G924" s="16">
        <f>CONSOLIDADO!B928</f>
        <v>0</v>
      </c>
      <c r="H924" s="16" t="str">
        <f>MID(CONSOLIDADO!E928,6,250)</f>
        <v/>
      </c>
      <c r="I924" s="36">
        <f>CONSOLIDADO!H928</f>
        <v>0</v>
      </c>
      <c r="J924" s="34" t="str">
        <f>+CONSOLIDADO!P928&amp;" - "&amp;CONSOLIDADO!Q928&amp;" - "&amp;CONSOLIDADO!R928&amp;" "&amp;CONSOLIDADO!S928</f>
        <v xml:space="preserve"> -  -  </v>
      </c>
      <c r="K924" s="34" t="str">
        <f>+CONSOLIDADO!J928&amp;" "&amp;CONSOLIDADO!K928</f>
        <v xml:space="preserve"> </v>
      </c>
      <c r="L924" s="16" t="str">
        <f>+CONSOLIDADO!L928&amp;" "&amp;CONSOLIDADO!M928</f>
        <v xml:space="preserve"> </v>
      </c>
      <c r="M924" s="16" t="str">
        <f>+CONSOLIDADO!N928&amp;" "&amp;CONSOLIDADO!O928</f>
        <v xml:space="preserve"> </v>
      </c>
    </row>
    <row r="925" spans="1:13" x14ac:dyDescent="0.2">
      <c r="A925" s="34" t="str">
        <f t="shared" si="70"/>
        <v>-422</v>
      </c>
      <c r="B925" s="34">
        <f t="shared" si="71"/>
        <v>422</v>
      </c>
      <c r="C925" s="34" t="str">
        <f t="shared" si="72"/>
        <v/>
      </c>
      <c r="D925" s="34" t="str">
        <f t="shared" si="73"/>
        <v/>
      </c>
      <c r="E925" s="34" t="str">
        <f t="shared" si="74"/>
        <v/>
      </c>
      <c r="F925" s="35" t="str">
        <f>IF(ISERROR(CONSOLIDADO!D929&amp;IF(LEN(CONSOLIDADO!G929)=1,"00"&amp;CONSOLIDADO!G929,IF(LEN(CONSOLIDADO!G929)=2,"0"&amp;CONSOLIDADO!G929,IF(LEN(CONSOLIDADO!G929)=3,CONSOLIDADO!G929,""))))=TRUE,"",CONSOLIDADO!D929&amp;IF(LEN(CONSOLIDADO!G929)=1,"00"&amp;CONSOLIDADO!G929,IF(LEN(CONSOLIDADO!G929)=2,"0"&amp;CONSOLIDADO!G929,IF(LEN(CONSOLIDADO!G929)=3,CONSOLIDADO!G929,""))))</f>
        <v/>
      </c>
      <c r="G925" s="16">
        <f>CONSOLIDADO!B929</f>
        <v>0</v>
      </c>
      <c r="H925" s="16" t="str">
        <f>MID(CONSOLIDADO!E929,6,250)</f>
        <v/>
      </c>
      <c r="I925" s="36">
        <f>CONSOLIDADO!H929</f>
        <v>0</v>
      </c>
      <c r="J925" s="34" t="str">
        <f>+CONSOLIDADO!P929&amp;" - "&amp;CONSOLIDADO!Q929&amp;" - "&amp;CONSOLIDADO!R929&amp;" "&amp;CONSOLIDADO!S929</f>
        <v xml:space="preserve"> -  -  </v>
      </c>
      <c r="K925" s="34" t="str">
        <f>+CONSOLIDADO!J929&amp;" "&amp;CONSOLIDADO!K929</f>
        <v xml:space="preserve"> </v>
      </c>
      <c r="L925" s="16" t="str">
        <f>+CONSOLIDADO!L929&amp;" "&amp;CONSOLIDADO!M929</f>
        <v xml:space="preserve"> </v>
      </c>
      <c r="M925" s="16" t="str">
        <f>+CONSOLIDADO!N929&amp;" "&amp;CONSOLIDADO!O929</f>
        <v xml:space="preserve"> </v>
      </c>
    </row>
    <row r="926" spans="1:13" x14ac:dyDescent="0.2">
      <c r="A926" s="34" t="str">
        <f t="shared" si="70"/>
        <v>-423</v>
      </c>
      <c r="B926" s="34">
        <f t="shared" si="71"/>
        <v>423</v>
      </c>
      <c r="C926" s="34" t="str">
        <f t="shared" si="72"/>
        <v/>
      </c>
      <c r="D926" s="34" t="str">
        <f t="shared" si="73"/>
        <v/>
      </c>
      <c r="E926" s="34" t="str">
        <f t="shared" si="74"/>
        <v/>
      </c>
      <c r="F926" s="35" t="str">
        <f>IF(ISERROR(CONSOLIDADO!D930&amp;IF(LEN(CONSOLIDADO!G930)=1,"00"&amp;CONSOLIDADO!G930,IF(LEN(CONSOLIDADO!G930)=2,"0"&amp;CONSOLIDADO!G930,IF(LEN(CONSOLIDADO!G930)=3,CONSOLIDADO!G930,""))))=TRUE,"",CONSOLIDADO!D930&amp;IF(LEN(CONSOLIDADO!G930)=1,"00"&amp;CONSOLIDADO!G930,IF(LEN(CONSOLIDADO!G930)=2,"0"&amp;CONSOLIDADO!G930,IF(LEN(CONSOLIDADO!G930)=3,CONSOLIDADO!G930,""))))</f>
        <v/>
      </c>
      <c r="G926" s="16">
        <f>CONSOLIDADO!B930</f>
        <v>0</v>
      </c>
      <c r="H926" s="16" t="str">
        <f>MID(CONSOLIDADO!E930,6,250)</f>
        <v/>
      </c>
      <c r="I926" s="36">
        <f>CONSOLIDADO!H930</f>
        <v>0</v>
      </c>
      <c r="J926" s="34" t="str">
        <f>+CONSOLIDADO!P930&amp;" - "&amp;CONSOLIDADO!Q930&amp;" - "&amp;CONSOLIDADO!R930&amp;" "&amp;CONSOLIDADO!S930</f>
        <v xml:space="preserve"> -  -  </v>
      </c>
      <c r="K926" s="34" t="str">
        <f>+CONSOLIDADO!J930&amp;" "&amp;CONSOLIDADO!K930</f>
        <v xml:space="preserve"> </v>
      </c>
      <c r="L926" s="16" t="str">
        <f>+CONSOLIDADO!L930&amp;" "&amp;CONSOLIDADO!M930</f>
        <v xml:space="preserve"> </v>
      </c>
      <c r="M926" s="16" t="str">
        <f>+CONSOLIDADO!N930&amp;" "&amp;CONSOLIDADO!O930</f>
        <v xml:space="preserve"> </v>
      </c>
    </row>
    <row r="927" spans="1:13" x14ac:dyDescent="0.2">
      <c r="A927" s="34" t="str">
        <f t="shared" si="70"/>
        <v>-424</v>
      </c>
      <c r="B927" s="34">
        <f t="shared" si="71"/>
        <v>424</v>
      </c>
      <c r="C927" s="34" t="str">
        <f t="shared" si="72"/>
        <v/>
      </c>
      <c r="D927" s="34" t="str">
        <f t="shared" si="73"/>
        <v/>
      </c>
      <c r="E927" s="34" t="str">
        <f t="shared" si="74"/>
        <v/>
      </c>
      <c r="F927" s="35" t="str">
        <f>IF(ISERROR(CONSOLIDADO!D931&amp;IF(LEN(CONSOLIDADO!G931)=1,"00"&amp;CONSOLIDADO!G931,IF(LEN(CONSOLIDADO!G931)=2,"0"&amp;CONSOLIDADO!G931,IF(LEN(CONSOLIDADO!G931)=3,CONSOLIDADO!G931,""))))=TRUE,"",CONSOLIDADO!D931&amp;IF(LEN(CONSOLIDADO!G931)=1,"00"&amp;CONSOLIDADO!G931,IF(LEN(CONSOLIDADO!G931)=2,"0"&amp;CONSOLIDADO!G931,IF(LEN(CONSOLIDADO!G931)=3,CONSOLIDADO!G931,""))))</f>
        <v/>
      </c>
      <c r="G927" s="16">
        <f>CONSOLIDADO!B931</f>
        <v>0</v>
      </c>
      <c r="H927" s="16" t="str">
        <f>MID(CONSOLIDADO!E931,6,250)</f>
        <v/>
      </c>
      <c r="I927" s="36">
        <f>CONSOLIDADO!H931</f>
        <v>0</v>
      </c>
      <c r="J927" s="34" t="str">
        <f>+CONSOLIDADO!P931&amp;" - "&amp;CONSOLIDADO!Q931&amp;" - "&amp;CONSOLIDADO!R931&amp;" "&amp;CONSOLIDADO!S931</f>
        <v xml:space="preserve"> -  -  </v>
      </c>
      <c r="K927" s="34" t="str">
        <f>+CONSOLIDADO!J931&amp;" "&amp;CONSOLIDADO!K931</f>
        <v xml:space="preserve"> </v>
      </c>
      <c r="L927" s="16" t="str">
        <f>+CONSOLIDADO!L931&amp;" "&amp;CONSOLIDADO!M931</f>
        <v xml:space="preserve"> </v>
      </c>
      <c r="M927" s="16" t="str">
        <f>+CONSOLIDADO!N931&amp;" "&amp;CONSOLIDADO!O931</f>
        <v xml:space="preserve"> </v>
      </c>
    </row>
    <row r="928" spans="1:13" x14ac:dyDescent="0.2">
      <c r="A928" s="34" t="str">
        <f t="shared" si="70"/>
        <v>-425</v>
      </c>
      <c r="B928" s="34">
        <f t="shared" si="71"/>
        <v>425</v>
      </c>
      <c r="C928" s="34" t="str">
        <f t="shared" si="72"/>
        <v/>
      </c>
      <c r="D928" s="34" t="str">
        <f t="shared" si="73"/>
        <v/>
      </c>
      <c r="E928" s="34" t="str">
        <f t="shared" si="74"/>
        <v/>
      </c>
      <c r="F928" s="35" t="str">
        <f>IF(ISERROR(CONSOLIDADO!D932&amp;IF(LEN(CONSOLIDADO!G932)=1,"00"&amp;CONSOLIDADO!G932,IF(LEN(CONSOLIDADO!G932)=2,"0"&amp;CONSOLIDADO!G932,IF(LEN(CONSOLIDADO!G932)=3,CONSOLIDADO!G932,""))))=TRUE,"",CONSOLIDADO!D932&amp;IF(LEN(CONSOLIDADO!G932)=1,"00"&amp;CONSOLIDADO!G932,IF(LEN(CONSOLIDADO!G932)=2,"0"&amp;CONSOLIDADO!G932,IF(LEN(CONSOLIDADO!G932)=3,CONSOLIDADO!G932,""))))</f>
        <v/>
      </c>
      <c r="G928" s="16">
        <f>CONSOLIDADO!B932</f>
        <v>0</v>
      </c>
      <c r="H928" s="16" t="str">
        <f>MID(CONSOLIDADO!E932,6,250)</f>
        <v/>
      </c>
      <c r="I928" s="36">
        <f>CONSOLIDADO!H932</f>
        <v>0</v>
      </c>
      <c r="J928" s="34" t="str">
        <f>+CONSOLIDADO!P932&amp;" - "&amp;CONSOLIDADO!Q932&amp;" - "&amp;CONSOLIDADO!R932&amp;" "&amp;CONSOLIDADO!S932</f>
        <v xml:space="preserve"> -  -  </v>
      </c>
      <c r="K928" s="34" t="str">
        <f>+CONSOLIDADO!J932&amp;" "&amp;CONSOLIDADO!K932</f>
        <v xml:space="preserve"> </v>
      </c>
      <c r="L928" s="16" t="str">
        <f>+CONSOLIDADO!L932&amp;" "&amp;CONSOLIDADO!M932</f>
        <v xml:space="preserve"> </v>
      </c>
      <c r="M928" s="16" t="str">
        <f>+CONSOLIDADO!N932&amp;" "&amp;CONSOLIDADO!O932</f>
        <v xml:space="preserve"> </v>
      </c>
    </row>
    <row r="929" spans="1:13" x14ac:dyDescent="0.2">
      <c r="A929" s="34" t="str">
        <f t="shared" si="70"/>
        <v>-426</v>
      </c>
      <c r="B929" s="34">
        <f t="shared" si="71"/>
        <v>426</v>
      </c>
      <c r="C929" s="34" t="str">
        <f t="shared" si="72"/>
        <v/>
      </c>
      <c r="D929" s="34" t="str">
        <f t="shared" si="73"/>
        <v/>
      </c>
      <c r="E929" s="34" t="str">
        <f t="shared" si="74"/>
        <v/>
      </c>
      <c r="F929" s="35" t="str">
        <f>IF(ISERROR(CONSOLIDADO!D933&amp;IF(LEN(CONSOLIDADO!G933)=1,"00"&amp;CONSOLIDADO!G933,IF(LEN(CONSOLIDADO!G933)=2,"0"&amp;CONSOLIDADO!G933,IF(LEN(CONSOLIDADO!G933)=3,CONSOLIDADO!G933,""))))=TRUE,"",CONSOLIDADO!D933&amp;IF(LEN(CONSOLIDADO!G933)=1,"00"&amp;CONSOLIDADO!G933,IF(LEN(CONSOLIDADO!G933)=2,"0"&amp;CONSOLIDADO!G933,IF(LEN(CONSOLIDADO!G933)=3,CONSOLIDADO!G933,""))))</f>
        <v/>
      </c>
      <c r="G929" s="16">
        <f>CONSOLIDADO!B933</f>
        <v>0</v>
      </c>
      <c r="H929" s="16" t="str">
        <f>MID(CONSOLIDADO!E933,6,250)</f>
        <v/>
      </c>
      <c r="I929" s="36">
        <f>CONSOLIDADO!H933</f>
        <v>0</v>
      </c>
      <c r="J929" s="34" t="str">
        <f>+CONSOLIDADO!P933&amp;" - "&amp;CONSOLIDADO!Q933&amp;" - "&amp;CONSOLIDADO!R933&amp;" "&amp;CONSOLIDADO!S933</f>
        <v xml:space="preserve"> -  -  </v>
      </c>
      <c r="K929" s="34" t="str">
        <f>+CONSOLIDADO!J933&amp;" "&amp;CONSOLIDADO!K933</f>
        <v xml:space="preserve"> </v>
      </c>
      <c r="L929" s="16" t="str">
        <f>+CONSOLIDADO!L933&amp;" "&amp;CONSOLIDADO!M933</f>
        <v xml:space="preserve"> </v>
      </c>
      <c r="M929" s="16" t="str">
        <f>+CONSOLIDADO!N933&amp;" "&amp;CONSOLIDADO!O933</f>
        <v xml:space="preserve"> </v>
      </c>
    </row>
    <row r="930" spans="1:13" x14ac:dyDescent="0.2">
      <c r="A930" s="34" t="str">
        <f t="shared" si="70"/>
        <v>-427</v>
      </c>
      <c r="B930" s="34">
        <f t="shared" si="71"/>
        <v>427</v>
      </c>
      <c r="C930" s="34" t="str">
        <f t="shared" si="72"/>
        <v/>
      </c>
      <c r="D930" s="34" t="str">
        <f t="shared" si="73"/>
        <v/>
      </c>
      <c r="E930" s="34" t="str">
        <f t="shared" si="74"/>
        <v/>
      </c>
      <c r="F930" s="35" t="str">
        <f>IF(ISERROR(CONSOLIDADO!D934&amp;IF(LEN(CONSOLIDADO!G934)=1,"00"&amp;CONSOLIDADO!G934,IF(LEN(CONSOLIDADO!G934)=2,"0"&amp;CONSOLIDADO!G934,IF(LEN(CONSOLIDADO!G934)=3,CONSOLIDADO!G934,""))))=TRUE,"",CONSOLIDADO!D934&amp;IF(LEN(CONSOLIDADO!G934)=1,"00"&amp;CONSOLIDADO!G934,IF(LEN(CONSOLIDADO!G934)=2,"0"&amp;CONSOLIDADO!G934,IF(LEN(CONSOLIDADO!G934)=3,CONSOLIDADO!G934,""))))</f>
        <v/>
      </c>
      <c r="G930" s="16">
        <f>CONSOLIDADO!B934</f>
        <v>0</v>
      </c>
      <c r="H930" s="16" t="str">
        <f>MID(CONSOLIDADO!E934,6,250)</f>
        <v/>
      </c>
      <c r="I930" s="36">
        <f>CONSOLIDADO!H934</f>
        <v>0</v>
      </c>
      <c r="J930" s="34" t="str">
        <f>+CONSOLIDADO!P934&amp;" - "&amp;CONSOLIDADO!Q934&amp;" - "&amp;CONSOLIDADO!R934&amp;" "&amp;CONSOLIDADO!S934</f>
        <v xml:space="preserve"> -  -  </v>
      </c>
      <c r="K930" s="34" t="str">
        <f>+CONSOLIDADO!J934&amp;" "&amp;CONSOLIDADO!K934</f>
        <v xml:space="preserve"> </v>
      </c>
      <c r="L930" s="16" t="str">
        <f>+CONSOLIDADO!L934&amp;" "&amp;CONSOLIDADO!M934</f>
        <v xml:space="preserve"> </v>
      </c>
      <c r="M930" s="16" t="str">
        <f>+CONSOLIDADO!N934&amp;" "&amp;CONSOLIDADO!O934</f>
        <v xml:space="preserve"> </v>
      </c>
    </row>
    <row r="931" spans="1:13" x14ac:dyDescent="0.2">
      <c r="A931" s="34" t="str">
        <f t="shared" si="70"/>
        <v>-428</v>
      </c>
      <c r="B931" s="34">
        <f t="shared" si="71"/>
        <v>428</v>
      </c>
      <c r="C931" s="34" t="str">
        <f t="shared" si="72"/>
        <v/>
      </c>
      <c r="D931" s="34" t="str">
        <f t="shared" si="73"/>
        <v/>
      </c>
      <c r="E931" s="34" t="str">
        <f t="shared" si="74"/>
        <v/>
      </c>
      <c r="F931" s="35" t="str">
        <f>IF(ISERROR(CONSOLIDADO!D935&amp;IF(LEN(CONSOLIDADO!G935)=1,"00"&amp;CONSOLIDADO!G935,IF(LEN(CONSOLIDADO!G935)=2,"0"&amp;CONSOLIDADO!G935,IF(LEN(CONSOLIDADO!G935)=3,CONSOLIDADO!G935,""))))=TRUE,"",CONSOLIDADO!D935&amp;IF(LEN(CONSOLIDADO!G935)=1,"00"&amp;CONSOLIDADO!G935,IF(LEN(CONSOLIDADO!G935)=2,"0"&amp;CONSOLIDADO!G935,IF(LEN(CONSOLIDADO!G935)=3,CONSOLIDADO!G935,""))))</f>
        <v/>
      </c>
      <c r="G931" s="16">
        <f>CONSOLIDADO!B935</f>
        <v>0</v>
      </c>
      <c r="H931" s="16" t="str">
        <f>MID(CONSOLIDADO!E935,6,250)</f>
        <v/>
      </c>
      <c r="I931" s="36">
        <f>CONSOLIDADO!H935</f>
        <v>0</v>
      </c>
      <c r="J931" s="34" t="str">
        <f>+CONSOLIDADO!P935&amp;" - "&amp;CONSOLIDADO!Q935&amp;" - "&amp;CONSOLIDADO!R935&amp;" "&amp;CONSOLIDADO!S935</f>
        <v xml:space="preserve"> -  -  </v>
      </c>
      <c r="K931" s="34" t="str">
        <f>+CONSOLIDADO!J935&amp;" "&amp;CONSOLIDADO!K935</f>
        <v xml:space="preserve"> </v>
      </c>
      <c r="L931" s="16" t="str">
        <f>+CONSOLIDADO!L935&amp;" "&amp;CONSOLIDADO!M935</f>
        <v xml:space="preserve"> </v>
      </c>
      <c r="M931" s="16" t="str">
        <f>+CONSOLIDADO!N935&amp;" "&amp;CONSOLIDADO!O935</f>
        <v xml:space="preserve"> </v>
      </c>
    </row>
    <row r="932" spans="1:13" x14ac:dyDescent="0.2">
      <c r="A932" s="34" t="str">
        <f t="shared" si="70"/>
        <v>-429</v>
      </c>
      <c r="B932" s="34">
        <f t="shared" si="71"/>
        <v>429</v>
      </c>
      <c r="C932" s="34" t="str">
        <f t="shared" si="72"/>
        <v/>
      </c>
      <c r="D932" s="34" t="str">
        <f t="shared" si="73"/>
        <v/>
      </c>
      <c r="E932" s="34" t="str">
        <f t="shared" si="74"/>
        <v/>
      </c>
      <c r="F932" s="35" t="str">
        <f>IF(ISERROR(CONSOLIDADO!D936&amp;IF(LEN(CONSOLIDADO!G936)=1,"00"&amp;CONSOLIDADO!G936,IF(LEN(CONSOLIDADO!G936)=2,"0"&amp;CONSOLIDADO!G936,IF(LEN(CONSOLIDADO!G936)=3,CONSOLIDADO!G936,""))))=TRUE,"",CONSOLIDADO!D936&amp;IF(LEN(CONSOLIDADO!G936)=1,"00"&amp;CONSOLIDADO!G936,IF(LEN(CONSOLIDADO!G936)=2,"0"&amp;CONSOLIDADO!G936,IF(LEN(CONSOLIDADO!G936)=3,CONSOLIDADO!G936,""))))</f>
        <v/>
      </c>
      <c r="G932" s="16">
        <f>CONSOLIDADO!B936</f>
        <v>0</v>
      </c>
      <c r="H932" s="16" t="str">
        <f>MID(CONSOLIDADO!E936,6,250)</f>
        <v/>
      </c>
      <c r="I932" s="36">
        <f>CONSOLIDADO!H936</f>
        <v>0</v>
      </c>
      <c r="J932" s="34" t="str">
        <f>+CONSOLIDADO!P936&amp;" - "&amp;CONSOLIDADO!Q936&amp;" - "&amp;CONSOLIDADO!R936&amp;" "&amp;CONSOLIDADO!S936</f>
        <v xml:space="preserve"> -  -  </v>
      </c>
      <c r="K932" s="34" t="str">
        <f>+CONSOLIDADO!J936&amp;" "&amp;CONSOLIDADO!K936</f>
        <v xml:space="preserve"> </v>
      </c>
      <c r="L932" s="16" t="str">
        <f>+CONSOLIDADO!L936&amp;" "&amp;CONSOLIDADO!M936</f>
        <v xml:space="preserve"> </v>
      </c>
      <c r="M932" s="16" t="str">
        <f>+CONSOLIDADO!N936&amp;" "&amp;CONSOLIDADO!O936</f>
        <v xml:space="preserve"> </v>
      </c>
    </row>
    <row r="933" spans="1:13" x14ac:dyDescent="0.2">
      <c r="A933" s="34" t="str">
        <f t="shared" si="70"/>
        <v>-430</v>
      </c>
      <c r="B933" s="34">
        <f t="shared" si="71"/>
        <v>430</v>
      </c>
      <c r="C933" s="34" t="str">
        <f t="shared" si="72"/>
        <v/>
      </c>
      <c r="D933" s="34" t="str">
        <f t="shared" si="73"/>
        <v/>
      </c>
      <c r="E933" s="34" t="str">
        <f t="shared" si="74"/>
        <v/>
      </c>
      <c r="F933" s="35" t="str">
        <f>IF(ISERROR(CONSOLIDADO!D937&amp;IF(LEN(CONSOLIDADO!G937)=1,"00"&amp;CONSOLIDADO!G937,IF(LEN(CONSOLIDADO!G937)=2,"0"&amp;CONSOLIDADO!G937,IF(LEN(CONSOLIDADO!G937)=3,CONSOLIDADO!G937,""))))=TRUE,"",CONSOLIDADO!D937&amp;IF(LEN(CONSOLIDADO!G937)=1,"00"&amp;CONSOLIDADO!G937,IF(LEN(CONSOLIDADO!G937)=2,"0"&amp;CONSOLIDADO!G937,IF(LEN(CONSOLIDADO!G937)=3,CONSOLIDADO!G937,""))))</f>
        <v/>
      </c>
      <c r="G933" s="16">
        <f>CONSOLIDADO!B937</f>
        <v>0</v>
      </c>
      <c r="H933" s="16" t="str">
        <f>MID(CONSOLIDADO!E937,6,250)</f>
        <v/>
      </c>
      <c r="I933" s="36">
        <f>CONSOLIDADO!H937</f>
        <v>0</v>
      </c>
      <c r="J933" s="34" t="str">
        <f>+CONSOLIDADO!P937&amp;" - "&amp;CONSOLIDADO!Q937&amp;" - "&amp;CONSOLIDADO!R937&amp;" "&amp;CONSOLIDADO!S937</f>
        <v xml:space="preserve"> -  -  </v>
      </c>
      <c r="K933" s="34" t="str">
        <f>+CONSOLIDADO!J937&amp;" "&amp;CONSOLIDADO!K937</f>
        <v xml:space="preserve"> </v>
      </c>
      <c r="L933" s="16" t="str">
        <f>+CONSOLIDADO!L937&amp;" "&amp;CONSOLIDADO!M937</f>
        <v xml:space="preserve"> </v>
      </c>
      <c r="M933" s="16" t="str">
        <f>+CONSOLIDADO!N937&amp;" "&amp;CONSOLIDADO!O937</f>
        <v xml:space="preserve"> </v>
      </c>
    </row>
    <row r="934" spans="1:13" x14ac:dyDescent="0.2">
      <c r="A934" s="34" t="str">
        <f t="shared" si="70"/>
        <v>-431</v>
      </c>
      <c r="B934" s="34">
        <f t="shared" si="71"/>
        <v>431</v>
      </c>
      <c r="C934" s="34" t="str">
        <f t="shared" si="72"/>
        <v/>
      </c>
      <c r="D934" s="34" t="str">
        <f t="shared" si="73"/>
        <v/>
      </c>
      <c r="E934" s="34" t="str">
        <f t="shared" si="74"/>
        <v/>
      </c>
      <c r="F934" s="35" t="str">
        <f>IF(ISERROR(CONSOLIDADO!D938&amp;IF(LEN(CONSOLIDADO!G938)=1,"00"&amp;CONSOLIDADO!G938,IF(LEN(CONSOLIDADO!G938)=2,"0"&amp;CONSOLIDADO!G938,IF(LEN(CONSOLIDADO!G938)=3,CONSOLIDADO!G938,""))))=TRUE,"",CONSOLIDADO!D938&amp;IF(LEN(CONSOLIDADO!G938)=1,"00"&amp;CONSOLIDADO!G938,IF(LEN(CONSOLIDADO!G938)=2,"0"&amp;CONSOLIDADO!G938,IF(LEN(CONSOLIDADO!G938)=3,CONSOLIDADO!G938,""))))</f>
        <v/>
      </c>
      <c r="G934" s="16">
        <f>CONSOLIDADO!B938</f>
        <v>0</v>
      </c>
      <c r="H934" s="16" t="str">
        <f>MID(CONSOLIDADO!E938,6,250)</f>
        <v/>
      </c>
      <c r="I934" s="36">
        <f>CONSOLIDADO!H938</f>
        <v>0</v>
      </c>
      <c r="J934" s="34" t="str">
        <f>+CONSOLIDADO!P938&amp;" - "&amp;CONSOLIDADO!Q938&amp;" - "&amp;CONSOLIDADO!R938&amp;" "&amp;CONSOLIDADO!S938</f>
        <v xml:space="preserve"> -  -  </v>
      </c>
      <c r="K934" s="34" t="str">
        <f>+CONSOLIDADO!J938&amp;" "&amp;CONSOLIDADO!K938</f>
        <v xml:space="preserve"> </v>
      </c>
      <c r="L934" s="16" t="str">
        <f>+CONSOLIDADO!L938&amp;" "&amp;CONSOLIDADO!M938</f>
        <v xml:space="preserve"> </v>
      </c>
      <c r="M934" s="16" t="str">
        <f>+CONSOLIDADO!N938&amp;" "&amp;CONSOLIDADO!O938</f>
        <v xml:space="preserve"> </v>
      </c>
    </row>
    <row r="935" spans="1:13" x14ac:dyDescent="0.2">
      <c r="A935" s="34" t="str">
        <f t="shared" si="70"/>
        <v>-432</v>
      </c>
      <c r="B935" s="34">
        <f t="shared" si="71"/>
        <v>432</v>
      </c>
      <c r="C935" s="34" t="str">
        <f t="shared" si="72"/>
        <v/>
      </c>
      <c r="D935" s="34" t="str">
        <f t="shared" si="73"/>
        <v/>
      </c>
      <c r="E935" s="34" t="str">
        <f t="shared" si="74"/>
        <v/>
      </c>
      <c r="F935" s="35" t="str">
        <f>IF(ISERROR(CONSOLIDADO!D939&amp;IF(LEN(CONSOLIDADO!G939)=1,"00"&amp;CONSOLIDADO!G939,IF(LEN(CONSOLIDADO!G939)=2,"0"&amp;CONSOLIDADO!G939,IF(LEN(CONSOLIDADO!G939)=3,CONSOLIDADO!G939,""))))=TRUE,"",CONSOLIDADO!D939&amp;IF(LEN(CONSOLIDADO!G939)=1,"00"&amp;CONSOLIDADO!G939,IF(LEN(CONSOLIDADO!G939)=2,"0"&amp;CONSOLIDADO!G939,IF(LEN(CONSOLIDADO!G939)=3,CONSOLIDADO!G939,""))))</f>
        <v/>
      </c>
      <c r="G935" s="16">
        <f>CONSOLIDADO!B939</f>
        <v>0</v>
      </c>
      <c r="H935" s="16" t="str">
        <f>MID(CONSOLIDADO!E939,6,250)</f>
        <v/>
      </c>
      <c r="I935" s="36">
        <f>CONSOLIDADO!H939</f>
        <v>0</v>
      </c>
      <c r="J935" s="34" t="str">
        <f>+CONSOLIDADO!P939&amp;" - "&amp;CONSOLIDADO!Q939&amp;" - "&amp;CONSOLIDADO!R939&amp;" "&amp;CONSOLIDADO!S939</f>
        <v xml:space="preserve"> -  -  </v>
      </c>
      <c r="K935" s="34" t="str">
        <f>+CONSOLIDADO!J939&amp;" "&amp;CONSOLIDADO!K939</f>
        <v xml:space="preserve"> </v>
      </c>
      <c r="L935" s="16" t="str">
        <f>+CONSOLIDADO!L939&amp;" "&amp;CONSOLIDADO!M939</f>
        <v xml:space="preserve"> </v>
      </c>
      <c r="M935" s="16" t="str">
        <f>+CONSOLIDADO!N939&amp;" "&amp;CONSOLIDADO!O939</f>
        <v xml:space="preserve"> </v>
      </c>
    </row>
    <row r="936" spans="1:13" x14ac:dyDescent="0.2">
      <c r="A936" s="34" t="str">
        <f t="shared" si="70"/>
        <v>-433</v>
      </c>
      <c r="B936" s="34">
        <f t="shared" si="71"/>
        <v>433</v>
      </c>
      <c r="C936" s="34" t="str">
        <f t="shared" si="72"/>
        <v/>
      </c>
      <c r="D936" s="34" t="str">
        <f t="shared" si="73"/>
        <v/>
      </c>
      <c r="E936" s="34" t="str">
        <f t="shared" si="74"/>
        <v/>
      </c>
      <c r="F936" s="35" t="str">
        <f>IF(ISERROR(CONSOLIDADO!D940&amp;IF(LEN(CONSOLIDADO!G940)=1,"00"&amp;CONSOLIDADO!G940,IF(LEN(CONSOLIDADO!G940)=2,"0"&amp;CONSOLIDADO!G940,IF(LEN(CONSOLIDADO!G940)=3,CONSOLIDADO!G940,""))))=TRUE,"",CONSOLIDADO!D940&amp;IF(LEN(CONSOLIDADO!G940)=1,"00"&amp;CONSOLIDADO!G940,IF(LEN(CONSOLIDADO!G940)=2,"0"&amp;CONSOLIDADO!G940,IF(LEN(CONSOLIDADO!G940)=3,CONSOLIDADO!G940,""))))</f>
        <v/>
      </c>
      <c r="G936" s="16">
        <f>CONSOLIDADO!B940</f>
        <v>0</v>
      </c>
      <c r="H936" s="16" t="str">
        <f>MID(CONSOLIDADO!E940,6,250)</f>
        <v/>
      </c>
      <c r="I936" s="36">
        <f>CONSOLIDADO!H940</f>
        <v>0</v>
      </c>
      <c r="J936" s="34" t="str">
        <f>+CONSOLIDADO!P940&amp;" - "&amp;CONSOLIDADO!Q940&amp;" - "&amp;CONSOLIDADO!R940&amp;" "&amp;CONSOLIDADO!S940</f>
        <v xml:space="preserve"> -  -  </v>
      </c>
      <c r="K936" s="34" t="str">
        <f>+CONSOLIDADO!J940&amp;" "&amp;CONSOLIDADO!K940</f>
        <v xml:space="preserve"> </v>
      </c>
      <c r="L936" s="16" t="str">
        <f>+CONSOLIDADO!L940&amp;" "&amp;CONSOLIDADO!M940</f>
        <v xml:space="preserve"> </v>
      </c>
      <c r="M936" s="16" t="str">
        <f>+CONSOLIDADO!N940&amp;" "&amp;CONSOLIDADO!O940</f>
        <v xml:space="preserve"> </v>
      </c>
    </row>
    <row r="937" spans="1:13" x14ac:dyDescent="0.2">
      <c r="A937" s="34" t="str">
        <f t="shared" si="70"/>
        <v>-434</v>
      </c>
      <c r="B937" s="34">
        <f t="shared" si="71"/>
        <v>434</v>
      </c>
      <c r="C937" s="34" t="str">
        <f t="shared" si="72"/>
        <v/>
      </c>
      <c r="D937" s="34" t="str">
        <f t="shared" si="73"/>
        <v/>
      </c>
      <c r="E937" s="34" t="str">
        <f t="shared" si="74"/>
        <v/>
      </c>
      <c r="F937" s="35" t="str">
        <f>IF(ISERROR(CONSOLIDADO!D941&amp;IF(LEN(CONSOLIDADO!G941)=1,"00"&amp;CONSOLIDADO!G941,IF(LEN(CONSOLIDADO!G941)=2,"0"&amp;CONSOLIDADO!G941,IF(LEN(CONSOLIDADO!G941)=3,CONSOLIDADO!G941,""))))=TRUE,"",CONSOLIDADO!D941&amp;IF(LEN(CONSOLIDADO!G941)=1,"00"&amp;CONSOLIDADO!G941,IF(LEN(CONSOLIDADO!G941)=2,"0"&amp;CONSOLIDADO!G941,IF(LEN(CONSOLIDADO!G941)=3,CONSOLIDADO!G941,""))))</f>
        <v/>
      </c>
      <c r="G937" s="16">
        <f>CONSOLIDADO!B941</f>
        <v>0</v>
      </c>
      <c r="H937" s="16" t="str">
        <f>MID(CONSOLIDADO!E941,6,250)</f>
        <v/>
      </c>
      <c r="I937" s="36">
        <f>CONSOLIDADO!H941</f>
        <v>0</v>
      </c>
      <c r="J937" s="34" t="str">
        <f>+CONSOLIDADO!P941&amp;" - "&amp;CONSOLIDADO!Q941&amp;" - "&amp;CONSOLIDADO!R941&amp;" "&amp;CONSOLIDADO!S941</f>
        <v xml:space="preserve"> -  -  </v>
      </c>
      <c r="K937" s="34" t="str">
        <f>+CONSOLIDADO!J941&amp;" "&amp;CONSOLIDADO!K941</f>
        <v xml:space="preserve"> </v>
      </c>
      <c r="L937" s="16" t="str">
        <f>+CONSOLIDADO!L941&amp;" "&amp;CONSOLIDADO!M941</f>
        <v xml:space="preserve"> </v>
      </c>
      <c r="M937" s="16" t="str">
        <f>+CONSOLIDADO!N941&amp;" "&amp;CONSOLIDADO!O941</f>
        <v xml:space="preserve"> </v>
      </c>
    </row>
    <row r="938" spans="1:13" x14ac:dyDescent="0.2">
      <c r="A938" s="34" t="str">
        <f t="shared" si="70"/>
        <v>-435</v>
      </c>
      <c r="B938" s="34">
        <f t="shared" si="71"/>
        <v>435</v>
      </c>
      <c r="C938" s="34" t="str">
        <f t="shared" si="72"/>
        <v/>
      </c>
      <c r="D938" s="34" t="str">
        <f t="shared" si="73"/>
        <v/>
      </c>
      <c r="E938" s="34" t="str">
        <f t="shared" si="74"/>
        <v/>
      </c>
      <c r="F938" s="35" t="str">
        <f>IF(ISERROR(CONSOLIDADO!D942&amp;IF(LEN(CONSOLIDADO!G942)=1,"00"&amp;CONSOLIDADO!G942,IF(LEN(CONSOLIDADO!G942)=2,"0"&amp;CONSOLIDADO!G942,IF(LEN(CONSOLIDADO!G942)=3,CONSOLIDADO!G942,""))))=TRUE,"",CONSOLIDADO!D942&amp;IF(LEN(CONSOLIDADO!G942)=1,"00"&amp;CONSOLIDADO!G942,IF(LEN(CONSOLIDADO!G942)=2,"0"&amp;CONSOLIDADO!G942,IF(LEN(CONSOLIDADO!G942)=3,CONSOLIDADO!G942,""))))</f>
        <v/>
      </c>
      <c r="G938" s="16">
        <f>CONSOLIDADO!B942</f>
        <v>0</v>
      </c>
      <c r="H938" s="16" t="str">
        <f>MID(CONSOLIDADO!E942,6,250)</f>
        <v/>
      </c>
      <c r="I938" s="36">
        <f>CONSOLIDADO!H942</f>
        <v>0</v>
      </c>
      <c r="J938" s="34" t="str">
        <f>+CONSOLIDADO!P942&amp;" - "&amp;CONSOLIDADO!Q942&amp;" - "&amp;CONSOLIDADO!R942&amp;" "&amp;CONSOLIDADO!S942</f>
        <v xml:space="preserve"> -  -  </v>
      </c>
      <c r="K938" s="34" t="str">
        <f>+CONSOLIDADO!J942&amp;" "&amp;CONSOLIDADO!K942</f>
        <v xml:space="preserve"> </v>
      </c>
      <c r="L938" s="16" t="str">
        <f>+CONSOLIDADO!L942&amp;" "&amp;CONSOLIDADO!M942</f>
        <v xml:space="preserve"> </v>
      </c>
      <c r="M938" s="16" t="str">
        <f>+CONSOLIDADO!N942&amp;" "&amp;CONSOLIDADO!O942</f>
        <v xml:space="preserve"> </v>
      </c>
    </row>
    <row r="939" spans="1:13" x14ac:dyDescent="0.2">
      <c r="A939" s="34" t="str">
        <f t="shared" si="70"/>
        <v>-436</v>
      </c>
      <c r="B939" s="34">
        <f t="shared" si="71"/>
        <v>436</v>
      </c>
      <c r="C939" s="34" t="str">
        <f t="shared" si="72"/>
        <v/>
      </c>
      <c r="D939" s="34" t="str">
        <f t="shared" si="73"/>
        <v/>
      </c>
      <c r="E939" s="34" t="str">
        <f t="shared" si="74"/>
        <v/>
      </c>
      <c r="F939" s="35" t="str">
        <f>IF(ISERROR(CONSOLIDADO!D943&amp;IF(LEN(CONSOLIDADO!G943)=1,"00"&amp;CONSOLIDADO!G943,IF(LEN(CONSOLIDADO!G943)=2,"0"&amp;CONSOLIDADO!G943,IF(LEN(CONSOLIDADO!G943)=3,CONSOLIDADO!G943,""))))=TRUE,"",CONSOLIDADO!D943&amp;IF(LEN(CONSOLIDADO!G943)=1,"00"&amp;CONSOLIDADO!G943,IF(LEN(CONSOLIDADO!G943)=2,"0"&amp;CONSOLIDADO!G943,IF(LEN(CONSOLIDADO!G943)=3,CONSOLIDADO!G943,""))))</f>
        <v/>
      </c>
      <c r="G939" s="16">
        <f>CONSOLIDADO!B943</f>
        <v>0</v>
      </c>
      <c r="H939" s="16" t="str">
        <f>MID(CONSOLIDADO!E943,6,250)</f>
        <v/>
      </c>
      <c r="I939" s="36">
        <f>CONSOLIDADO!H943</f>
        <v>0</v>
      </c>
      <c r="J939" s="34" t="str">
        <f>+CONSOLIDADO!P943&amp;" - "&amp;CONSOLIDADO!Q943&amp;" - "&amp;CONSOLIDADO!R943&amp;" "&amp;CONSOLIDADO!S943</f>
        <v xml:space="preserve"> -  -  </v>
      </c>
      <c r="K939" s="34" t="str">
        <f>+CONSOLIDADO!J943&amp;" "&amp;CONSOLIDADO!K943</f>
        <v xml:space="preserve"> </v>
      </c>
      <c r="L939" s="16" t="str">
        <f>+CONSOLIDADO!L943&amp;" "&amp;CONSOLIDADO!M943</f>
        <v xml:space="preserve"> </v>
      </c>
      <c r="M939" s="16" t="str">
        <f>+CONSOLIDADO!N943&amp;" "&amp;CONSOLIDADO!O943</f>
        <v xml:space="preserve"> </v>
      </c>
    </row>
    <row r="940" spans="1:13" x14ac:dyDescent="0.2">
      <c r="A940" s="34" t="str">
        <f t="shared" si="70"/>
        <v>-437</v>
      </c>
      <c r="B940" s="34">
        <f t="shared" si="71"/>
        <v>437</v>
      </c>
      <c r="C940" s="34" t="str">
        <f t="shared" si="72"/>
        <v/>
      </c>
      <c r="D940" s="34" t="str">
        <f t="shared" si="73"/>
        <v/>
      </c>
      <c r="E940" s="34" t="str">
        <f t="shared" si="74"/>
        <v/>
      </c>
      <c r="F940" s="35" t="str">
        <f>IF(ISERROR(CONSOLIDADO!D944&amp;IF(LEN(CONSOLIDADO!G944)=1,"00"&amp;CONSOLIDADO!G944,IF(LEN(CONSOLIDADO!G944)=2,"0"&amp;CONSOLIDADO!G944,IF(LEN(CONSOLIDADO!G944)=3,CONSOLIDADO!G944,""))))=TRUE,"",CONSOLIDADO!D944&amp;IF(LEN(CONSOLIDADO!G944)=1,"00"&amp;CONSOLIDADO!G944,IF(LEN(CONSOLIDADO!G944)=2,"0"&amp;CONSOLIDADO!G944,IF(LEN(CONSOLIDADO!G944)=3,CONSOLIDADO!G944,""))))</f>
        <v/>
      </c>
      <c r="G940" s="16">
        <f>CONSOLIDADO!B944</f>
        <v>0</v>
      </c>
      <c r="H940" s="16" t="str">
        <f>MID(CONSOLIDADO!E944,6,250)</f>
        <v/>
      </c>
      <c r="I940" s="36">
        <f>CONSOLIDADO!H944</f>
        <v>0</v>
      </c>
      <c r="J940" s="34" t="str">
        <f>+CONSOLIDADO!P944&amp;" - "&amp;CONSOLIDADO!Q944&amp;" - "&amp;CONSOLIDADO!R944&amp;" "&amp;CONSOLIDADO!S944</f>
        <v xml:space="preserve"> -  -  </v>
      </c>
      <c r="K940" s="34" t="str">
        <f>+CONSOLIDADO!J944&amp;" "&amp;CONSOLIDADO!K944</f>
        <v xml:space="preserve"> </v>
      </c>
      <c r="L940" s="16" t="str">
        <f>+CONSOLIDADO!L944&amp;" "&amp;CONSOLIDADO!M944</f>
        <v xml:space="preserve"> </v>
      </c>
      <c r="M940" s="16" t="str">
        <f>+CONSOLIDADO!N944&amp;" "&amp;CONSOLIDADO!O944</f>
        <v xml:space="preserve"> </v>
      </c>
    </row>
    <row r="941" spans="1:13" x14ac:dyDescent="0.2">
      <c r="A941" s="34" t="str">
        <f t="shared" si="70"/>
        <v>-438</v>
      </c>
      <c r="B941" s="34">
        <f t="shared" si="71"/>
        <v>438</v>
      </c>
      <c r="C941" s="34" t="str">
        <f t="shared" si="72"/>
        <v/>
      </c>
      <c r="D941" s="34" t="str">
        <f t="shared" si="73"/>
        <v/>
      </c>
      <c r="E941" s="34" t="str">
        <f t="shared" si="74"/>
        <v/>
      </c>
      <c r="F941" s="35" t="str">
        <f>IF(ISERROR(CONSOLIDADO!D945&amp;IF(LEN(CONSOLIDADO!G945)=1,"00"&amp;CONSOLIDADO!G945,IF(LEN(CONSOLIDADO!G945)=2,"0"&amp;CONSOLIDADO!G945,IF(LEN(CONSOLIDADO!G945)=3,CONSOLIDADO!G945,""))))=TRUE,"",CONSOLIDADO!D945&amp;IF(LEN(CONSOLIDADO!G945)=1,"00"&amp;CONSOLIDADO!G945,IF(LEN(CONSOLIDADO!G945)=2,"0"&amp;CONSOLIDADO!G945,IF(LEN(CONSOLIDADO!G945)=3,CONSOLIDADO!G945,""))))</f>
        <v/>
      </c>
      <c r="G941" s="16">
        <f>CONSOLIDADO!B945</f>
        <v>0</v>
      </c>
      <c r="H941" s="16" t="str">
        <f>MID(CONSOLIDADO!E945,6,250)</f>
        <v/>
      </c>
      <c r="I941" s="36">
        <f>CONSOLIDADO!H945</f>
        <v>0</v>
      </c>
      <c r="J941" s="34" t="str">
        <f>+CONSOLIDADO!P945&amp;" - "&amp;CONSOLIDADO!Q945&amp;" - "&amp;CONSOLIDADO!R945&amp;" "&amp;CONSOLIDADO!S945</f>
        <v xml:space="preserve"> -  -  </v>
      </c>
      <c r="K941" s="34" t="str">
        <f>+CONSOLIDADO!J945&amp;" "&amp;CONSOLIDADO!K945</f>
        <v xml:space="preserve"> </v>
      </c>
      <c r="L941" s="16" t="str">
        <f>+CONSOLIDADO!L945&amp;" "&amp;CONSOLIDADO!M945</f>
        <v xml:space="preserve"> </v>
      </c>
      <c r="M941" s="16" t="str">
        <f>+CONSOLIDADO!N945&amp;" "&amp;CONSOLIDADO!O945</f>
        <v xml:space="preserve"> </v>
      </c>
    </row>
    <row r="942" spans="1:13" x14ac:dyDescent="0.2">
      <c r="A942" s="34" t="str">
        <f t="shared" si="70"/>
        <v>-439</v>
      </c>
      <c r="B942" s="34">
        <f t="shared" si="71"/>
        <v>439</v>
      </c>
      <c r="C942" s="34" t="str">
        <f t="shared" si="72"/>
        <v/>
      </c>
      <c r="D942" s="34" t="str">
        <f t="shared" si="73"/>
        <v/>
      </c>
      <c r="E942" s="34" t="str">
        <f t="shared" si="74"/>
        <v/>
      </c>
      <c r="F942" s="35" t="str">
        <f>IF(ISERROR(CONSOLIDADO!D946&amp;IF(LEN(CONSOLIDADO!G946)=1,"00"&amp;CONSOLIDADO!G946,IF(LEN(CONSOLIDADO!G946)=2,"0"&amp;CONSOLIDADO!G946,IF(LEN(CONSOLIDADO!G946)=3,CONSOLIDADO!G946,""))))=TRUE,"",CONSOLIDADO!D946&amp;IF(LEN(CONSOLIDADO!G946)=1,"00"&amp;CONSOLIDADO!G946,IF(LEN(CONSOLIDADO!G946)=2,"0"&amp;CONSOLIDADO!G946,IF(LEN(CONSOLIDADO!G946)=3,CONSOLIDADO!G946,""))))</f>
        <v/>
      </c>
      <c r="G942" s="16">
        <f>CONSOLIDADO!B946</f>
        <v>0</v>
      </c>
      <c r="H942" s="16" t="str">
        <f>MID(CONSOLIDADO!E946,6,250)</f>
        <v/>
      </c>
      <c r="I942" s="36">
        <f>CONSOLIDADO!H946</f>
        <v>0</v>
      </c>
      <c r="J942" s="34" t="str">
        <f>+CONSOLIDADO!P946&amp;" - "&amp;CONSOLIDADO!Q946&amp;" - "&amp;CONSOLIDADO!R946&amp;" "&amp;CONSOLIDADO!S946</f>
        <v xml:space="preserve"> -  -  </v>
      </c>
      <c r="K942" s="34" t="str">
        <f>+CONSOLIDADO!J946&amp;" "&amp;CONSOLIDADO!K946</f>
        <v xml:space="preserve"> </v>
      </c>
      <c r="L942" s="16" t="str">
        <f>+CONSOLIDADO!L946&amp;" "&amp;CONSOLIDADO!M946</f>
        <v xml:space="preserve"> </v>
      </c>
      <c r="M942" s="16" t="str">
        <f>+CONSOLIDADO!N946&amp;" "&amp;CONSOLIDADO!O946</f>
        <v xml:space="preserve"> </v>
      </c>
    </row>
    <row r="943" spans="1:13" x14ac:dyDescent="0.2">
      <c r="A943" s="34" t="str">
        <f t="shared" si="70"/>
        <v>-440</v>
      </c>
      <c r="B943" s="34">
        <f t="shared" si="71"/>
        <v>440</v>
      </c>
      <c r="C943" s="34" t="str">
        <f t="shared" si="72"/>
        <v/>
      </c>
      <c r="D943" s="34" t="str">
        <f t="shared" si="73"/>
        <v/>
      </c>
      <c r="E943" s="34" t="str">
        <f t="shared" si="74"/>
        <v/>
      </c>
      <c r="F943" s="35" t="str">
        <f>IF(ISERROR(CONSOLIDADO!D947&amp;IF(LEN(CONSOLIDADO!G947)=1,"00"&amp;CONSOLIDADO!G947,IF(LEN(CONSOLIDADO!G947)=2,"0"&amp;CONSOLIDADO!G947,IF(LEN(CONSOLIDADO!G947)=3,CONSOLIDADO!G947,""))))=TRUE,"",CONSOLIDADO!D947&amp;IF(LEN(CONSOLIDADO!G947)=1,"00"&amp;CONSOLIDADO!G947,IF(LEN(CONSOLIDADO!G947)=2,"0"&amp;CONSOLIDADO!G947,IF(LEN(CONSOLIDADO!G947)=3,CONSOLIDADO!G947,""))))</f>
        <v/>
      </c>
      <c r="G943" s="16">
        <f>CONSOLIDADO!B947</f>
        <v>0</v>
      </c>
      <c r="H943" s="16" t="str">
        <f>MID(CONSOLIDADO!E947,6,250)</f>
        <v/>
      </c>
      <c r="I943" s="36">
        <f>CONSOLIDADO!H947</f>
        <v>0</v>
      </c>
      <c r="J943" s="34" t="str">
        <f>+CONSOLIDADO!P947&amp;" - "&amp;CONSOLIDADO!Q947&amp;" - "&amp;CONSOLIDADO!R947&amp;" "&amp;CONSOLIDADO!S947</f>
        <v xml:space="preserve"> -  -  </v>
      </c>
      <c r="K943" s="34" t="str">
        <f>+CONSOLIDADO!J947&amp;" "&amp;CONSOLIDADO!K947</f>
        <v xml:space="preserve"> </v>
      </c>
      <c r="L943" s="16" t="str">
        <f>+CONSOLIDADO!L947&amp;" "&amp;CONSOLIDADO!M947</f>
        <v xml:space="preserve"> </v>
      </c>
      <c r="M943" s="16" t="str">
        <f>+CONSOLIDADO!N947&amp;" "&amp;CONSOLIDADO!O947</f>
        <v xml:space="preserve"> </v>
      </c>
    </row>
    <row r="944" spans="1:13" x14ac:dyDescent="0.2">
      <c r="A944" s="34" t="str">
        <f t="shared" si="70"/>
        <v>-441</v>
      </c>
      <c r="B944" s="34">
        <f t="shared" si="71"/>
        <v>441</v>
      </c>
      <c r="C944" s="34" t="str">
        <f t="shared" si="72"/>
        <v/>
      </c>
      <c r="D944" s="34" t="str">
        <f t="shared" si="73"/>
        <v/>
      </c>
      <c r="E944" s="34" t="str">
        <f t="shared" si="74"/>
        <v/>
      </c>
      <c r="F944" s="35" t="str">
        <f>IF(ISERROR(CONSOLIDADO!D948&amp;IF(LEN(CONSOLIDADO!G948)=1,"00"&amp;CONSOLIDADO!G948,IF(LEN(CONSOLIDADO!G948)=2,"0"&amp;CONSOLIDADO!G948,IF(LEN(CONSOLIDADO!G948)=3,CONSOLIDADO!G948,""))))=TRUE,"",CONSOLIDADO!D948&amp;IF(LEN(CONSOLIDADO!G948)=1,"00"&amp;CONSOLIDADO!G948,IF(LEN(CONSOLIDADO!G948)=2,"0"&amp;CONSOLIDADO!G948,IF(LEN(CONSOLIDADO!G948)=3,CONSOLIDADO!G948,""))))</f>
        <v/>
      </c>
      <c r="G944" s="16">
        <f>CONSOLIDADO!B948</f>
        <v>0</v>
      </c>
      <c r="H944" s="16" t="str">
        <f>MID(CONSOLIDADO!E948,6,250)</f>
        <v/>
      </c>
      <c r="I944" s="36">
        <f>CONSOLIDADO!H948</f>
        <v>0</v>
      </c>
      <c r="J944" s="34" t="str">
        <f>+CONSOLIDADO!P948&amp;" - "&amp;CONSOLIDADO!Q948&amp;" - "&amp;CONSOLIDADO!R948&amp;" "&amp;CONSOLIDADO!S948</f>
        <v xml:space="preserve"> -  -  </v>
      </c>
      <c r="K944" s="34" t="str">
        <f>+CONSOLIDADO!J948&amp;" "&amp;CONSOLIDADO!K948</f>
        <v xml:space="preserve"> </v>
      </c>
      <c r="L944" s="16" t="str">
        <f>+CONSOLIDADO!L948&amp;" "&amp;CONSOLIDADO!M948</f>
        <v xml:space="preserve"> </v>
      </c>
      <c r="M944" s="16" t="str">
        <f>+CONSOLIDADO!N948&amp;" "&amp;CONSOLIDADO!O948</f>
        <v xml:space="preserve"> </v>
      </c>
    </row>
    <row r="945" spans="1:13" x14ac:dyDescent="0.2">
      <c r="A945" s="34" t="str">
        <f t="shared" si="70"/>
        <v>-442</v>
      </c>
      <c r="B945" s="34">
        <f t="shared" si="71"/>
        <v>442</v>
      </c>
      <c r="C945" s="34" t="str">
        <f t="shared" si="72"/>
        <v/>
      </c>
      <c r="D945" s="34" t="str">
        <f t="shared" si="73"/>
        <v/>
      </c>
      <c r="E945" s="34" t="str">
        <f t="shared" si="74"/>
        <v/>
      </c>
      <c r="F945" s="35" t="str">
        <f>IF(ISERROR(CONSOLIDADO!D949&amp;IF(LEN(CONSOLIDADO!G949)=1,"00"&amp;CONSOLIDADO!G949,IF(LEN(CONSOLIDADO!G949)=2,"0"&amp;CONSOLIDADO!G949,IF(LEN(CONSOLIDADO!G949)=3,CONSOLIDADO!G949,""))))=TRUE,"",CONSOLIDADO!D949&amp;IF(LEN(CONSOLIDADO!G949)=1,"00"&amp;CONSOLIDADO!G949,IF(LEN(CONSOLIDADO!G949)=2,"0"&amp;CONSOLIDADO!G949,IF(LEN(CONSOLIDADO!G949)=3,CONSOLIDADO!G949,""))))</f>
        <v/>
      </c>
      <c r="G945" s="16" t="str">
        <f>CONSOLIDADO!B949</f>
        <v/>
      </c>
      <c r="H945" s="16" t="str">
        <f>MID(CONSOLIDADO!E949,6,250)</f>
        <v/>
      </c>
      <c r="I945" s="36">
        <f>CONSOLIDADO!H949</f>
        <v>0</v>
      </c>
      <c r="J945" s="34" t="str">
        <f>+CONSOLIDADO!P949&amp;" - "&amp;CONSOLIDADO!Q949&amp;" - "&amp;CONSOLIDADO!R949&amp;" "&amp;CONSOLIDADO!S949</f>
        <v xml:space="preserve"> -  -  </v>
      </c>
      <c r="K945" s="34" t="str">
        <f>+CONSOLIDADO!J949&amp;" "&amp;CONSOLIDADO!K949</f>
        <v xml:space="preserve"> </v>
      </c>
      <c r="L945" s="16" t="str">
        <f>+CONSOLIDADO!L949&amp;" "&amp;CONSOLIDADO!M949</f>
        <v xml:space="preserve"> </v>
      </c>
      <c r="M945" s="16" t="str">
        <f>+CONSOLIDADO!N949&amp;" "&amp;CONSOLIDADO!O949</f>
        <v xml:space="preserve"> </v>
      </c>
    </row>
    <row r="946" spans="1:13" x14ac:dyDescent="0.2">
      <c r="A946" s="34" t="str">
        <f t="shared" si="70"/>
        <v>-443</v>
      </c>
      <c r="B946" s="34">
        <f t="shared" si="71"/>
        <v>443</v>
      </c>
      <c r="C946" s="34" t="str">
        <f t="shared" si="72"/>
        <v/>
      </c>
      <c r="D946" s="34" t="str">
        <f t="shared" si="73"/>
        <v/>
      </c>
      <c r="E946" s="34" t="str">
        <f t="shared" si="74"/>
        <v/>
      </c>
      <c r="F946" s="35" t="str">
        <f>IF(ISERROR(CONSOLIDADO!D950&amp;IF(LEN(CONSOLIDADO!G950)=1,"00"&amp;CONSOLIDADO!G950,IF(LEN(CONSOLIDADO!G950)=2,"0"&amp;CONSOLIDADO!G950,IF(LEN(CONSOLIDADO!G950)=3,CONSOLIDADO!G950,""))))=TRUE,"",CONSOLIDADO!D950&amp;IF(LEN(CONSOLIDADO!G950)=1,"00"&amp;CONSOLIDADO!G950,IF(LEN(CONSOLIDADO!G950)=2,"0"&amp;CONSOLIDADO!G950,IF(LEN(CONSOLIDADO!G950)=3,CONSOLIDADO!G950,""))))</f>
        <v/>
      </c>
      <c r="G946" s="16" t="str">
        <f>CONSOLIDADO!B950</f>
        <v/>
      </c>
      <c r="H946" s="16" t="str">
        <f>MID(CONSOLIDADO!E950,6,250)</f>
        <v/>
      </c>
      <c r="I946" s="36">
        <f>CONSOLIDADO!H950</f>
        <v>0</v>
      </c>
      <c r="J946" s="34" t="str">
        <f>+CONSOLIDADO!P950&amp;" - "&amp;CONSOLIDADO!Q950&amp;" - "&amp;CONSOLIDADO!R950&amp;" "&amp;CONSOLIDADO!S950</f>
        <v xml:space="preserve"> -  -  </v>
      </c>
      <c r="K946" s="34" t="str">
        <f>+CONSOLIDADO!J950&amp;" "&amp;CONSOLIDADO!K950</f>
        <v xml:space="preserve"> </v>
      </c>
      <c r="L946" s="16" t="str">
        <f>+CONSOLIDADO!L950&amp;" "&amp;CONSOLIDADO!M950</f>
        <v xml:space="preserve"> </v>
      </c>
      <c r="M946" s="16" t="str">
        <f>+CONSOLIDADO!N950&amp;" "&amp;CONSOLIDADO!O950</f>
        <v xml:space="preserve"> </v>
      </c>
    </row>
    <row r="947" spans="1:13" x14ac:dyDescent="0.2">
      <c r="A947" s="34" t="str">
        <f t="shared" si="70"/>
        <v>-444</v>
      </c>
      <c r="B947" s="34">
        <f t="shared" si="71"/>
        <v>444</v>
      </c>
      <c r="C947" s="34" t="str">
        <f t="shared" si="72"/>
        <v/>
      </c>
      <c r="D947" s="34" t="str">
        <f t="shared" si="73"/>
        <v/>
      </c>
      <c r="E947" s="34" t="str">
        <f t="shared" si="74"/>
        <v/>
      </c>
      <c r="F947" s="35" t="str">
        <f>IF(ISERROR(CONSOLIDADO!D951&amp;IF(LEN(CONSOLIDADO!G951)=1,"00"&amp;CONSOLIDADO!G951,IF(LEN(CONSOLIDADO!G951)=2,"0"&amp;CONSOLIDADO!G951,IF(LEN(CONSOLIDADO!G951)=3,CONSOLIDADO!G951,""))))=TRUE,"",CONSOLIDADO!D951&amp;IF(LEN(CONSOLIDADO!G951)=1,"00"&amp;CONSOLIDADO!G951,IF(LEN(CONSOLIDADO!G951)=2,"0"&amp;CONSOLIDADO!G951,IF(LEN(CONSOLIDADO!G951)=3,CONSOLIDADO!G951,""))))</f>
        <v/>
      </c>
      <c r="G947" s="16" t="str">
        <f>CONSOLIDADO!B951</f>
        <v/>
      </c>
      <c r="H947" s="16" t="str">
        <f>MID(CONSOLIDADO!E951,6,250)</f>
        <v/>
      </c>
      <c r="I947" s="36">
        <f>CONSOLIDADO!H951</f>
        <v>0</v>
      </c>
      <c r="J947" s="34" t="str">
        <f>+CONSOLIDADO!P951&amp;" - "&amp;CONSOLIDADO!Q951&amp;" - "&amp;CONSOLIDADO!R951&amp;" "&amp;CONSOLIDADO!S951</f>
        <v xml:space="preserve"> -  -  </v>
      </c>
      <c r="K947" s="34" t="str">
        <f>+CONSOLIDADO!J951&amp;" "&amp;CONSOLIDADO!K951</f>
        <v xml:space="preserve"> </v>
      </c>
      <c r="L947" s="16" t="str">
        <f>+CONSOLIDADO!L951&amp;" "&amp;CONSOLIDADO!M951</f>
        <v xml:space="preserve"> </v>
      </c>
      <c r="M947" s="16" t="str">
        <f>+CONSOLIDADO!N951&amp;" "&amp;CONSOLIDADO!O951</f>
        <v xml:space="preserve"> </v>
      </c>
    </row>
    <row r="948" spans="1:13" x14ac:dyDescent="0.2">
      <c r="A948" s="34" t="str">
        <f t="shared" si="70"/>
        <v>-445</v>
      </c>
      <c r="B948" s="34">
        <f t="shared" si="71"/>
        <v>445</v>
      </c>
      <c r="C948" s="34" t="str">
        <f t="shared" si="72"/>
        <v/>
      </c>
      <c r="D948" s="34" t="str">
        <f t="shared" si="73"/>
        <v/>
      </c>
      <c r="E948" s="34" t="str">
        <f t="shared" si="74"/>
        <v/>
      </c>
      <c r="F948" s="35" t="str">
        <f>IF(ISERROR(CONSOLIDADO!D952&amp;IF(LEN(CONSOLIDADO!G952)=1,"00"&amp;CONSOLIDADO!G952,IF(LEN(CONSOLIDADO!G952)=2,"0"&amp;CONSOLIDADO!G952,IF(LEN(CONSOLIDADO!G952)=3,CONSOLIDADO!G952,""))))=TRUE,"",CONSOLIDADO!D952&amp;IF(LEN(CONSOLIDADO!G952)=1,"00"&amp;CONSOLIDADO!G952,IF(LEN(CONSOLIDADO!G952)=2,"0"&amp;CONSOLIDADO!G952,IF(LEN(CONSOLIDADO!G952)=3,CONSOLIDADO!G952,""))))</f>
        <v/>
      </c>
      <c r="G948" s="16" t="str">
        <f>CONSOLIDADO!B952</f>
        <v/>
      </c>
      <c r="H948" s="16" t="str">
        <f>MID(CONSOLIDADO!E952,6,250)</f>
        <v/>
      </c>
      <c r="I948" s="36">
        <f>CONSOLIDADO!H952</f>
        <v>0</v>
      </c>
      <c r="J948" s="34" t="str">
        <f>+CONSOLIDADO!P952&amp;" - "&amp;CONSOLIDADO!Q952&amp;" - "&amp;CONSOLIDADO!R952&amp;" "&amp;CONSOLIDADO!S952</f>
        <v xml:space="preserve"> -  -  </v>
      </c>
      <c r="K948" s="34" t="str">
        <f>+CONSOLIDADO!J952&amp;" "&amp;CONSOLIDADO!K952</f>
        <v xml:space="preserve"> </v>
      </c>
      <c r="L948" s="16" t="str">
        <f>+CONSOLIDADO!L952&amp;" "&amp;CONSOLIDADO!M952</f>
        <v xml:space="preserve"> </v>
      </c>
      <c r="M948" s="16" t="str">
        <f>+CONSOLIDADO!N952&amp;" "&amp;CONSOLIDADO!O952</f>
        <v xml:space="preserve"> </v>
      </c>
    </row>
    <row r="949" spans="1:13" x14ac:dyDescent="0.2">
      <c r="A949" s="34" t="str">
        <f t="shared" si="70"/>
        <v>-446</v>
      </c>
      <c r="B949" s="34">
        <f t="shared" si="71"/>
        <v>446</v>
      </c>
      <c r="C949" s="34" t="str">
        <f t="shared" si="72"/>
        <v/>
      </c>
      <c r="D949" s="34" t="str">
        <f t="shared" si="73"/>
        <v/>
      </c>
      <c r="E949" s="34" t="str">
        <f t="shared" si="74"/>
        <v/>
      </c>
      <c r="F949" s="35" t="str">
        <f>IF(ISERROR(CONSOLIDADO!D953&amp;IF(LEN(CONSOLIDADO!G953)=1,"00"&amp;CONSOLIDADO!G953,IF(LEN(CONSOLIDADO!G953)=2,"0"&amp;CONSOLIDADO!G953,IF(LEN(CONSOLIDADO!G953)=3,CONSOLIDADO!G953,""))))=TRUE,"",CONSOLIDADO!D953&amp;IF(LEN(CONSOLIDADO!G953)=1,"00"&amp;CONSOLIDADO!G953,IF(LEN(CONSOLIDADO!G953)=2,"0"&amp;CONSOLIDADO!G953,IF(LEN(CONSOLIDADO!G953)=3,CONSOLIDADO!G953,""))))</f>
        <v/>
      </c>
      <c r="G949" s="16" t="str">
        <f>CONSOLIDADO!B953</f>
        <v/>
      </c>
      <c r="H949" s="16" t="str">
        <f>MID(CONSOLIDADO!E953,6,250)</f>
        <v/>
      </c>
      <c r="I949" s="36">
        <f>CONSOLIDADO!H953</f>
        <v>0</v>
      </c>
      <c r="J949" s="34" t="str">
        <f>+CONSOLIDADO!P953&amp;" - "&amp;CONSOLIDADO!Q953&amp;" - "&amp;CONSOLIDADO!R953&amp;" "&amp;CONSOLIDADO!S953</f>
        <v xml:space="preserve"> -  -  </v>
      </c>
      <c r="K949" s="34" t="str">
        <f>+CONSOLIDADO!J953&amp;" "&amp;CONSOLIDADO!K953</f>
        <v xml:space="preserve"> </v>
      </c>
      <c r="L949" s="16" t="str">
        <f>+CONSOLIDADO!L953&amp;" "&amp;CONSOLIDADO!M953</f>
        <v xml:space="preserve"> </v>
      </c>
      <c r="M949" s="16" t="str">
        <f>+CONSOLIDADO!N953&amp;" "&amp;CONSOLIDADO!O953</f>
        <v xml:space="preserve"> </v>
      </c>
    </row>
    <row r="950" spans="1:13" x14ac:dyDescent="0.2">
      <c r="A950" s="34" t="str">
        <f t="shared" si="70"/>
        <v>-447</v>
      </c>
      <c r="B950" s="34">
        <f t="shared" si="71"/>
        <v>447</v>
      </c>
      <c r="C950" s="34" t="str">
        <f t="shared" si="72"/>
        <v/>
      </c>
      <c r="D950" s="34" t="str">
        <f t="shared" si="73"/>
        <v/>
      </c>
      <c r="E950" s="34" t="str">
        <f t="shared" si="74"/>
        <v/>
      </c>
      <c r="F950" s="35" t="str">
        <f>IF(ISERROR(CONSOLIDADO!D954&amp;IF(LEN(CONSOLIDADO!G954)=1,"00"&amp;CONSOLIDADO!G954,IF(LEN(CONSOLIDADO!G954)=2,"0"&amp;CONSOLIDADO!G954,IF(LEN(CONSOLIDADO!G954)=3,CONSOLIDADO!G954,""))))=TRUE,"",CONSOLIDADO!D954&amp;IF(LEN(CONSOLIDADO!G954)=1,"00"&amp;CONSOLIDADO!G954,IF(LEN(CONSOLIDADO!G954)=2,"0"&amp;CONSOLIDADO!G954,IF(LEN(CONSOLIDADO!G954)=3,CONSOLIDADO!G954,""))))</f>
        <v/>
      </c>
      <c r="G950" s="16" t="str">
        <f>CONSOLIDADO!B954</f>
        <v/>
      </c>
      <c r="H950" s="16" t="str">
        <f>MID(CONSOLIDADO!E954,6,250)</f>
        <v/>
      </c>
      <c r="I950" s="36">
        <f>CONSOLIDADO!H954</f>
        <v>0</v>
      </c>
      <c r="J950" s="34" t="str">
        <f>+CONSOLIDADO!P954&amp;" - "&amp;CONSOLIDADO!Q954&amp;" - "&amp;CONSOLIDADO!R954&amp;" "&amp;CONSOLIDADO!S954</f>
        <v xml:space="preserve"> -  -  </v>
      </c>
      <c r="K950" s="34" t="str">
        <f>+CONSOLIDADO!J954&amp;" "&amp;CONSOLIDADO!K954</f>
        <v xml:space="preserve"> </v>
      </c>
      <c r="L950" s="16" t="str">
        <f>+CONSOLIDADO!L954&amp;" "&amp;CONSOLIDADO!M954</f>
        <v xml:space="preserve"> </v>
      </c>
      <c r="M950" s="16" t="str">
        <f>+CONSOLIDADO!N954&amp;" "&amp;CONSOLIDADO!O954</f>
        <v xml:space="preserve"> </v>
      </c>
    </row>
    <row r="951" spans="1:13" x14ac:dyDescent="0.2">
      <c r="A951" s="34" t="str">
        <f t="shared" si="70"/>
        <v>-448</v>
      </c>
      <c r="B951" s="34">
        <f t="shared" si="71"/>
        <v>448</v>
      </c>
      <c r="C951" s="34" t="str">
        <f t="shared" si="72"/>
        <v/>
      </c>
      <c r="D951" s="34" t="str">
        <f t="shared" si="73"/>
        <v/>
      </c>
      <c r="E951" s="34" t="str">
        <f t="shared" si="74"/>
        <v/>
      </c>
      <c r="F951" s="35" t="str">
        <f>IF(ISERROR(CONSOLIDADO!D955&amp;IF(LEN(CONSOLIDADO!G955)=1,"00"&amp;CONSOLIDADO!G955,IF(LEN(CONSOLIDADO!G955)=2,"0"&amp;CONSOLIDADO!G955,IF(LEN(CONSOLIDADO!G955)=3,CONSOLIDADO!G955,""))))=TRUE,"",CONSOLIDADO!D955&amp;IF(LEN(CONSOLIDADO!G955)=1,"00"&amp;CONSOLIDADO!G955,IF(LEN(CONSOLIDADO!G955)=2,"0"&amp;CONSOLIDADO!G955,IF(LEN(CONSOLIDADO!G955)=3,CONSOLIDADO!G955,""))))</f>
        <v/>
      </c>
      <c r="G951" s="16" t="str">
        <f>CONSOLIDADO!B955</f>
        <v/>
      </c>
      <c r="H951" s="16" t="str">
        <f>MID(CONSOLIDADO!E955,6,250)</f>
        <v/>
      </c>
      <c r="I951" s="36">
        <f>CONSOLIDADO!H955</f>
        <v>0</v>
      </c>
      <c r="J951" s="34" t="str">
        <f>+CONSOLIDADO!P955&amp;" - "&amp;CONSOLIDADO!Q955&amp;" - "&amp;CONSOLIDADO!R955&amp;" "&amp;CONSOLIDADO!S955</f>
        <v xml:space="preserve"> -  -  </v>
      </c>
      <c r="K951" s="34" t="str">
        <f>+CONSOLIDADO!J955&amp;" "&amp;CONSOLIDADO!K955</f>
        <v xml:space="preserve"> </v>
      </c>
      <c r="L951" s="16" t="str">
        <f>+CONSOLIDADO!L955&amp;" "&amp;CONSOLIDADO!M955</f>
        <v xml:space="preserve"> </v>
      </c>
      <c r="M951" s="16" t="str">
        <f>+CONSOLIDADO!N955&amp;" "&amp;CONSOLIDADO!O955</f>
        <v xml:space="preserve"> </v>
      </c>
    </row>
    <row r="952" spans="1:13" x14ac:dyDescent="0.2">
      <c r="A952" s="34" t="str">
        <f t="shared" si="70"/>
        <v>-449</v>
      </c>
      <c r="B952" s="34">
        <f t="shared" si="71"/>
        <v>449</v>
      </c>
      <c r="C952" s="34" t="str">
        <f t="shared" si="72"/>
        <v/>
      </c>
      <c r="D952" s="34" t="str">
        <f t="shared" si="73"/>
        <v/>
      </c>
      <c r="E952" s="34" t="str">
        <f t="shared" si="74"/>
        <v/>
      </c>
      <c r="F952" s="35" t="str">
        <f>IF(ISERROR(CONSOLIDADO!D956&amp;IF(LEN(CONSOLIDADO!G956)=1,"00"&amp;CONSOLIDADO!G956,IF(LEN(CONSOLIDADO!G956)=2,"0"&amp;CONSOLIDADO!G956,IF(LEN(CONSOLIDADO!G956)=3,CONSOLIDADO!G956,""))))=TRUE,"",CONSOLIDADO!D956&amp;IF(LEN(CONSOLIDADO!G956)=1,"00"&amp;CONSOLIDADO!G956,IF(LEN(CONSOLIDADO!G956)=2,"0"&amp;CONSOLIDADO!G956,IF(LEN(CONSOLIDADO!G956)=3,CONSOLIDADO!G956,""))))</f>
        <v/>
      </c>
      <c r="G952" s="16" t="str">
        <f>CONSOLIDADO!B956</f>
        <v/>
      </c>
      <c r="H952" s="16" t="str">
        <f>MID(CONSOLIDADO!E956,6,250)</f>
        <v/>
      </c>
      <c r="I952" s="36">
        <f>CONSOLIDADO!H956</f>
        <v>0</v>
      </c>
      <c r="J952" s="34" t="str">
        <f>+CONSOLIDADO!P956&amp;" - "&amp;CONSOLIDADO!Q956&amp;" - "&amp;CONSOLIDADO!R956&amp;" "&amp;CONSOLIDADO!S956</f>
        <v xml:space="preserve"> -  -  </v>
      </c>
      <c r="K952" s="34" t="str">
        <f>+CONSOLIDADO!J956&amp;" "&amp;CONSOLIDADO!K956</f>
        <v xml:space="preserve"> </v>
      </c>
      <c r="L952" s="16" t="str">
        <f>+CONSOLIDADO!L956&amp;" "&amp;CONSOLIDADO!M956</f>
        <v xml:space="preserve"> </v>
      </c>
      <c r="M952" s="16" t="str">
        <f>+CONSOLIDADO!N956&amp;" "&amp;CONSOLIDADO!O956</f>
        <v xml:space="preserve"> </v>
      </c>
    </row>
    <row r="953" spans="1:13" x14ac:dyDescent="0.2">
      <c r="A953" s="34" t="str">
        <f t="shared" si="70"/>
        <v>-450</v>
      </c>
      <c r="B953" s="34">
        <f t="shared" si="71"/>
        <v>450</v>
      </c>
      <c r="C953" s="34" t="str">
        <f t="shared" si="72"/>
        <v/>
      </c>
      <c r="D953" s="34" t="str">
        <f t="shared" si="73"/>
        <v/>
      </c>
      <c r="E953" s="34" t="str">
        <f t="shared" si="74"/>
        <v/>
      </c>
      <c r="F953" s="35" t="str">
        <f>IF(ISERROR(CONSOLIDADO!D957&amp;IF(LEN(CONSOLIDADO!G957)=1,"00"&amp;CONSOLIDADO!G957,IF(LEN(CONSOLIDADO!G957)=2,"0"&amp;CONSOLIDADO!G957,IF(LEN(CONSOLIDADO!G957)=3,CONSOLIDADO!G957,""))))=TRUE,"",CONSOLIDADO!D957&amp;IF(LEN(CONSOLIDADO!G957)=1,"00"&amp;CONSOLIDADO!G957,IF(LEN(CONSOLIDADO!G957)=2,"0"&amp;CONSOLIDADO!G957,IF(LEN(CONSOLIDADO!G957)=3,CONSOLIDADO!G957,""))))</f>
        <v/>
      </c>
      <c r="G953" s="16" t="str">
        <f>CONSOLIDADO!B957</f>
        <v/>
      </c>
      <c r="H953" s="16" t="str">
        <f>MID(CONSOLIDADO!E957,6,250)</f>
        <v/>
      </c>
      <c r="I953" s="36" t="str">
        <f>CONSOLIDADO!H957</f>
        <v/>
      </c>
      <c r="J953" s="34" t="str">
        <f>+CONSOLIDADO!P957&amp;" - "&amp;CONSOLIDADO!Q957&amp;" - "&amp;CONSOLIDADO!R957&amp;" "&amp;CONSOLIDADO!S957</f>
        <v xml:space="preserve"> -  -  </v>
      </c>
      <c r="K953" s="34" t="str">
        <f>+CONSOLIDADO!J957&amp;" "&amp;CONSOLIDADO!K957</f>
        <v xml:space="preserve"> </v>
      </c>
      <c r="L953" s="16" t="str">
        <f>+CONSOLIDADO!L957&amp;" "&amp;CONSOLIDADO!M957</f>
        <v xml:space="preserve"> </v>
      </c>
      <c r="M953" s="16" t="str">
        <f>+CONSOLIDADO!N957&amp;" "&amp;CONSOLIDADO!O957</f>
        <v xml:space="preserve"> </v>
      </c>
    </row>
    <row r="954" spans="1:13" x14ac:dyDescent="0.2">
      <c r="A954" s="34" t="str">
        <f t="shared" si="70"/>
        <v>-451</v>
      </c>
      <c r="B954" s="34">
        <f t="shared" si="71"/>
        <v>451</v>
      </c>
      <c r="C954" s="34" t="str">
        <f t="shared" si="72"/>
        <v/>
      </c>
      <c r="D954" s="34" t="str">
        <f t="shared" si="73"/>
        <v/>
      </c>
      <c r="E954" s="34" t="str">
        <f t="shared" si="74"/>
        <v/>
      </c>
      <c r="F954" s="35" t="str">
        <f>IF(ISERROR(CONSOLIDADO!D958&amp;IF(LEN(CONSOLIDADO!G958)=1,"00"&amp;CONSOLIDADO!G958,IF(LEN(CONSOLIDADO!G958)=2,"0"&amp;CONSOLIDADO!G958,IF(LEN(CONSOLIDADO!G958)=3,CONSOLIDADO!G958,""))))=TRUE,"",CONSOLIDADO!D958&amp;IF(LEN(CONSOLIDADO!G958)=1,"00"&amp;CONSOLIDADO!G958,IF(LEN(CONSOLIDADO!G958)=2,"0"&amp;CONSOLIDADO!G958,IF(LEN(CONSOLIDADO!G958)=3,CONSOLIDADO!G958,""))))</f>
        <v/>
      </c>
      <c r="G954" s="16" t="str">
        <f>CONSOLIDADO!B958</f>
        <v/>
      </c>
      <c r="H954" s="16" t="str">
        <f>MID(CONSOLIDADO!E958,6,250)</f>
        <v/>
      </c>
      <c r="I954" s="36" t="str">
        <f>CONSOLIDADO!H958</f>
        <v/>
      </c>
      <c r="J954" s="34" t="str">
        <f>+CONSOLIDADO!P958&amp;" - "&amp;CONSOLIDADO!Q958&amp;" - "&amp;CONSOLIDADO!R958&amp;" "&amp;CONSOLIDADO!S958</f>
        <v xml:space="preserve"> -  -  </v>
      </c>
      <c r="K954" s="34" t="str">
        <f>+CONSOLIDADO!J958&amp;" "&amp;CONSOLIDADO!K958</f>
        <v xml:space="preserve"> </v>
      </c>
      <c r="L954" s="16" t="str">
        <f>+CONSOLIDADO!L958&amp;" "&amp;CONSOLIDADO!M958</f>
        <v xml:space="preserve"> </v>
      </c>
      <c r="M954" s="16" t="str">
        <f>+CONSOLIDADO!N958&amp;" "&amp;CONSOLIDADO!O958</f>
        <v xml:space="preserve"> </v>
      </c>
    </row>
    <row r="955" spans="1:13" x14ac:dyDescent="0.2">
      <c r="A955" s="34" t="str">
        <f t="shared" si="70"/>
        <v>-452</v>
      </c>
      <c r="B955" s="34">
        <f t="shared" si="71"/>
        <v>452</v>
      </c>
      <c r="C955" s="34" t="str">
        <f t="shared" si="72"/>
        <v/>
      </c>
      <c r="D955" s="34" t="str">
        <f t="shared" si="73"/>
        <v/>
      </c>
      <c r="E955" s="34" t="str">
        <f t="shared" si="74"/>
        <v/>
      </c>
      <c r="F955" s="35" t="str">
        <f>IF(ISERROR(CONSOLIDADO!D959&amp;IF(LEN(CONSOLIDADO!G959)=1,"00"&amp;CONSOLIDADO!G959,IF(LEN(CONSOLIDADO!G959)=2,"0"&amp;CONSOLIDADO!G959,IF(LEN(CONSOLIDADO!G959)=3,CONSOLIDADO!G959,""))))=TRUE,"",CONSOLIDADO!D959&amp;IF(LEN(CONSOLIDADO!G959)=1,"00"&amp;CONSOLIDADO!G959,IF(LEN(CONSOLIDADO!G959)=2,"0"&amp;CONSOLIDADO!G959,IF(LEN(CONSOLIDADO!G959)=3,CONSOLIDADO!G959,""))))</f>
        <v/>
      </c>
      <c r="G955" s="16" t="str">
        <f>CONSOLIDADO!B959</f>
        <v/>
      </c>
      <c r="H955" s="16" t="str">
        <f>MID(CONSOLIDADO!E959,6,250)</f>
        <v/>
      </c>
      <c r="I955" s="36" t="str">
        <f>CONSOLIDADO!H959</f>
        <v/>
      </c>
      <c r="J955" s="34" t="str">
        <f>+CONSOLIDADO!P959&amp;" - "&amp;CONSOLIDADO!Q959&amp;" - "&amp;CONSOLIDADO!R959&amp;" "&amp;CONSOLIDADO!S959</f>
        <v xml:space="preserve"> -  -  </v>
      </c>
      <c r="K955" s="34" t="str">
        <f>+CONSOLIDADO!J959&amp;" "&amp;CONSOLIDADO!K959</f>
        <v xml:space="preserve"> </v>
      </c>
      <c r="L955" s="16" t="str">
        <f>+CONSOLIDADO!L959&amp;" "&amp;CONSOLIDADO!M959</f>
        <v xml:space="preserve"> </v>
      </c>
      <c r="M955" s="16" t="str">
        <f>+CONSOLIDADO!N959&amp;" "&amp;CONSOLIDADO!O959</f>
        <v xml:space="preserve"> </v>
      </c>
    </row>
    <row r="956" spans="1:13" x14ac:dyDescent="0.2">
      <c r="A956" s="34" t="str">
        <f t="shared" si="70"/>
        <v>-453</v>
      </c>
      <c r="B956" s="34">
        <f t="shared" si="71"/>
        <v>453</v>
      </c>
      <c r="C956" s="34" t="str">
        <f t="shared" si="72"/>
        <v/>
      </c>
      <c r="D956" s="34" t="str">
        <f t="shared" si="73"/>
        <v/>
      </c>
      <c r="E956" s="34" t="str">
        <f t="shared" si="74"/>
        <v/>
      </c>
      <c r="F956" s="35" t="str">
        <f>IF(ISERROR(CONSOLIDADO!D960&amp;IF(LEN(CONSOLIDADO!G960)=1,"00"&amp;CONSOLIDADO!G960,IF(LEN(CONSOLIDADO!G960)=2,"0"&amp;CONSOLIDADO!G960,IF(LEN(CONSOLIDADO!G960)=3,CONSOLIDADO!G960,""))))=TRUE,"",CONSOLIDADO!D960&amp;IF(LEN(CONSOLIDADO!G960)=1,"00"&amp;CONSOLIDADO!G960,IF(LEN(CONSOLIDADO!G960)=2,"0"&amp;CONSOLIDADO!G960,IF(LEN(CONSOLIDADO!G960)=3,CONSOLIDADO!G960,""))))</f>
        <v/>
      </c>
      <c r="G956" s="16" t="str">
        <f>CONSOLIDADO!B960</f>
        <v/>
      </c>
      <c r="H956" s="16" t="str">
        <f>MID(CONSOLIDADO!E960,6,250)</f>
        <v/>
      </c>
      <c r="I956" s="36" t="str">
        <f>CONSOLIDADO!H960</f>
        <v/>
      </c>
      <c r="J956" s="34" t="str">
        <f>+CONSOLIDADO!P960&amp;" - "&amp;CONSOLIDADO!Q960&amp;" - "&amp;CONSOLIDADO!R960&amp;" "&amp;CONSOLIDADO!S960</f>
        <v xml:space="preserve"> -  -  </v>
      </c>
      <c r="K956" s="34" t="str">
        <f>+CONSOLIDADO!J960&amp;" "&amp;CONSOLIDADO!K960</f>
        <v xml:space="preserve"> </v>
      </c>
      <c r="L956" s="16" t="str">
        <f>+CONSOLIDADO!L960&amp;" "&amp;CONSOLIDADO!M960</f>
        <v xml:space="preserve"> </v>
      </c>
      <c r="M956" s="16" t="str">
        <f>+CONSOLIDADO!N960&amp;" "&amp;CONSOLIDADO!O960</f>
        <v xml:space="preserve"> </v>
      </c>
    </row>
    <row r="957" spans="1:13" x14ac:dyDescent="0.2">
      <c r="A957" s="34" t="str">
        <f t="shared" si="70"/>
        <v>-454</v>
      </c>
      <c r="B957" s="34">
        <f t="shared" si="71"/>
        <v>454</v>
      </c>
      <c r="C957" s="34" t="str">
        <f t="shared" si="72"/>
        <v/>
      </c>
      <c r="D957" s="34" t="str">
        <f t="shared" si="73"/>
        <v/>
      </c>
      <c r="E957" s="34" t="str">
        <f t="shared" si="74"/>
        <v/>
      </c>
      <c r="F957" s="35" t="str">
        <f>IF(ISERROR(CONSOLIDADO!D961&amp;IF(LEN(CONSOLIDADO!G961)=1,"00"&amp;CONSOLIDADO!G961,IF(LEN(CONSOLIDADO!G961)=2,"0"&amp;CONSOLIDADO!G961,IF(LEN(CONSOLIDADO!G961)=3,CONSOLIDADO!G961,""))))=TRUE,"",CONSOLIDADO!D961&amp;IF(LEN(CONSOLIDADO!G961)=1,"00"&amp;CONSOLIDADO!G961,IF(LEN(CONSOLIDADO!G961)=2,"0"&amp;CONSOLIDADO!G961,IF(LEN(CONSOLIDADO!G961)=3,CONSOLIDADO!G961,""))))</f>
        <v/>
      </c>
      <c r="G957" s="16" t="str">
        <f>CONSOLIDADO!B961</f>
        <v/>
      </c>
      <c r="H957" s="16" t="str">
        <f>MID(CONSOLIDADO!E961,6,250)</f>
        <v/>
      </c>
      <c r="I957" s="36" t="str">
        <f>CONSOLIDADO!H961</f>
        <v/>
      </c>
      <c r="J957" s="34" t="str">
        <f>+CONSOLIDADO!P961&amp;" - "&amp;CONSOLIDADO!Q961&amp;" - "&amp;CONSOLIDADO!R961&amp;" "&amp;CONSOLIDADO!S961</f>
        <v xml:space="preserve"> -  -  </v>
      </c>
      <c r="K957" s="34" t="str">
        <f>+CONSOLIDADO!J961&amp;" "&amp;CONSOLIDADO!K961</f>
        <v xml:space="preserve"> </v>
      </c>
      <c r="L957" s="16" t="str">
        <f>+CONSOLIDADO!L961&amp;" "&amp;CONSOLIDADO!M961</f>
        <v xml:space="preserve"> </v>
      </c>
      <c r="M957" s="16" t="str">
        <f>+CONSOLIDADO!N961&amp;" "&amp;CONSOLIDADO!O961</f>
        <v xml:space="preserve"> </v>
      </c>
    </row>
    <row r="958" spans="1:13" x14ac:dyDescent="0.2">
      <c r="A958" s="34" t="str">
        <f t="shared" si="70"/>
        <v>-455</v>
      </c>
      <c r="B958" s="34">
        <f t="shared" si="71"/>
        <v>455</v>
      </c>
      <c r="C958" s="34" t="str">
        <f t="shared" si="72"/>
        <v/>
      </c>
      <c r="D958" s="34" t="str">
        <f t="shared" si="73"/>
        <v/>
      </c>
      <c r="E958" s="34" t="str">
        <f t="shared" si="74"/>
        <v/>
      </c>
      <c r="F958" s="35" t="str">
        <f>IF(ISERROR(CONSOLIDADO!D962&amp;IF(LEN(CONSOLIDADO!G962)=1,"00"&amp;CONSOLIDADO!G962,IF(LEN(CONSOLIDADO!G962)=2,"0"&amp;CONSOLIDADO!G962,IF(LEN(CONSOLIDADO!G962)=3,CONSOLIDADO!G962,""))))=TRUE,"",CONSOLIDADO!D962&amp;IF(LEN(CONSOLIDADO!G962)=1,"00"&amp;CONSOLIDADO!G962,IF(LEN(CONSOLIDADO!G962)=2,"0"&amp;CONSOLIDADO!G962,IF(LEN(CONSOLIDADO!G962)=3,CONSOLIDADO!G962,""))))</f>
        <v/>
      </c>
      <c r="G958" s="16" t="str">
        <f>CONSOLIDADO!B962</f>
        <v/>
      </c>
      <c r="H958" s="16" t="str">
        <f>MID(CONSOLIDADO!E962,6,250)</f>
        <v/>
      </c>
      <c r="I958" s="36" t="str">
        <f>CONSOLIDADO!H962</f>
        <v/>
      </c>
      <c r="J958" s="34" t="str">
        <f>+CONSOLIDADO!P962&amp;" - "&amp;CONSOLIDADO!Q962&amp;" - "&amp;CONSOLIDADO!R962&amp;" "&amp;CONSOLIDADO!S962</f>
        <v xml:space="preserve"> -  -  </v>
      </c>
      <c r="K958" s="34" t="str">
        <f>+CONSOLIDADO!J962&amp;" "&amp;CONSOLIDADO!K962</f>
        <v xml:space="preserve"> </v>
      </c>
      <c r="L958" s="16" t="str">
        <f>+CONSOLIDADO!L962&amp;" "&amp;CONSOLIDADO!M962</f>
        <v xml:space="preserve"> </v>
      </c>
      <c r="M958" s="16" t="str">
        <f>+CONSOLIDADO!N962&amp;" "&amp;CONSOLIDADO!O962</f>
        <v xml:space="preserve"> </v>
      </c>
    </row>
    <row r="959" spans="1:13" x14ac:dyDescent="0.2">
      <c r="A959" s="34" t="str">
        <f t="shared" si="70"/>
        <v>-456</v>
      </c>
      <c r="B959" s="34">
        <f t="shared" si="71"/>
        <v>456</v>
      </c>
      <c r="C959" s="34" t="str">
        <f t="shared" si="72"/>
        <v/>
      </c>
      <c r="D959" s="34" t="str">
        <f t="shared" si="73"/>
        <v/>
      </c>
      <c r="E959" s="34" t="str">
        <f t="shared" si="74"/>
        <v/>
      </c>
      <c r="F959" s="35" t="str">
        <f>IF(ISERROR(CONSOLIDADO!D963&amp;IF(LEN(CONSOLIDADO!G963)=1,"00"&amp;CONSOLIDADO!G963,IF(LEN(CONSOLIDADO!G963)=2,"0"&amp;CONSOLIDADO!G963,IF(LEN(CONSOLIDADO!G963)=3,CONSOLIDADO!G963,""))))=TRUE,"",CONSOLIDADO!D963&amp;IF(LEN(CONSOLIDADO!G963)=1,"00"&amp;CONSOLIDADO!G963,IF(LEN(CONSOLIDADO!G963)=2,"0"&amp;CONSOLIDADO!G963,IF(LEN(CONSOLIDADO!G963)=3,CONSOLIDADO!G963,""))))</f>
        <v/>
      </c>
      <c r="G959" s="16" t="str">
        <f>CONSOLIDADO!B963</f>
        <v/>
      </c>
      <c r="H959" s="16" t="str">
        <f>MID(CONSOLIDADO!E963,6,250)</f>
        <v/>
      </c>
      <c r="I959" s="36" t="str">
        <f>CONSOLIDADO!H963</f>
        <v/>
      </c>
      <c r="J959" s="34" t="str">
        <f>+CONSOLIDADO!P963&amp;" - "&amp;CONSOLIDADO!Q963&amp;" - "&amp;CONSOLIDADO!R963&amp;" "&amp;CONSOLIDADO!S963</f>
        <v xml:space="preserve"> -  -  </v>
      </c>
      <c r="K959" s="34" t="str">
        <f>+CONSOLIDADO!J963&amp;" "&amp;CONSOLIDADO!K963</f>
        <v xml:space="preserve"> </v>
      </c>
      <c r="L959" s="16" t="str">
        <f>+CONSOLIDADO!L963&amp;" "&amp;CONSOLIDADO!M963</f>
        <v xml:space="preserve"> </v>
      </c>
      <c r="M959" s="16" t="str">
        <f>+CONSOLIDADO!N963&amp;" "&amp;CONSOLIDADO!O963</f>
        <v xml:space="preserve"> </v>
      </c>
    </row>
    <row r="960" spans="1:13" x14ac:dyDescent="0.2">
      <c r="A960" s="34" t="str">
        <f t="shared" si="70"/>
        <v>-457</v>
      </c>
      <c r="B960" s="34">
        <f t="shared" si="71"/>
        <v>457</v>
      </c>
      <c r="C960" s="34" t="str">
        <f t="shared" si="72"/>
        <v/>
      </c>
      <c r="D960" s="34" t="str">
        <f t="shared" si="73"/>
        <v/>
      </c>
      <c r="E960" s="34" t="str">
        <f t="shared" si="74"/>
        <v/>
      </c>
      <c r="F960" s="35" t="str">
        <f>IF(ISERROR(CONSOLIDADO!D964&amp;IF(LEN(CONSOLIDADO!G964)=1,"00"&amp;CONSOLIDADO!G964,IF(LEN(CONSOLIDADO!G964)=2,"0"&amp;CONSOLIDADO!G964,IF(LEN(CONSOLIDADO!G964)=3,CONSOLIDADO!G964,""))))=TRUE,"",CONSOLIDADO!D964&amp;IF(LEN(CONSOLIDADO!G964)=1,"00"&amp;CONSOLIDADO!G964,IF(LEN(CONSOLIDADO!G964)=2,"0"&amp;CONSOLIDADO!G964,IF(LEN(CONSOLIDADO!G964)=3,CONSOLIDADO!G964,""))))</f>
        <v/>
      </c>
      <c r="G960" s="16" t="str">
        <f>CONSOLIDADO!B964</f>
        <v/>
      </c>
      <c r="H960" s="16" t="str">
        <f>MID(CONSOLIDADO!E964,6,250)</f>
        <v/>
      </c>
      <c r="I960" s="36" t="str">
        <f>CONSOLIDADO!H964</f>
        <v/>
      </c>
      <c r="J960" s="34" t="str">
        <f>+CONSOLIDADO!P964&amp;" - "&amp;CONSOLIDADO!Q964&amp;" - "&amp;CONSOLIDADO!R964&amp;" "&amp;CONSOLIDADO!S964</f>
        <v xml:space="preserve"> -  -  </v>
      </c>
      <c r="K960" s="34" t="str">
        <f>+CONSOLIDADO!J964&amp;" "&amp;CONSOLIDADO!K964</f>
        <v xml:space="preserve"> </v>
      </c>
      <c r="L960" s="16" t="str">
        <f>+CONSOLIDADO!L964&amp;" "&amp;CONSOLIDADO!M964</f>
        <v xml:space="preserve"> </v>
      </c>
      <c r="M960" s="16" t="str">
        <f>+CONSOLIDADO!N964&amp;" "&amp;CONSOLIDADO!O964</f>
        <v xml:space="preserve"> </v>
      </c>
    </row>
    <row r="961" spans="1:13" x14ac:dyDescent="0.2">
      <c r="A961" s="34" t="str">
        <f t="shared" si="70"/>
        <v>-458</v>
      </c>
      <c r="B961" s="34">
        <f t="shared" si="71"/>
        <v>458</v>
      </c>
      <c r="C961" s="34" t="str">
        <f t="shared" si="72"/>
        <v/>
      </c>
      <c r="D961" s="34" t="str">
        <f t="shared" si="73"/>
        <v/>
      </c>
      <c r="E961" s="34" t="str">
        <f t="shared" si="74"/>
        <v/>
      </c>
      <c r="F961" s="35" t="str">
        <f>IF(ISERROR(CONSOLIDADO!D965&amp;IF(LEN(CONSOLIDADO!G965)=1,"00"&amp;CONSOLIDADO!G965,IF(LEN(CONSOLIDADO!G965)=2,"0"&amp;CONSOLIDADO!G965,IF(LEN(CONSOLIDADO!G965)=3,CONSOLIDADO!G965,""))))=TRUE,"",CONSOLIDADO!D965&amp;IF(LEN(CONSOLIDADO!G965)=1,"00"&amp;CONSOLIDADO!G965,IF(LEN(CONSOLIDADO!G965)=2,"0"&amp;CONSOLIDADO!G965,IF(LEN(CONSOLIDADO!G965)=3,CONSOLIDADO!G965,""))))</f>
        <v/>
      </c>
      <c r="G961" s="16" t="str">
        <f>CONSOLIDADO!B965</f>
        <v/>
      </c>
      <c r="H961" s="16" t="str">
        <f>MID(CONSOLIDADO!E965,6,250)</f>
        <v/>
      </c>
      <c r="I961" s="36" t="str">
        <f>CONSOLIDADO!H965</f>
        <v/>
      </c>
      <c r="J961" s="34" t="str">
        <f>+CONSOLIDADO!P965&amp;" - "&amp;CONSOLIDADO!Q965&amp;" - "&amp;CONSOLIDADO!R965&amp;" "&amp;CONSOLIDADO!S965</f>
        <v xml:space="preserve"> -  -  </v>
      </c>
      <c r="K961" s="34" t="str">
        <f>+CONSOLIDADO!J965&amp;" "&amp;CONSOLIDADO!K965</f>
        <v xml:space="preserve"> </v>
      </c>
      <c r="L961" s="16" t="str">
        <f>+CONSOLIDADO!L965&amp;" "&amp;CONSOLIDADO!M965</f>
        <v xml:space="preserve"> </v>
      </c>
      <c r="M961" s="16" t="str">
        <f>+CONSOLIDADO!N965&amp;" "&amp;CONSOLIDADO!O965</f>
        <v xml:space="preserve"> </v>
      </c>
    </row>
    <row r="962" spans="1:13" x14ac:dyDescent="0.2">
      <c r="A962" s="34" t="str">
        <f t="shared" si="70"/>
        <v>-459</v>
      </c>
      <c r="B962" s="34">
        <f t="shared" si="71"/>
        <v>459</v>
      </c>
      <c r="C962" s="34" t="str">
        <f t="shared" si="72"/>
        <v/>
      </c>
      <c r="D962" s="34" t="str">
        <f t="shared" si="73"/>
        <v/>
      </c>
      <c r="E962" s="34" t="str">
        <f t="shared" si="74"/>
        <v/>
      </c>
      <c r="F962" s="35" t="str">
        <f>IF(ISERROR(CONSOLIDADO!D966&amp;IF(LEN(CONSOLIDADO!G966)=1,"00"&amp;CONSOLIDADO!G966,IF(LEN(CONSOLIDADO!G966)=2,"0"&amp;CONSOLIDADO!G966,IF(LEN(CONSOLIDADO!G966)=3,CONSOLIDADO!G966,""))))=TRUE,"",CONSOLIDADO!D966&amp;IF(LEN(CONSOLIDADO!G966)=1,"00"&amp;CONSOLIDADO!G966,IF(LEN(CONSOLIDADO!G966)=2,"0"&amp;CONSOLIDADO!G966,IF(LEN(CONSOLIDADO!G966)=3,CONSOLIDADO!G966,""))))</f>
        <v/>
      </c>
      <c r="G962" s="16" t="str">
        <f>CONSOLIDADO!B966</f>
        <v/>
      </c>
      <c r="H962" s="16" t="str">
        <f>MID(CONSOLIDADO!E966,6,250)</f>
        <v/>
      </c>
      <c r="I962" s="36" t="str">
        <f>CONSOLIDADO!H966</f>
        <v/>
      </c>
      <c r="J962" s="34" t="str">
        <f>+CONSOLIDADO!P966&amp;" - "&amp;CONSOLIDADO!Q966&amp;" - "&amp;CONSOLIDADO!R966&amp;" "&amp;CONSOLIDADO!S966</f>
        <v xml:space="preserve"> -  -  </v>
      </c>
      <c r="K962" s="34" t="str">
        <f>+CONSOLIDADO!J966&amp;" "&amp;CONSOLIDADO!K966</f>
        <v xml:space="preserve"> </v>
      </c>
      <c r="L962" s="16" t="str">
        <f>+CONSOLIDADO!L966&amp;" "&amp;CONSOLIDADO!M966</f>
        <v xml:space="preserve"> </v>
      </c>
      <c r="M962" s="16" t="str">
        <f>+CONSOLIDADO!N966&amp;" "&amp;CONSOLIDADO!O966</f>
        <v xml:space="preserve"> </v>
      </c>
    </row>
    <row r="963" spans="1:13" x14ac:dyDescent="0.2">
      <c r="A963" s="34" t="str">
        <f t="shared" si="70"/>
        <v>-460</v>
      </c>
      <c r="B963" s="34">
        <f t="shared" si="71"/>
        <v>460</v>
      </c>
      <c r="C963" s="34" t="str">
        <f t="shared" si="72"/>
        <v/>
      </c>
      <c r="D963" s="34" t="str">
        <f t="shared" si="73"/>
        <v/>
      </c>
      <c r="E963" s="34" t="str">
        <f t="shared" si="74"/>
        <v/>
      </c>
      <c r="F963" s="35" t="str">
        <f>IF(ISERROR(CONSOLIDADO!D967&amp;IF(LEN(CONSOLIDADO!G967)=1,"00"&amp;CONSOLIDADO!G967,IF(LEN(CONSOLIDADO!G967)=2,"0"&amp;CONSOLIDADO!G967,IF(LEN(CONSOLIDADO!G967)=3,CONSOLIDADO!G967,""))))=TRUE,"",CONSOLIDADO!D967&amp;IF(LEN(CONSOLIDADO!G967)=1,"00"&amp;CONSOLIDADO!G967,IF(LEN(CONSOLIDADO!G967)=2,"0"&amp;CONSOLIDADO!G967,IF(LEN(CONSOLIDADO!G967)=3,CONSOLIDADO!G967,""))))</f>
        <v/>
      </c>
      <c r="G963" s="16" t="str">
        <f>CONSOLIDADO!B967</f>
        <v/>
      </c>
      <c r="H963" s="16" t="str">
        <f>MID(CONSOLIDADO!E967,6,250)</f>
        <v/>
      </c>
      <c r="I963" s="36" t="str">
        <f>CONSOLIDADO!H967</f>
        <v/>
      </c>
      <c r="J963" s="34" t="str">
        <f>+CONSOLIDADO!P967&amp;" - "&amp;CONSOLIDADO!Q967&amp;" - "&amp;CONSOLIDADO!R967&amp;" "&amp;CONSOLIDADO!S967</f>
        <v xml:space="preserve"> -  -  </v>
      </c>
      <c r="K963" s="34" t="str">
        <f>+CONSOLIDADO!J967&amp;" "&amp;CONSOLIDADO!K967</f>
        <v xml:space="preserve"> </v>
      </c>
      <c r="L963" s="16" t="str">
        <f>+CONSOLIDADO!L967&amp;" "&amp;CONSOLIDADO!M967</f>
        <v xml:space="preserve"> </v>
      </c>
      <c r="M963" s="16" t="str">
        <f>+CONSOLIDADO!N967&amp;" "&amp;CONSOLIDADO!O967</f>
        <v xml:space="preserve"> </v>
      </c>
    </row>
    <row r="964" spans="1:13" x14ac:dyDescent="0.2">
      <c r="A964" s="34" t="str">
        <f t="shared" ref="A964:A1027" si="75">+C964&amp;"-"&amp;B964</f>
        <v>-461</v>
      </c>
      <c r="B964" s="34">
        <f t="shared" ref="B964:B1027" si="76">IF(C964=C963,B963+1,1)</f>
        <v>461</v>
      </c>
      <c r="C964" s="34" t="str">
        <f t="shared" ref="C964:C1027" si="77">MID($F964,1,13)</f>
        <v/>
      </c>
      <c r="D964" s="34" t="str">
        <f t="shared" ref="D964:D1027" si="78">MID($F964,1,15)</f>
        <v/>
      </c>
      <c r="E964" s="34" t="str">
        <f t="shared" ref="E964:E1027" si="79">MID($F964,1,17)</f>
        <v/>
      </c>
      <c r="F964" s="35" t="str">
        <f>IF(ISERROR(CONSOLIDADO!D968&amp;IF(LEN(CONSOLIDADO!G968)=1,"00"&amp;CONSOLIDADO!G968,IF(LEN(CONSOLIDADO!G968)=2,"0"&amp;CONSOLIDADO!G968,IF(LEN(CONSOLIDADO!G968)=3,CONSOLIDADO!G968,""))))=TRUE,"",CONSOLIDADO!D968&amp;IF(LEN(CONSOLIDADO!G968)=1,"00"&amp;CONSOLIDADO!G968,IF(LEN(CONSOLIDADO!G968)=2,"0"&amp;CONSOLIDADO!G968,IF(LEN(CONSOLIDADO!G968)=3,CONSOLIDADO!G968,""))))</f>
        <v/>
      </c>
      <c r="G964" s="16" t="str">
        <f>CONSOLIDADO!B968</f>
        <v/>
      </c>
      <c r="H964" s="16" t="str">
        <f>MID(CONSOLIDADO!E968,6,250)</f>
        <v/>
      </c>
      <c r="I964" s="36" t="str">
        <f>CONSOLIDADO!H968</f>
        <v/>
      </c>
      <c r="J964" s="34" t="str">
        <f>+CONSOLIDADO!P968&amp;" - "&amp;CONSOLIDADO!Q968&amp;" - "&amp;CONSOLIDADO!R968&amp;" "&amp;CONSOLIDADO!S968</f>
        <v xml:space="preserve"> -  -  </v>
      </c>
      <c r="K964" s="34" t="str">
        <f>+CONSOLIDADO!J968&amp;" "&amp;CONSOLIDADO!K968</f>
        <v xml:space="preserve"> </v>
      </c>
      <c r="L964" s="16" t="str">
        <f>+CONSOLIDADO!L968&amp;" "&amp;CONSOLIDADO!M968</f>
        <v xml:space="preserve"> </v>
      </c>
      <c r="M964" s="16" t="str">
        <f>+CONSOLIDADO!N968&amp;" "&amp;CONSOLIDADO!O968</f>
        <v xml:space="preserve"> </v>
      </c>
    </row>
    <row r="965" spans="1:13" x14ac:dyDescent="0.2">
      <c r="A965" s="34" t="str">
        <f t="shared" si="75"/>
        <v>-462</v>
      </c>
      <c r="B965" s="34">
        <f t="shared" si="76"/>
        <v>462</v>
      </c>
      <c r="C965" s="34" t="str">
        <f t="shared" si="77"/>
        <v/>
      </c>
      <c r="D965" s="34" t="str">
        <f t="shared" si="78"/>
        <v/>
      </c>
      <c r="E965" s="34" t="str">
        <f t="shared" si="79"/>
        <v/>
      </c>
      <c r="F965" s="35" t="str">
        <f>IF(ISERROR(CONSOLIDADO!D969&amp;IF(LEN(CONSOLIDADO!G969)=1,"00"&amp;CONSOLIDADO!G969,IF(LEN(CONSOLIDADO!G969)=2,"0"&amp;CONSOLIDADO!G969,IF(LEN(CONSOLIDADO!G969)=3,CONSOLIDADO!G969,""))))=TRUE,"",CONSOLIDADO!D969&amp;IF(LEN(CONSOLIDADO!G969)=1,"00"&amp;CONSOLIDADO!G969,IF(LEN(CONSOLIDADO!G969)=2,"0"&amp;CONSOLIDADO!G969,IF(LEN(CONSOLIDADO!G969)=3,CONSOLIDADO!G969,""))))</f>
        <v/>
      </c>
      <c r="G965" s="16" t="str">
        <f>CONSOLIDADO!B969</f>
        <v/>
      </c>
      <c r="H965" s="16" t="str">
        <f>MID(CONSOLIDADO!E969,6,250)</f>
        <v/>
      </c>
      <c r="I965" s="36" t="str">
        <f>CONSOLIDADO!H969</f>
        <v/>
      </c>
      <c r="J965" s="34" t="str">
        <f>+CONSOLIDADO!P969&amp;" - "&amp;CONSOLIDADO!Q969&amp;" - "&amp;CONSOLIDADO!R969&amp;" "&amp;CONSOLIDADO!S969</f>
        <v xml:space="preserve"> -  -  </v>
      </c>
      <c r="K965" s="34" t="str">
        <f>+CONSOLIDADO!J969&amp;" "&amp;CONSOLIDADO!K969</f>
        <v xml:space="preserve"> </v>
      </c>
      <c r="L965" s="16" t="str">
        <f>+CONSOLIDADO!L969&amp;" "&amp;CONSOLIDADO!M969</f>
        <v xml:space="preserve"> </v>
      </c>
      <c r="M965" s="16" t="str">
        <f>+CONSOLIDADO!N969&amp;" "&amp;CONSOLIDADO!O969</f>
        <v xml:space="preserve"> </v>
      </c>
    </row>
    <row r="966" spans="1:13" x14ac:dyDescent="0.2">
      <c r="A966" s="34" t="str">
        <f t="shared" si="75"/>
        <v>-463</v>
      </c>
      <c r="B966" s="34">
        <f t="shared" si="76"/>
        <v>463</v>
      </c>
      <c r="C966" s="34" t="str">
        <f t="shared" si="77"/>
        <v/>
      </c>
      <c r="D966" s="34" t="str">
        <f t="shared" si="78"/>
        <v/>
      </c>
      <c r="E966" s="34" t="str">
        <f t="shared" si="79"/>
        <v/>
      </c>
      <c r="F966" s="35" t="str">
        <f>IF(ISERROR(CONSOLIDADO!D970&amp;IF(LEN(CONSOLIDADO!G970)=1,"00"&amp;CONSOLIDADO!G970,IF(LEN(CONSOLIDADO!G970)=2,"0"&amp;CONSOLIDADO!G970,IF(LEN(CONSOLIDADO!G970)=3,CONSOLIDADO!G970,""))))=TRUE,"",CONSOLIDADO!D970&amp;IF(LEN(CONSOLIDADO!G970)=1,"00"&amp;CONSOLIDADO!G970,IF(LEN(CONSOLIDADO!G970)=2,"0"&amp;CONSOLIDADO!G970,IF(LEN(CONSOLIDADO!G970)=3,CONSOLIDADO!G970,""))))</f>
        <v/>
      </c>
      <c r="G966" s="16">
        <f>CONSOLIDADO!B970</f>
        <v>0</v>
      </c>
      <c r="H966" s="16" t="str">
        <f>MID(CONSOLIDADO!E970,6,250)</f>
        <v/>
      </c>
      <c r="I966" s="36">
        <f>CONSOLIDADO!H970</f>
        <v>0</v>
      </c>
      <c r="J966" s="34" t="str">
        <f>+CONSOLIDADO!P970&amp;" - "&amp;CONSOLIDADO!Q970&amp;" - "&amp;CONSOLIDADO!R970&amp;" "&amp;CONSOLIDADO!S970</f>
        <v xml:space="preserve"> -  -  </v>
      </c>
      <c r="K966" s="34" t="str">
        <f>+CONSOLIDADO!J970&amp;" "&amp;CONSOLIDADO!K970</f>
        <v xml:space="preserve"> </v>
      </c>
      <c r="L966" s="16" t="str">
        <f>+CONSOLIDADO!L970&amp;" "&amp;CONSOLIDADO!M970</f>
        <v xml:space="preserve"> </v>
      </c>
      <c r="M966" s="16" t="str">
        <f>+CONSOLIDADO!N970&amp;" "&amp;CONSOLIDADO!O970</f>
        <v xml:space="preserve"> </v>
      </c>
    </row>
    <row r="967" spans="1:13" x14ac:dyDescent="0.2">
      <c r="A967" s="34" t="str">
        <f t="shared" si="75"/>
        <v>-464</v>
      </c>
      <c r="B967" s="34">
        <f t="shared" si="76"/>
        <v>464</v>
      </c>
      <c r="C967" s="34" t="str">
        <f t="shared" si="77"/>
        <v/>
      </c>
      <c r="D967" s="34" t="str">
        <f t="shared" si="78"/>
        <v/>
      </c>
      <c r="E967" s="34" t="str">
        <f t="shared" si="79"/>
        <v/>
      </c>
      <c r="F967" s="35" t="str">
        <f>IF(ISERROR(CONSOLIDADO!D971&amp;IF(LEN(CONSOLIDADO!G971)=1,"00"&amp;CONSOLIDADO!G971,IF(LEN(CONSOLIDADO!G971)=2,"0"&amp;CONSOLIDADO!G971,IF(LEN(CONSOLIDADO!G971)=3,CONSOLIDADO!G971,""))))=TRUE,"",CONSOLIDADO!D971&amp;IF(LEN(CONSOLIDADO!G971)=1,"00"&amp;CONSOLIDADO!G971,IF(LEN(CONSOLIDADO!G971)=2,"0"&amp;CONSOLIDADO!G971,IF(LEN(CONSOLIDADO!G971)=3,CONSOLIDADO!G971,""))))</f>
        <v/>
      </c>
      <c r="G967" s="16">
        <f>CONSOLIDADO!B971</f>
        <v>0</v>
      </c>
      <c r="H967" s="16" t="str">
        <f>MID(CONSOLIDADO!E971,6,250)</f>
        <v/>
      </c>
      <c r="I967" s="36">
        <f>CONSOLIDADO!H971</f>
        <v>0</v>
      </c>
      <c r="J967" s="34" t="str">
        <f>+CONSOLIDADO!P971&amp;" - "&amp;CONSOLIDADO!Q971&amp;" - "&amp;CONSOLIDADO!R971&amp;" "&amp;CONSOLIDADO!S971</f>
        <v xml:space="preserve"> -  -  </v>
      </c>
      <c r="K967" s="34" t="str">
        <f>+CONSOLIDADO!J971&amp;" "&amp;CONSOLIDADO!K971</f>
        <v xml:space="preserve"> </v>
      </c>
      <c r="L967" s="16" t="str">
        <f>+CONSOLIDADO!L971&amp;" "&amp;CONSOLIDADO!M971</f>
        <v xml:space="preserve"> </v>
      </c>
      <c r="M967" s="16" t="str">
        <f>+CONSOLIDADO!N971&amp;" "&amp;CONSOLIDADO!O971</f>
        <v xml:space="preserve"> </v>
      </c>
    </row>
    <row r="968" spans="1:13" x14ac:dyDescent="0.2">
      <c r="A968" s="34" t="str">
        <f t="shared" si="75"/>
        <v>-465</v>
      </c>
      <c r="B968" s="34">
        <f t="shared" si="76"/>
        <v>465</v>
      </c>
      <c r="C968" s="34" t="str">
        <f t="shared" si="77"/>
        <v/>
      </c>
      <c r="D968" s="34" t="str">
        <f t="shared" si="78"/>
        <v/>
      </c>
      <c r="E968" s="34" t="str">
        <f t="shared" si="79"/>
        <v/>
      </c>
      <c r="F968" s="35" t="str">
        <f>IF(ISERROR(CONSOLIDADO!D972&amp;IF(LEN(CONSOLIDADO!G972)=1,"00"&amp;CONSOLIDADO!G972,IF(LEN(CONSOLIDADO!G972)=2,"0"&amp;CONSOLIDADO!G972,IF(LEN(CONSOLIDADO!G972)=3,CONSOLIDADO!G972,""))))=TRUE,"",CONSOLIDADO!D972&amp;IF(LEN(CONSOLIDADO!G972)=1,"00"&amp;CONSOLIDADO!G972,IF(LEN(CONSOLIDADO!G972)=2,"0"&amp;CONSOLIDADO!G972,IF(LEN(CONSOLIDADO!G972)=3,CONSOLIDADO!G972,""))))</f>
        <v/>
      </c>
      <c r="G968" s="16">
        <f>CONSOLIDADO!B972</f>
        <v>0</v>
      </c>
      <c r="H968" s="16" t="str">
        <f>MID(CONSOLIDADO!E972,6,250)</f>
        <v/>
      </c>
      <c r="I968" s="36">
        <f>CONSOLIDADO!H972</f>
        <v>0</v>
      </c>
      <c r="J968" s="34" t="str">
        <f>+CONSOLIDADO!P972&amp;" - "&amp;CONSOLIDADO!Q972&amp;" - "&amp;CONSOLIDADO!R972&amp;" "&amp;CONSOLIDADO!S972</f>
        <v xml:space="preserve"> -  -  </v>
      </c>
      <c r="K968" s="34" t="str">
        <f>+CONSOLIDADO!J972&amp;" "&amp;CONSOLIDADO!K972</f>
        <v xml:space="preserve"> </v>
      </c>
      <c r="L968" s="16" t="str">
        <f>+CONSOLIDADO!L972&amp;" "&amp;CONSOLIDADO!M972</f>
        <v xml:space="preserve"> </v>
      </c>
      <c r="M968" s="16" t="str">
        <f>+CONSOLIDADO!N972&amp;" "&amp;CONSOLIDADO!O972</f>
        <v xml:space="preserve"> </v>
      </c>
    </row>
    <row r="969" spans="1:13" x14ac:dyDescent="0.2">
      <c r="A969" s="34" t="str">
        <f t="shared" si="75"/>
        <v>-466</v>
      </c>
      <c r="B969" s="34">
        <f t="shared" si="76"/>
        <v>466</v>
      </c>
      <c r="C969" s="34" t="str">
        <f t="shared" si="77"/>
        <v/>
      </c>
      <c r="D969" s="34" t="str">
        <f t="shared" si="78"/>
        <v/>
      </c>
      <c r="E969" s="34" t="str">
        <f t="shared" si="79"/>
        <v/>
      </c>
      <c r="F969" s="35" t="str">
        <f>IF(ISERROR(CONSOLIDADO!D973&amp;IF(LEN(CONSOLIDADO!G973)=1,"00"&amp;CONSOLIDADO!G973,IF(LEN(CONSOLIDADO!G973)=2,"0"&amp;CONSOLIDADO!G973,IF(LEN(CONSOLIDADO!G973)=3,CONSOLIDADO!G973,""))))=TRUE,"",CONSOLIDADO!D973&amp;IF(LEN(CONSOLIDADO!G973)=1,"00"&amp;CONSOLIDADO!G973,IF(LEN(CONSOLIDADO!G973)=2,"0"&amp;CONSOLIDADO!G973,IF(LEN(CONSOLIDADO!G973)=3,CONSOLIDADO!G973,""))))</f>
        <v/>
      </c>
      <c r="G969" s="16">
        <f>CONSOLIDADO!B973</f>
        <v>0</v>
      </c>
      <c r="H969" s="16" t="str">
        <f>MID(CONSOLIDADO!E973,6,250)</f>
        <v/>
      </c>
      <c r="I969" s="36">
        <f>CONSOLIDADO!H973</f>
        <v>0</v>
      </c>
      <c r="J969" s="34" t="str">
        <f>+CONSOLIDADO!P973&amp;" - "&amp;CONSOLIDADO!Q973&amp;" - "&amp;CONSOLIDADO!R973&amp;" "&amp;CONSOLIDADO!S973</f>
        <v xml:space="preserve"> -  -  </v>
      </c>
      <c r="K969" s="34" t="str">
        <f>+CONSOLIDADO!J973&amp;" "&amp;CONSOLIDADO!K973</f>
        <v xml:space="preserve"> </v>
      </c>
      <c r="L969" s="16" t="str">
        <f>+CONSOLIDADO!L973&amp;" "&amp;CONSOLIDADO!M973</f>
        <v xml:space="preserve"> </v>
      </c>
      <c r="M969" s="16" t="str">
        <f>+CONSOLIDADO!N973&amp;" "&amp;CONSOLIDADO!O973</f>
        <v xml:space="preserve"> </v>
      </c>
    </row>
    <row r="970" spans="1:13" x14ac:dyDescent="0.2">
      <c r="A970" s="34" t="str">
        <f t="shared" si="75"/>
        <v>-467</v>
      </c>
      <c r="B970" s="34">
        <f t="shared" si="76"/>
        <v>467</v>
      </c>
      <c r="C970" s="34" t="str">
        <f t="shared" si="77"/>
        <v/>
      </c>
      <c r="D970" s="34" t="str">
        <f t="shared" si="78"/>
        <v/>
      </c>
      <c r="E970" s="34" t="str">
        <f t="shared" si="79"/>
        <v/>
      </c>
      <c r="F970" s="35" t="str">
        <f>IF(ISERROR(CONSOLIDADO!D974&amp;IF(LEN(CONSOLIDADO!G974)=1,"00"&amp;CONSOLIDADO!G974,IF(LEN(CONSOLIDADO!G974)=2,"0"&amp;CONSOLIDADO!G974,IF(LEN(CONSOLIDADO!G974)=3,CONSOLIDADO!G974,""))))=TRUE,"",CONSOLIDADO!D974&amp;IF(LEN(CONSOLIDADO!G974)=1,"00"&amp;CONSOLIDADO!G974,IF(LEN(CONSOLIDADO!G974)=2,"0"&amp;CONSOLIDADO!G974,IF(LEN(CONSOLIDADO!G974)=3,CONSOLIDADO!G974,""))))</f>
        <v/>
      </c>
      <c r="G970" s="16">
        <f>CONSOLIDADO!B974</f>
        <v>0</v>
      </c>
      <c r="H970" s="16" t="str">
        <f>MID(CONSOLIDADO!E974,6,250)</f>
        <v/>
      </c>
      <c r="I970" s="36">
        <f>CONSOLIDADO!H974</f>
        <v>0</v>
      </c>
      <c r="J970" s="34" t="str">
        <f>+CONSOLIDADO!P974&amp;" - "&amp;CONSOLIDADO!Q974&amp;" - "&amp;CONSOLIDADO!R974&amp;" "&amp;CONSOLIDADO!S974</f>
        <v xml:space="preserve"> -  -  </v>
      </c>
      <c r="K970" s="34" t="str">
        <f>+CONSOLIDADO!J974&amp;" "&amp;CONSOLIDADO!K974</f>
        <v xml:space="preserve"> </v>
      </c>
      <c r="L970" s="16" t="str">
        <f>+CONSOLIDADO!L974&amp;" "&amp;CONSOLIDADO!M974</f>
        <v xml:space="preserve"> </v>
      </c>
      <c r="M970" s="16" t="str">
        <f>+CONSOLIDADO!N974&amp;" "&amp;CONSOLIDADO!O974</f>
        <v xml:space="preserve"> </v>
      </c>
    </row>
    <row r="971" spans="1:13" x14ac:dyDescent="0.2">
      <c r="A971" s="34" t="str">
        <f t="shared" si="75"/>
        <v>-468</v>
      </c>
      <c r="B971" s="34">
        <f t="shared" si="76"/>
        <v>468</v>
      </c>
      <c r="C971" s="34" t="str">
        <f t="shared" si="77"/>
        <v/>
      </c>
      <c r="D971" s="34" t="str">
        <f t="shared" si="78"/>
        <v/>
      </c>
      <c r="E971" s="34" t="str">
        <f t="shared" si="79"/>
        <v/>
      </c>
      <c r="F971" s="35" t="str">
        <f>IF(ISERROR(CONSOLIDADO!D975&amp;IF(LEN(CONSOLIDADO!G975)=1,"00"&amp;CONSOLIDADO!G975,IF(LEN(CONSOLIDADO!G975)=2,"0"&amp;CONSOLIDADO!G975,IF(LEN(CONSOLIDADO!G975)=3,CONSOLIDADO!G975,""))))=TRUE,"",CONSOLIDADO!D975&amp;IF(LEN(CONSOLIDADO!G975)=1,"00"&amp;CONSOLIDADO!G975,IF(LEN(CONSOLIDADO!G975)=2,"0"&amp;CONSOLIDADO!G975,IF(LEN(CONSOLIDADO!G975)=3,CONSOLIDADO!G975,""))))</f>
        <v/>
      </c>
      <c r="G971" s="16">
        <f>CONSOLIDADO!B975</f>
        <v>0</v>
      </c>
      <c r="H971" s="16" t="str">
        <f>MID(CONSOLIDADO!E975,6,250)</f>
        <v/>
      </c>
      <c r="I971" s="36">
        <f>CONSOLIDADO!H975</f>
        <v>0</v>
      </c>
      <c r="J971" s="34" t="str">
        <f>+CONSOLIDADO!P975&amp;" - "&amp;CONSOLIDADO!Q975&amp;" - "&amp;CONSOLIDADO!R975&amp;" "&amp;CONSOLIDADO!S975</f>
        <v xml:space="preserve"> -  -  </v>
      </c>
      <c r="K971" s="34" t="str">
        <f>+CONSOLIDADO!J975&amp;" "&amp;CONSOLIDADO!K975</f>
        <v xml:space="preserve"> </v>
      </c>
      <c r="L971" s="16" t="str">
        <f>+CONSOLIDADO!L975&amp;" "&amp;CONSOLIDADO!M975</f>
        <v xml:space="preserve"> </v>
      </c>
      <c r="M971" s="16" t="str">
        <f>+CONSOLIDADO!N975&amp;" "&amp;CONSOLIDADO!O975</f>
        <v xml:space="preserve"> </v>
      </c>
    </row>
    <row r="972" spans="1:13" x14ac:dyDescent="0.2">
      <c r="A972" s="34" t="str">
        <f t="shared" si="75"/>
        <v>-469</v>
      </c>
      <c r="B972" s="34">
        <f t="shared" si="76"/>
        <v>469</v>
      </c>
      <c r="C972" s="34" t="str">
        <f t="shared" si="77"/>
        <v/>
      </c>
      <c r="D972" s="34" t="str">
        <f t="shared" si="78"/>
        <v/>
      </c>
      <c r="E972" s="34" t="str">
        <f t="shared" si="79"/>
        <v/>
      </c>
      <c r="F972" s="35" t="str">
        <f>IF(ISERROR(CONSOLIDADO!D976&amp;IF(LEN(CONSOLIDADO!G976)=1,"00"&amp;CONSOLIDADO!G976,IF(LEN(CONSOLIDADO!G976)=2,"0"&amp;CONSOLIDADO!G976,IF(LEN(CONSOLIDADO!G976)=3,CONSOLIDADO!G976,""))))=TRUE,"",CONSOLIDADO!D976&amp;IF(LEN(CONSOLIDADO!G976)=1,"00"&amp;CONSOLIDADO!G976,IF(LEN(CONSOLIDADO!G976)=2,"0"&amp;CONSOLIDADO!G976,IF(LEN(CONSOLIDADO!G976)=3,CONSOLIDADO!G976,""))))</f>
        <v/>
      </c>
      <c r="G972" s="16">
        <f>CONSOLIDADO!B976</f>
        <v>0</v>
      </c>
      <c r="H972" s="16" t="str">
        <f>MID(CONSOLIDADO!E976,6,250)</f>
        <v/>
      </c>
      <c r="I972" s="36">
        <f>CONSOLIDADO!H976</f>
        <v>0</v>
      </c>
      <c r="J972" s="34" t="str">
        <f>+CONSOLIDADO!P976&amp;" - "&amp;CONSOLIDADO!Q976&amp;" - "&amp;CONSOLIDADO!R976&amp;" "&amp;CONSOLIDADO!S976</f>
        <v xml:space="preserve"> -  -  </v>
      </c>
      <c r="K972" s="34" t="str">
        <f>+CONSOLIDADO!J976&amp;" "&amp;CONSOLIDADO!K976</f>
        <v xml:space="preserve"> </v>
      </c>
      <c r="L972" s="16" t="str">
        <f>+CONSOLIDADO!L976&amp;" "&amp;CONSOLIDADO!M976</f>
        <v xml:space="preserve"> </v>
      </c>
      <c r="M972" s="16" t="str">
        <f>+CONSOLIDADO!N976&amp;" "&amp;CONSOLIDADO!O976</f>
        <v xml:space="preserve"> </v>
      </c>
    </row>
    <row r="973" spans="1:13" x14ac:dyDescent="0.2">
      <c r="A973" s="34" t="str">
        <f t="shared" si="75"/>
        <v>-470</v>
      </c>
      <c r="B973" s="34">
        <f t="shared" si="76"/>
        <v>470</v>
      </c>
      <c r="C973" s="34" t="str">
        <f t="shared" si="77"/>
        <v/>
      </c>
      <c r="D973" s="34" t="str">
        <f t="shared" si="78"/>
        <v/>
      </c>
      <c r="E973" s="34" t="str">
        <f t="shared" si="79"/>
        <v/>
      </c>
      <c r="F973" s="35" t="str">
        <f>IF(ISERROR(CONSOLIDADO!D977&amp;IF(LEN(CONSOLIDADO!G977)=1,"00"&amp;CONSOLIDADO!G977,IF(LEN(CONSOLIDADO!G977)=2,"0"&amp;CONSOLIDADO!G977,IF(LEN(CONSOLIDADO!G977)=3,CONSOLIDADO!G977,""))))=TRUE,"",CONSOLIDADO!D977&amp;IF(LEN(CONSOLIDADO!G977)=1,"00"&amp;CONSOLIDADO!G977,IF(LEN(CONSOLIDADO!G977)=2,"0"&amp;CONSOLIDADO!G977,IF(LEN(CONSOLIDADO!G977)=3,CONSOLIDADO!G977,""))))</f>
        <v/>
      </c>
      <c r="G973" s="16">
        <f>CONSOLIDADO!B977</f>
        <v>0</v>
      </c>
      <c r="H973" s="16" t="str">
        <f>MID(CONSOLIDADO!E977,6,250)</f>
        <v/>
      </c>
      <c r="I973" s="36">
        <f>CONSOLIDADO!H977</f>
        <v>0</v>
      </c>
      <c r="J973" s="34" t="str">
        <f>+CONSOLIDADO!P977&amp;" - "&amp;CONSOLIDADO!Q977&amp;" - "&amp;CONSOLIDADO!R977&amp;" "&amp;CONSOLIDADO!S977</f>
        <v xml:space="preserve"> -  -  </v>
      </c>
      <c r="K973" s="34" t="str">
        <f>+CONSOLIDADO!J977&amp;" "&amp;CONSOLIDADO!K977</f>
        <v xml:space="preserve"> </v>
      </c>
      <c r="L973" s="16" t="str">
        <f>+CONSOLIDADO!L977&amp;" "&amp;CONSOLIDADO!M977</f>
        <v xml:space="preserve"> </v>
      </c>
      <c r="M973" s="16" t="str">
        <f>+CONSOLIDADO!N977&amp;" "&amp;CONSOLIDADO!O977</f>
        <v xml:space="preserve"> </v>
      </c>
    </row>
    <row r="974" spans="1:13" x14ac:dyDescent="0.2">
      <c r="A974" s="34" t="str">
        <f t="shared" si="75"/>
        <v>-471</v>
      </c>
      <c r="B974" s="34">
        <f t="shared" si="76"/>
        <v>471</v>
      </c>
      <c r="C974" s="34" t="str">
        <f t="shared" si="77"/>
        <v/>
      </c>
      <c r="D974" s="34" t="str">
        <f t="shared" si="78"/>
        <v/>
      </c>
      <c r="E974" s="34" t="str">
        <f t="shared" si="79"/>
        <v/>
      </c>
      <c r="F974" s="35" t="str">
        <f>IF(ISERROR(CONSOLIDADO!D978&amp;IF(LEN(CONSOLIDADO!G978)=1,"00"&amp;CONSOLIDADO!G978,IF(LEN(CONSOLIDADO!G978)=2,"0"&amp;CONSOLIDADO!G978,IF(LEN(CONSOLIDADO!G978)=3,CONSOLIDADO!G978,""))))=TRUE,"",CONSOLIDADO!D978&amp;IF(LEN(CONSOLIDADO!G978)=1,"00"&amp;CONSOLIDADO!G978,IF(LEN(CONSOLIDADO!G978)=2,"0"&amp;CONSOLIDADO!G978,IF(LEN(CONSOLIDADO!G978)=3,CONSOLIDADO!G978,""))))</f>
        <v/>
      </c>
      <c r="G974" s="16">
        <f>CONSOLIDADO!B978</f>
        <v>0</v>
      </c>
      <c r="H974" s="16" t="str">
        <f>MID(CONSOLIDADO!E978,6,250)</f>
        <v/>
      </c>
      <c r="I974" s="36">
        <f>CONSOLIDADO!H978</f>
        <v>0</v>
      </c>
      <c r="J974" s="34" t="str">
        <f>+CONSOLIDADO!P978&amp;" - "&amp;CONSOLIDADO!Q978&amp;" - "&amp;CONSOLIDADO!R978&amp;" "&amp;CONSOLIDADO!S978</f>
        <v xml:space="preserve"> -  -  </v>
      </c>
      <c r="K974" s="34" t="str">
        <f>+CONSOLIDADO!J978&amp;" "&amp;CONSOLIDADO!K978</f>
        <v xml:space="preserve"> </v>
      </c>
      <c r="L974" s="16" t="str">
        <f>+CONSOLIDADO!L978&amp;" "&amp;CONSOLIDADO!M978</f>
        <v xml:space="preserve"> </v>
      </c>
      <c r="M974" s="16" t="str">
        <f>+CONSOLIDADO!N978&amp;" "&amp;CONSOLIDADO!O978</f>
        <v xml:space="preserve"> </v>
      </c>
    </row>
    <row r="975" spans="1:13" x14ac:dyDescent="0.2">
      <c r="A975" s="34" t="str">
        <f t="shared" si="75"/>
        <v>-472</v>
      </c>
      <c r="B975" s="34">
        <f t="shared" si="76"/>
        <v>472</v>
      </c>
      <c r="C975" s="34" t="str">
        <f t="shared" si="77"/>
        <v/>
      </c>
      <c r="D975" s="34" t="str">
        <f t="shared" si="78"/>
        <v/>
      </c>
      <c r="E975" s="34" t="str">
        <f t="shared" si="79"/>
        <v/>
      </c>
      <c r="F975" s="35" t="str">
        <f>IF(ISERROR(CONSOLIDADO!D979&amp;IF(LEN(CONSOLIDADO!G979)=1,"00"&amp;CONSOLIDADO!G979,IF(LEN(CONSOLIDADO!G979)=2,"0"&amp;CONSOLIDADO!G979,IF(LEN(CONSOLIDADO!G979)=3,CONSOLIDADO!G979,""))))=TRUE,"",CONSOLIDADO!D979&amp;IF(LEN(CONSOLIDADO!G979)=1,"00"&amp;CONSOLIDADO!G979,IF(LEN(CONSOLIDADO!G979)=2,"0"&amp;CONSOLIDADO!G979,IF(LEN(CONSOLIDADO!G979)=3,CONSOLIDADO!G979,""))))</f>
        <v/>
      </c>
      <c r="G975" s="16">
        <f>CONSOLIDADO!B979</f>
        <v>0</v>
      </c>
      <c r="H975" s="16" t="str">
        <f>MID(CONSOLIDADO!E979,6,250)</f>
        <v/>
      </c>
      <c r="I975" s="36">
        <f>CONSOLIDADO!H979</f>
        <v>0</v>
      </c>
      <c r="J975" s="34" t="str">
        <f>+CONSOLIDADO!P979&amp;" - "&amp;CONSOLIDADO!Q979&amp;" - "&amp;CONSOLIDADO!R979&amp;" "&amp;CONSOLIDADO!S979</f>
        <v xml:space="preserve"> -  -  </v>
      </c>
      <c r="K975" s="34" t="str">
        <f>+CONSOLIDADO!J979&amp;" "&amp;CONSOLIDADO!K979</f>
        <v xml:space="preserve"> </v>
      </c>
      <c r="L975" s="16" t="str">
        <f>+CONSOLIDADO!L979&amp;" "&amp;CONSOLIDADO!M979</f>
        <v xml:space="preserve"> </v>
      </c>
      <c r="M975" s="16" t="str">
        <f>+CONSOLIDADO!N979&amp;" "&amp;CONSOLIDADO!O979</f>
        <v xml:space="preserve"> </v>
      </c>
    </row>
    <row r="976" spans="1:13" x14ac:dyDescent="0.2">
      <c r="A976" s="34" t="str">
        <f t="shared" si="75"/>
        <v>-473</v>
      </c>
      <c r="B976" s="34">
        <f t="shared" si="76"/>
        <v>473</v>
      </c>
      <c r="C976" s="34" t="str">
        <f t="shared" si="77"/>
        <v/>
      </c>
      <c r="D976" s="34" t="str">
        <f t="shared" si="78"/>
        <v/>
      </c>
      <c r="E976" s="34" t="str">
        <f t="shared" si="79"/>
        <v/>
      </c>
      <c r="F976" s="35" t="str">
        <f>IF(ISERROR(CONSOLIDADO!D980&amp;IF(LEN(CONSOLIDADO!G980)=1,"00"&amp;CONSOLIDADO!G980,IF(LEN(CONSOLIDADO!G980)=2,"0"&amp;CONSOLIDADO!G980,IF(LEN(CONSOLIDADO!G980)=3,CONSOLIDADO!G980,""))))=TRUE,"",CONSOLIDADO!D980&amp;IF(LEN(CONSOLIDADO!G980)=1,"00"&amp;CONSOLIDADO!G980,IF(LEN(CONSOLIDADO!G980)=2,"0"&amp;CONSOLIDADO!G980,IF(LEN(CONSOLIDADO!G980)=3,CONSOLIDADO!G980,""))))</f>
        <v/>
      </c>
      <c r="G976" s="16">
        <f>CONSOLIDADO!B980</f>
        <v>0</v>
      </c>
      <c r="H976" s="16" t="str">
        <f>MID(CONSOLIDADO!E980,6,250)</f>
        <v/>
      </c>
      <c r="I976" s="36">
        <f>CONSOLIDADO!H980</f>
        <v>0</v>
      </c>
      <c r="J976" s="34" t="str">
        <f>+CONSOLIDADO!P980&amp;" - "&amp;CONSOLIDADO!Q980&amp;" - "&amp;CONSOLIDADO!R980&amp;" "&amp;CONSOLIDADO!S980</f>
        <v xml:space="preserve"> -  -  </v>
      </c>
      <c r="K976" s="34" t="str">
        <f>+CONSOLIDADO!J980&amp;" "&amp;CONSOLIDADO!K980</f>
        <v xml:space="preserve"> </v>
      </c>
      <c r="L976" s="16" t="str">
        <f>+CONSOLIDADO!L980&amp;" "&amp;CONSOLIDADO!M980</f>
        <v xml:space="preserve"> </v>
      </c>
      <c r="M976" s="16" t="str">
        <f>+CONSOLIDADO!N980&amp;" "&amp;CONSOLIDADO!O980</f>
        <v xml:space="preserve"> </v>
      </c>
    </row>
    <row r="977" spans="1:13" x14ac:dyDescent="0.2">
      <c r="A977" s="34" t="str">
        <f t="shared" si="75"/>
        <v>-474</v>
      </c>
      <c r="B977" s="34">
        <f t="shared" si="76"/>
        <v>474</v>
      </c>
      <c r="C977" s="34" t="str">
        <f t="shared" si="77"/>
        <v/>
      </c>
      <c r="D977" s="34" t="str">
        <f t="shared" si="78"/>
        <v/>
      </c>
      <c r="E977" s="34" t="str">
        <f t="shared" si="79"/>
        <v/>
      </c>
      <c r="F977" s="35" t="str">
        <f>IF(ISERROR(CONSOLIDADO!D981&amp;IF(LEN(CONSOLIDADO!G981)=1,"00"&amp;CONSOLIDADO!G981,IF(LEN(CONSOLIDADO!G981)=2,"0"&amp;CONSOLIDADO!G981,IF(LEN(CONSOLIDADO!G981)=3,CONSOLIDADO!G981,""))))=TRUE,"",CONSOLIDADO!D981&amp;IF(LEN(CONSOLIDADO!G981)=1,"00"&amp;CONSOLIDADO!G981,IF(LEN(CONSOLIDADO!G981)=2,"0"&amp;CONSOLIDADO!G981,IF(LEN(CONSOLIDADO!G981)=3,CONSOLIDADO!G981,""))))</f>
        <v/>
      </c>
      <c r="G977" s="16">
        <f>CONSOLIDADO!B981</f>
        <v>0</v>
      </c>
      <c r="H977" s="16" t="str">
        <f>MID(CONSOLIDADO!E981,6,250)</f>
        <v/>
      </c>
      <c r="I977" s="36">
        <f>CONSOLIDADO!H981</f>
        <v>0</v>
      </c>
      <c r="J977" s="34" t="str">
        <f>+CONSOLIDADO!P981&amp;" - "&amp;CONSOLIDADO!Q981&amp;" - "&amp;CONSOLIDADO!R981&amp;" "&amp;CONSOLIDADO!S981</f>
        <v xml:space="preserve"> -  -  </v>
      </c>
      <c r="K977" s="34" t="str">
        <f>+CONSOLIDADO!J981&amp;" "&amp;CONSOLIDADO!K981</f>
        <v xml:space="preserve"> </v>
      </c>
      <c r="L977" s="16" t="str">
        <f>+CONSOLIDADO!L981&amp;" "&amp;CONSOLIDADO!M981</f>
        <v xml:space="preserve"> </v>
      </c>
      <c r="M977" s="16" t="str">
        <f>+CONSOLIDADO!N981&amp;" "&amp;CONSOLIDADO!O981</f>
        <v xml:space="preserve"> </v>
      </c>
    </row>
    <row r="978" spans="1:13" x14ac:dyDescent="0.2">
      <c r="A978" s="34" t="str">
        <f t="shared" si="75"/>
        <v>-475</v>
      </c>
      <c r="B978" s="34">
        <f t="shared" si="76"/>
        <v>475</v>
      </c>
      <c r="C978" s="34" t="str">
        <f t="shared" si="77"/>
        <v/>
      </c>
      <c r="D978" s="34" t="str">
        <f t="shared" si="78"/>
        <v/>
      </c>
      <c r="E978" s="34" t="str">
        <f t="shared" si="79"/>
        <v/>
      </c>
      <c r="F978" s="35" t="str">
        <f>IF(ISERROR(CONSOLIDADO!D982&amp;IF(LEN(CONSOLIDADO!G982)=1,"00"&amp;CONSOLIDADO!G982,IF(LEN(CONSOLIDADO!G982)=2,"0"&amp;CONSOLIDADO!G982,IF(LEN(CONSOLIDADO!G982)=3,CONSOLIDADO!G982,""))))=TRUE,"",CONSOLIDADO!D982&amp;IF(LEN(CONSOLIDADO!G982)=1,"00"&amp;CONSOLIDADO!G982,IF(LEN(CONSOLIDADO!G982)=2,"0"&amp;CONSOLIDADO!G982,IF(LEN(CONSOLIDADO!G982)=3,CONSOLIDADO!G982,""))))</f>
        <v/>
      </c>
      <c r="G978" s="16">
        <f>CONSOLIDADO!B982</f>
        <v>0</v>
      </c>
      <c r="H978" s="16" t="str">
        <f>MID(CONSOLIDADO!E982,6,250)</f>
        <v/>
      </c>
      <c r="I978" s="36">
        <f>CONSOLIDADO!H982</f>
        <v>0</v>
      </c>
      <c r="J978" s="34" t="str">
        <f>+CONSOLIDADO!P982&amp;" - "&amp;CONSOLIDADO!Q982&amp;" - "&amp;CONSOLIDADO!R982&amp;" "&amp;CONSOLIDADO!S982</f>
        <v xml:space="preserve"> -  -  </v>
      </c>
      <c r="K978" s="34" t="str">
        <f>+CONSOLIDADO!J982&amp;" "&amp;CONSOLIDADO!K982</f>
        <v xml:space="preserve"> </v>
      </c>
      <c r="L978" s="16" t="str">
        <f>+CONSOLIDADO!L982&amp;" "&amp;CONSOLIDADO!M982</f>
        <v xml:space="preserve"> </v>
      </c>
      <c r="M978" s="16" t="str">
        <f>+CONSOLIDADO!N982&amp;" "&amp;CONSOLIDADO!O982</f>
        <v xml:space="preserve"> </v>
      </c>
    </row>
    <row r="979" spans="1:13" x14ac:dyDescent="0.2">
      <c r="A979" s="34" t="str">
        <f t="shared" si="75"/>
        <v>-476</v>
      </c>
      <c r="B979" s="34">
        <f t="shared" si="76"/>
        <v>476</v>
      </c>
      <c r="C979" s="34" t="str">
        <f t="shared" si="77"/>
        <v/>
      </c>
      <c r="D979" s="34" t="str">
        <f t="shared" si="78"/>
        <v/>
      </c>
      <c r="E979" s="34" t="str">
        <f t="shared" si="79"/>
        <v/>
      </c>
      <c r="F979" s="35" t="str">
        <f>IF(ISERROR(CONSOLIDADO!D983&amp;IF(LEN(CONSOLIDADO!G983)=1,"00"&amp;CONSOLIDADO!G983,IF(LEN(CONSOLIDADO!G983)=2,"0"&amp;CONSOLIDADO!G983,IF(LEN(CONSOLIDADO!G983)=3,CONSOLIDADO!G983,""))))=TRUE,"",CONSOLIDADO!D983&amp;IF(LEN(CONSOLIDADO!G983)=1,"00"&amp;CONSOLIDADO!G983,IF(LEN(CONSOLIDADO!G983)=2,"0"&amp;CONSOLIDADO!G983,IF(LEN(CONSOLIDADO!G983)=3,CONSOLIDADO!G983,""))))</f>
        <v/>
      </c>
      <c r="G979" s="16">
        <f>CONSOLIDADO!B983</f>
        <v>0</v>
      </c>
      <c r="H979" s="16" t="str">
        <f>MID(CONSOLIDADO!E983,6,250)</f>
        <v/>
      </c>
      <c r="I979" s="36">
        <f>CONSOLIDADO!H983</f>
        <v>0</v>
      </c>
      <c r="J979" s="34" t="str">
        <f>+CONSOLIDADO!P983&amp;" - "&amp;CONSOLIDADO!Q983&amp;" - "&amp;CONSOLIDADO!R983&amp;" "&amp;CONSOLIDADO!S983</f>
        <v xml:space="preserve"> -  -  </v>
      </c>
      <c r="K979" s="34" t="str">
        <f>+CONSOLIDADO!J983&amp;" "&amp;CONSOLIDADO!K983</f>
        <v xml:space="preserve"> </v>
      </c>
      <c r="L979" s="16" t="str">
        <f>+CONSOLIDADO!L983&amp;" "&amp;CONSOLIDADO!M983</f>
        <v xml:space="preserve"> </v>
      </c>
      <c r="M979" s="16" t="str">
        <f>+CONSOLIDADO!N983&amp;" "&amp;CONSOLIDADO!O983</f>
        <v xml:space="preserve"> </v>
      </c>
    </row>
    <row r="980" spans="1:13" x14ac:dyDescent="0.2">
      <c r="A980" s="34" t="str">
        <f t="shared" si="75"/>
        <v>-477</v>
      </c>
      <c r="B980" s="34">
        <f t="shared" si="76"/>
        <v>477</v>
      </c>
      <c r="C980" s="34" t="str">
        <f t="shared" si="77"/>
        <v/>
      </c>
      <c r="D980" s="34" t="str">
        <f t="shared" si="78"/>
        <v/>
      </c>
      <c r="E980" s="34" t="str">
        <f t="shared" si="79"/>
        <v/>
      </c>
      <c r="F980" s="35" t="str">
        <f>IF(ISERROR(CONSOLIDADO!D984&amp;IF(LEN(CONSOLIDADO!G984)=1,"00"&amp;CONSOLIDADO!G984,IF(LEN(CONSOLIDADO!G984)=2,"0"&amp;CONSOLIDADO!G984,IF(LEN(CONSOLIDADO!G984)=3,CONSOLIDADO!G984,""))))=TRUE,"",CONSOLIDADO!D984&amp;IF(LEN(CONSOLIDADO!G984)=1,"00"&amp;CONSOLIDADO!G984,IF(LEN(CONSOLIDADO!G984)=2,"0"&amp;CONSOLIDADO!G984,IF(LEN(CONSOLIDADO!G984)=3,CONSOLIDADO!G984,""))))</f>
        <v/>
      </c>
      <c r="G980" s="16">
        <f>CONSOLIDADO!B984</f>
        <v>0</v>
      </c>
      <c r="H980" s="16" t="str">
        <f>MID(CONSOLIDADO!E984,6,250)</f>
        <v/>
      </c>
      <c r="I980" s="36">
        <f>CONSOLIDADO!H984</f>
        <v>0</v>
      </c>
      <c r="J980" s="34" t="str">
        <f>+CONSOLIDADO!P984&amp;" - "&amp;CONSOLIDADO!Q984&amp;" - "&amp;CONSOLIDADO!R984&amp;" "&amp;CONSOLIDADO!S984</f>
        <v xml:space="preserve"> -  -  </v>
      </c>
      <c r="K980" s="34" t="str">
        <f>+CONSOLIDADO!J984&amp;" "&amp;CONSOLIDADO!K984</f>
        <v xml:space="preserve"> </v>
      </c>
      <c r="L980" s="16" t="str">
        <f>+CONSOLIDADO!L984&amp;" "&amp;CONSOLIDADO!M984</f>
        <v xml:space="preserve"> </v>
      </c>
      <c r="M980" s="16" t="str">
        <f>+CONSOLIDADO!N984&amp;" "&amp;CONSOLIDADO!O984</f>
        <v xml:space="preserve"> </v>
      </c>
    </row>
    <row r="981" spans="1:13" x14ac:dyDescent="0.2">
      <c r="A981" s="34" t="str">
        <f t="shared" si="75"/>
        <v>-478</v>
      </c>
      <c r="B981" s="34">
        <f t="shared" si="76"/>
        <v>478</v>
      </c>
      <c r="C981" s="34" t="str">
        <f t="shared" si="77"/>
        <v/>
      </c>
      <c r="D981" s="34" t="str">
        <f t="shared" si="78"/>
        <v/>
      </c>
      <c r="E981" s="34" t="str">
        <f t="shared" si="79"/>
        <v/>
      </c>
      <c r="F981" s="35" t="str">
        <f>IF(ISERROR(CONSOLIDADO!D985&amp;IF(LEN(CONSOLIDADO!G985)=1,"00"&amp;CONSOLIDADO!G985,IF(LEN(CONSOLIDADO!G985)=2,"0"&amp;CONSOLIDADO!G985,IF(LEN(CONSOLIDADO!G985)=3,CONSOLIDADO!G985,""))))=TRUE,"",CONSOLIDADO!D985&amp;IF(LEN(CONSOLIDADO!G985)=1,"00"&amp;CONSOLIDADO!G985,IF(LEN(CONSOLIDADO!G985)=2,"0"&amp;CONSOLIDADO!G985,IF(LEN(CONSOLIDADO!G985)=3,CONSOLIDADO!G985,""))))</f>
        <v/>
      </c>
      <c r="G981" s="16">
        <f>CONSOLIDADO!B985</f>
        <v>0</v>
      </c>
      <c r="H981" s="16" t="str">
        <f>MID(CONSOLIDADO!E985,6,250)</f>
        <v/>
      </c>
      <c r="I981" s="36">
        <f>CONSOLIDADO!H985</f>
        <v>0</v>
      </c>
      <c r="J981" s="34" t="str">
        <f>+CONSOLIDADO!P985&amp;" - "&amp;CONSOLIDADO!Q985&amp;" - "&amp;CONSOLIDADO!R985&amp;" "&amp;CONSOLIDADO!S985</f>
        <v xml:space="preserve"> -  -  </v>
      </c>
      <c r="K981" s="34" t="str">
        <f>+CONSOLIDADO!J985&amp;" "&amp;CONSOLIDADO!K985</f>
        <v xml:space="preserve"> </v>
      </c>
      <c r="L981" s="16" t="str">
        <f>+CONSOLIDADO!L985&amp;" "&amp;CONSOLIDADO!M985</f>
        <v xml:space="preserve"> </v>
      </c>
      <c r="M981" s="16" t="str">
        <f>+CONSOLIDADO!N985&amp;" "&amp;CONSOLIDADO!O985</f>
        <v xml:space="preserve"> </v>
      </c>
    </row>
    <row r="982" spans="1:13" x14ac:dyDescent="0.2">
      <c r="A982" s="34" t="str">
        <f t="shared" si="75"/>
        <v>-479</v>
      </c>
      <c r="B982" s="34">
        <f t="shared" si="76"/>
        <v>479</v>
      </c>
      <c r="C982" s="34" t="str">
        <f t="shared" si="77"/>
        <v/>
      </c>
      <c r="D982" s="34" t="str">
        <f t="shared" si="78"/>
        <v/>
      </c>
      <c r="E982" s="34" t="str">
        <f t="shared" si="79"/>
        <v/>
      </c>
      <c r="F982" s="35" t="str">
        <f>IF(ISERROR(CONSOLIDADO!D986&amp;IF(LEN(CONSOLIDADO!G986)=1,"00"&amp;CONSOLIDADO!G986,IF(LEN(CONSOLIDADO!G986)=2,"0"&amp;CONSOLIDADO!G986,IF(LEN(CONSOLIDADO!G986)=3,CONSOLIDADO!G986,""))))=TRUE,"",CONSOLIDADO!D986&amp;IF(LEN(CONSOLIDADO!G986)=1,"00"&amp;CONSOLIDADO!G986,IF(LEN(CONSOLIDADO!G986)=2,"0"&amp;CONSOLIDADO!G986,IF(LEN(CONSOLIDADO!G986)=3,CONSOLIDADO!G986,""))))</f>
        <v/>
      </c>
      <c r="G982" s="16">
        <f>CONSOLIDADO!B986</f>
        <v>0</v>
      </c>
      <c r="H982" s="16" t="str">
        <f>MID(CONSOLIDADO!E986,6,250)</f>
        <v/>
      </c>
      <c r="I982" s="36">
        <f>CONSOLIDADO!H986</f>
        <v>0</v>
      </c>
      <c r="J982" s="34" t="str">
        <f>+CONSOLIDADO!P986&amp;" - "&amp;CONSOLIDADO!Q986&amp;" - "&amp;CONSOLIDADO!R986&amp;" "&amp;CONSOLIDADO!S986</f>
        <v xml:space="preserve"> -  -  </v>
      </c>
      <c r="K982" s="34" t="str">
        <f>+CONSOLIDADO!J986&amp;" "&amp;CONSOLIDADO!K986</f>
        <v xml:space="preserve"> </v>
      </c>
      <c r="L982" s="16" t="str">
        <f>+CONSOLIDADO!L986&amp;" "&amp;CONSOLIDADO!M986</f>
        <v xml:space="preserve"> </v>
      </c>
      <c r="M982" s="16" t="str">
        <f>+CONSOLIDADO!N986&amp;" "&amp;CONSOLIDADO!O986</f>
        <v xml:space="preserve"> </v>
      </c>
    </row>
    <row r="983" spans="1:13" x14ac:dyDescent="0.2">
      <c r="A983" s="34" t="str">
        <f t="shared" si="75"/>
        <v>-480</v>
      </c>
      <c r="B983" s="34">
        <f t="shared" si="76"/>
        <v>480</v>
      </c>
      <c r="C983" s="34" t="str">
        <f t="shared" si="77"/>
        <v/>
      </c>
      <c r="D983" s="34" t="str">
        <f t="shared" si="78"/>
        <v/>
      </c>
      <c r="E983" s="34" t="str">
        <f t="shared" si="79"/>
        <v/>
      </c>
      <c r="F983" s="35" t="str">
        <f>IF(ISERROR(CONSOLIDADO!D987&amp;IF(LEN(CONSOLIDADO!G987)=1,"00"&amp;CONSOLIDADO!G987,IF(LEN(CONSOLIDADO!G987)=2,"0"&amp;CONSOLIDADO!G987,IF(LEN(CONSOLIDADO!G987)=3,CONSOLIDADO!G987,""))))=TRUE,"",CONSOLIDADO!D987&amp;IF(LEN(CONSOLIDADO!G987)=1,"00"&amp;CONSOLIDADO!G987,IF(LEN(CONSOLIDADO!G987)=2,"0"&amp;CONSOLIDADO!G987,IF(LEN(CONSOLIDADO!G987)=3,CONSOLIDADO!G987,""))))</f>
        <v/>
      </c>
      <c r="G983" s="16">
        <f>CONSOLIDADO!B987</f>
        <v>0</v>
      </c>
      <c r="H983" s="16" t="str">
        <f>MID(CONSOLIDADO!E987,6,250)</f>
        <v/>
      </c>
      <c r="I983" s="36">
        <f>CONSOLIDADO!H987</f>
        <v>0</v>
      </c>
      <c r="J983" s="34" t="str">
        <f>+CONSOLIDADO!P987&amp;" - "&amp;CONSOLIDADO!Q987&amp;" - "&amp;CONSOLIDADO!R987&amp;" "&amp;CONSOLIDADO!S987</f>
        <v xml:space="preserve"> -  -  </v>
      </c>
      <c r="K983" s="34" t="str">
        <f>+CONSOLIDADO!J987&amp;" "&amp;CONSOLIDADO!K987</f>
        <v xml:space="preserve"> </v>
      </c>
      <c r="L983" s="16" t="str">
        <f>+CONSOLIDADO!L987&amp;" "&amp;CONSOLIDADO!M987</f>
        <v xml:space="preserve"> </v>
      </c>
      <c r="M983" s="16" t="str">
        <f>+CONSOLIDADO!N987&amp;" "&amp;CONSOLIDADO!O987</f>
        <v xml:space="preserve"> </v>
      </c>
    </row>
    <row r="984" spans="1:13" x14ac:dyDescent="0.2">
      <c r="A984" s="34" t="str">
        <f t="shared" si="75"/>
        <v>-481</v>
      </c>
      <c r="B984" s="34">
        <f t="shared" si="76"/>
        <v>481</v>
      </c>
      <c r="C984" s="34" t="str">
        <f t="shared" si="77"/>
        <v/>
      </c>
      <c r="D984" s="34" t="str">
        <f t="shared" si="78"/>
        <v/>
      </c>
      <c r="E984" s="34" t="str">
        <f t="shared" si="79"/>
        <v/>
      </c>
      <c r="F984" s="35" t="str">
        <f>IF(ISERROR(CONSOLIDADO!D988&amp;IF(LEN(CONSOLIDADO!G988)=1,"00"&amp;CONSOLIDADO!G988,IF(LEN(CONSOLIDADO!G988)=2,"0"&amp;CONSOLIDADO!G988,IF(LEN(CONSOLIDADO!G988)=3,CONSOLIDADO!G988,""))))=TRUE,"",CONSOLIDADO!D988&amp;IF(LEN(CONSOLIDADO!G988)=1,"00"&amp;CONSOLIDADO!G988,IF(LEN(CONSOLIDADO!G988)=2,"0"&amp;CONSOLIDADO!G988,IF(LEN(CONSOLIDADO!G988)=3,CONSOLIDADO!G988,""))))</f>
        <v/>
      </c>
      <c r="G984" s="16">
        <f>CONSOLIDADO!B988</f>
        <v>0</v>
      </c>
      <c r="H984" s="16" t="str">
        <f>MID(CONSOLIDADO!E988,6,250)</f>
        <v/>
      </c>
      <c r="I984" s="36">
        <f>CONSOLIDADO!H988</f>
        <v>0</v>
      </c>
      <c r="J984" s="34" t="str">
        <f>+CONSOLIDADO!P988&amp;" - "&amp;CONSOLIDADO!Q988&amp;" - "&amp;CONSOLIDADO!R988&amp;" "&amp;CONSOLIDADO!S988</f>
        <v xml:space="preserve"> -  -  </v>
      </c>
      <c r="K984" s="34" t="str">
        <f>+CONSOLIDADO!J988&amp;" "&amp;CONSOLIDADO!K988</f>
        <v xml:space="preserve"> </v>
      </c>
      <c r="L984" s="16" t="str">
        <f>+CONSOLIDADO!L988&amp;" "&amp;CONSOLIDADO!M988</f>
        <v xml:space="preserve"> </v>
      </c>
      <c r="M984" s="16" t="str">
        <f>+CONSOLIDADO!N988&amp;" "&amp;CONSOLIDADO!O988</f>
        <v xml:space="preserve"> </v>
      </c>
    </row>
    <row r="985" spans="1:13" x14ac:dyDescent="0.2">
      <c r="A985" s="34" t="str">
        <f t="shared" si="75"/>
        <v>-482</v>
      </c>
      <c r="B985" s="34">
        <f t="shared" si="76"/>
        <v>482</v>
      </c>
      <c r="C985" s="34" t="str">
        <f t="shared" si="77"/>
        <v/>
      </c>
      <c r="D985" s="34" t="str">
        <f t="shared" si="78"/>
        <v/>
      </c>
      <c r="E985" s="34" t="str">
        <f t="shared" si="79"/>
        <v/>
      </c>
      <c r="F985" s="35" t="str">
        <f>IF(ISERROR(CONSOLIDADO!D989&amp;IF(LEN(CONSOLIDADO!G989)=1,"00"&amp;CONSOLIDADO!G989,IF(LEN(CONSOLIDADO!G989)=2,"0"&amp;CONSOLIDADO!G989,IF(LEN(CONSOLIDADO!G989)=3,CONSOLIDADO!G989,""))))=TRUE,"",CONSOLIDADO!D989&amp;IF(LEN(CONSOLIDADO!G989)=1,"00"&amp;CONSOLIDADO!G989,IF(LEN(CONSOLIDADO!G989)=2,"0"&amp;CONSOLIDADO!G989,IF(LEN(CONSOLIDADO!G989)=3,CONSOLIDADO!G989,""))))</f>
        <v/>
      </c>
      <c r="G985" s="16">
        <f>CONSOLIDADO!B989</f>
        <v>0</v>
      </c>
      <c r="H985" s="16" t="str">
        <f>MID(CONSOLIDADO!E989,6,250)</f>
        <v/>
      </c>
      <c r="I985" s="36">
        <f>CONSOLIDADO!H989</f>
        <v>0</v>
      </c>
      <c r="J985" s="34" t="str">
        <f>+CONSOLIDADO!P989&amp;" - "&amp;CONSOLIDADO!Q989&amp;" - "&amp;CONSOLIDADO!R989&amp;" "&amp;CONSOLIDADO!S989</f>
        <v xml:space="preserve"> -  -  </v>
      </c>
      <c r="K985" s="34" t="str">
        <f>+CONSOLIDADO!J989&amp;" "&amp;CONSOLIDADO!K989</f>
        <v xml:space="preserve"> </v>
      </c>
      <c r="L985" s="16" t="str">
        <f>+CONSOLIDADO!L989&amp;" "&amp;CONSOLIDADO!M989</f>
        <v xml:space="preserve"> </v>
      </c>
      <c r="M985" s="16" t="str">
        <f>+CONSOLIDADO!N989&amp;" "&amp;CONSOLIDADO!O989</f>
        <v xml:space="preserve"> </v>
      </c>
    </row>
    <row r="986" spans="1:13" x14ac:dyDescent="0.2">
      <c r="A986" s="34" t="str">
        <f t="shared" si="75"/>
        <v>-483</v>
      </c>
      <c r="B986" s="34">
        <f t="shared" si="76"/>
        <v>483</v>
      </c>
      <c r="C986" s="34" t="str">
        <f t="shared" si="77"/>
        <v/>
      </c>
      <c r="D986" s="34" t="str">
        <f t="shared" si="78"/>
        <v/>
      </c>
      <c r="E986" s="34" t="str">
        <f t="shared" si="79"/>
        <v/>
      </c>
      <c r="F986" s="35" t="str">
        <f>IF(ISERROR(CONSOLIDADO!D990&amp;IF(LEN(CONSOLIDADO!G990)=1,"00"&amp;CONSOLIDADO!G990,IF(LEN(CONSOLIDADO!G990)=2,"0"&amp;CONSOLIDADO!G990,IF(LEN(CONSOLIDADO!G990)=3,CONSOLIDADO!G990,""))))=TRUE,"",CONSOLIDADO!D990&amp;IF(LEN(CONSOLIDADO!G990)=1,"00"&amp;CONSOLIDADO!G990,IF(LEN(CONSOLIDADO!G990)=2,"0"&amp;CONSOLIDADO!G990,IF(LEN(CONSOLIDADO!G990)=3,CONSOLIDADO!G990,""))))</f>
        <v/>
      </c>
      <c r="G986" s="16">
        <f>CONSOLIDADO!B990</f>
        <v>0</v>
      </c>
      <c r="H986" s="16" t="str">
        <f>MID(CONSOLIDADO!E990,6,250)</f>
        <v/>
      </c>
      <c r="I986" s="36">
        <f>CONSOLIDADO!H990</f>
        <v>0</v>
      </c>
      <c r="J986" s="34" t="str">
        <f>+CONSOLIDADO!P990&amp;" - "&amp;CONSOLIDADO!Q990&amp;" - "&amp;CONSOLIDADO!R990&amp;" "&amp;CONSOLIDADO!S990</f>
        <v xml:space="preserve"> -  -  </v>
      </c>
      <c r="K986" s="34" t="str">
        <f>+CONSOLIDADO!J990&amp;" "&amp;CONSOLIDADO!K990</f>
        <v xml:space="preserve"> </v>
      </c>
      <c r="L986" s="16" t="str">
        <f>+CONSOLIDADO!L990&amp;" "&amp;CONSOLIDADO!M990</f>
        <v xml:space="preserve"> </v>
      </c>
      <c r="M986" s="16" t="str">
        <f>+CONSOLIDADO!N990&amp;" "&amp;CONSOLIDADO!O990</f>
        <v xml:space="preserve"> </v>
      </c>
    </row>
    <row r="987" spans="1:13" x14ac:dyDescent="0.2">
      <c r="A987" s="34" t="str">
        <f t="shared" si="75"/>
        <v>-484</v>
      </c>
      <c r="B987" s="34">
        <f t="shared" si="76"/>
        <v>484</v>
      </c>
      <c r="C987" s="34" t="str">
        <f t="shared" si="77"/>
        <v/>
      </c>
      <c r="D987" s="34" t="str">
        <f t="shared" si="78"/>
        <v/>
      </c>
      <c r="E987" s="34" t="str">
        <f t="shared" si="79"/>
        <v/>
      </c>
      <c r="F987" s="35" t="str">
        <f>IF(ISERROR(CONSOLIDADO!D991&amp;IF(LEN(CONSOLIDADO!G991)=1,"00"&amp;CONSOLIDADO!G991,IF(LEN(CONSOLIDADO!G991)=2,"0"&amp;CONSOLIDADO!G991,IF(LEN(CONSOLIDADO!G991)=3,CONSOLIDADO!G991,""))))=TRUE,"",CONSOLIDADO!D991&amp;IF(LEN(CONSOLIDADO!G991)=1,"00"&amp;CONSOLIDADO!G991,IF(LEN(CONSOLIDADO!G991)=2,"0"&amp;CONSOLIDADO!G991,IF(LEN(CONSOLIDADO!G991)=3,CONSOLIDADO!G991,""))))</f>
        <v/>
      </c>
      <c r="G987" s="16">
        <f>CONSOLIDADO!B991</f>
        <v>0</v>
      </c>
      <c r="H987" s="16" t="str">
        <f>MID(CONSOLIDADO!E991,6,250)</f>
        <v/>
      </c>
      <c r="I987" s="36">
        <f>CONSOLIDADO!H991</f>
        <v>0</v>
      </c>
      <c r="J987" s="34" t="str">
        <f>+CONSOLIDADO!P991&amp;" - "&amp;CONSOLIDADO!Q991&amp;" - "&amp;CONSOLIDADO!R991&amp;" "&amp;CONSOLIDADO!S991</f>
        <v xml:space="preserve"> -  -  </v>
      </c>
      <c r="K987" s="34" t="str">
        <f>+CONSOLIDADO!J991&amp;" "&amp;CONSOLIDADO!K991</f>
        <v xml:space="preserve"> </v>
      </c>
      <c r="L987" s="16" t="str">
        <f>+CONSOLIDADO!L991&amp;" "&amp;CONSOLIDADO!M991</f>
        <v xml:space="preserve"> </v>
      </c>
      <c r="M987" s="16" t="str">
        <f>+CONSOLIDADO!N991&amp;" "&amp;CONSOLIDADO!O991</f>
        <v xml:space="preserve"> </v>
      </c>
    </row>
    <row r="988" spans="1:13" x14ac:dyDescent="0.2">
      <c r="A988" s="34" t="str">
        <f t="shared" si="75"/>
        <v>-485</v>
      </c>
      <c r="B988" s="34">
        <f t="shared" si="76"/>
        <v>485</v>
      </c>
      <c r="C988" s="34" t="str">
        <f t="shared" si="77"/>
        <v/>
      </c>
      <c r="D988" s="34" t="str">
        <f t="shared" si="78"/>
        <v/>
      </c>
      <c r="E988" s="34" t="str">
        <f t="shared" si="79"/>
        <v/>
      </c>
      <c r="F988" s="35" t="str">
        <f>IF(ISERROR(CONSOLIDADO!D992&amp;IF(LEN(CONSOLIDADO!G992)=1,"00"&amp;CONSOLIDADO!G992,IF(LEN(CONSOLIDADO!G992)=2,"0"&amp;CONSOLIDADO!G992,IF(LEN(CONSOLIDADO!G992)=3,CONSOLIDADO!G992,""))))=TRUE,"",CONSOLIDADO!D992&amp;IF(LEN(CONSOLIDADO!G992)=1,"00"&amp;CONSOLIDADO!G992,IF(LEN(CONSOLIDADO!G992)=2,"0"&amp;CONSOLIDADO!G992,IF(LEN(CONSOLIDADO!G992)=3,CONSOLIDADO!G992,""))))</f>
        <v/>
      </c>
      <c r="G988" s="16">
        <f>CONSOLIDADO!B992</f>
        <v>0</v>
      </c>
      <c r="H988" s="16" t="str">
        <f>MID(CONSOLIDADO!E992,6,250)</f>
        <v/>
      </c>
      <c r="I988" s="36">
        <f>CONSOLIDADO!H992</f>
        <v>0</v>
      </c>
      <c r="J988" s="34" t="str">
        <f>+CONSOLIDADO!P992&amp;" - "&amp;CONSOLIDADO!Q992&amp;" - "&amp;CONSOLIDADO!R992&amp;" "&amp;CONSOLIDADO!S992</f>
        <v xml:space="preserve"> -  -  </v>
      </c>
      <c r="K988" s="34" t="str">
        <f>+CONSOLIDADO!J992&amp;" "&amp;CONSOLIDADO!K992</f>
        <v xml:space="preserve"> </v>
      </c>
      <c r="L988" s="16" t="str">
        <f>+CONSOLIDADO!L992&amp;" "&amp;CONSOLIDADO!M992</f>
        <v xml:space="preserve"> </v>
      </c>
      <c r="M988" s="16" t="str">
        <f>+CONSOLIDADO!N992&amp;" "&amp;CONSOLIDADO!O992</f>
        <v xml:space="preserve"> </v>
      </c>
    </row>
    <row r="989" spans="1:13" x14ac:dyDescent="0.2">
      <c r="A989" s="34" t="str">
        <f t="shared" si="75"/>
        <v>-486</v>
      </c>
      <c r="B989" s="34">
        <f t="shared" si="76"/>
        <v>486</v>
      </c>
      <c r="C989" s="34" t="str">
        <f t="shared" si="77"/>
        <v/>
      </c>
      <c r="D989" s="34" t="str">
        <f t="shared" si="78"/>
        <v/>
      </c>
      <c r="E989" s="34" t="str">
        <f t="shared" si="79"/>
        <v/>
      </c>
      <c r="F989" s="35" t="str">
        <f>IF(ISERROR(CONSOLIDADO!D993&amp;IF(LEN(CONSOLIDADO!G993)=1,"00"&amp;CONSOLIDADO!G993,IF(LEN(CONSOLIDADO!G993)=2,"0"&amp;CONSOLIDADO!G993,IF(LEN(CONSOLIDADO!G993)=3,CONSOLIDADO!G993,""))))=TRUE,"",CONSOLIDADO!D993&amp;IF(LEN(CONSOLIDADO!G993)=1,"00"&amp;CONSOLIDADO!G993,IF(LEN(CONSOLIDADO!G993)=2,"0"&amp;CONSOLIDADO!G993,IF(LEN(CONSOLIDADO!G993)=3,CONSOLIDADO!G993,""))))</f>
        <v/>
      </c>
      <c r="G989" s="16">
        <f>CONSOLIDADO!B993</f>
        <v>0</v>
      </c>
      <c r="H989" s="16" t="str">
        <f>MID(CONSOLIDADO!E993,6,250)</f>
        <v/>
      </c>
      <c r="I989" s="36">
        <f>CONSOLIDADO!H993</f>
        <v>0</v>
      </c>
      <c r="J989" s="34" t="str">
        <f>+CONSOLIDADO!P993&amp;" - "&amp;CONSOLIDADO!Q993&amp;" - "&amp;CONSOLIDADO!R993&amp;" "&amp;CONSOLIDADO!S993</f>
        <v xml:space="preserve"> -  -  </v>
      </c>
      <c r="K989" s="34" t="str">
        <f>+CONSOLIDADO!J993&amp;" "&amp;CONSOLIDADO!K993</f>
        <v xml:space="preserve"> </v>
      </c>
      <c r="L989" s="16" t="str">
        <f>+CONSOLIDADO!L993&amp;" "&amp;CONSOLIDADO!M993</f>
        <v xml:space="preserve"> </v>
      </c>
      <c r="M989" s="16" t="str">
        <f>+CONSOLIDADO!N993&amp;" "&amp;CONSOLIDADO!O993</f>
        <v xml:space="preserve"> </v>
      </c>
    </row>
    <row r="990" spans="1:13" x14ac:dyDescent="0.2">
      <c r="A990" s="34" t="str">
        <f t="shared" si="75"/>
        <v>-487</v>
      </c>
      <c r="B990" s="34">
        <f t="shared" si="76"/>
        <v>487</v>
      </c>
      <c r="C990" s="34" t="str">
        <f t="shared" si="77"/>
        <v/>
      </c>
      <c r="D990" s="34" t="str">
        <f t="shared" si="78"/>
        <v/>
      </c>
      <c r="E990" s="34" t="str">
        <f t="shared" si="79"/>
        <v/>
      </c>
      <c r="F990" s="35" t="str">
        <f>IF(ISERROR(CONSOLIDADO!D994&amp;IF(LEN(CONSOLIDADO!G994)=1,"00"&amp;CONSOLIDADO!G994,IF(LEN(CONSOLIDADO!G994)=2,"0"&amp;CONSOLIDADO!G994,IF(LEN(CONSOLIDADO!G994)=3,CONSOLIDADO!G994,""))))=TRUE,"",CONSOLIDADO!D994&amp;IF(LEN(CONSOLIDADO!G994)=1,"00"&amp;CONSOLIDADO!G994,IF(LEN(CONSOLIDADO!G994)=2,"0"&amp;CONSOLIDADO!G994,IF(LEN(CONSOLIDADO!G994)=3,CONSOLIDADO!G994,""))))</f>
        <v/>
      </c>
      <c r="G990" s="16">
        <f>CONSOLIDADO!B994</f>
        <v>0</v>
      </c>
      <c r="H990" s="16" t="str">
        <f>MID(CONSOLIDADO!E994,6,250)</f>
        <v/>
      </c>
      <c r="I990" s="36">
        <f>CONSOLIDADO!H994</f>
        <v>0</v>
      </c>
      <c r="J990" s="34" t="str">
        <f>+CONSOLIDADO!P994&amp;" - "&amp;CONSOLIDADO!Q994&amp;" - "&amp;CONSOLIDADO!R994&amp;" "&amp;CONSOLIDADO!S994</f>
        <v xml:space="preserve"> -  -  </v>
      </c>
      <c r="K990" s="34" t="str">
        <f>+CONSOLIDADO!J994&amp;" "&amp;CONSOLIDADO!K994</f>
        <v xml:space="preserve"> </v>
      </c>
      <c r="L990" s="16" t="str">
        <f>+CONSOLIDADO!L994&amp;" "&amp;CONSOLIDADO!M994</f>
        <v xml:space="preserve"> </v>
      </c>
      <c r="M990" s="16" t="str">
        <f>+CONSOLIDADO!N994&amp;" "&amp;CONSOLIDADO!O994</f>
        <v xml:space="preserve"> </v>
      </c>
    </row>
    <row r="991" spans="1:13" x14ac:dyDescent="0.2">
      <c r="A991" s="34" t="str">
        <f t="shared" si="75"/>
        <v>-488</v>
      </c>
      <c r="B991" s="34">
        <f t="shared" si="76"/>
        <v>488</v>
      </c>
      <c r="C991" s="34" t="str">
        <f t="shared" si="77"/>
        <v/>
      </c>
      <c r="D991" s="34" t="str">
        <f t="shared" si="78"/>
        <v/>
      </c>
      <c r="E991" s="34" t="str">
        <f t="shared" si="79"/>
        <v/>
      </c>
      <c r="F991" s="35" t="str">
        <f>IF(ISERROR(CONSOLIDADO!D995&amp;IF(LEN(CONSOLIDADO!G995)=1,"00"&amp;CONSOLIDADO!G995,IF(LEN(CONSOLIDADO!G995)=2,"0"&amp;CONSOLIDADO!G995,IF(LEN(CONSOLIDADO!G995)=3,CONSOLIDADO!G995,""))))=TRUE,"",CONSOLIDADO!D995&amp;IF(LEN(CONSOLIDADO!G995)=1,"00"&amp;CONSOLIDADO!G995,IF(LEN(CONSOLIDADO!G995)=2,"0"&amp;CONSOLIDADO!G995,IF(LEN(CONSOLIDADO!G995)=3,CONSOLIDADO!G995,""))))</f>
        <v/>
      </c>
      <c r="G991" s="16">
        <f>CONSOLIDADO!B995</f>
        <v>0</v>
      </c>
      <c r="H991" s="16" t="str">
        <f>MID(CONSOLIDADO!E995,6,250)</f>
        <v/>
      </c>
      <c r="I991" s="36">
        <f>CONSOLIDADO!H995</f>
        <v>0</v>
      </c>
      <c r="J991" s="34" t="str">
        <f>+CONSOLIDADO!P995&amp;" - "&amp;CONSOLIDADO!Q995&amp;" - "&amp;CONSOLIDADO!R995&amp;" "&amp;CONSOLIDADO!S995</f>
        <v xml:space="preserve"> -  -  </v>
      </c>
      <c r="K991" s="34" t="str">
        <f>+CONSOLIDADO!J995&amp;" "&amp;CONSOLIDADO!K995</f>
        <v xml:space="preserve"> </v>
      </c>
      <c r="L991" s="16" t="str">
        <f>+CONSOLIDADO!L995&amp;" "&amp;CONSOLIDADO!M995</f>
        <v xml:space="preserve"> </v>
      </c>
      <c r="M991" s="16" t="str">
        <f>+CONSOLIDADO!N995&amp;" "&amp;CONSOLIDADO!O995</f>
        <v xml:space="preserve"> </v>
      </c>
    </row>
    <row r="992" spans="1:13" x14ac:dyDescent="0.2">
      <c r="A992" s="34" t="str">
        <f t="shared" si="75"/>
        <v>-489</v>
      </c>
      <c r="B992" s="34">
        <f t="shared" si="76"/>
        <v>489</v>
      </c>
      <c r="C992" s="34" t="str">
        <f t="shared" si="77"/>
        <v/>
      </c>
      <c r="D992" s="34" t="str">
        <f t="shared" si="78"/>
        <v/>
      </c>
      <c r="E992" s="34" t="str">
        <f t="shared" si="79"/>
        <v/>
      </c>
      <c r="F992" s="35" t="str">
        <f>IF(ISERROR(CONSOLIDADO!D996&amp;IF(LEN(CONSOLIDADO!G996)=1,"00"&amp;CONSOLIDADO!G996,IF(LEN(CONSOLIDADO!G996)=2,"0"&amp;CONSOLIDADO!G996,IF(LEN(CONSOLIDADO!G996)=3,CONSOLIDADO!G996,""))))=TRUE,"",CONSOLIDADO!D996&amp;IF(LEN(CONSOLIDADO!G996)=1,"00"&amp;CONSOLIDADO!G996,IF(LEN(CONSOLIDADO!G996)=2,"0"&amp;CONSOLIDADO!G996,IF(LEN(CONSOLIDADO!G996)=3,CONSOLIDADO!G996,""))))</f>
        <v/>
      </c>
      <c r="G992" s="16">
        <f>CONSOLIDADO!B996</f>
        <v>0</v>
      </c>
      <c r="H992" s="16" t="str">
        <f>MID(CONSOLIDADO!E996,6,250)</f>
        <v/>
      </c>
      <c r="I992" s="36">
        <f>CONSOLIDADO!H996</f>
        <v>0</v>
      </c>
      <c r="J992" s="34" t="str">
        <f>+CONSOLIDADO!P996&amp;" - "&amp;CONSOLIDADO!Q996&amp;" - "&amp;CONSOLIDADO!R996&amp;" "&amp;CONSOLIDADO!S996</f>
        <v xml:space="preserve"> -  -  </v>
      </c>
      <c r="K992" s="34" t="str">
        <f>+CONSOLIDADO!J996&amp;" "&amp;CONSOLIDADO!K996</f>
        <v xml:space="preserve"> </v>
      </c>
      <c r="L992" s="16" t="str">
        <f>+CONSOLIDADO!L996&amp;" "&amp;CONSOLIDADO!M996</f>
        <v xml:space="preserve"> </v>
      </c>
      <c r="M992" s="16" t="str">
        <f>+CONSOLIDADO!N996&amp;" "&amp;CONSOLIDADO!O996</f>
        <v xml:space="preserve"> </v>
      </c>
    </row>
    <row r="993" spans="1:13" x14ac:dyDescent="0.2">
      <c r="A993" s="34" t="str">
        <f t="shared" si="75"/>
        <v>-490</v>
      </c>
      <c r="B993" s="34">
        <f t="shared" si="76"/>
        <v>490</v>
      </c>
      <c r="C993" s="34" t="str">
        <f t="shared" si="77"/>
        <v/>
      </c>
      <c r="D993" s="34" t="str">
        <f t="shared" si="78"/>
        <v/>
      </c>
      <c r="E993" s="34" t="str">
        <f t="shared" si="79"/>
        <v/>
      </c>
      <c r="F993" s="35" t="str">
        <f>IF(ISERROR(CONSOLIDADO!D997&amp;IF(LEN(CONSOLIDADO!G997)=1,"00"&amp;CONSOLIDADO!G997,IF(LEN(CONSOLIDADO!G997)=2,"0"&amp;CONSOLIDADO!G997,IF(LEN(CONSOLIDADO!G997)=3,CONSOLIDADO!G997,""))))=TRUE,"",CONSOLIDADO!D997&amp;IF(LEN(CONSOLIDADO!G997)=1,"00"&amp;CONSOLIDADO!G997,IF(LEN(CONSOLIDADO!G997)=2,"0"&amp;CONSOLIDADO!G997,IF(LEN(CONSOLIDADO!G997)=3,CONSOLIDADO!G997,""))))</f>
        <v/>
      </c>
      <c r="G993" s="16">
        <f>CONSOLIDADO!B997</f>
        <v>0</v>
      </c>
      <c r="H993" s="16" t="str">
        <f>MID(CONSOLIDADO!E997,6,250)</f>
        <v/>
      </c>
      <c r="I993" s="36">
        <f>CONSOLIDADO!H997</f>
        <v>0</v>
      </c>
      <c r="J993" s="34" t="str">
        <f>+CONSOLIDADO!P997&amp;" - "&amp;CONSOLIDADO!Q997&amp;" - "&amp;CONSOLIDADO!R997&amp;" "&amp;CONSOLIDADO!S997</f>
        <v xml:space="preserve"> -  -  </v>
      </c>
      <c r="K993" s="34" t="str">
        <f>+CONSOLIDADO!J997&amp;" "&amp;CONSOLIDADO!K997</f>
        <v xml:space="preserve"> </v>
      </c>
      <c r="L993" s="16" t="str">
        <f>+CONSOLIDADO!L997&amp;" "&amp;CONSOLIDADO!M997</f>
        <v xml:space="preserve"> </v>
      </c>
      <c r="M993" s="16" t="str">
        <f>+CONSOLIDADO!N997&amp;" "&amp;CONSOLIDADO!O997</f>
        <v xml:space="preserve"> </v>
      </c>
    </row>
    <row r="994" spans="1:13" x14ac:dyDescent="0.2">
      <c r="A994" s="34" t="str">
        <f t="shared" si="75"/>
        <v>-491</v>
      </c>
      <c r="B994" s="34">
        <f t="shared" si="76"/>
        <v>491</v>
      </c>
      <c r="C994" s="34" t="str">
        <f t="shared" si="77"/>
        <v/>
      </c>
      <c r="D994" s="34" t="str">
        <f t="shared" si="78"/>
        <v/>
      </c>
      <c r="E994" s="34" t="str">
        <f t="shared" si="79"/>
        <v/>
      </c>
      <c r="F994" s="35" t="str">
        <f>IF(ISERROR(CONSOLIDADO!D998&amp;IF(LEN(CONSOLIDADO!G998)=1,"00"&amp;CONSOLIDADO!G998,IF(LEN(CONSOLIDADO!G998)=2,"0"&amp;CONSOLIDADO!G998,IF(LEN(CONSOLIDADO!G998)=3,CONSOLIDADO!G998,""))))=TRUE,"",CONSOLIDADO!D998&amp;IF(LEN(CONSOLIDADO!G998)=1,"00"&amp;CONSOLIDADO!G998,IF(LEN(CONSOLIDADO!G998)=2,"0"&amp;CONSOLIDADO!G998,IF(LEN(CONSOLIDADO!G998)=3,CONSOLIDADO!G998,""))))</f>
        <v/>
      </c>
      <c r="G994" s="16">
        <f>CONSOLIDADO!B998</f>
        <v>0</v>
      </c>
      <c r="H994" s="16" t="str">
        <f>MID(CONSOLIDADO!E998,6,250)</f>
        <v/>
      </c>
      <c r="I994" s="36">
        <f>CONSOLIDADO!H998</f>
        <v>0</v>
      </c>
      <c r="J994" s="34" t="str">
        <f>+CONSOLIDADO!P998&amp;" - "&amp;CONSOLIDADO!Q998&amp;" - "&amp;CONSOLIDADO!R998&amp;" "&amp;CONSOLIDADO!S998</f>
        <v xml:space="preserve"> -  -  </v>
      </c>
      <c r="K994" s="34" t="str">
        <f>+CONSOLIDADO!J998&amp;" "&amp;CONSOLIDADO!K998</f>
        <v xml:space="preserve"> </v>
      </c>
      <c r="L994" s="16" t="str">
        <f>+CONSOLIDADO!L998&amp;" "&amp;CONSOLIDADO!M998</f>
        <v xml:space="preserve"> </v>
      </c>
      <c r="M994" s="16" t="str">
        <f>+CONSOLIDADO!N998&amp;" "&amp;CONSOLIDADO!O998</f>
        <v xml:space="preserve"> </v>
      </c>
    </row>
    <row r="995" spans="1:13" x14ac:dyDescent="0.2">
      <c r="A995" s="34" t="str">
        <f t="shared" si="75"/>
        <v>-492</v>
      </c>
      <c r="B995" s="34">
        <f t="shared" si="76"/>
        <v>492</v>
      </c>
      <c r="C995" s="34" t="str">
        <f t="shared" si="77"/>
        <v/>
      </c>
      <c r="D995" s="34" t="str">
        <f t="shared" si="78"/>
        <v/>
      </c>
      <c r="E995" s="34" t="str">
        <f t="shared" si="79"/>
        <v/>
      </c>
      <c r="F995" s="35" t="str">
        <f>IF(ISERROR(CONSOLIDADO!D999&amp;IF(LEN(CONSOLIDADO!G999)=1,"00"&amp;CONSOLIDADO!G999,IF(LEN(CONSOLIDADO!G999)=2,"0"&amp;CONSOLIDADO!G999,IF(LEN(CONSOLIDADO!G999)=3,CONSOLIDADO!G999,""))))=TRUE,"",CONSOLIDADO!D999&amp;IF(LEN(CONSOLIDADO!G999)=1,"00"&amp;CONSOLIDADO!G999,IF(LEN(CONSOLIDADO!G999)=2,"0"&amp;CONSOLIDADO!G999,IF(LEN(CONSOLIDADO!G999)=3,CONSOLIDADO!G999,""))))</f>
        <v/>
      </c>
      <c r="G995" s="16">
        <f>CONSOLIDADO!B999</f>
        <v>0</v>
      </c>
      <c r="H995" s="16" t="str">
        <f>MID(CONSOLIDADO!E999,6,250)</f>
        <v/>
      </c>
      <c r="I995" s="36">
        <f>CONSOLIDADO!H999</f>
        <v>0</v>
      </c>
      <c r="J995" s="34" t="str">
        <f>+CONSOLIDADO!P999&amp;" - "&amp;CONSOLIDADO!Q999&amp;" - "&amp;CONSOLIDADO!R999&amp;" "&amp;CONSOLIDADO!S999</f>
        <v xml:space="preserve"> -  -  </v>
      </c>
      <c r="K995" s="34" t="str">
        <f>+CONSOLIDADO!J999&amp;" "&amp;CONSOLIDADO!K999</f>
        <v xml:space="preserve"> </v>
      </c>
      <c r="L995" s="16" t="str">
        <f>+CONSOLIDADO!L999&amp;" "&amp;CONSOLIDADO!M999</f>
        <v xml:space="preserve"> </v>
      </c>
      <c r="M995" s="16" t="str">
        <f>+CONSOLIDADO!N999&amp;" "&amp;CONSOLIDADO!O999</f>
        <v xml:space="preserve"> </v>
      </c>
    </row>
    <row r="996" spans="1:13" x14ac:dyDescent="0.2">
      <c r="A996" s="34" t="str">
        <f t="shared" si="75"/>
        <v>-493</v>
      </c>
      <c r="B996" s="34">
        <f t="shared" si="76"/>
        <v>493</v>
      </c>
      <c r="C996" s="34" t="str">
        <f t="shared" si="77"/>
        <v/>
      </c>
      <c r="D996" s="34" t="str">
        <f t="shared" si="78"/>
        <v/>
      </c>
      <c r="E996" s="34" t="str">
        <f t="shared" si="79"/>
        <v/>
      </c>
      <c r="F996" s="35" t="str">
        <f>IF(ISERROR(CONSOLIDADO!D1000&amp;IF(LEN(CONSOLIDADO!G1000)=1,"00"&amp;CONSOLIDADO!G1000,IF(LEN(CONSOLIDADO!G1000)=2,"0"&amp;CONSOLIDADO!G1000,IF(LEN(CONSOLIDADO!G1000)=3,CONSOLIDADO!G1000,""))))=TRUE,"",CONSOLIDADO!D1000&amp;IF(LEN(CONSOLIDADO!G1000)=1,"00"&amp;CONSOLIDADO!G1000,IF(LEN(CONSOLIDADO!G1000)=2,"0"&amp;CONSOLIDADO!G1000,IF(LEN(CONSOLIDADO!G1000)=3,CONSOLIDADO!G1000,""))))</f>
        <v/>
      </c>
      <c r="G996" s="16">
        <f>CONSOLIDADO!B1000</f>
        <v>0</v>
      </c>
      <c r="H996" s="16" t="str">
        <f>MID(CONSOLIDADO!E1000,6,250)</f>
        <v/>
      </c>
      <c r="I996" s="36">
        <f>CONSOLIDADO!H1000</f>
        <v>0</v>
      </c>
      <c r="J996" s="34" t="str">
        <f>+CONSOLIDADO!P1000&amp;" - "&amp;CONSOLIDADO!Q1000&amp;" - "&amp;CONSOLIDADO!R1000&amp;" "&amp;CONSOLIDADO!S1000</f>
        <v xml:space="preserve"> -  -  </v>
      </c>
      <c r="K996" s="34" t="str">
        <f>+CONSOLIDADO!J1000&amp;" "&amp;CONSOLIDADO!K1000</f>
        <v xml:space="preserve"> </v>
      </c>
      <c r="L996" s="16" t="str">
        <f>+CONSOLIDADO!L1000&amp;" "&amp;CONSOLIDADO!M1000</f>
        <v xml:space="preserve"> </v>
      </c>
      <c r="M996" s="16" t="str">
        <f>+CONSOLIDADO!N1000&amp;" "&amp;CONSOLIDADO!O1000</f>
        <v xml:space="preserve"> </v>
      </c>
    </row>
    <row r="997" spans="1:13" x14ac:dyDescent="0.2">
      <c r="A997" s="34" t="str">
        <f t="shared" si="75"/>
        <v>-494</v>
      </c>
      <c r="B997" s="34">
        <f t="shared" si="76"/>
        <v>494</v>
      </c>
      <c r="C997" s="34" t="str">
        <f t="shared" si="77"/>
        <v/>
      </c>
      <c r="D997" s="34" t="str">
        <f t="shared" si="78"/>
        <v/>
      </c>
      <c r="E997" s="34" t="str">
        <f t="shared" si="79"/>
        <v/>
      </c>
      <c r="F997" s="35" t="str">
        <f>IF(ISERROR(CONSOLIDADO!D1001&amp;IF(LEN(CONSOLIDADO!G1001)=1,"00"&amp;CONSOLIDADO!G1001,IF(LEN(CONSOLIDADO!G1001)=2,"0"&amp;CONSOLIDADO!G1001,IF(LEN(CONSOLIDADO!G1001)=3,CONSOLIDADO!G1001,""))))=TRUE,"",CONSOLIDADO!D1001&amp;IF(LEN(CONSOLIDADO!G1001)=1,"00"&amp;CONSOLIDADO!G1001,IF(LEN(CONSOLIDADO!G1001)=2,"0"&amp;CONSOLIDADO!G1001,IF(LEN(CONSOLIDADO!G1001)=3,CONSOLIDADO!G1001,""))))</f>
        <v/>
      </c>
      <c r="G997" s="16">
        <f>CONSOLIDADO!B1001</f>
        <v>0</v>
      </c>
      <c r="H997" s="16" t="str">
        <f>MID(CONSOLIDADO!E1001,6,250)</f>
        <v/>
      </c>
      <c r="I997" s="36">
        <f>CONSOLIDADO!H1001</f>
        <v>0</v>
      </c>
      <c r="J997" s="34" t="str">
        <f>+CONSOLIDADO!P1001&amp;" - "&amp;CONSOLIDADO!Q1001&amp;" - "&amp;CONSOLIDADO!R1001&amp;" "&amp;CONSOLIDADO!S1001</f>
        <v xml:space="preserve"> -  -  </v>
      </c>
      <c r="K997" s="34" t="str">
        <f>+CONSOLIDADO!J1001&amp;" "&amp;CONSOLIDADO!K1001</f>
        <v xml:space="preserve"> </v>
      </c>
      <c r="L997" s="16" t="str">
        <f>+CONSOLIDADO!L1001&amp;" "&amp;CONSOLIDADO!M1001</f>
        <v xml:space="preserve"> </v>
      </c>
      <c r="M997" s="16" t="str">
        <f>+CONSOLIDADO!N1001&amp;" "&amp;CONSOLIDADO!O1001</f>
        <v xml:space="preserve"> </v>
      </c>
    </row>
    <row r="998" spans="1:13" x14ac:dyDescent="0.2">
      <c r="A998" s="34" t="str">
        <f t="shared" si="75"/>
        <v>-495</v>
      </c>
      <c r="B998" s="34">
        <f t="shared" si="76"/>
        <v>495</v>
      </c>
      <c r="C998" s="34" t="str">
        <f t="shared" si="77"/>
        <v/>
      </c>
      <c r="D998" s="34" t="str">
        <f t="shared" si="78"/>
        <v/>
      </c>
      <c r="E998" s="34" t="str">
        <f t="shared" si="79"/>
        <v/>
      </c>
      <c r="F998" s="35" t="str">
        <f>IF(ISERROR(CONSOLIDADO!D1002&amp;IF(LEN(CONSOLIDADO!G1002)=1,"00"&amp;CONSOLIDADO!G1002,IF(LEN(CONSOLIDADO!G1002)=2,"0"&amp;CONSOLIDADO!G1002,IF(LEN(CONSOLIDADO!G1002)=3,CONSOLIDADO!G1002,""))))=TRUE,"",CONSOLIDADO!D1002&amp;IF(LEN(CONSOLIDADO!G1002)=1,"00"&amp;CONSOLIDADO!G1002,IF(LEN(CONSOLIDADO!G1002)=2,"0"&amp;CONSOLIDADO!G1002,IF(LEN(CONSOLIDADO!G1002)=3,CONSOLIDADO!G1002,""))))</f>
        <v/>
      </c>
      <c r="G998" s="16">
        <f>CONSOLIDADO!B1002</f>
        <v>0</v>
      </c>
      <c r="H998" s="16" t="str">
        <f>MID(CONSOLIDADO!E1002,6,250)</f>
        <v/>
      </c>
      <c r="I998" s="36">
        <f>CONSOLIDADO!H1002</f>
        <v>0</v>
      </c>
      <c r="J998" s="34" t="str">
        <f>+CONSOLIDADO!P1002&amp;" - "&amp;CONSOLIDADO!Q1002&amp;" - "&amp;CONSOLIDADO!R1002&amp;" "&amp;CONSOLIDADO!S1002</f>
        <v xml:space="preserve"> -  -  </v>
      </c>
      <c r="K998" s="34" t="str">
        <f>+CONSOLIDADO!J1002&amp;" "&amp;CONSOLIDADO!K1002</f>
        <v xml:space="preserve"> </v>
      </c>
      <c r="L998" s="16" t="str">
        <f>+CONSOLIDADO!L1002&amp;" "&amp;CONSOLIDADO!M1002</f>
        <v xml:space="preserve"> </v>
      </c>
      <c r="M998" s="16" t="str">
        <f>+CONSOLIDADO!N1002&amp;" "&amp;CONSOLIDADO!O1002</f>
        <v xml:space="preserve"> </v>
      </c>
    </row>
    <row r="999" spans="1:13" x14ac:dyDescent="0.2">
      <c r="A999" s="34" t="str">
        <f t="shared" si="75"/>
        <v>-496</v>
      </c>
      <c r="B999" s="34">
        <f t="shared" si="76"/>
        <v>496</v>
      </c>
      <c r="C999" s="34" t="str">
        <f t="shared" si="77"/>
        <v/>
      </c>
      <c r="D999" s="34" t="str">
        <f t="shared" si="78"/>
        <v/>
      </c>
      <c r="E999" s="34" t="str">
        <f t="shared" si="79"/>
        <v/>
      </c>
      <c r="F999" s="35" t="str">
        <f>IF(ISERROR(CONSOLIDADO!D1003&amp;IF(LEN(CONSOLIDADO!G1003)=1,"00"&amp;CONSOLIDADO!G1003,IF(LEN(CONSOLIDADO!G1003)=2,"0"&amp;CONSOLIDADO!G1003,IF(LEN(CONSOLIDADO!G1003)=3,CONSOLIDADO!G1003,""))))=TRUE,"",CONSOLIDADO!D1003&amp;IF(LEN(CONSOLIDADO!G1003)=1,"00"&amp;CONSOLIDADO!G1003,IF(LEN(CONSOLIDADO!G1003)=2,"0"&amp;CONSOLIDADO!G1003,IF(LEN(CONSOLIDADO!G1003)=3,CONSOLIDADO!G1003,""))))</f>
        <v/>
      </c>
      <c r="G999" s="16">
        <f>CONSOLIDADO!B1003</f>
        <v>0</v>
      </c>
      <c r="H999" s="16" t="str">
        <f>MID(CONSOLIDADO!E1003,6,250)</f>
        <v/>
      </c>
      <c r="I999" s="36">
        <f>CONSOLIDADO!H1003</f>
        <v>0</v>
      </c>
      <c r="J999" s="34" t="str">
        <f>+CONSOLIDADO!P1003&amp;" - "&amp;CONSOLIDADO!Q1003&amp;" - "&amp;CONSOLIDADO!R1003&amp;" "&amp;CONSOLIDADO!S1003</f>
        <v xml:space="preserve"> -  -  </v>
      </c>
      <c r="K999" s="34" t="str">
        <f>+CONSOLIDADO!J1003&amp;" "&amp;CONSOLIDADO!K1003</f>
        <v xml:space="preserve"> </v>
      </c>
      <c r="L999" s="16" t="str">
        <f>+CONSOLIDADO!L1003&amp;" "&amp;CONSOLIDADO!M1003</f>
        <v xml:space="preserve"> </v>
      </c>
      <c r="M999" s="16" t="str">
        <f>+CONSOLIDADO!N1003&amp;" "&amp;CONSOLIDADO!O1003</f>
        <v xml:space="preserve"> </v>
      </c>
    </row>
    <row r="1000" spans="1:13" x14ac:dyDescent="0.2">
      <c r="A1000" s="34" t="str">
        <f t="shared" si="75"/>
        <v>-497</v>
      </c>
      <c r="B1000" s="34">
        <f t="shared" si="76"/>
        <v>497</v>
      </c>
      <c r="C1000" s="34" t="str">
        <f t="shared" si="77"/>
        <v/>
      </c>
      <c r="D1000" s="34" t="str">
        <f t="shared" si="78"/>
        <v/>
      </c>
      <c r="E1000" s="34" t="str">
        <f t="shared" si="79"/>
        <v/>
      </c>
      <c r="F1000" s="35" t="str">
        <f>IF(ISERROR(CONSOLIDADO!D1004&amp;IF(LEN(CONSOLIDADO!G1004)=1,"00"&amp;CONSOLIDADO!G1004,IF(LEN(CONSOLIDADO!G1004)=2,"0"&amp;CONSOLIDADO!G1004,IF(LEN(CONSOLIDADO!G1004)=3,CONSOLIDADO!G1004,""))))=TRUE,"",CONSOLIDADO!D1004&amp;IF(LEN(CONSOLIDADO!G1004)=1,"00"&amp;CONSOLIDADO!G1004,IF(LEN(CONSOLIDADO!G1004)=2,"0"&amp;CONSOLIDADO!G1004,IF(LEN(CONSOLIDADO!G1004)=3,CONSOLIDADO!G1004,""))))</f>
        <v/>
      </c>
      <c r="G1000" s="16">
        <f>CONSOLIDADO!B1004</f>
        <v>0</v>
      </c>
      <c r="H1000" s="16" t="str">
        <f>MID(CONSOLIDADO!E1004,6,250)</f>
        <v/>
      </c>
      <c r="I1000" s="36">
        <f>CONSOLIDADO!H1004</f>
        <v>0</v>
      </c>
      <c r="J1000" s="34" t="str">
        <f>+CONSOLIDADO!P1004&amp;" - "&amp;CONSOLIDADO!Q1004&amp;" - "&amp;CONSOLIDADO!R1004&amp;" "&amp;CONSOLIDADO!S1004</f>
        <v xml:space="preserve"> -  -  </v>
      </c>
      <c r="K1000" s="34" t="str">
        <f>+CONSOLIDADO!J1004&amp;" "&amp;CONSOLIDADO!K1004</f>
        <v xml:space="preserve"> </v>
      </c>
      <c r="L1000" s="16" t="str">
        <f>+CONSOLIDADO!L1004&amp;" "&amp;CONSOLIDADO!M1004</f>
        <v xml:space="preserve"> </v>
      </c>
      <c r="M1000" s="16" t="str">
        <f>+CONSOLIDADO!N1004&amp;" "&amp;CONSOLIDADO!O1004</f>
        <v xml:space="preserve"> </v>
      </c>
    </row>
    <row r="1001" spans="1:13" x14ac:dyDescent="0.2">
      <c r="A1001" s="34" t="str">
        <f t="shared" si="75"/>
        <v>-498</v>
      </c>
      <c r="B1001" s="34">
        <f t="shared" si="76"/>
        <v>498</v>
      </c>
      <c r="C1001" s="34" t="str">
        <f t="shared" si="77"/>
        <v/>
      </c>
      <c r="D1001" s="34" t="str">
        <f t="shared" si="78"/>
        <v/>
      </c>
      <c r="E1001" s="34" t="str">
        <f t="shared" si="79"/>
        <v/>
      </c>
      <c r="F1001" s="35" t="str">
        <f>IF(ISERROR(CONSOLIDADO!D1005&amp;IF(LEN(CONSOLIDADO!G1005)=1,"00"&amp;CONSOLIDADO!G1005,IF(LEN(CONSOLIDADO!G1005)=2,"0"&amp;CONSOLIDADO!G1005,IF(LEN(CONSOLIDADO!G1005)=3,CONSOLIDADO!G1005,""))))=TRUE,"",CONSOLIDADO!D1005&amp;IF(LEN(CONSOLIDADO!G1005)=1,"00"&amp;CONSOLIDADO!G1005,IF(LEN(CONSOLIDADO!G1005)=2,"0"&amp;CONSOLIDADO!G1005,IF(LEN(CONSOLIDADO!G1005)=3,CONSOLIDADO!G1005,""))))</f>
        <v/>
      </c>
      <c r="G1001" s="16">
        <f>CONSOLIDADO!B1005</f>
        <v>0</v>
      </c>
      <c r="H1001" s="16" t="str">
        <f>MID(CONSOLIDADO!E1005,6,250)</f>
        <v/>
      </c>
      <c r="I1001" s="36">
        <f>CONSOLIDADO!H1005</f>
        <v>0</v>
      </c>
      <c r="J1001" s="34" t="str">
        <f>+CONSOLIDADO!P1005&amp;" - "&amp;CONSOLIDADO!Q1005&amp;" - "&amp;CONSOLIDADO!R1005&amp;" "&amp;CONSOLIDADO!S1005</f>
        <v xml:space="preserve"> -  -  </v>
      </c>
      <c r="K1001" s="34" t="str">
        <f>+CONSOLIDADO!J1005&amp;" "&amp;CONSOLIDADO!K1005</f>
        <v xml:space="preserve"> </v>
      </c>
      <c r="L1001" s="16" t="str">
        <f>+CONSOLIDADO!L1005&amp;" "&amp;CONSOLIDADO!M1005</f>
        <v xml:space="preserve"> </v>
      </c>
      <c r="M1001" s="16" t="str">
        <f>+CONSOLIDADO!N1005&amp;" "&amp;CONSOLIDADO!O1005</f>
        <v xml:space="preserve"> </v>
      </c>
    </row>
    <row r="1002" spans="1:13" x14ac:dyDescent="0.2">
      <c r="A1002" s="34" t="str">
        <f t="shared" si="75"/>
        <v>-499</v>
      </c>
      <c r="B1002" s="34">
        <f t="shared" si="76"/>
        <v>499</v>
      </c>
      <c r="C1002" s="34" t="str">
        <f t="shared" si="77"/>
        <v/>
      </c>
      <c r="D1002" s="34" t="str">
        <f t="shared" si="78"/>
        <v/>
      </c>
      <c r="E1002" s="34" t="str">
        <f t="shared" si="79"/>
        <v/>
      </c>
      <c r="F1002" s="35" t="str">
        <f>IF(ISERROR(CONSOLIDADO!D1006&amp;IF(LEN(CONSOLIDADO!G1006)=1,"00"&amp;CONSOLIDADO!G1006,IF(LEN(CONSOLIDADO!G1006)=2,"0"&amp;CONSOLIDADO!G1006,IF(LEN(CONSOLIDADO!G1006)=3,CONSOLIDADO!G1006,""))))=TRUE,"",CONSOLIDADO!D1006&amp;IF(LEN(CONSOLIDADO!G1006)=1,"00"&amp;CONSOLIDADO!G1006,IF(LEN(CONSOLIDADO!G1006)=2,"0"&amp;CONSOLIDADO!G1006,IF(LEN(CONSOLIDADO!G1006)=3,CONSOLIDADO!G1006,""))))</f>
        <v/>
      </c>
      <c r="G1002" s="16">
        <f>CONSOLIDADO!B1006</f>
        <v>0</v>
      </c>
      <c r="H1002" s="16" t="str">
        <f>MID(CONSOLIDADO!E1006,6,250)</f>
        <v/>
      </c>
      <c r="I1002" s="36">
        <f>CONSOLIDADO!H1006</f>
        <v>0</v>
      </c>
      <c r="J1002" s="34" t="str">
        <f>+CONSOLIDADO!P1006&amp;" - "&amp;CONSOLIDADO!Q1006&amp;" - "&amp;CONSOLIDADO!R1006&amp;" "&amp;CONSOLIDADO!S1006</f>
        <v xml:space="preserve"> -  -  </v>
      </c>
      <c r="K1002" s="34" t="str">
        <f>+CONSOLIDADO!J1006&amp;" "&amp;CONSOLIDADO!K1006</f>
        <v xml:space="preserve"> </v>
      </c>
      <c r="L1002" s="16" t="str">
        <f>+CONSOLIDADO!L1006&amp;" "&amp;CONSOLIDADO!M1006</f>
        <v xml:space="preserve"> </v>
      </c>
      <c r="M1002" s="16" t="str">
        <f>+CONSOLIDADO!N1006&amp;" "&amp;CONSOLIDADO!O1006</f>
        <v xml:space="preserve"> </v>
      </c>
    </row>
    <row r="1003" spans="1:13" x14ac:dyDescent="0.2">
      <c r="A1003" s="34" t="str">
        <f t="shared" si="75"/>
        <v>-500</v>
      </c>
      <c r="B1003" s="34">
        <f t="shared" si="76"/>
        <v>500</v>
      </c>
      <c r="C1003" s="34" t="str">
        <f t="shared" si="77"/>
        <v/>
      </c>
      <c r="D1003" s="34" t="str">
        <f t="shared" si="78"/>
        <v/>
      </c>
      <c r="E1003" s="34" t="str">
        <f t="shared" si="79"/>
        <v/>
      </c>
      <c r="F1003" s="35" t="str">
        <f>IF(ISERROR(CONSOLIDADO!D1007&amp;IF(LEN(CONSOLIDADO!G1007)=1,"00"&amp;CONSOLIDADO!G1007,IF(LEN(CONSOLIDADO!G1007)=2,"0"&amp;CONSOLIDADO!G1007,IF(LEN(CONSOLIDADO!G1007)=3,CONSOLIDADO!G1007,""))))=TRUE,"",CONSOLIDADO!D1007&amp;IF(LEN(CONSOLIDADO!G1007)=1,"00"&amp;CONSOLIDADO!G1007,IF(LEN(CONSOLIDADO!G1007)=2,"0"&amp;CONSOLIDADO!G1007,IF(LEN(CONSOLIDADO!G1007)=3,CONSOLIDADO!G1007,""))))</f>
        <v/>
      </c>
      <c r="G1003" s="16">
        <f>CONSOLIDADO!B1007</f>
        <v>0</v>
      </c>
      <c r="H1003" s="16" t="str">
        <f>MID(CONSOLIDADO!E1007,6,250)</f>
        <v/>
      </c>
      <c r="I1003" s="36">
        <f>CONSOLIDADO!H1007</f>
        <v>0</v>
      </c>
      <c r="J1003" s="34" t="str">
        <f>+CONSOLIDADO!P1007&amp;" - "&amp;CONSOLIDADO!Q1007&amp;" - "&amp;CONSOLIDADO!R1007&amp;" "&amp;CONSOLIDADO!S1007</f>
        <v xml:space="preserve"> -  -  </v>
      </c>
      <c r="K1003" s="34" t="str">
        <f>+CONSOLIDADO!J1007&amp;" "&amp;CONSOLIDADO!K1007</f>
        <v xml:space="preserve"> </v>
      </c>
      <c r="L1003" s="16" t="str">
        <f>+CONSOLIDADO!L1007&amp;" "&amp;CONSOLIDADO!M1007</f>
        <v xml:space="preserve"> </v>
      </c>
      <c r="M1003" s="16" t="str">
        <f>+CONSOLIDADO!N1007&amp;" "&amp;CONSOLIDADO!O1007</f>
        <v xml:space="preserve"> </v>
      </c>
    </row>
    <row r="1004" spans="1:13" x14ac:dyDescent="0.2">
      <c r="A1004" s="34" t="str">
        <f t="shared" si="75"/>
        <v>-501</v>
      </c>
      <c r="B1004" s="34">
        <f t="shared" si="76"/>
        <v>501</v>
      </c>
      <c r="C1004" s="34" t="str">
        <f t="shared" si="77"/>
        <v/>
      </c>
      <c r="D1004" s="34" t="str">
        <f t="shared" si="78"/>
        <v/>
      </c>
      <c r="E1004" s="34" t="str">
        <f t="shared" si="79"/>
        <v/>
      </c>
      <c r="F1004" s="35" t="str">
        <f>IF(ISERROR(CONSOLIDADO!D1008&amp;IF(LEN(CONSOLIDADO!G1008)=1,"00"&amp;CONSOLIDADO!G1008,IF(LEN(CONSOLIDADO!G1008)=2,"0"&amp;CONSOLIDADO!G1008,IF(LEN(CONSOLIDADO!G1008)=3,CONSOLIDADO!G1008,""))))=TRUE,"",CONSOLIDADO!D1008&amp;IF(LEN(CONSOLIDADO!G1008)=1,"00"&amp;CONSOLIDADO!G1008,IF(LEN(CONSOLIDADO!G1008)=2,"0"&amp;CONSOLIDADO!G1008,IF(LEN(CONSOLIDADO!G1008)=3,CONSOLIDADO!G1008,""))))</f>
        <v/>
      </c>
      <c r="G1004" s="16">
        <f>CONSOLIDADO!B1008</f>
        <v>0</v>
      </c>
      <c r="H1004" s="16" t="str">
        <f>MID(CONSOLIDADO!E1008,6,250)</f>
        <v/>
      </c>
      <c r="I1004" s="36">
        <f>CONSOLIDADO!H1008</f>
        <v>0</v>
      </c>
      <c r="J1004" s="34" t="str">
        <f>+CONSOLIDADO!P1008&amp;" - "&amp;CONSOLIDADO!Q1008&amp;" - "&amp;CONSOLIDADO!R1008&amp;" "&amp;CONSOLIDADO!S1008</f>
        <v xml:space="preserve"> -  -  </v>
      </c>
      <c r="K1004" s="34" t="str">
        <f>+CONSOLIDADO!J1008&amp;" "&amp;CONSOLIDADO!K1008</f>
        <v xml:space="preserve"> </v>
      </c>
      <c r="L1004" s="16" t="str">
        <f>+CONSOLIDADO!L1008&amp;" "&amp;CONSOLIDADO!M1008</f>
        <v xml:space="preserve"> </v>
      </c>
      <c r="M1004" s="16" t="str">
        <f>+CONSOLIDADO!N1008&amp;" "&amp;CONSOLIDADO!O1008</f>
        <v xml:space="preserve"> </v>
      </c>
    </row>
    <row r="1005" spans="1:13" x14ac:dyDescent="0.2">
      <c r="A1005" s="34" t="str">
        <f t="shared" si="75"/>
        <v>-502</v>
      </c>
      <c r="B1005" s="34">
        <f t="shared" si="76"/>
        <v>502</v>
      </c>
      <c r="C1005" s="34" t="str">
        <f t="shared" si="77"/>
        <v/>
      </c>
      <c r="D1005" s="34" t="str">
        <f t="shared" si="78"/>
        <v/>
      </c>
      <c r="E1005" s="34" t="str">
        <f t="shared" si="79"/>
        <v/>
      </c>
      <c r="F1005" s="35" t="str">
        <f>IF(ISERROR(CONSOLIDADO!D1009&amp;IF(LEN(CONSOLIDADO!G1009)=1,"00"&amp;CONSOLIDADO!G1009,IF(LEN(CONSOLIDADO!G1009)=2,"0"&amp;CONSOLIDADO!G1009,IF(LEN(CONSOLIDADO!G1009)=3,CONSOLIDADO!G1009,""))))=TRUE,"",CONSOLIDADO!D1009&amp;IF(LEN(CONSOLIDADO!G1009)=1,"00"&amp;CONSOLIDADO!G1009,IF(LEN(CONSOLIDADO!G1009)=2,"0"&amp;CONSOLIDADO!G1009,IF(LEN(CONSOLIDADO!G1009)=3,CONSOLIDADO!G1009,""))))</f>
        <v/>
      </c>
      <c r="G1005" s="16">
        <f>CONSOLIDADO!B1009</f>
        <v>0</v>
      </c>
      <c r="H1005" s="16" t="str">
        <f>MID(CONSOLIDADO!E1009,6,250)</f>
        <v/>
      </c>
      <c r="I1005" s="36">
        <f>CONSOLIDADO!H1009</f>
        <v>0</v>
      </c>
      <c r="J1005" s="34" t="str">
        <f>+CONSOLIDADO!P1009&amp;" - "&amp;CONSOLIDADO!Q1009&amp;" - "&amp;CONSOLIDADO!R1009&amp;" "&amp;CONSOLIDADO!S1009</f>
        <v xml:space="preserve"> -  -  </v>
      </c>
      <c r="K1005" s="34" t="str">
        <f>+CONSOLIDADO!J1009&amp;" "&amp;CONSOLIDADO!K1009</f>
        <v xml:space="preserve"> </v>
      </c>
      <c r="L1005" s="16" t="str">
        <f>+CONSOLIDADO!L1009&amp;" "&amp;CONSOLIDADO!M1009</f>
        <v xml:space="preserve"> </v>
      </c>
      <c r="M1005" s="16" t="str">
        <f>+CONSOLIDADO!N1009&amp;" "&amp;CONSOLIDADO!O1009</f>
        <v xml:space="preserve"> </v>
      </c>
    </row>
    <row r="1006" spans="1:13" x14ac:dyDescent="0.2">
      <c r="A1006" s="34" t="str">
        <f t="shared" si="75"/>
        <v>-503</v>
      </c>
      <c r="B1006" s="34">
        <f t="shared" si="76"/>
        <v>503</v>
      </c>
      <c r="C1006" s="34" t="str">
        <f t="shared" si="77"/>
        <v/>
      </c>
      <c r="D1006" s="34" t="str">
        <f t="shared" si="78"/>
        <v/>
      </c>
      <c r="E1006" s="34" t="str">
        <f t="shared" si="79"/>
        <v/>
      </c>
      <c r="F1006" s="35" t="str">
        <f>IF(ISERROR(CONSOLIDADO!D1010&amp;IF(LEN(CONSOLIDADO!G1010)=1,"00"&amp;CONSOLIDADO!G1010,IF(LEN(CONSOLIDADO!G1010)=2,"0"&amp;CONSOLIDADO!G1010,IF(LEN(CONSOLIDADO!G1010)=3,CONSOLIDADO!G1010,""))))=TRUE,"",CONSOLIDADO!D1010&amp;IF(LEN(CONSOLIDADO!G1010)=1,"00"&amp;CONSOLIDADO!G1010,IF(LEN(CONSOLIDADO!G1010)=2,"0"&amp;CONSOLIDADO!G1010,IF(LEN(CONSOLIDADO!G1010)=3,CONSOLIDADO!G1010,""))))</f>
        <v/>
      </c>
      <c r="G1006" s="16">
        <f>CONSOLIDADO!B1010</f>
        <v>0</v>
      </c>
      <c r="H1006" s="16" t="str">
        <f>MID(CONSOLIDADO!E1010,6,250)</f>
        <v/>
      </c>
      <c r="I1006" s="36">
        <f>CONSOLIDADO!H1010</f>
        <v>0</v>
      </c>
      <c r="J1006" s="34" t="str">
        <f>+CONSOLIDADO!P1010&amp;" - "&amp;CONSOLIDADO!Q1010&amp;" - "&amp;CONSOLIDADO!R1010&amp;" "&amp;CONSOLIDADO!S1010</f>
        <v xml:space="preserve"> -  -  </v>
      </c>
      <c r="K1006" s="34" t="str">
        <f>+CONSOLIDADO!J1010&amp;" "&amp;CONSOLIDADO!K1010</f>
        <v xml:space="preserve"> </v>
      </c>
      <c r="L1006" s="16" t="str">
        <f>+CONSOLIDADO!L1010&amp;" "&amp;CONSOLIDADO!M1010</f>
        <v xml:space="preserve"> </v>
      </c>
      <c r="M1006" s="16" t="str">
        <f>+CONSOLIDADO!N1010&amp;" "&amp;CONSOLIDADO!O1010</f>
        <v xml:space="preserve"> </v>
      </c>
    </row>
    <row r="1007" spans="1:13" x14ac:dyDescent="0.2">
      <c r="A1007" s="34" t="str">
        <f t="shared" si="75"/>
        <v>-504</v>
      </c>
      <c r="B1007" s="34">
        <f t="shared" si="76"/>
        <v>504</v>
      </c>
      <c r="C1007" s="34" t="str">
        <f t="shared" si="77"/>
        <v/>
      </c>
      <c r="D1007" s="34" t="str">
        <f t="shared" si="78"/>
        <v/>
      </c>
      <c r="E1007" s="34" t="str">
        <f t="shared" si="79"/>
        <v/>
      </c>
      <c r="F1007" s="35" t="str">
        <f>IF(ISERROR(CONSOLIDADO!D1011&amp;IF(LEN(CONSOLIDADO!G1011)=1,"00"&amp;CONSOLIDADO!G1011,IF(LEN(CONSOLIDADO!G1011)=2,"0"&amp;CONSOLIDADO!G1011,IF(LEN(CONSOLIDADO!G1011)=3,CONSOLIDADO!G1011,""))))=TRUE,"",CONSOLIDADO!D1011&amp;IF(LEN(CONSOLIDADO!G1011)=1,"00"&amp;CONSOLIDADO!G1011,IF(LEN(CONSOLIDADO!G1011)=2,"0"&amp;CONSOLIDADO!G1011,IF(LEN(CONSOLIDADO!G1011)=3,CONSOLIDADO!G1011,""))))</f>
        <v/>
      </c>
      <c r="G1007" s="16">
        <f>CONSOLIDADO!B1011</f>
        <v>0</v>
      </c>
      <c r="H1007" s="16" t="str">
        <f>MID(CONSOLIDADO!E1011,6,250)</f>
        <v/>
      </c>
      <c r="I1007" s="36">
        <f>CONSOLIDADO!H1011</f>
        <v>0</v>
      </c>
      <c r="J1007" s="34" t="str">
        <f>+CONSOLIDADO!P1011&amp;" - "&amp;CONSOLIDADO!Q1011&amp;" - "&amp;CONSOLIDADO!R1011&amp;" "&amp;CONSOLIDADO!S1011</f>
        <v xml:space="preserve"> -  -  </v>
      </c>
      <c r="K1007" s="34" t="str">
        <f>+CONSOLIDADO!J1011&amp;" "&amp;CONSOLIDADO!K1011</f>
        <v xml:space="preserve"> </v>
      </c>
      <c r="L1007" s="16" t="str">
        <f>+CONSOLIDADO!L1011&amp;" "&amp;CONSOLIDADO!M1011</f>
        <v xml:space="preserve"> </v>
      </c>
      <c r="M1007" s="16" t="str">
        <f>+CONSOLIDADO!N1011&amp;" "&amp;CONSOLIDADO!O1011</f>
        <v xml:space="preserve"> </v>
      </c>
    </row>
    <row r="1008" spans="1:13" x14ac:dyDescent="0.2">
      <c r="A1008" s="34" t="str">
        <f t="shared" si="75"/>
        <v>-505</v>
      </c>
      <c r="B1008" s="34">
        <f t="shared" si="76"/>
        <v>505</v>
      </c>
      <c r="C1008" s="34" t="str">
        <f t="shared" si="77"/>
        <v/>
      </c>
      <c r="D1008" s="34" t="str">
        <f t="shared" si="78"/>
        <v/>
      </c>
      <c r="E1008" s="34" t="str">
        <f t="shared" si="79"/>
        <v/>
      </c>
      <c r="F1008" s="35" t="str">
        <f>IF(ISERROR(CONSOLIDADO!D1012&amp;IF(LEN(CONSOLIDADO!G1012)=1,"00"&amp;CONSOLIDADO!G1012,IF(LEN(CONSOLIDADO!G1012)=2,"0"&amp;CONSOLIDADO!G1012,IF(LEN(CONSOLIDADO!G1012)=3,CONSOLIDADO!G1012,""))))=TRUE,"",CONSOLIDADO!D1012&amp;IF(LEN(CONSOLIDADO!G1012)=1,"00"&amp;CONSOLIDADO!G1012,IF(LEN(CONSOLIDADO!G1012)=2,"0"&amp;CONSOLIDADO!G1012,IF(LEN(CONSOLIDADO!G1012)=3,CONSOLIDADO!G1012,""))))</f>
        <v/>
      </c>
      <c r="G1008" s="16">
        <f>CONSOLIDADO!B1012</f>
        <v>0</v>
      </c>
      <c r="H1008" s="16" t="str">
        <f>MID(CONSOLIDADO!E1012,6,250)</f>
        <v/>
      </c>
      <c r="I1008" s="36">
        <f>CONSOLIDADO!H1012</f>
        <v>0</v>
      </c>
      <c r="J1008" s="34" t="str">
        <f>+CONSOLIDADO!P1012&amp;" - "&amp;CONSOLIDADO!Q1012&amp;" - "&amp;CONSOLIDADO!R1012&amp;" "&amp;CONSOLIDADO!S1012</f>
        <v xml:space="preserve"> -  -  </v>
      </c>
      <c r="K1008" s="34" t="str">
        <f>+CONSOLIDADO!J1012&amp;" "&amp;CONSOLIDADO!K1012</f>
        <v xml:space="preserve"> </v>
      </c>
      <c r="L1008" s="16" t="str">
        <f>+CONSOLIDADO!L1012&amp;" "&amp;CONSOLIDADO!M1012</f>
        <v xml:space="preserve"> </v>
      </c>
      <c r="M1008" s="16" t="str">
        <f>+CONSOLIDADO!N1012&amp;" "&amp;CONSOLIDADO!O1012</f>
        <v xml:space="preserve"> </v>
      </c>
    </row>
    <row r="1009" spans="1:13" x14ac:dyDescent="0.2">
      <c r="A1009" s="34" t="str">
        <f t="shared" si="75"/>
        <v>-506</v>
      </c>
      <c r="B1009" s="34">
        <f t="shared" si="76"/>
        <v>506</v>
      </c>
      <c r="C1009" s="34" t="str">
        <f t="shared" si="77"/>
        <v/>
      </c>
      <c r="D1009" s="34" t="str">
        <f t="shared" si="78"/>
        <v/>
      </c>
      <c r="E1009" s="34" t="str">
        <f t="shared" si="79"/>
        <v/>
      </c>
      <c r="F1009" s="35" t="str">
        <f>IF(ISERROR(CONSOLIDADO!D1013&amp;IF(LEN(CONSOLIDADO!G1013)=1,"00"&amp;CONSOLIDADO!G1013,IF(LEN(CONSOLIDADO!G1013)=2,"0"&amp;CONSOLIDADO!G1013,IF(LEN(CONSOLIDADO!G1013)=3,CONSOLIDADO!G1013,""))))=TRUE,"",CONSOLIDADO!D1013&amp;IF(LEN(CONSOLIDADO!G1013)=1,"00"&amp;CONSOLIDADO!G1013,IF(LEN(CONSOLIDADO!G1013)=2,"0"&amp;CONSOLIDADO!G1013,IF(LEN(CONSOLIDADO!G1013)=3,CONSOLIDADO!G1013,""))))</f>
        <v/>
      </c>
      <c r="G1009" s="16">
        <f>CONSOLIDADO!B1013</f>
        <v>0</v>
      </c>
      <c r="H1009" s="16" t="str">
        <f>MID(CONSOLIDADO!E1013,6,250)</f>
        <v/>
      </c>
      <c r="I1009" s="36">
        <f>CONSOLIDADO!H1013</f>
        <v>0</v>
      </c>
      <c r="J1009" s="34" t="str">
        <f>+CONSOLIDADO!P1013&amp;" - "&amp;CONSOLIDADO!Q1013&amp;" - "&amp;CONSOLIDADO!R1013&amp;" "&amp;CONSOLIDADO!S1013</f>
        <v xml:space="preserve"> -  -  </v>
      </c>
      <c r="K1009" s="34" t="str">
        <f>+CONSOLIDADO!J1013&amp;" "&amp;CONSOLIDADO!K1013</f>
        <v xml:space="preserve"> </v>
      </c>
      <c r="L1009" s="16" t="str">
        <f>+CONSOLIDADO!L1013&amp;" "&amp;CONSOLIDADO!M1013</f>
        <v xml:space="preserve"> </v>
      </c>
      <c r="M1009" s="16" t="str">
        <f>+CONSOLIDADO!N1013&amp;" "&amp;CONSOLIDADO!O1013</f>
        <v xml:space="preserve"> </v>
      </c>
    </row>
    <row r="1010" spans="1:13" x14ac:dyDescent="0.2">
      <c r="A1010" s="34" t="str">
        <f t="shared" si="75"/>
        <v>-507</v>
      </c>
      <c r="B1010" s="34">
        <f t="shared" si="76"/>
        <v>507</v>
      </c>
      <c r="C1010" s="34" t="str">
        <f t="shared" si="77"/>
        <v/>
      </c>
      <c r="D1010" s="34" t="str">
        <f t="shared" si="78"/>
        <v/>
      </c>
      <c r="E1010" s="34" t="str">
        <f t="shared" si="79"/>
        <v/>
      </c>
      <c r="F1010" s="35" t="str">
        <f>IF(ISERROR(CONSOLIDADO!D1014&amp;IF(LEN(CONSOLIDADO!G1014)=1,"00"&amp;CONSOLIDADO!G1014,IF(LEN(CONSOLIDADO!G1014)=2,"0"&amp;CONSOLIDADO!G1014,IF(LEN(CONSOLIDADO!G1014)=3,CONSOLIDADO!G1014,""))))=TRUE,"",CONSOLIDADO!D1014&amp;IF(LEN(CONSOLIDADO!G1014)=1,"00"&amp;CONSOLIDADO!G1014,IF(LEN(CONSOLIDADO!G1014)=2,"0"&amp;CONSOLIDADO!G1014,IF(LEN(CONSOLIDADO!G1014)=3,CONSOLIDADO!G1014,""))))</f>
        <v/>
      </c>
      <c r="G1010" s="16">
        <f>CONSOLIDADO!B1014</f>
        <v>0</v>
      </c>
      <c r="H1010" s="16" t="str">
        <f>MID(CONSOLIDADO!E1014,6,250)</f>
        <v/>
      </c>
      <c r="I1010" s="36">
        <f>CONSOLIDADO!H1014</f>
        <v>0</v>
      </c>
      <c r="J1010" s="34" t="str">
        <f>+CONSOLIDADO!P1014&amp;" - "&amp;CONSOLIDADO!Q1014&amp;" - "&amp;CONSOLIDADO!R1014&amp;" "&amp;CONSOLIDADO!S1014</f>
        <v xml:space="preserve"> -  -  </v>
      </c>
      <c r="K1010" s="34" t="str">
        <f>+CONSOLIDADO!J1014&amp;" "&amp;CONSOLIDADO!K1014</f>
        <v xml:space="preserve"> </v>
      </c>
      <c r="L1010" s="16" t="str">
        <f>+CONSOLIDADO!L1014&amp;" "&amp;CONSOLIDADO!M1014</f>
        <v xml:space="preserve"> </v>
      </c>
      <c r="M1010" s="16" t="str">
        <f>+CONSOLIDADO!N1014&amp;" "&amp;CONSOLIDADO!O1014</f>
        <v xml:space="preserve"> </v>
      </c>
    </row>
    <row r="1011" spans="1:13" x14ac:dyDescent="0.2">
      <c r="A1011" s="34" t="str">
        <f t="shared" si="75"/>
        <v>-508</v>
      </c>
      <c r="B1011" s="34">
        <f t="shared" si="76"/>
        <v>508</v>
      </c>
      <c r="C1011" s="34" t="str">
        <f t="shared" si="77"/>
        <v/>
      </c>
      <c r="D1011" s="34" t="str">
        <f t="shared" si="78"/>
        <v/>
      </c>
      <c r="E1011" s="34" t="str">
        <f t="shared" si="79"/>
        <v/>
      </c>
      <c r="F1011" s="35" t="str">
        <f>IF(ISERROR(CONSOLIDADO!D1015&amp;IF(LEN(CONSOLIDADO!G1015)=1,"00"&amp;CONSOLIDADO!G1015,IF(LEN(CONSOLIDADO!G1015)=2,"0"&amp;CONSOLIDADO!G1015,IF(LEN(CONSOLIDADO!G1015)=3,CONSOLIDADO!G1015,""))))=TRUE,"",CONSOLIDADO!D1015&amp;IF(LEN(CONSOLIDADO!G1015)=1,"00"&amp;CONSOLIDADO!G1015,IF(LEN(CONSOLIDADO!G1015)=2,"0"&amp;CONSOLIDADO!G1015,IF(LEN(CONSOLIDADO!G1015)=3,CONSOLIDADO!G1015,""))))</f>
        <v/>
      </c>
      <c r="G1011" s="16">
        <f>CONSOLIDADO!B1015</f>
        <v>0</v>
      </c>
      <c r="H1011" s="16" t="str">
        <f>MID(CONSOLIDADO!E1015,6,250)</f>
        <v/>
      </c>
      <c r="I1011" s="36">
        <f>CONSOLIDADO!H1015</f>
        <v>0</v>
      </c>
      <c r="J1011" s="34" t="str">
        <f>+CONSOLIDADO!P1015&amp;" - "&amp;CONSOLIDADO!Q1015&amp;" - "&amp;CONSOLIDADO!R1015&amp;" "&amp;CONSOLIDADO!S1015</f>
        <v xml:space="preserve"> -  -  </v>
      </c>
      <c r="K1011" s="34" t="str">
        <f>+CONSOLIDADO!J1015&amp;" "&amp;CONSOLIDADO!K1015</f>
        <v xml:space="preserve"> </v>
      </c>
      <c r="L1011" s="16" t="str">
        <f>+CONSOLIDADO!L1015&amp;" "&amp;CONSOLIDADO!M1015</f>
        <v xml:space="preserve"> </v>
      </c>
      <c r="M1011" s="16" t="str">
        <f>+CONSOLIDADO!N1015&amp;" "&amp;CONSOLIDADO!O1015</f>
        <v xml:space="preserve"> </v>
      </c>
    </row>
    <row r="1012" spans="1:13" x14ac:dyDescent="0.2">
      <c r="A1012" s="34" t="str">
        <f t="shared" si="75"/>
        <v>-509</v>
      </c>
      <c r="B1012" s="34">
        <f t="shared" si="76"/>
        <v>509</v>
      </c>
      <c r="C1012" s="34" t="str">
        <f t="shared" si="77"/>
        <v/>
      </c>
      <c r="D1012" s="34" t="str">
        <f t="shared" si="78"/>
        <v/>
      </c>
      <c r="E1012" s="34" t="str">
        <f t="shared" si="79"/>
        <v/>
      </c>
      <c r="F1012" s="35" t="str">
        <f>IF(ISERROR(CONSOLIDADO!D1016&amp;IF(LEN(CONSOLIDADO!G1016)=1,"00"&amp;CONSOLIDADO!G1016,IF(LEN(CONSOLIDADO!G1016)=2,"0"&amp;CONSOLIDADO!G1016,IF(LEN(CONSOLIDADO!G1016)=3,CONSOLIDADO!G1016,""))))=TRUE,"",CONSOLIDADO!D1016&amp;IF(LEN(CONSOLIDADO!G1016)=1,"00"&amp;CONSOLIDADO!G1016,IF(LEN(CONSOLIDADO!G1016)=2,"0"&amp;CONSOLIDADO!G1016,IF(LEN(CONSOLIDADO!G1016)=3,CONSOLIDADO!G1016,""))))</f>
        <v/>
      </c>
      <c r="G1012" s="16">
        <f>CONSOLIDADO!B1016</f>
        <v>0</v>
      </c>
      <c r="H1012" s="16" t="str">
        <f>MID(CONSOLIDADO!E1016,6,250)</f>
        <v/>
      </c>
      <c r="I1012" s="36">
        <f>CONSOLIDADO!H1016</f>
        <v>0</v>
      </c>
      <c r="J1012" s="34" t="str">
        <f>+CONSOLIDADO!P1016&amp;" - "&amp;CONSOLIDADO!Q1016&amp;" - "&amp;CONSOLIDADO!R1016&amp;" "&amp;CONSOLIDADO!S1016</f>
        <v xml:space="preserve"> -  -  </v>
      </c>
      <c r="K1012" s="34" t="str">
        <f>+CONSOLIDADO!J1016&amp;" "&amp;CONSOLIDADO!K1016</f>
        <v xml:space="preserve"> </v>
      </c>
      <c r="L1012" s="16" t="str">
        <f>+CONSOLIDADO!L1016&amp;" "&amp;CONSOLIDADO!M1016</f>
        <v xml:space="preserve"> </v>
      </c>
      <c r="M1012" s="16" t="str">
        <f>+CONSOLIDADO!N1016&amp;" "&amp;CONSOLIDADO!O1016</f>
        <v xml:space="preserve"> </v>
      </c>
    </row>
    <row r="1013" spans="1:13" x14ac:dyDescent="0.2">
      <c r="A1013" s="34" t="str">
        <f t="shared" si="75"/>
        <v>-510</v>
      </c>
      <c r="B1013" s="34">
        <f t="shared" si="76"/>
        <v>510</v>
      </c>
      <c r="C1013" s="34" t="str">
        <f t="shared" si="77"/>
        <v/>
      </c>
      <c r="D1013" s="34" t="str">
        <f t="shared" si="78"/>
        <v/>
      </c>
      <c r="E1013" s="34" t="str">
        <f t="shared" si="79"/>
        <v/>
      </c>
      <c r="F1013" s="35" t="str">
        <f>IF(ISERROR(CONSOLIDADO!D1017&amp;IF(LEN(CONSOLIDADO!G1017)=1,"00"&amp;CONSOLIDADO!G1017,IF(LEN(CONSOLIDADO!G1017)=2,"0"&amp;CONSOLIDADO!G1017,IF(LEN(CONSOLIDADO!G1017)=3,CONSOLIDADO!G1017,""))))=TRUE,"",CONSOLIDADO!D1017&amp;IF(LEN(CONSOLIDADO!G1017)=1,"00"&amp;CONSOLIDADO!G1017,IF(LEN(CONSOLIDADO!G1017)=2,"0"&amp;CONSOLIDADO!G1017,IF(LEN(CONSOLIDADO!G1017)=3,CONSOLIDADO!G1017,""))))</f>
        <v/>
      </c>
      <c r="G1013" s="16">
        <f>CONSOLIDADO!B1017</f>
        <v>0</v>
      </c>
      <c r="H1013" s="16" t="str">
        <f>MID(CONSOLIDADO!E1017,6,250)</f>
        <v/>
      </c>
      <c r="I1013" s="36">
        <f>CONSOLIDADO!H1017</f>
        <v>0</v>
      </c>
      <c r="J1013" s="34" t="str">
        <f>+CONSOLIDADO!P1017&amp;" - "&amp;CONSOLIDADO!Q1017&amp;" - "&amp;CONSOLIDADO!R1017&amp;" "&amp;CONSOLIDADO!S1017</f>
        <v xml:space="preserve"> -  -  </v>
      </c>
      <c r="K1013" s="34" t="str">
        <f>+CONSOLIDADO!J1017&amp;" "&amp;CONSOLIDADO!K1017</f>
        <v xml:space="preserve"> </v>
      </c>
      <c r="L1013" s="16" t="str">
        <f>+CONSOLIDADO!L1017&amp;" "&amp;CONSOLIDADO!M1017</f>
        <v xml:space="preserve"> </v>
      </c>
      <c r="M1013" s="16" t="str">
        <f>+CONSOLIDADO!N1017&amp;" "&amp;CONSOLIDADO!O1017</f>
        <v xml:space="preserve"> </v>
      </c>
    </row>
    <row r="1014" spans="1:13" x14ac:dyDescent="0.2">
      <c r="A1014" s="34" t="str">
        <f t="shared" si="75"/>
        <v>-511</v>
      </c>
      <c r="B1014" s="34">
        <f t="shared" si="76"/>
        <v>511</v>
      </c>
      <c r="C1014" s="34" t="str">
        <f t="shared" si="77"/>
        <v/>
      </c>
      <c r="D1014" s="34" t="str">
        <f t="shared" si="78"/>
        <v/>
      </c>
      <c r="E1014" s="34" t="str">
        <f t="shared" si="79"/>
        <v/>
      </c>
      <c r="F1014" s="35" t="str">
        <f>IF(ISERROR(CONSOLIDADO!D1018&amp;IF(LEN(CONSOLIDADO!G1018)=1,"00"&amp;CONSOLIDADO!G1018,IF(LEN(CONSOLIDADO!G1018)=2,"0"&amp;CONSOLIDADO!G1018,IF(LEN(CONSOLIDADO!G1018)=3,CONSOLIDADO!G1018,""))))=TRUE,"",CONSOLIDADO!D1018&amp;IF(LEN(CONSOLIDADO!G1018)=1,"00"&amp;CONSOLIDADO!G1018,IF(LEN(CONSOLIDADO!G1018)=2,"0"&amp;CONSOLIDADO!G1018,IF(LEN(CONSOLIDADO!G1018)=3,CONSOLIDADO!G1018,""))))</f>
        <v/>
      </c>
      <c r="G1014" s="16">
        <f>CONSOLIDADO!B1018</f>
        <v>0</v>
      </c>
      <c r="H1014" s="16" t="str">
        <f>MID(CONSOLIDADO!E1018,6,250)</f>
        <v/>
      </c>
      <c r="I1014" s="36">
        <f>CONSOLIDADO!H1018</f>
        <v>0</v>
      </c>
      <c r="J1014" s="34" t="str">
        <f>+CONSOLIDADO!P1018&amp;" - "&amp;CONSOLIDADO!Q1018&amp;" - "&amp;CONSOLIDADO!R1018&amp;" "&amp;CONSOLIDADO!S1018</f>
        <v xml:space="preserve"> -  -  </v>
      </c>
      <c r="K1014" s="34" t="str">
        <f>+CONSOLIDADO!J1018&amp;" "&amp;CONSOLIDADO!K1018</f>
        <v xml:space="preserve"> </v>
      </c>
      <c r="L1014" s="16" t="str">
        <f>+CONSOLIDADO!L1018&amp;" "&amp;CONSOLIDADO!M1018</f>
        <v xml:space="preserve"> </v>
      </c>
      <c r="M1014" s="16" t="str">
        <f>+CONSOLIDADO!N1018&amp;" "&amp;CONSOLIDADO!O1018</f>
        <v xml:space="preserve"> </v>
      </c>
    </row>
    <row r="1015" spans="1:13" x14ac:dyDescent="0.2">
      <c r="A1015" s="34" t="str">
        <f t="shared" si="75"/>
        <v>-512</v>
      </c>
      <c r="B1015" s="34">
        <f t="shared" si="76"/>
        <v>512</v>
      </c>
      <c r="C1015" s="34" t="str">
        <f t="shared" si="77"/>
        <v/>
      </c>
      <c r="D1015" s="34" t="str">
        <f t="shared" si="78"/>
        <v/>
      </c>
      <c r="E1015" s="34" t="str">
        <f t="shared" si="79"/>
        <v/>
      </c>
      <c r="F1015" s="35" t="str">
        <f>IF(ISERROR(CONSOLIDADO!D1019&amp;IF(LEN(CONSOLIDADO!G1019)=1,"00"&amp;CONSOLIDADO!G1019,IF(LEN(CONSOLIDADO!G1019)=2,"0"&amp;CONSOLIDADO!G1019,IF(LEN(CONSOLIDADO!G1019)=3,CONSOLIDADO!G1019,""))))=TRUE,"",CONSOLIDADO!D1019&amp;IF(LEN(CONSOLIDADO!G1019)=1,"00"&amp;CONSOLIDADO!G1019,IF(LEN(CONSOLIDADO!G1019)=2,"0"&amp;CONSOLIDADO!G1019,IF(LEN(CONSOLIDADO!G1019)=3,CONSOLIDADO!G1019,""))))</f>
        <v/>
      </c>
      <c r="G1015" s="16">
        <f>CONSOLIDADO!B1019</f>
        <v>0</v>
      </c>
      <c r="H1015" s="16" t="str">
        <f>MID(CONSOLIDADO!E1019,6,250)</f>
        <v/>
      </c>
      <c r="I1015" s="36">
        <f>CONSOLIDADO!H1019</f>
        <v>0</v>
      </c>
      <c r="J1015" s="34" t="str">
        <f>+CONSOLIDADO!P1019&amp;" - "&amp;CONSOLIDADO!Q1019&amp;" - "&amp;CONSOLIDADO!R1019&amp;" "&amp;CONSOLIDADO!S1019</f>
        <v xml:space="preserve"> -  -  </v>
      </c>
      <c r="K1015" s="34" t="str">
        <f>+CONSOLIDADO!J1019&amp;" "&amp;CONSOLIDADO!K1019</f>
        <v xml:space="preserve"> </v>
      </c>
      <c r="L1015" s="16" t="str">
        <f>+CONSOLIDADO!L1019&amp;" "&amp;CONSOLIDADO!M1019</f>
        <v xml:space="preserve"> </v>
      </c>
      <c r="M1015" s="16" t="str">
        <f>+CONSOLIDADO!N1019&amp;" "&amp;CONSOLIDADO!O1019</f>
        <v xml:space="preserve"> </v>
      </c>
    </row>
    <row r="1016" spans="1:13" x14ac:dyDescent="0.2">
      <c r="A1016" s="34" t="str">
        <f t="shared" si="75"/>
        <v>-513</v>
      </c>
      <c r="B1016" s="34">
        <f t="shared" si="76"/>
        <v>513</v>
      </c>
      <c r="C1016" s="34" t="str">
        <f t="shared" si="77"/>
        <v/>
      </c>
      <c r="D1016" s="34" t="str">
        <f t="shared" si="78"/>
        <v/>
      </c>
      <c r="E1016" s="34" t="str">
        <f t="shared" si="79"/>
        <v/>
      </c>
      <c r="F1016" s="35" t="str">
        <f>IF(ISERROR(CONSOLIDADO!D1020&amp;IF(LEN(CONSOLIDADO!G1020)=1,"00"&amp;CONSOLIDADO!G1020,IF(LEN(CONSOLIDADO!G1020)=2,"0"&amp;CONSOLIDADO!G1020,IF(LEN(CONSOLIDADO!G1020)=3,CONSOLIDADO!G1020,""))))=TRUE,"",CONSOLIDADO!D1020&amp;IF(LEN(CONSOLIDADO!G1020)=1,"00"&amp;CONSOLIDADO!G1020,IF(LEN(CONSOLIDADO!G1020)=2,"0"&amp;CONSOLIDADO!G1020,IF(LEN(CONSOLIDADO!G1020)=3,CONSOLIDADO!G1020,""))))</f>
        <v/>
      </c>
      <c r="G1016" s="16">
        <f>CONSOLIDADO!B1020</f>
        <v>0</v>
      </c>
      <c r="H1016" s="16" t="str">
        <f>MID(CONSOLIDADO!E1020,6,250)</f>
        <v/>
      </c>
      <c r="I1016" s="36">
        <f>CONSOLIDADO!H1020</f>
        <v>0</v>
      </c>
      <c r="J1016" s="34" t="str">
        <f>+CONSOLIDADO!P1020&amp;" - "&amp;CONSOLIDADO!Q1020&amp;" - "&amp;CONSOLIDADO!R1020&amp;" "&amp;CONSOLIDADO!S1020</f>
        <v xml:space="preserve"> -  -  </v>
      </c>
      <c r="K1016" s="34" t="str">
        <f>+CONSOLIDADO!J1020&amp;" "&amp;CONSOLIDADO!K1020</f>
        <v xml:space="preserve"> </v>
      </c>
      <c r="L1016" s="16" t="str">
        <f>+CONSOLIDADO!L1020&amp;" "&amp;CONSOLIDADO!M1020</f>
        <v xml:space="preserve"> </v>
      </c>
      <c r="M1016" s="16" t="str">
        <f>+CONSOLIDADO!N1020&amp;" "&amp;CONSOLIDADO!O1020</f>
        <v xml:space="preserve"> </v>
      </c>
    </row>
    <row r="1017" spans="1:13" x14ac:dyDescent="0.2">
      <c r="A1017" s="34" t="str">
        <f t="shared" si="75"/>
        <v>-514</v>
      </c>
      <c r="B1017" s="34">
        <f t="shared" si="76"/>
        <v>514</v>
      </c>
      <c r="C1017" s="34" t="str">
        <f t="shared" si="77"/>
        <v/>
      </c>
      <c r="D1017" s="34" t="str">
        <f t="shared" si="78"/>
        <v/>
      </c>
      <c r="E1017" s="34" t="str">
        <f t="shared" si="79"/>
        <v/>
      </c>
      <c r="F1017" s="35" t="str">
        <f>IF(ISERROR(CONSOLIDADO!D1021&amp;IF(LEN(CONSOLIDADO!G1021)=1,"00"&amp;CONSOLIDADO!G1021,IF(LEN(CONSOLIDADO!G1021)=2,"0"&amp;CONSOLIDADO!G1021,IF(LEN(CONSOLIDADO!G1021)=3,CONSOLIDADO!G1021,""))))=TRUE,"",CONSOLIDADO!D1021&amp;IF(LEN(CONSOLIDADO!G1021)=1,"00"&amp;CONSOLIDADO!G1021,IF(LEN(CONSOLIDADO!G1021)=2,"0"&amp;CONSOLIDADO!G1021,IF(LEN(CONSOLIDADO!G1021)=3,CONSOLIDADO!G1021,""))))</f>
        <v/>
      </c>
      <c r="G1017" s="16">
        <f>CONSOLIDADO!B1021</f>
        <v>0</v>
      </c>
      <c r="H1017" s="16" t="str">
        <f>MID(CONSOLIDADO!E1021,6,250)</f>
        <v/>
      </c>
      <c r="I1017" s="36">
        <f>CONSOLIDADO!H1021</f>
        <v>0</v>
      </c>
      <c r="J1017" s="34" t="str">
        <f>+CONSOLIDADO!P1021&amp;" - "&amp;CONSOLIDADO!Q1021&amp;" - "&amp;CONSOLIDADO!R1021&amp;" "&amp;CONSOLIDADO!S1021</f>
        <v xml:space="preserve"> -  -  </v>
      </c>
      <c r="K1017" s="34" t="str">
        <f>+CONSOLIDADO!J1021&amp;" "&amp;CONSOLIDADO!K1021</f>
        <v xml:space="preserve"> </v>
      </c>
      <c r="L1017" s="16" t="str">
        <f>+CONSOLIDADO!L1021&amp;" "&amp;CONSOLIDADO!M1021</f>
        <v xml:space="preserve"> </v>
      </c>
      <c r="M1017" s="16" t="str">
        <f>+CONSOLIDADO!N1021&amp;" "&amp;CONSOLIDADO!O1021</f>
        <v xml:space="preserve"> </v>
      </c>
    </row>
    <row r="1018" spans="1:13" x14ac:dyDescent="0.2">
      <c r="A1018" s="34" t="str">
        <f t="shared" si="75"/>
        <v>-515</v>
      </c>
      <c r="B1018" s="34">
        <f t="shared" si="76"/>
        <v>515</v>
      </c>
      <c r="C1018" s="34" t="str">
        <f t="shared" si="77"/>
        <v/>
      </c>
      <c r="D1018" s="34" t="str">
        <f t="shared" si="78"/>
        <v/>
      </c>
      <c r="E1018" s="34" t="str">
        <f t="shared" si="79"/>
        <v/>
      </c>
      <c r="F1018" s="35" t="str">
        <f>IF(ISERROR(CONSOLIDADO!D1022&amp;IF(LEN(CONSOLIDADO!G1022)=1,"00"&amp;CONSOLIDADO!G1022,IF(LEN(CONSOLIDADO!G1022)=2,"0"&amp;CONSOLIDADO!G1022,IF(LEN(CONSOLIDADO!G1022)=3,CONSOLIDADO!G1022,""))))=TRUE,"",CONSOLIDADO!D1022&amp;IF(LEN(CONSOLIDADO!G1022)=1,"00"&amp;CONSOLIDADO!G1022,IF(LEN(CONSOLIDADO!G1022)=2,"0"&amp;CONSOLIDADO!G1022,IF(LEN(CONSOLIDADO!G1022)=3,CONSOLIDADO!G1022,""))))</f>
        <v/>
      </c>
      <c r="G1018" s="16">
        <f>CONSOLIDADO!B1022</f>
        <v>0</v>
      </c>
      <c r="H1018" s="16" t="str">
        <f>MID(CONSOLIDADO!E1022,6,250)</f>
        <v/>
      </c>
      <c r="I1018" s="36">
        <f>CONSOLIDADO!H1022</f>
        <v>0</v>
      </c>
      <c r="J1018" s="34" t="str">
        <f>+CONSOLIDADO!P1022&amp;" - "&amp;CONSOLIDADO!Q1022&amp;" - "&amp;CONSOLIDADO!R1022&amp;" "&amp;CONSOLIDADO!S1022</f>
        <v xml:space="preserve"> -  -  </v>
      </c>
      <c r="K1018" s="34" t="str">
        <f>+CONSOLIDADO!J1022&amp;" "&amp;CONSOLIDADO!K1022</f>
        <v xml:space="preserve"> </v>
      </c>
      <c r="L1018" s="16" t="str">
        <f>+CONSOLIDADO!L1022&amp;" "&amp;CONSOLIDADO!M1022</f>
        <v xml:space="preserve"> </v>
      </c>
      <c r="M1018" s="16" t="str">
        <f>+CONSOLIDADO!N1022&amp;" "&amp;CONSOLIDADO!O1022</f>
        <v xml:space="preserve"> </v>
      </c>
    </row>
    <row r="1019" spans="1:13" x14ac:dyDescent="0.2">
      <c r="A1019" s="34" t="str">
        <f t="shared" si="75"/>
        <v>-516</v>
      </c>
      <c r="B1019" s="34">
        <f t="shared" si="76"/>
        <v>516</v>
      </c>
      <c r="C1019" s="34" t="str">
        <f t="shared" si="77"/>
        <v/>
      </c>
      <c r="D1019" s="34" t="str">
        <f t="shared" si="78"/>
        <v/>
      </c>
      <c r="E1019" s="34" t="str">
        <f t="shared" si="79"/>
        <v/>
      </c>
      <c r="F1019" s="35" t="str">
        <f>IF(ISERROR(CONSOLIDADO!D1023&amp;IF(LEN(CONSOLIDADO!G1023)=1,"00"&amp;CONSOLIDADO!G1023,IF(LEN(CONSOLIDADO!G1023)=2,"0"&amp;CONSOLIDADO!G1023,IF(LEN(CONSOLIDADO!G1023)=3,CONSOLIDADO!G1023,""))))=TRUE,"",CONSOLIDADO!D1023&amp;IF(LEN(CONSOLIDADO!G1023)=1,"00"&amp;CONSOLIDADO!G1023,IF(LEN(CONSOLIDADO!G1023)=2,"0"&amp;CONSOLIDADO!G1023,IF(LEN(CONSOLIDADO!G1023)=3,CONSOLIDADO!G1023,""))))</f>
        <v/>
      </c>
      <c r="G1019" s="16">
        <f>CONSOLIDADO!B1023</f>
        <v>0</v>
      </c>
      <c r="H1019" s="16" t="str">
        <f>MID(CONSOLIDADO!E1023,6,250)</f>
        <v/>
      </c>
      <c r="I1019" s="36">
        <f>CONSOLIDADO!H1023</f>
        <v>0</v>
      </c>
      <c r="J1019" s="34" t="str">
        <f>+CONSOLIDADO!P1023&amp;" - "&amp;CONSOLIDADO!Q1023&amp;" - "&amp;CONSOLIDADO!R1023&amp;" "&amp;CONSOLIDADO!S1023</f>
        <v xml:space="preserve"> -  -  </v>
      </c>
      <c r="K1019" s="34" t="str">
        <f>+CONSOLIDADO!J1023&amp;" "&amp;CONSOLIDADO!K1023</f>
        <v xml:space="preserve"> </v>
      </c>
      <c r="L1019" s="16" t="str">
        <f>+CONSOLIDADO!L1023&amp;" "&amp;CONSOLIDADO!M1023</f>
        <v xml:space="preserve"> </v>
      </c>
      <c r="M1019" s="16" t="str">
        <f>+CONSOLIDADO!N1023&amp;" "&amp;CONSOLIDADO!O1023</f>
        <v xml:space="preserve"> </v>
      </c>
    </row>
    <row r="1020" spans="1:13" x14ac:dyDescent="0.2">
      <c r="A1020" s="34" t="str">
        <f t="shared" si="75"/>
        <v>-517</v>
      </c>
      <c r="B1020" s="34">
        <f t="shared" si="76"/>
        <v>517</v>
      </c>
      <c r="C1020" s="34" t="str">
        <f t="shared" si="77"/>
        <v/>
      </c>
      <c r="D1020" s="34" t="str">
        <f t="shared" si="78"/>
        <v/>
      </c>
      <c r="E1020" s="34" t="str">
        <f t="shared" si="79"/>
        <v/>
      </c>
      <c r="F1020" s="35" t="str">
        <f>IF(ISERROR(CONSOLIDADO!D1024&amp;IF(LEN(CONSOLIDADO!G1024)=1,"00"&amp;CONSOLIDADO!G1024,IF(LEN(CONSOLIDADO!G1024)=2,"0"&amp;CONSOLIDADO!G1024,IF(LEN(CONSOLIDADO!G1024)=3,CONSOLIDADO!G1024,""))))=TRUE,"",CONSOLIDADO!D1024&amp;IF(LEN(CONSOLIDADO!G1024)=1,"00"&amp;CONSOLIDADO!G1024,IF(LEN(CONSOLIDADO!G1024)=2,"0"&amp;CONSOLIDADO!G1024,IF(LEN(CONSOLIDADO!G1024)=3,CONSOLIDADO!G1024,""))))</f>
        <v/>
      </c>
      <c r="G1020" s="16">
        <f>CONSOLIDADO!B1024</f>
        <v>0</v>
      </c>
      <c r="H1020" s="16" t="str">
        <f>MID(CONSOLIDADO!E1024,6,250)</f>
        <v/>
      </c>
      <c r="I1020" s="36">
        <f>CONSOLIDADO!H1024</f>
        <v>0</v>
      </c>
      <c r="J1020" s="34" t="str">
        <f>+CONSOLIDADO!P1024&amp;" - "&amp;CONSOLIDADO!Q1024&amp;" - "&amp;CONSOLIDADO!R1024&amp;" "&amp;CONSOLIDADO!S1024</f>
        <v xml:space="preserve"> -  -  </v>
      </c>
      <c r="K1020" s="34" t="str">
        <f>+CONSOLIDADO!J1024&amp;" "&amp;CONSOLIDADO!K1024</f>
        <v xml:space="preserve"> </v>
      </c>
      <c r="L1020" s="16" t="str">
        <f>+CONSOLIDADO!L1024&amp;" "&amp;CONSOLIDADO!M1024</f>
        <v xml:space="preserve"> </v>
      </c>
      <c r="M1020" s="16" t="str">
        <f>+CONSOLIDADO!N1024&amp;" "&amp;CONSOLIDADO!O1024</f>
        <v xml:space="preserve"> </v>
      </c>
    </row>
    <row r="1021" spans="1:13" x14ac:dyDescent="0.2">
      <c r="A1021" s="34" t="str">
        <f t="shared" si="75"/>
        <v>-518</v>
      </c>
      <c r="B1021" s="34">
        <f t="shared" si="76"/>
        <v>518</v>
      </c>
      <c r="C1021" s="34" t="str">
        <f t="shared" si="77"/>
        <v/>
      </c>
      <c r="D1021" s="34" t="str">
        <f t="shared" si="78"/>
        <v/>
      </c>
      <c r="E1021" s="34" t="str">
        <f t="shared" si="79"/>
        <v/>
      </c>
      <c r="F1021" s="35" t="str">
        <f>IF(ISERROR(CONSOLIDADO!D1025&amp;IF(LEN(CONSOLIDADO!G1025)=1,"00"&amp;CONSOLIDADO!G1025,IF(LEN(CONSOLIDADO!G1025)=2,"0"&amp;CONSOLIDADO!G1025,IF(LEN(CONSOLIDADO!G1025)=3,CONSOLIDADO!G1025,""))))=TRUE,"",CONSOLIDADO!D1025&amp;IF(LEN(CONSOLIDADO!G1025)=1,"00"&amp;CONSOLIDADO!G1025,IF(LEN(CONSOLIDADO!G1025)=2,"0"&amp;CONSOLIDADO!G1025,IF(LEN(CONSOLIDADO!G1025)=3,CONSOLIDADO!G1025,""))))</f>
        <v/>
      </c>
      <c r="G1021" s="16">
        <f>CONSOLIDADO!B1025</f>
        <v>0</v>
      </c>
      <c r="H1021" s="16" t="str">
        <f>MID(CONSOLIDADO!E1025,6,250)</f>
        <v/>
      </c>
      <c r="I1021" s="36">
        <f>CONSOLIDADO!H1025</f>
        <v>0</v>
      </c>
      <c r="J1021" s="34" t="str">
        <f>+CONSOLIDADO!P1025&amp;" - "&amp;CONSOLIDADO!Q1025&amp;" - "&amp;CONSOLIDADO!R1025&amp;" "&amp;CONSOLIDADO!S1025</f>
        <v xml:space="preserve"> -  -  </v>
      </c>
      <c r="K1021" s="34" t="str">
        <f>+CONSOLIDADO!J1025&amp;" "&amp;CONSOLIDADO!K1025</f>
        <v xml:space="preserve"> </v>
      </c>
      <c r="L1021" s="16" t="str">
        <f>+CONSOLIDADO!L1025&amp;" "&amp;CONSOLIDADO!M1025</f>
        <v xml:space="preserve"> </v>
      </c>
      <c r="M1021" s="16" t="str">
        <f>+CONSOLIDADO!N1025&amp;" "&amp;CONSOLIDADO!O1025</f>
        <v xml:space="preserve"> </v>
      </c>
    </row>
    <row r="1022" spans="1:13" x14ac:dyDescent="0.2">
      <c r="A1022" s="34" t="str">
        <f t="shared" si="75"/>
        <v>-519</v>
      </c>
      <c r="B1022" s="34">
        <f t="shared" si="76"/>
        <v>519</v>
      </c>
      <c r="C1022" s="34" t="str">
        <f t="shared" si="77"/>
        <v/>
      </c>
      <c r="D1022" s="34" t="str">
        <f t="shared" si="78"/>
        <v/>
      </c>
      <c r="E1022" s="34" t="str">
        <f t="shared" si="79"/>
        <v/>
      </c>
      <c r="F1022" s="35" t="str">
        <f>IF(ISERROR(CONSOLIDADO!D1026&amp;IF(LEN(CONSOLIDADO!G1026)=1,"00"&amp;CONSOLIDADO!G1026,IF(LEN(CONSOLIDADO!G1026)=2,"0"&amp;CONSOLIDADO!G1026,IF(LEN(CONSOLIDADO!G1026)=3,CONSOLIDADO!G1026,""))))=TRUE,"",CONSOLIDADO!D1026&amp;IF(LEN(CONSOLIDADO!G1026)=1,"00"&amp;CONSOLIDADO!G1026,IF(LEN(CONSOLIDADO!G1026)=2,"0"&amp;CONSOLIDADO!G1026,IF(LEN(CONSOLIDADO!G1026)=3,CONSOLIDADO!G1026,""))))</f>
        <v/>
      </c>
      <c r="G1022" s="16">
        <f>CONSOLIDADO!B1026</f>
        <v>0</v>
      </c>
      <c r="H1022" s="16" t="str">
        <f>MID(CONSOLIDADO!E1026,6,250)</f>
        <v/>
      </c>
      <c r="I1022" s="36">
        <f>CONSOLIDADO!H1026</f>
        <v>0</v>
      </c>
      <c r="J1022" s="34" t="str">
        <f>+CONSOLIDADO!P1026&amp;" - "&amp;CONSOLIDADO!Q1026&amp;" - "&amp;CONSOLIDADO!R1026&amp;" "&amp;CONSOLIDADO!S1026</f>
        <v xml:space="preserve"> -  -  </v>
      </c>
      <c r="K1022" s="34" t="str">
        <f>+CONSOLIDADO!J1026&amp;" "&amp;CONSOLIDADO!K1026</f>
        <v xml:space="preserve"> </v>
      </c>
      <c r="L1022" s="16" t="str">
        <f>+CONSOLIDADO!L1026&amp;" "&amp;CONSOLIDADO!M1026</f>
        <v xml:space="preserve"> </v>
      </c>
      <c r="M1022" s="16" t="str">
        <f>+CONSOLIDADO!N1026&amp;" "&amp;CONSOLIDADO!O1026</f>
        <v xml:space="preserve"> </v>
      </c>
    </row>
    <row r="1023" spans="1:13" x14ac:dyDescent="0.2">
      <c r="A1023" s="34" t="str">
        <f t="shared" si="75"/>
        <v>-520</v>
      </c>
      <c r="B1023" s="34">
        <f t="shared" si="76"/>
        <v>520</v>
      </c>
      <c r="C1023" s="34" t="str">
        <f t="shared" si="77"/>
        <v/>
      </c>
      <c r="D1023" s="34" t="str">
        <f t="shared" si="78"/>
        <v/>
      </c>
      <c r="E1023" s="34" t="str">
        <f t="shared" si="79"/>
        <v/>
      </c>
      <c r="F1023" s="35" t="str">
        <f>IF(ISERROR(CONSOLIDADO!D1027&amp;IF(LEN(CONSOLIDADO!G1027)=1,"00"&amp;CONSOLIDADO!G1027,IF(LEN(CONSOLIDADO!G1027)=2,"0"&amp;CONSOLIDADO!G1027,IF(LEN(CONSOLIDADO!G1027)=3,CONSOLIDADO!G1027,""))))=TRUE,"",CONSOLIDADO!D1027&amp;IF(LEN(CONSOLIDADO!G1027)=1,"00"&amp;CONSOLIDADO!G1027,IF(LEN(CONSOLIDADO!G1027)=2,"0"&amp;CONSOLIDADO!G1027,IF(LEN(CONSOLIDADO!G1027)=3,CONSOLIDADO!G1027,""))))</f>
        <v/>
      </c>
      <c r="G1023" s="16">
        <f>CONSOLIDADO!B1027</f>
        <v>0</v>
      </c>
      <c r="H1023" s="16" t="str">
        <f>MID(CONSOLIDADO!E1027,6,250)</f>
        <v/>
      </c>
      <c r="I1023" s="36">
        <f>CONSOLIDADO!H1027</f>
        <v>0</v>
      </c>
      <c r="J1023" s="34" t="str">
        <f>+CONSOLIDADO!P1027&amp;" - "&amp;CONSOLIDADO!Q1027&amp;" - "&amp;CONSOLIDADO!R1027&amp;" "&amp;CONSOLIDADO!S1027</f>
        <v xml:space="preserve"> -  -  </v>
      </c>
      <c r="K1023" s="34" t="str">
        <f>+CONSOLIDADO!J1027&amp;" "&amp;CONSOLIDADO!K1027</f>
        <v xml:space="preserve"> </v>
      </c>
      <c r="L1023" s="16" t="str">
        <f>+CONSOLIDADO!L1027&amp;" "&amp;CONSOLIDADO!M1027</f>
        <v xml:space="preserve"> </v>
      </c>
      <c r="M1023" s="16" t="str">
        <f>+CONSOLIDADO!N1027&amp;" "&amp;CONSOLIDADO!O1027</f>
        <v xml:space="preserve"> </v>
      </c>
    </row>
    <row r="1024" spans="1:13" x14ac:dyDescent="0.2">
      <c r="A1024" s="34" t="str">
        <f t="shared" si="75"/>
        <v>-521</v>
      </c>
      <c r="B1024" s="34">
        <f t="shared" si="76"/>
        <v>521</v>
      </c>
      <c r="C1024" s="34" t="str">
        <f t="shared" si="77"/>
        <v/>
      </c>
      <c r="D1024" s="34" t="str">
        <f t="shared" si="78"/>
        <v/>
      </c>
      <c r="E1024" s="34" t="str">
        <f t="shared" si="79"/>
        <v/>
      </c>
      <c r="F1024" s="35" t="str">
        <f>IF(ISERROR(CONSOLIDADO!D1028&amp;IF(LEN(CONSOLIDADO!G1028)=1,"00"&amp;CONSOLIDADO!G1028,IF(LEN(CONSOLIDADO!G1028)=2,"0"&amp;CONSOLIDADO!G1028,IF(LEN(CONSOLIDADO!G1028)=3,CONSOLIDADO!G1028,""))))=TRUE,"",CONSOLIDADO!D1028&amp;IF(LEN(CONSOLIDADO!G1028)=1,"00"&amp;CONSOLIDADO!G1028,IF(LEN(CONSOLIDADO!G1028)=2,"0"&amp;CONSOLIDADO!G1028,IF(LEN(CONSOLIDADO!G1028)=3,CONSOLIDADO!G1028,""))))</f>
        <v/>
      </c>
      <c r="G1024" s="16">
        <f>CONSOLIDADO!B1028</f>
        <v>0</v>
      </c>
      <c r="H1024" s="16" t="str">
        <f>MID(CONSOLIDADO!E1028,6,250)</f>
        <v/>
      </c>
      <c r="I1024" s="36">
        <f>CONSOLIDADO!H1028</f>
        <v>0</v>
      </c>
      <c r="J1024" s="34" t="str">
        <f>+CONSOLIDADO!P1028&amp;" - "&amp;CONSOLIDADO!Q1028&amp;" - "&amp;CONSOLIDADO!R1028&amp;" "&amp;CONSOLIDADO!S1028</f>
        <v xml:space="preserve"> -  -  </v>
      </c>
      <c r="K1024" s="34" t="str">
        <f>+CONSOLIDADO!J1028&amp;" "&amp;CONSOLIDADO!K1028</f>
        <v xml:space="preserve"> </v>
      </c>
      <c r="L1024" s="16" t="str">
        <f>+CONSOLIDADO!L1028&amp;" "&amp;CONSOLIDADO!M1028</f>
        <v xml:space="preserve"> </v>
      </c>
      <c r="M1024" s="16" t="str">
        <f>+CONSOLIDADO!N1028&amp;" "&amp;CONSOLIDADO!O1028</f>
        <v xml:space="preserve"> </v>
      </c>
    </row>
    <row r="1025" spans="1:13" x14ac:dyDescent="0.2">
      <c r="A1025" s="34" t="str">
        <f t="shared" si="75"/>
        <v>-522</v>
      </c>
      <c r="B1025" s="34">
        <f t="shared" si="76"/>
        <v>522</v>
      </c>
      <c r="C1025" s="34" t="str">
        <f t="shared" si="77"/>
        <v/>
      </c>
      <c r="D1025" s="34" t="str">
        <f t="shared" si="78"/>
        <v/>
      </c>
      <c r="E1025" s="34" t="str">
        <f t="shared" si="79"/>
        <v/>
      </c>
      <c r="F1025" s="35" t="str">
        <f>IF(ISERROR(CONSOLIDADO!D1029&amp;IF(LEN(CONSOLIDADO!G1029)=1,"00"&amp;CONSOLIDADO!G1029,IF(LEN(CONSOLIDADO!G1029)=2,"0"&amp;CONSOLIDADO!G1029,IF(LEN(CONSOLIDADO!G1029)=3,CONSOLIDADO!G1029,""))))=TRUE,"",CONSOLIDADO!D1029&amp;IF(LEN(CONSOLIDADO!G1029)=1,"00"&amp;CONSOLIDADO!G1029,IF(LEN(CONSOLIDADO!G1029)=2,"0"&amp;CONSOLIDADO!G1029,IF(LEN(CONSOLIDADO!G1029)=3,CONSOLIDADO!G1029,""))))</f>
        <v/>
      </c>
      <c r="G1025" s="16">
        <f>CONSOLIDADO!B1029</f>
        <v>0</v>
      </c>
      <c r="H1025" s="16" t="str">
        <f>MID(CONSOLIDADO!E1029,6,250)</f>
        <v/>
      </c>
      <c r="I1025" s="36">
        <f>CONSOLIDADO!H1029</f>
        <v>0</v>
      </c>
      <c r="J1025" s="34" t="str">
        <f>+CONSOLIDADO!P1029&amp;" - "&amp;CONSOLIDADO!Q1029&amp;" - "&amp;CONSOLIDADO!R1029&amp;" "&amp;CONSOLIDADO!S1029</f>
        <v xml:space="preserve"> -  -  </v>
      </c>
      <c r="K1025" s="34" t="str">
        <f>+CONSOLIDADO!J1029&amp;" "&amp;CONSOLIDADO!K1029</f>
        <v xml:space="preserve"> </v>
      </c>
      <c r="L1025" s="16" t="str">
        <f>+CONSOLIDADO!L1029&amp;" "&amp;CONSOLIDADO!M1029</f>
        <v xml:space="preserve"> </v>
      </c>
      <c r="M1025" s="16" t="str">
        <f>+CONSOLIDADO!N1029&amp;" "&amp;CONSOLIDADO!O1029</f>
        <v xml:space="preserve"> </v>
      </c>
    </row>
    <row r="1026" spans="1:13" x14ac:dyDescent="0.2">
      <c r="A1026" s="34" t="str">
        <f t="shared" si="75"/>
        <v>-523</v>
      </c>
      <c r="B1026" s="34">
        <f t="shared" si="76"/>
        <v>523</v>
      </c>
      <c r="C1026" s="34" t="str">
        <f t="shared" si="77"/>
        <v/>
      </c>
      <c r="D1026" s="34" t="str">
        <f t="shared" si="78"/>
        <v/>
      </c>
      <c r="E1026" s="34" t="str">
        <f t="shared" si="79"/>
        <v/>
      </c>
      <c r="F1026" s="35" t="str">
        <f>IF(ISERROR(CONSOLIDADO!D1030&amp;IF(LEN(CONSOLIDADO!G1030)=1,"00"&amp;CONSOLIDADO!G1030,IF(LEN(CONSOLIDADO!G1030)=2,"0"&amp;CONSOLIDADO!G1030,IF(LEN(CONSOLIDADO!G1030)=3,CONSOLIDADO!G1030,""))))=TRUE,"",CONSOLIDADO!D1030&amp;IF(LEN(CONSOLIDADO!G1030)=1,"00"&amp;CONSOLIDADO!G1030,IF(LEN(CONSOLIDADO!G1030)=2,"0"&amp;CONSOLIDADO!G1030,IF(LEN(CONSOLIDADO!G1030)=3,CONSOLIDADO!G1030,""))))</f>
        <v/>
      </c>
      <c r="G1026" s="16">
        <f>CONSOLIDADO!B1030</f>
        <v>0</v>
      </c>
      <c r="H1026" s="16" t="str">
        <f>MID(CONSOLIDADO!E1030,6,250)</f>
        <v/>
      </c>
      <c r="I1026" s="36">
        <f>CONSOLIDADO!H1030</f>
        <v>0</v>
      </c>
      <c r="J1026" s="34" t="str">
        <f>+CONSOLIDADO!P1030&amp;" - "&amp;CONSOLIDADO!Q1030&amp;" - "&amp;CONSOLIDADO!R1030&amp;" "&amp;CONSOLIDADO!S1030</f>
        <v xml:space="preserve"> -  -  </v>
      </c>
      <c r="K1026" s="34" t="str">
        <f>+CONSOLIDADO!J1030&amp;" "&amp;CONSOLIDADO!K1030</f>
        <v xml:space="preserve"> </v>
      </c>
      <c r="L1026" s="16" t="str">
        <f>+CONSOLIDADO!L1030&amp;" "&amp;CONSOLIDADO!M1030</f>
        <v xml:space="preserve"> </v>
      </c>
      <c r="M1026" s="16" t="str">
        <f>+CONSOLIDADO!N1030&amp;" "&amp;CONSOLIDADO!O1030</f>
        <v xml:space="preserve"> </v>
      </c>
    </row>
    <row r="1027" spans="1:13" x14ac:dyDescent="0.2">
      <c r="A1027" s="34" t="str">
        <f t="shared" si="75"/>
        <v>-524</v>
      </c>
      <c r="B1027" s="34">
        <f t="shared" si="76"/>
        <v>524</v>
      </c>
      <c r="C1027" s="34" t="str">
        <f t="shared" si="77"/>
        <v/>
      </c>
      <c r="D1027" s="34" t="str">
        <f t="shared" si="78"/>
        <v/>
      </c>
      <c r="E1027" s="34" t="str">
        <f t="shared" si="79"/>
        <v/>
      </c>
      <c r="F1027" s="35" t="str">
        <f>IF(ISERROR(CONSOLIDADO!D1031&amp;IF(LEN(CONSOLIDADO!G1031)=1,"00"&amp;CONSOLIDADO!G1031,IF(LEN(CONSOLIDADO!G1031)=2,"0"&amp;CONSOLIDADO!G1031,IF(LEN(CONSOLIDADO!G1031)=3,CONSOLIDADO!G1031,""))))=TRUE,"",CONSOLIDADO!D1031&amp;IF(LEN(CONSOLIDADO!G1031)=1,"00"&amp;CONSOLIDADO!G1031,IF(LEN(CONSOLIDADO!G1031)=2,"0"&amp;CONSOLIDADO!G1031,IF(LEN(CONSOLIDADO!G1031)=3,CONSOLIDADO!G1031,""))))</f>
        <v/>
      </c>
      <c r="G1027" s="16">
        <f>CONSOLIDADO!B1031</f>
        <v>0</v>
      </c>
      <c r="H1027" s="16" t="str">
        <f>MID(CONSOLIDADO!E1031,6,250)</f>
        <v/>
      </c>
      <c r="I1027" s="36">
        <f>CONSOLIDADO!H1031</f>
        <v>0</v>
      </c>
      <c r="J1027" s="34" t="str">
        <f>+CONSOLIDADO!P1031&amp;" - "&amp;CONSOLIDADO!Q1031&amp;" - "&amp;CONSOLIDADO!R1031&amp;" "&amp;CONSOLIDADO!S1031</f>
        <v xml:space="preserve"> -  -  </v>
      </c>
      <c r="K1027" s="34" t="str">
        <f>+CONSOLIDADO!J1031&amp;" "&amp;CONSOLIDADO!K1031</f>
        <v xml:space="preserve"> </v>
      </c>
      <c r="L1027" s="16" t="str">
        <f>+CONSOLIDADO!L1031&amp;" "&amp;CONSOLIDADO!M1031</f>
        <v xml:space="preserve"> </v>
      </c>
      <c r="M1027" s="16" t="str">
        <f>+CONSOLIDADO!N1031&amp;" "&amp;CONSOLIDADO!O1031</f>
        <v xml:space="preserve"> </v>
      </c>
    </row>
    <row r="1028" spans="1:13" x14ac:dyDescent="0.2">
      <c r="A1028" s="34" t="str">
        <f t="shared" ref="A1028:A1091" si="80">+C1028&amp;"-"&amp;B1028</f>
        <v>-525</v>
      </c>
      <c r="B1028" s="34">
        <f t="shared" ref="B1028:B1091" si="81">IF(C1028=C1027,B1027+1,1)</f>
        <v>525</v>
      </c>
      <c r="C1028" s="34" t="str">
        <f t="shared" ref="C1028:C1091" si="82">MID($F1028,1,13)</f>
        <v/>
      </c>
      <c r="D1028" s="34" t="str">
        <f t="shared" ref="D1028:D1091" si="83">MID($F1028,1,15)</f>
        <v/>
      </c>
      <c r="E1028" s="34" t="str">
        <f t="shared" ref="E1028:E1091" si="84">MID($F1028,1,17)</f>
        <v/>
      </c>
      <c r="F1028" s="35" t="str">
        <f>IF(ISERROR(CONSOLIDADO!D1032&amp;IF(LEN(CONSOLIDADO!G1032)=1,"00"&amp;CONSOLIDADO!G1032,IF(LEN(CONSOLIDADO!G1032)=2,"0"&amp;CONSOLIDADO!G1032,IF(LEN(CONSOLIDADO!G1032)=3,CONSOLIDADO!G1032,""))))=TRUE,"",CONSOLIDADO!D1032&amp;IF(LEN(CONSOLIDADO!G1032)=1,"00"&amp;CONSOLIDADO!G1032,IF(LEN(CONSOLIDADO!G1032)=2,"0"&amp;CONSOLIDADO!G1032,IF(LEN(CONSOLIDADO!G1032)=3,CONSOLIDADO!G1032,""))))</f>
        <v/>
      </c>
      <c r="G1028" s="16">
        <f>CONSOLIDADO!B1032</f>
        <v>0</v>
      </c>
      <c r="H1028" s="16" t="str">
        <f>MID(CONSOLIDADO!E1032,6,250)</f>
        <v/>
      </c>
      <c r="I1028" s="36">
        <f>CONSOLIDADO!H1032</f>
        <v>0</v>
      </c>
      <c r="J1028" s="34" t="str">
        <f>+CONSOLIDADO!P1032&amp;" - "&amp;CONSOLIDADO!Q1032&amp;" - "&amp;CONSOLIDADO!R1032&amp;" "&amp;CONSOLIDADO!S1032</f>
        <v xml:space="preserve"> -  -  </v>
      </c>
      <c r="K1028" s="34" t="str">
        <f>+CONSOLIDADO!J1032&amp;" "&amp;CONSOLIDADO!K1032</f>
        <v xml:space="preserve"> </v>
      </c>
      <c r="L1028" s="16" t="str">
        <f>+CONSOLIDADO!L1032&amp;" "&amp;CONSOLIDADO!M1032</f>
        <v xml:space="preserve"> </v>
      </c>
      <c r="M1028" s="16" t="str">
        <f>+CONSOLIDADO!N1032&amp;" "&amp;CONSOLIDADO!O1032</f>
        <v xml:space="preserve"> </v>
      </c>
    </row>
    <row r="1029" spans="1:13" x14ac:dyDescent="0.2">
      <c r="A1029" s="34" t="str">
        <f t="shared" si="80"/>
        <v>-526</v>
      </c>
      <c r="B1029" s="34">
        <f t="shared" si="81"/>
        <v>526</v>
      </c>
      <c r="C1029" s="34" t="str">
        <f t="shared" si="82"/>
        <v/>
      </c>
      <c r="D1029" s="34" t="str">
        <f t="shared" si="83"/>
        <v/>
      </c>
      <c r="E1029" s="34" t="str">
        <f t="shared" si="84"/>
        <v/>
      </c>
      <c r="F1029" s="35" t="str">
        <f>IF(ISERROR(CONSOLIDADO!D1033&amp;IF(LEN(CONSOLIDADO!G1033)=1,"00"&amp;CONSOLIDADO!G1033,IF(LEN(CONSOLIDADO!G1033)=2,"0"&amp;CONSOLIDADO!G1033,IF(LEN(CONSOLIDADO!G1033)=3,CONSOLIDADO!G1033,""))))=TRUE,"",CONSOLIDADO!D1033&amp;IF(LEN(CONSOLIDADO!G1033)=1,"00"&amp;CONSOLIDADO!G1033,IF(LEN(CONSOLIDADO!G1033)=2,"0"&amp;CONSOLIDADO!G1033,IF(LEN(CONSOLIDADO!G1033)=3,CONSOLIDADO!G1033,""))))</f>
        <v/>
      </c>
      <c r="G1029" s="16">
        <f>CONSOLIDADO!B1033</f>
        <v>0</v>
      </c>
      <c r="H1029" s="16" t="str">
        <f>MID(CONSOLIDADO!E1033,6,250)</f>
        <v/>
      </c>
      <c r="I1029" s="36">
        <f>CONSOLIDADO!H1033</f>
        <v>0</v>
      </c>
      <c r="J1029" s="34" t="str">
        <f>+CONSOLIDADO!P1033&amp;" - "&amp;CONSOLIDADO!Q1033&amp;" - "&amp;CONSOLIDADO!R1033&amp;" "&amp;CONSOLIDADO!S1033</f>
        <v xml:space="preserve"> -  -  </v>
      </c>
      <c r="K1029" s="34" t="str">
        <f>+CONSOLIDADO!J1033&amp;" "&amp;CONSOLIDADO!K1033</f>
        <v xml:space="preserve"> </v>
      </c>
      <c r="L1029" s="16" t="str">
        <f>+CONSOLIDADO!L1033&amp;" "&amp;CONSOLIDADO!M1033</f>
        <v xml:space="preserve"> </v>
      </c>
      <c r="M1029" s="16" t="str">
        <f>+CONSOLIDADO!N1033&amp;" "&amp;CONSOLIDADO!O1033</f>
        <v xml:space="preserve"> </v>
      </c>
    </row>
    <row r="1030" spans="1:13" x14ac:dyDescent="0.2">
      <c r="A1030" s="34" t="str">
        <f t="shared" si="80"/>
        <v>-527</v>
      </c>
      <c r="B1030" s="34">
        <f t="shared" si="81"/>
        <v>527</v>
      </c>
      <c r="C1030" s="34" t="str">
        <f t="shared" si="82"/>
        <v/>
      </c>
      <c r="D1030" s="34" t="str">
        <f t="shared" si="83"/>
        <v/>
      </c>
      <c r="E1030" s="34" t="str">
        <f t="shared" si="84"/>
        <v/>
      </c>
      <c r="F1030" s="35" t="str">
        <f>IF(ISERROR(CONSOLIDADO!D1034&amp;IF(LEN(CONSOLIDADO!G1034)=1,"00"&amp;CONSOLIDADO!G1034,IF(LEN(CONSOLIDADO!G1034)=2,"0"&amp;CONSOLIDADO!G1034,IF(LEN(CONSOLIDADO!G1034)=3,CONSOLIDADO!G1034,""))))=TRUE,"",CONSOLIDADO!D1034&amp;IF(LEN(CONSOLIDADO!G1034)=1,"00"&amp;CONSOLIDADO!G1034,IF(LEN(CONSOLIDADO!G1034)=2,"0"&amp;CONSOLIDADO!G1034,IF(LEN(CONSOLIDADO!G1034)=3,CONSOLIDADO!G1034,""))))</f>
        <v/>
      </c>
      <c r="G1030" s="16">
        <f>CONSOLIDADO!B1034</f>
        <v>0</v>
      </c>
      <c r="H1030" s="16" t="str">
        <f>MID(CONSOLIDADO!E1034,6,250)</f>
        <v/>
      </c>
      <c r="I1030" s="36">
        <f>CONSOLIDADO!H1034</f>
        <v>0</v>
      </c>
      <c r="J1030" s="34" t="str">
        <f>+CONSOLIDADO!P1034&amp;" - "&amp;CONSOLIDADO!Q1034&amp;" - "&amp;CONSOLIDADO!R1034&amp;" "&amp;CONSOLIDADO!S1034</f>
        <v xml:space="preserve"> -  -  </v>
      </c>
      <c r="K1030" s="34" t="str">
        <f>+CONSOLIDADO!J1034&amp;" "&amp;CONSOLIDADO!K1034</f>
        <v xml:space="preserve"> </v>
      </c>
      <c r="L1030" s="16" t="str">
        <f>+CONSOLIDADO!L1034&amp;" "&amp;CONSOLIDADO!M1034</f>
        <v xml:space="preserve"> </v>
      </c>
      <c r="M1030" s="16" t="str">
        <f>+CONSOLIDADO!N1034&amp;" "&amp;CONSOLIDADO!O1034</f>
        <v xml:space="preserve"> </v>
      </c>
    </row>
    <row r="1031" spans="1:13" x14ac:dyDescent="0.2">
      <c r="A1031" s="34" t="str">
        <f t="shared" si="80"/>
        <v>-528</v>
      </c>
      <c r="B1031" s="34">
        <f t="shared" si="81"/>
        <v>528</v>
      </c>
      <c r="C1031" s="34" t="str">
        <f t="shared" si="82"/>
        <v/>
      </c>
      <c r="D1031" s="34" t="str">
        <f t="shared" si="83"/>
        <v/>
      </c>
      <c r="E1031" s="34" t="str">
        <f t="shared" si="84"/>
        <v/>
      </c>
      <c r="F1031" s="35" t="str">
        <f>IF(ISERROR(CONSOLIDADO!D1035&amp;IF(LEN(CONSOLIDADO!G1035)=1,"00"&amp;CONSOLIDADO!G1035,IF(LEN(CONSOLIDADO!G1035)=2,"0"&amp;CONSOLIDADO!G1035,IF(LEN(CONSOLIDADO!G1035)=3,CONSOLIDADO!G1035,""))))=TRUE,"",CONSOLIDADO!D1035&amp;IF(LEN(CONSOLIDADO!G1035)=1,"00"&amp;CONSOLIDADO!G1035,IF(LEN(CONSOLIDADO!G1035)=2,"0"&amp;CONSOLIDADO!G1035,IF(LEN(CONSOLIDADO!G1035)=3,CONSOLIDADO!G1035,""))))</f>
        <v/>
      </c>
      <c r="G1031" s="16">
        <f>CONSOLIDADO!B1035</f>
        <v>0</v>
      </c>
      <c r="H1031" s="16" t="str">
        <f>MID(CONSOLIDADO!E1035,6,250)</f>
        <v/>
      </c>
      <c r="I1031" s="36">
        <f>CONSOLIDADO!H1035</f>
        <v>0</v>
      </c>
      <c r="J1031" s="34" t="str">
        <f>+CONSOLIDADO!P1035&amp;" - "&amp;CONSOLIDADO!Q1035&amp;" - "&amp;CONSOLIDADO!R1035&amp;" "&amp;CONSOLIDADO!S1035</f>
        <v xml:space="preserve"> -  -  </v>
      </c>
      <c r="K1031" s="34" t="str">
        <f>+CONSOLIDADO!J1035&amp;" "&amp;CONSOLIDADO!K1035</f>
        <v xml:space="preserve"> </v>
      </c>
      <c r="L1031" s="16" t="str">
        <f>+CONSOLIDADO!L1035&amp;" "&amp;CONSOLIDADO!M1035</f>
        <v xml:space="preserve"> </v>
      </c>
      <c r="M1031" s="16" t="str">
        <f>+CONSOLIDADO!N1035&amp;" "&amp;CONSOLIDADO!O1035</f>
        <v xml:space="preserve"> </v>
      </c>
    </row>
    <row r="1032" spans="1:13" x14ac:dyDescent="0.2">
      <c r="A1032" s="34" t="str">
        <f t="shared" si="80"/>
        <v>-529</v>
      </c>
      <c r="B1032" s="34">
        <f t="shared" si="81"/>
        <v>529</v>
      </c>
      <c r="C1032" s="34" t="str">
        <f t="shared" si="82"/>
        <v/>
      </c>
      <c r="D1032" s="34" t="str">
        <f t="shared" si="83"/>
        <v/>
      </c>
      <c r="E1032" s="34" t="str">
        <f t="shared" si="84"/>
        <v/>
      </c>
      <c r="F1032" s="35" t="str">
        <f>IF(ISERROR(CONSOLIDADO!D1036&amp;IF(LEN(CONSOLIDADO!G1036)=1,"00"&amp;CONSOLIDADO!G1036,IF(LEN(CONSOLIDADO!G1036)=2,"0"&amp;CONSOLIDADO!G1036,IF(LEN(CONSOLIDADO!G1036)=3,CONSOLIDADO!G1036,""))))=TRUE,"",CONSOLIDADO!D1036&amp;IF(LEN(CONSOLIDADO!G1036)=1,"00"&amp;CONSOLIDADO!G1036,IF(LEN(CONSOLIDADO!G1036)=2,"0"&amp;CONSOLIDADO!G1036,IF(LEN(CONSOLIDADO!G1036)=3,CONSOLIDADO!G1036,""))))</f>
        <v/>
      </c>
      <c r="G1032" s="16">
        <f>CONSOLIDADO!B1036</f>
        <v>0</v>
      </c>
      <c r="H1032" s="16" t="str">
        <f>MID(CONSOLIDADO!E1036,6,250)</f>
        <v/>
      </c>
      <c r="I1032" s="36">
        <f>CONSOLIDADO!H1036</f>
        <v>0</v>
      </c>
      <c r="J1032" s="34" t="str">
        <f>+CONSOLIDADO!P1036&amp;" - "&amp;CONSOLIDADO!Q1036&amp;" - "&amp;CONSOLIDADO!R1036&amp;" "&amp;CONSOLIDADO!S1036</f>
        <v xml:space="preserve"> -  -  </v>
      </c>
      <c r="K1032" s="34" t="str">
        <f>+CONSOLIDADO!J1036&amp;" "&amp;CONSOLIDADO!K1036</f>
        <v xml:space="preserve"> </v>
      </c>
      <c r="L1032" s="16" t="str">
        <f>+CONSOLIDADO!L1036&amp;" "&amp;CONSOLIDADO!M1036</f>
        <v xml:space="preserve"> </v>
      </c>
      <c r="M1032" s="16" t="str">
        <f>+CONSOLIDADO!N1036&amp;" "&amp;CONSOLIDADO!O1036</f>
        <v xml:space="preserve"> </v>
      </c>
    </row>
    <row r="1033" spans="1:13" x14ac:dyDescent="0.2">
      <c r="A1033" s="34" t="str">
        <f t="shared" si="80"/>
        <v>-530</v>
      </c>
      <c r="B1033" s="34">
        <f t="shared" si="81"/>
        <v>530</v>
      </c>
      <c r="C1033" s="34" t="str">
        <f t="shared" si="82"/>
        <v/>
      </c>
      <c r="D1033" s="34" t="str">
        <f t="shared" si="83"/>
        <v/>
      </c>
      <c r="E1033" s="34" t="str">
        <f t="shared" si="84"/>
        <v/>
      </c>
      <c r="F1033" s="35" t="str">
        <f>IF(ISERROR(CONSOLIDADO!D1037&amp;IF(LEN(CONSOLIDADO!G1037)=1,"00"&amp;CONSOLIDADO!G1037,IF(LEN(CONSOLIDADO!G1037)=2,"0"&amp;CONSOLIDADO!G1037,IF(LEN(CONSOLIDADO!G1037)=3,CONSOLIDADO!G1037,""))))=TRUE,"",CONSOLIDADO!D1037&amp;IF(LEN(CONSOLIDADO!G1037)=1,"00"&amp;CONSOLIDADO!G1037,IF(LEN(CONSOLIDADO!G1037)=2,"0"&amp;CONSOLIDADO!G1037,IF(LEN(CONSOLIDADO!G1037)=3,CONSOLIDADO!G1037,""))))</f>
        <v/>
      </c>
      <c r="G1033" s="16">
        <f>CONSOLIDADO!B1037</f>
        <v>0</v>
      </c>
      <c r="H1033" s="16" t="str">
        <f>MID(CONSOLIDADO!E1037,6,250)</f>
        <v/>
      </c>
      <c r="I1033" s="36">
        <f>CONSOLIDADO!H1037</f>
        <v>0</v>
      </c>
      <c r="J1033" s="34" t="str">
        <f>+CONSOLIDADO!P1037&amp;" - "&amp;CONSOLIDADO!Q1037&amp;" - "&amp;CONSOLIDADO!R1037&amp;" "&amp;CONSOLIDADO!S1037</f>
        <v xml:space="preserve"> -  -  </v>
      </c>
      <c r="K1033" s="34" t="str">
        <f>+CONSOLIDADO!J1037&amp;" "&amp;CONSOLIDADO!K1037</f>
        <v xml:space="preserve"> </v>
      </c>
      <c r="L1033" s="16" t="str">
        <f>+CONSOLIDADO!L1037&amp;" "&amp;CONSOLIDADO!M1037</f>
        <v xml:space="preserve"> </v>
      </c>
      <c r="M1033" s="16" t="str">
        <f>+CONSOLIDADO!N1037&amp;" "&amp;CONSOLIDADO!O1037</f>
        <v xml:space="preserve"> </v>
      </c>
    </row>
    <row r="1034" spans="1:13" x14ac:dyDescent="0.2">
      <c r="A1034" s="34" t="str">
        <f t="shared" si="80"/>
        <v>-531</v>
      </c>
      <c r="B1034" s="34">
        <f t="shared" si="81"/>
        <v>531</v>
      </c>
      <c r="C1034" s="34" t="str">
        <f t="shared" si="82"/>
        <v/>
      </c>
      <c r="D1034" s="34" t="str">
        <f t="shared" si="83"/>
        <v/>
      </c>
      <c r="E1034" s="34" t="str">
        <f t="shared" si="84"/>
        <v/>
      </c>
      <c r="F1034" s="35" t="str">
        <f>IF(ISERROR(CONSOLIDADO!D1038&amp;IF(LEN(CONSOLIDADO!G1038)=1,"00"&amp;CONSOLIDADO!G1038,IF(LEN(CONSOLIDADO!G1038)=2,"0"&amp;CONSOLIDADO!G1038,IF(LEN(CONSOLIDADO!G1038)=3,CONSOLIDADO!G1038,""))))=TRUE,"",CONSOLIDADO!D1038&amp;IF(LEN(CONSOLIDADO!G1038)=1,"00"&amp;CONSOLIDADO!G1038,IF(LEN(CONSOLIDADO!G1038)=2,"0"&amp;CONSOLIDADO!G1038,IF(LEN(CONSOLIDADO!G1038)=3,CONSOLIDADO!G1038,""))))</f>
        <v/>
      </c>
      <c r="G1034" s="16">
        <f>CONSOLIDADO!B1038</f>
        <v>0</v>
      </c>
      <c r="H1034" s="16" t="str">
        <f>MID(CONSOLIDADO!E1038,6,250)</f>
        <v/>
      </c>
      <c r="I1034" s="36">
        <f>CONSOLIDADO!H1038</f>
        <v>0</v>
      </c>
      <c r="J1034" s="34" t="str">
        <f>+CONSOLIDADO!P1038&amp;" - "&amp;CONSOLIDADO!Q1038&amp;" - "&amp;CONSOLIDADO!R1038&amp;" "&amp;CONSOLIDADO!S1038</f>
        <v xml:space="preserve"> -  -  </v>
      </c>
      <c r="K1034" s="34" t="str">
        <f>+CONSOLIDADO!J1038&amp;" "&amp;CONSOLIDADO!K1038</f>
        <v xml:space="preserve"> </v>
      </c>
      <c r="L1034" s="16" t="str">
        <f>+CONSOLIDADO!L1038&amp;" "&amp;CONSOLIDADO!M1038</f>
        <v xml:space="preserve"> </v>
      </c>
      <c r="M1034" s="16" t="str">
        <f>+CONSOLIDADO!N1038&amp;" "&amp;CONSOLIDADO!O1038</f>
        <v xml:space="preserve"> </v>
      </c>
    </row>
    <row r="1035" spans="1:13" x14ac:dyDescent="0.2">
      <c r="A1035" s="34" t="str">
        <f t="shared" si="80"/>
        <v>-532</v>
      </c>
      <c r="B1035" s="34">
        <f t="shared" si="81"/>
        <v>532</v>
      </c>
      <c r="C1035" s="34" t="str">
        <f t="shared" si="82"/>
        <v/>
      </c>
      <c r="D1035" s="34" t="str">
        <f t="shared" si="83"/>
        <v/>
      </c>
      <c r="E1035" s="34" t="str">
        <f t="shared" si="84"/>
        <v/>
      </c>
      <c r="F1035" s="35" t="str">
        <f>IF(ISERROR(CONSOLIDADO!D1039&amp;IF(LEN(CONSOLIDADO!G1039)=1,"00"&amp;CONSOLIDADO!G1039,IF(LEN(CONSOLIDADO!G1039)=2,"0"&amp;CONSOLIDADO!G1039,IF(LEN(CONSOLIDADO!G1039)=3,CONSOLIDADO!G1039,""))))=TRUE,"",CONSOLIDADO!D1039&amp;IF(LEN(CONSOLIDADO!G1039)=1,"00"&amp;CONSOLIDADO!G1039,IF(LEN(CONSOLIDADO!G1039)=2,"0"&amp;CONSOLIDADO!G1039,IF(LEN(CONSOLIDADO!G1039)=3,CONSOLIDADO!G1039,""))))</f>
        <v/>
      </c>
      <c r="G1035" s="16">
        <f>CONSOLIDADO!B1039</f>
        <v>0</v>
      </c>
      <c r="H1035" s="16" t="str">
        <f>MID(CONSOLIDADO!E1039,6,250)</f>
        <v/>
      </c>
      <c r="I1035" s="36">
        <f>CONSOLIDADO!H1039</f>
        <v>0</v>
      </c>
      <c r="J1035" s="34" t="str">
        <f>+CONSOLIDADO!P1039&amp;" - "&amp;CONSOLIDADO!Q1039&amp;" - "&amp;CONSOLIDADO!R1039&amp;" "&amp;CONSOLIDADO!S1039</f>
        <v xml:space="preserve"> -  -  </v>
      </c>
      <c r="K1035" s="34" t="str">
        <f>+CONSOLIDADO!J1039&amp;" "&amp;CONSOLIDADO!K1039</f>
        <v xml:space="preserve"> </v>
      </c>
      <c r="L1035" s="16" t="str">
        <f>+CONSOLIDADO!L1039&amp;" "&amp;CONSOLIDADO!M1039</f>
        <v xml:space="preserve"> </v>
      </c>
      <c r="M1035" s="16" t="str">
        <f>+CONSOLIDADO!N1039&amp;" "&amp;CONSOLIDADO!O1039</f>
        <v xml:space="preserve"> </v>
      </c>
    </row>
    <row r="1036" spans="1:13" x14ac:dyDescent="0.2">
      <c r="A1036" s="34" t="str">
        <f t="shared" si="80"/>
        <v>-533</v>
      </c>
      <c r="B1036" s="34">
        <f t="shared" si="81"/>
        <v>533</v>
      </c>
      <c r="C1036" s="34" t="str">
        <f t="shared" si="82"/>
        <v/>
      </c>
      <c r="D1036" s="34" t="str">
        <f t="shared" si="83"/>
        <v/>
      </c>
      <c r="E1036" s="34" t="str">
        <f t="shared" si="84"/>
        <v/>
      </c>
      <c r="F1036" s="35" t="str">
        <f>IF(ISERROR(CONSOLIDADO!D1040&amp;IF(LEN(CONSOLIDADO!G1040)=1,"00"&amp;CONSOLIDADO!G1040,IF(LEN(CONSOLIDADO!G1040)=2,"0"&amp;CONSOLIDADO!G1040,IF(LEN(CONSOLIDADO!G1040)=3,CONSOLIDADO!G1040,""))))=TRUE,"",CONSOLIDADO!D1040&amp;IF(LEN(CONSOLIDADO!G1040)=1,"00"&amp;CONSOLIDADO!G1040,IF(LEN(CONSOLIDADO!G1040)=2,"0"&amp;CONSOLIDADO!G1040,IF(LEN(CONSOLIDADO!G1040)=3,CONSOLIDADO!G1040,""))))</f>
        <v/>
      </c>
      <c r="G1036" s="16">
        <f>CONSOLIDADO!B1040</f>
        <v>0</v>
      </c>
      <c r="H1036" s="16" t="str">
        <f>MID(CONSOLIDADO!E1040,6,250)</f>
        <v/>
      </c>
      <c r="I1036" s="36">
        <f>CONSOLIDADO!H1040</f>
        <v>0</v>
      </c>
      <c r="J1036" s="34" t="str">
        <f>+CONSOLIDADO!P1040&amp;" - "&amp;CONSOLIDADO!Q1040&amp;" - "&amp;CONSOLIDADO!R1040&amp;" "&amp;CONSOLIDADO!S1040</f>
        <v xml:space="preserve"> -  -  </v>
      </c>
      <c r="K1036" s="34" t="str">
        <f>+CONSOLIDADO!J1040&amp;" "&amp;CONSOLIDADO!K1040</f>
        <v xml:space="preserve"> </v>
      </c>
      <c r="L1036" s="16" t="str">
        <f>+CONSOLIDADO!L1040&amp;" "&amp;CONSOLIDADO!M1040</f>
        <v xml:space="preserve"> </v>
      </c>
      <c r="M1036" s="16" t="str">
        <f>+CONSOLIDADO!N1040&amp;" "&amp;CONSOLIDADO!O1040</f>
        <v xml:space="preserve"> </v>
      </c>
    </row>
    <row r="1037" spans="1:13" x14ac:dyDescent="0.2">
      <c r="A1037" s="34" t="str">
        <f t="shared" si="80"/>
        <v>-534</v>
      </c>
      <c r="B1037" s="34">
        <f t="shared" si="81"/>
        <v>534</v>
      </c>
      <c r="C1037" s="34" t="str">
        <f t="shared" si="82"/>
        <v/>
      </c>
      <c r="D1037" s="34" t="str">
        <f t="shared" si="83"/>
        <v/>
      </c>
      <c r="E1037" s="34" t="str">
        <f t="shared" si="84"/>
        <v/>
      </c>
      <c r="F1037" s="35" t="str">
        <f>IF(ISERROR(CONSOLIDADO!D1041&amp;IF(LEN(CONSOLIDADO!G1041)=1,"00"&amp;CONSOLIDADO!G1041,IF(LEN(CONSOLIDADO!G1041)=2,"0"&amp;CONSOLIDADO!G1041,IF(LEN(CONSOLIDADO!G1041)=3,CONSOLIDADO!G1041,""))))=TRUE,"",CONSOLIDADO!D1041&amp;IF(LEN(CONSOLIDADO!G1041)=1,"00"&amp;CONSOLIDADO!G1041,IF(LEN(CONSOLIDADO!G1041)=2,"0"&amp;CONSOLIDADO!G1041,IF(LEN(CONSOLIDADO!G1041)=3,CONSOLIDADO!G1041,""))))</f>
        <v/>
      </c>
      <c r="G1037" s="16">
        <f>CONSOLIDADO!B1041</f>
        <v>0</v>
      </c>
      <c r="H1037" s="16" t="str">
        <f>MID(CONSOLIDADO!E1041,6,250)</f>
        <v/>
      </c>
      <c r="I1037" s="36">
        <f>CONSOLIDADO!H1041</f>
        <v>0</v>
      </c>
      <c r="J1037" s="34" t="str">
        <f>+CONSOLIDADO!P1041&amp;" - "&amp;CONSOLIDADO!Q1041&amp;" - "&amp;CONSOLIDADO!R1041&amp;" "&amp;CONSOLIDADO!S1041</f>
        <v xml:space="preserve"> -  -  </v>
      </c>
      <c r="K1037" s="34" t="str">
        <f>+CONSOLIDADO!J1041&amp;" "&amp;CONSOLIDADO!K1041</f>
        <v xml:space="preserve"> </v>
      </c>
      <c r="L1037" s="16" t="str">
        <f>+CONSOLIDADO!L1041&amp;" "&amp;CONSOLIDADO!M1041</f>
        <v xml:space="preserve"> </v>
      </c>
      <c r="M1037" s="16" t="str">
        <f>+CONSOLIDADO!N1041&amp;" "&amp;CONSOLIDADO!O1041</f>
        <v xml:space="preserve"> </v>
      </c>
    </row>
    <row r="1038" spans="1:13" x14ac:dyDescent="0.2">
      <c r="A1038" s="34" t="str">
        <f t="shared" si="80"/>
        <v>-535</v>
      </c>
      <c r="B1038" s="34">
        <f t="shared" si="81"/>
        <v>535</v>
      </c>
      <c r="C1038" s="34" t="str">
        <f t="shared" si="82"/>
        <v/>
      </c>
      <c r="D1038" s="34" t="str">
        <f t="shared" si="83"/>
        <v/>
      </c>
      <c r="E1038" s="34" t="str">
        <f t="shared" si="84"/>
        <v/>
      </c>
      <c r="F1038" s="35" t="str">
        <f>IF(ISERROR(CONSOLIDADO!D1042&amp;IF(LEN(CONSOLIDADO!G1042)=1,"00"&amp;CONSOLIDADO!G1042,IF(LEN(CONSOLIDADO!G1042)=2,"0"&amp;CONSOLIDADO!G1042,IF(LEN(CONSOLIDADO!G1042)=3,CONSOLIDADO!G1042,""))))=TRUE,"",CONSOLIDADO!D1042&amp;IF(LEN(CONSOLIDADO!G1042)=1,"00"&amp;CONSOLIDADO!G1042,IF(LEN(CONSOLIDADO!G1042)=2,"0"&amp;CONSOLIDADO!G1042,IF(LEN(CONSOLIDADO!G1042)=3,CONSOLIDADO!G1042,""))))</f>
        <v/>
      </c>
      <c r="G1038" s="16">
        <f>CONSOLIDADO!B1042</f>
        <v>0</v>
      </c>
      <c r="H1038" s="16" t="str">
        <f>MID(CONSOLIDADO!E1042,6,250)</f>
        <v/>
      </c>
      <c r="I1038" s="36">
        <f>CONSOLIDADO!H1042</f>
        <v>0</v>
      </c>
      <c r="J1038" s="34" t="str">
        <f>+CONSOLIDADO!P1042&amp;" - "&amp;CONSOLIDADO!Q1042&amp;" - "&amp;CONSOLIDADO!R1042&amp;" "&amp;CONSOLIDADO!S1042</f>
        <v xml:space="preserve"> -  -  </v>
      </c>
      <c r="K1038" s="34" t="str">
        <f>+CONSOLIDADO!J1042&amp;" "&amp;CONSOLIDADO!K1042</f>
        <v xml:space="preserve"> </v>
      </c>
      <c r="L1038" s="16" t="str">
        <f>+CONSOLIDADO!L1042&amp;" "&amp;CONSOLIDADO!M1042</f>
        <v xml:space="preserve"> </v>
      </c>
      <c r="M1038" s="16" t="str">
        <f>+CONSOLIDADO!N1042&amp;" "&amp;CONSOLIDADO!O1042</f>
        <v xml:space="preserve"> </v>
      </c>
    </row>
    <row r="1039" spans="1:13" x14ac:dyDescent="0.2">
      <c r="A1039" s="34" t="str">
        <f t="shared" si="80"/>
        <v>-536</v>
      </c>
      <c r="B1039" s="34">
        <f t="shared" si="81"/>
        <v>536</v>
      </c>
      <c r="C1039" s="34" t="str">
        <f t="shared" si="82"/>
        <v/>
      </c>
      <c r="D1039" s="34" t="str">
        <f t="shared" si="83"/>
        <v/>
      </c>
      <c r="E1039" s="34" t="str">
        <f t="shared" si="84"/>
        <v/>
      </c>
      <c r="F1039" s="35" t="str">
        <f>IF(ISERROR(CONSOLIDADO!D1043&amp;IF(LEN(CONSOLIDADO!G1043)=1,"00"&amp;CONSOLIDADO!G1043,IF(LEN(CONSOLIDADO!G1043)=2,"0"&amp;CONSOLIDADO!G1043,IF(LEN(CONSOLIDADO!G1043)=3,CONSOLIDADO!G1043,""))))=TRUE,"",CONSOLIDADO!D1043&amp;IF(LEN(CONSOLIDADO!G1043)=1,"00"&amp;CONSOLIDADO!G1043,IF(LEN(CONSOLIDADO!G1043)=2,"0"&amp;CONSOLIDADO!G1043,IF(LEN(CONSOLIDADO!G1043)=3,CONSOLIDADO!G1043,""))))</f>
        <v/>
      </c>
      <c r="G1039" s="16">
        <f>CONSOLIDADO!B1043</f>
        <v>0</v>
      </c>
      <c r="H1039" s="16" t="str">
        <f>MID(CONSOLIDADO!E1043,6,250)</f>
        <v/>
      </c>
      <c r="I1039" s="36">
        <f>CONSOLIDADO!H1043</f>
        <v>0</v>
      </c>
      <c r="J1039" s="34" t="str">
        <f>+CONSOLIDADO!P1043&amp;" - "&amp;CONSOLIDADO!Q1043&amp;" - "&amp;CONSOLIDADO!R1043&amp;" "&amp;CONSOLIDADO!S1043</f>
        <v xml:space="preserve"> -  -  </v>
      </c>
      <c r="K1039" s="34" t="str">
        <f>+CONSOLIDADO!J1043&amp;" "&amp;CONSOLIDADO!K1043</f>
        <v xml:space="preserve"> </v>
      </c>
      <c r="L1039" s="16" t="str">
        <f>+CONSOLIDADO!L1043&amp;" "&amp;CONSOLIDADO!M1043</f>
        <v xml:space="preserve"> </v>
      </c>
      <c r="M1039" s="16" t="str">
        <f>+CONSOLIDADO!N1043&amp;" "&amp;CONSOLIDADO!O1043</f>
        <v xml:space="preserve"> </v>
      </c>
    </row>
    <row r="1040" spans="1:13" x14ac:dyDescent="0.2">
      <c r="A1040" s="34" t="str">
        <f t="shared" si="80"/>
        <v>-537</v>
      </c>
      <c r="B1040" s="34">
        <f t="shared" si="81"/>
        <v>537</v>
      </c>
      <c r="C1040" s="34" t="str">
        <f t="shared" si="82"/>
        <v/>
      </c>
      <c r="D1040" s="34" t="str">
        <f t="shared" si="83"/>
        <v/>
      </c>
      <c r="E1040" s="34" t="str">
        <f t="shared" si="84"/>
        <v/>
      </c>
      <c r="F1040" s="35" t="str">
        <f>IF(ISERROR(CONSOLIDADO!D1044&amp;IF(LEN(CONSOLIDADO!G1044)=1,"00"&amp;CONSOLIDADO!G1044,IF(LEN(CONSOLIDADO!G1044)=2,"0"&amp;CONSOLIDADO!G1044,IF(LEN(CONSOLIDADO!G1044)=3,CONSOLIDADO!G1044,""))))=TRUE,"",CONSOLIDADO!D1044&amp;IF(LEN(CONSOLIDADO!G1044)=1,"00"&amp;CONSOLIDADO!G1044,IF(LEN(CONSOLIDADO!G1044)=2,"0"&amp;CONSOLIDADO!G1044,IF(LEN(CONSOLIDADO!G1044)=3,CONSOLIDADO!G1044,""))))</f>
        <v/>
      </c>
      <c r="G1040" s="16">
        <f>CONSOLIDADO!B1044</f>
        <v>0</v>
      </c>
      <c r="H1040" s="16" t="str">
        <f>MID(CONSOLIDADO!E1044,6,250)</f>
        <v/>
      </c>
      <c r="I1040" s="36">
        <f>CONSOLIDADO!H1044</f>
        <v>0</v>
      </c>
      <c r="J1040" s="34" t="str">
        <f>+CONSOLIDADO!P1044&amp;" - "&amp;CONSOLIDADO!Q1044&amp;" - "&amp;CONSOLIDADO!R1044&amp;" "&amp;CONSOLIDADO!S1044</f>
        <v xml:space="preserve"> -  -  </v>
      </c>
      <c r="K1040" s="34" t="str">
        <f>+CONSOLIDADO!J1044&amp;" "&amp;CONSOLIDADO!K1044</f>
        <v xml:space="preserve"> </v>
      </c>
      <c r="L1040" s="16" t="str">
        <f>+CONSOLIDADO!L1044&amp;" "&amp;CONSOLIDADO!M1044</f>
        <v xml:space="preserve"> </v>
      </c>
      <c r="M1040" s="16" t="str">
        <f>+CONSOLIDADO!N1044&amp;" "&amp;CONSOLIDADO!O1044</f>
        <v xml:space="preserve"> </v>
      </c>
    </row>
    <row r="1041" spans="1:13" x14ac:dyDescent="0.2">
      <c r="A1041" s="34" t="str">
        <f t="shared" si="80"/>
        <v>-538</v>
      </c>
      <c r="B1041" s="34">
        <f t="shared" si="81"/>
        <v>538</v>
      </c>
      <c r="C1041" s="34" t="str">
        <f t="shared" si="82"/>
        <v/>
      </c>
      <c r="D1041" s="34" t="str">
        <f t="shared" si="83"/>
        <v/>
      </c>
      <c r="E1041" s="34" t="str">
        <f t="shared" si="84"/>
        <v/>
      </c>
      <c r="F1041" s="35" t="str">
        <f>IF(ISERROR(CONSOLIDADO!D1045&amp;IF(LEN(CONSOLIDADO!G1045)=1,"00"&amp;CONSOLIDADO!G1045,IF(LEN(CONSOLIDADO!G1045)=2,"0"&amp;CONSOLIDADO!G1045,IF(LEN(CONSOLIDADO!G1045)=3,CONSOLIDADO!G1045,""))))=TRUE,"",CONSOLIDADO!D1045&amp;IF(LEN(CONSOLIDADO!G1045)=1,"00"&amp;CONSOLIDADO!G1045,IF(LEN(CONSOLIDADO!G1045)=2,"0"&amp;CONSOLIDADO!G1045,IF(LEN(CONSOLIDADO!G1045)=3,CONSOLIDADO!G1045,""))))</f>
        <v/>
      </c>
      <c r="G1041" s="16">
        <f>CONSOLIDADO!B1045</f>
        <v>0</v>
      </c>
      <c r="H1041" s="16" t="str">
        <f>MID(CONSOLIDADO!E1045,6,250)</f>
        <v/>
      </c>
      <c r="I1041" s="36">
        <f>CONSOLIDADO!H1045</f>
        <v>0</v>
      </c>
      <c r="J1041" s="34" t="str">
        <f>+CONSOLIDADO!P1045&amp;" - "&amp;CONSOLIDADO!Q1045&amp;" - "&amp;CONSOLIDADO!R1045&amp;" "&amp;CONSOLIDADO!S1045</f>
        <v xml:space="preserve"> -  -  </v>
      </c>
      <c r="K1041" s="34" t="str">
        <f>+CONSOLIDADO!J1045&amp;" "&amp;CONSOLIDADO!K1045</f>
        <v xml:space="preserve"> </v>
      </c>
      <c r="L1041" s="16" t="str">
        <f>+CONSOLIDADO!L1045&amp;" "&amp;CONSOLIDADO!M1045</f>
        <v xml:space="preserve"> </v>
      </c>
      <c r="M1041" s="16" t="str">
        <f>+CONSOLIDADO!N1045&amp;" "&amp;CONSOLIDADO!O1045</f>
        <v xml:space="preserve"> </v>
      </c>
    </row>
    <row r="1042" spans="1:13" x14ac:dyDescent="0.2">
      <c r="A1042" s="34" t="str">
        <f t="shared" si="80"/>
        <v>-539</v>
      </c>
      <c r="B1042" s="34">
        <f t="shared" si="81"/>
        <v>539</v>
      </c>
      <c r="C1042" s="34" t="str">
        <f t="shared" si="82"/>
        <v/>
      </c>
      <c r="D1042" s="34" t="str">
        <f t="shared" si="83"/>
        <v/>
      </c>
      <c r="E1042" s="34" t="str">
        <f t="shared" si="84"/>
        <v/>
      </c>
      <c r="F1042" s="35" t="str">
        <f>IF(ISERROR(CONSOLIDADO!D1046&amp;IF(LEN(CONSOLIDADO!G1046)=1,"00"&amp;CONSOLIDADO!G1046,IF(LEN(CONSOLIDADO!G1046)=2,"0"&amp;CONSOLIDADO!G1046,IF(LEN(CONSOLIDADO!G1046)=3,CONSOLIDADO!G1046,""))))=TRUE,"",CONSOLIDADO!D1046&amp;IF(LEN(CONSOLIDADO!G1046)=1,"00"&amp;CONSOLIDADO!G1046,IF(LEN(CONSOLIDADO!G1046)=2,"0"&amp;CONSOLIDADO!G1046,IF(LEN(CONSOLIDADO!G1046)=3,CONSOLIDADO!G1046,""))))</f>
        <v/>
      </c>
      <c r="G1042" s="16">
        <f>CONSOLIDADO!B1046</f>
        <v>0</v>
      </c>
      <c r="H1042" s="16" t="str">
        <f>MID(CONSOLIDADO!E1046,6,250)</f>
        <v/>
      </c>
      <c r="I1042" s="36">
        <f>CONSOLIDADO!H1046</f>
        <v>0</v>
      </c>
      <c r="J1042" s="34" t="str">
        <f>+CONSOLIDADO!P1046&amp;" - "&amp;CONSOLIDADO!Q1046&amp;" - "&amp;CONSOLIDADO!R1046&amp;" "&amp;CONSOLIDADO!S1046</f>
        <v xml:space="preserve"> -  -  </v>
      </c>
      <c r="K1042" s="34" t="str">
        <f>+CONSOLIDADO!J1046&amp;" "&amp;CONSOLIDADO!K1046</f>
        <v xml:space="preserve"> </v>
      </c>
      <c r="L1042" s="16" t="str">
        <f>+CONSOLIDADO!L1046&amp;" "&amp;CONSOLIDADO!M1046</f>
        <v xml:space="preserve"> </v>
      </c>
      <c r="M1042" s="16" t="str">
        <f>+CONSOLIDADO!N1046&amp;" "&amp;CONSOLIDADO!O1046</f>
        <v xml:space="preserve"> </v>
      </c>
    </row>
    <row r="1043" spans="1:13" x14ac:dyDescent="0.2">
      <c r="A1043" s="34" t="str">
        <f t="shared" si="80"/>
        <v>-540</v>
      </c>
      <c r="B1043" s="34">
        <f t="shared" si="81"/>
        <v>540</v>
      </c>
      <c r="C1043" s="34" t="str">
        <f t="shared" si="82"/>
        <v/>
      </c>
      <c r="D1043" s="34" t="str">
        <f t="shared" si="83"/>
        <v/>
      </c>
      <c r="E1043" s="34" t="str">
        <f t="shared" si="84"/>
        <v/>
      </c>
      <c r="F1043" s="35" t="str">
        <f>IF(ISERROR(CONSOLIDADO!D1047&amp;IF(LEN(CONSOLIDADO!G1047)=1,"00"&amp;CONSOLIDADO!G1047,IF(LEN(CONSOLIDADO!G1047)=2,"0"&amp;CONSOLIDADO!G1047,IF(LEN(CONSOLIDADO!G1047)=3,CONSOLIDADO!G1047,""))))=TRUE,"",CONSOLIDADO!D1047&amp;IF(LEN(CONSOLIDADO!G1047)=1,"00"&amp;CONSOLIDADO!G1047,IF(LEN(CONSOLIDADO!G1047)=2,"0"&amp;CONSOLIDADO!G1047,IF(LEN(CONSOLIDADO!G1047)=3,CONSOLIDADO!G1047,""))))</f>
        <v/>
      </c>
      <c r="G1043" s="16">
        <f>CONSOLIDADO!B1047</f>
        <v>0</v>
      </c>
      <c r="H1043" s="16" t="str">
        <f>MID(CONSOLIDADO!E1047,6,250)</f>
        <v/>
      </c>
      <c r="I1043" s="36">
        <f>CONSOLIDADO!H1047</f>
        <v>0</v>
      </c>
      <c r="J1043" s="34" t="str">
        <f>+CONSOLIDADO!P1047&amp;" - "&amp;CONSOLIDADO!Q1047&amp;" - "&amp;CONSOLIDADO!R1047&amp;" "&amp;CONSOLIDADO!S1047</f>
        <v xml:space="preserve"> -  -  </v>
      </c>
      <c r="K1043" s="34" t="str">
        <f>+CONSOLIDADO!J1047&amp;" "&amp;CONSOLIDADO!K1047</f>
        <v xml:space="preserve"> </v>
      </c>
      <c r="L1043" s="16" t="str">
        <f>+CONSOLIDADO!L1047&amp;" "&amp;CONSOLIDADO!M1047</f>
        <v xml:space="preserve"> </v>
      </c>
      <c r="M1043" s="16" t="str">
        <f>+CONSOLIDADO!N1047&amp;" "&amp;CONSOLIDADO!O1047</f>
        <v xml:space="preserve"> </v>
      </c>
    </row>
    <row r="1044" spans="1:13" x14ac:dyDescent="0.2">
      <c r="A1044" s="34" t="str">
        <f t="shared" si="80"/>
        <v>-541</v>
      </c>
      <c r="B1044" s="34">
        <f t="shared" si="81"/>
        <v>541</v>
      </c>
      <c r="C1044" s="34" t="str">
        <f t="shared" si="82"/>
        <v/>
      </c>
      <c r="D1044" s="34" t="str">
        <f t="shared" si="83"/>
        <v/>
      </c>
      <c r="E1044" s="34" t="str">
        <f t="shared" si="84"/>
        <v/>
      </c>
      <c r="F1044" s="35" t="str">
        <f>IF(ISERROR(CONSOLIDADO!D1048&amp;IF(LEN(CONSOLIDADO!G1048)=1,"00"&amp;CONSOLIDADO!G1048,IF(LEN(CONSOLIDADO!G1048)=2,"0"&amp;CONSOLIDADO!G1048,IF(LEN(CONSOLIDADO!G1048)=3,CONSOLIDADO!G1048,""))))=TRUE,"",CONSOLIDADO!D1048&amp;IF(LEN(CONSOLIDADO!G1048)=1,"00"&amp;CONSOLIDADO!G1048,IF(LEN(CONSOLIDADO!G1048)=2,"0"&amp;CONSOLIDADO!G1048,IF(LEN(CONSOLIDADO!G1048)=3,CONSOLIDADO!G1048,""))))</f>
        <v/>
      </c>
      <c r="G1044" s="16">
        <f>CONSOLIDADO!B1048</f>
        <v>0</v>
      </c>
      <c r="H1044" s="16" t="str">
        <f>MID(CONSOLIDADO!E1048,6,250)</f>
        <v/>
      </c>
      <c r="I1044" s="36">
        <f>CONSOLIDADO!H1048</f>
        <v>0</v>
      </c>
      <c r="J1044" s="34" t="str">
        <f>+CONSOLIDADO!P1048&amp;" - "&amp;CONSOLIDADO!Q1048&amp;" - "&amp;CONSOLIDADO!R1048&amp;" "&amp;CONSOLIDADO!S1048</f>
        <v xml:space="preserve"> -  -  </v>
      </c>
      <c r="K1044" s="34" t="str">
        <f>+CONSOLIDADO!J1048&amp;" "&amp;CONSOLIDADO!K1048</f>
        <v xml:space="preserve"> </v>
      </c>
      <c r="L1044" s="16" t="str">
        <f>+CONSOLIDADO!L1048&amp;" "&amp;CONSOLIDADO!M1048</f>
        <v xml:space="preserve"> </v>
      </c>
      <c r="M1044" s="16" t="str">
        <f>+CONSOLIDADO!N1048&amp;" "&amp;CONSOLIDADO!O1048</f>
        <v xml:space="preserve"> </v>
      </c>
    </row>
    <row r="1045" spans="1:13" x14ac:dyDescent="0.2">
      <c r="A1045" s="34" t="str">
        <f t="shared" si="80"/>
        <v>-542</v>
      </c>
      <c r="B1045" s="34">
        <f t="shared" si="81"/>
        <v>542</v>
      </c>
      <c r="C1045" s="34" t="str">
        <f t="shared" si="82"/>
        <v/>
      </c>
      <c r="D1045" s="34" t="str">
        <f t="shared" si="83"/>
        <v/>
      </c>
      <c r="E1045" s="34" t="str">
        <f t="shared" si="84"/>
        <v/>
      </c>
      <c r="F1045" s="35" t="str">
        <f>IF(ISERROR(CONSOLIDADO!D1049&amp;IF(LEN(CONSOLIDADO!G1049)=1,"00"&amp;CONSOLIDADO!G1049,IF(LEN(CONSOLIDADO!G1049)=2,"0"&amp;CONSOLIDADO!G1049,IF(LEN(CONSOLIDADO!G1049)=3,CONSOLIDADO!G1049,""))))=TRUE,"",CONSOLIDADO!D1049&amp;IF(LEN(CONSOLIDADO!G1049)=1,"00"&amp;CONSOLIDADO!G1049,IF(LEN(CONSOLIDADO!G1049)=2,"0"&amp;CONSOLIDADO!G1049,IF(LEN(CONSOLIDADO!G1049)=3,CONSOLIDADO!G1049,""))))</f>
        <v/>
      </c>
      <c r="G1045" s="16">
        <f>CONSOLIDADO!B1049</f>
        <v>0</v>
      </c>
      <c r="H1045" s="16" t="str">
        <f>MID(CONSOLIDADO!E1049,6,250)</f>
        <v/>
      </c>
      <c r="I1045" s="36">
        <f>CONSOLIDADO!H1049</f>
        <v>0</v>
      </c>
      <c r="J1045" s="34" t="str">
        <f>+CONSOLIDADO!P1049&amp;" - "&amp;CONSOLIDADO!Q1049&amp;" - "&amp;CONSOLIDADO!R1049&amp;" "&amp;CONSOLIDADO!S1049</f>
        <v xml:space="preserve"> -  -  </v>
      </c>
      <c r="K1045" s="34" t="str">
        <f>+CONSOLIDADO!J1049&amp;" "&amp;CONSOLIDADO!K1049</f>
        <v xml:space="preserve"> </v>
      </c>
      <c r="L1045" s="16" t="str">
        <f>+CONSOLIDADO!L1049&amp;" "&amp;CONSOLIDADO!M1049</f>
        <v xml:space="preserve"> </v>
      </c>
      <c r="M1045" s="16" t="str">
        <f>+CONSOLIDADO!N1049&amp;" "&amp;CONSOLIDADO!O1049</f>
        <v xml:space="preserve"> </v>
      </c>
    </row>
    <row r="1046" spans="1:13" x14ac:dyDescent="0.2">
      <c r="A1046" s="34" t="str">
        <f t="shared" si="80"/>
        <v>-543</v>
      </c>
      <c r="B1046" s="34">
        <f t="shared" si="81"/>
        <v>543</v>
      </c>
      <c r="C1046" s="34" t="str">
        <f t="shared" si="82"/>
        <v/>
      </c>
      <c r="D1046" s="34" t="str">
        <f t="shared" si="83"/>
        <v/>
      </c>
      <c r="E1046" s="34" t="str">
        <f t="shared" si="84"/>
        <v/>
      </c>
      <c r="F1046" s="35" t="str">
        <f>IF(ISERROR(CONSOLIDADO!D1050&amp;IF(LEN(CONSOLIDADO!G1050)=1,"00"&amp;CONSOLIDADO!G1050,IF(LEN(CONSOLIDADO!G1050)=2,"0"&amp;CONSOLIDADO!G1050,IF(LEN(CONSOLIDADO!G1050)=3,CONSOLIDADO!G1050,""))))=TRUE,"",CONSOLIDADO!D1050&amp;IF(LEN(CONSOLIDADO!G1050)=1,"00"&amp;CONSOLIDADO!G1050,IF(LEN(CONSOLIDADO!G1050)=2,"0"&amp;CONSOLIDADO!G1050,IF(LEN(CONSOLIDADO!G1050)=3,CONSOLIDADO!G1050,""))))</f>
        <v/>
      </c>
      <c r="G1046" s="16">
        <f>CONSOLIDADO!B1050</f>
        <v>0</v>
      </c>
      <c r="H1046" s="16" t="str">
        <f>MID(CONSOLIDADO!E1050,6,250)</f>
        <v/>
      </c>
      <c r="I1046" s="36">
        <f>CONSOLIDADO!H1050</f>
        <v>0</v>
      </c>
      <c r="J1046" s="34" t="str">
        <f>+CONSOLIDADO!P1050&amp;" - "&amp;CONSOLIDADO!Q1050&amp;" - "&amp;CONSOLIDADO!R1050&amp;" "&amp;CONSOLIDADO!S1050</f>
        <v xml:space="preserve"> -  -  </v>
      </c>
      <c r="K1046" s="34" t="str">
        <f>+CONSOLIDADO!J1050&amp;" "&amp;CONSOLIDADO!K1050</f>
        <v xml:space="preserve"> </v>
      </c>
      <c r="L1046" s="16" t="str">
        <f>+CONSOLIDADO!L1050&amp;" "&amp;CONSOLIDADO!M1050</f>
        <v xml:space="preserve"> </v>
      </c>
      <c r="M1046" s="16" t="str">
        <f>+CONSOLIDADO!N1050&amp;" "&amp;CONSOLIDADO!O1050</f>
        <v xml:space="preserve"> </v>
      </c>
    </row>
    <row r="1047" spans="1:13" x14ac:dyDescent="0.2">
      <c r="A1047" s="34" t="str">
        <f t="shared" si="80"/>
        <v>-544</v>
      </c>
      <c r="B1047" s="34">
        <f t="shared" si="81"/>
        <v>544</v>
      </c>
      <c r="C1047" s="34" t="str">
        <f t="shared" si="82"/>
        <v/>
      </c>
      <c r="D1047" s="34" t="str">
        <f t="shared" si="83"/>
        <v/>
      </c>
      <c r="E1047" s="34" t="str">
        <f t="shared" si="84"/>
        <v/>
      </c>
      <c r="F1047" s="35" t="str">
        <f>IF(ISERROR(CONSOLIDADO!D1051&amp;IF(LEN(CONSOLIDADO!G1051)=1,"00"&amp;CONSOLIDADO!G1051,IF(LEN(CONSOLIDADO!G1051)=2,"0"&amp;CONSOLIDADO!G1051,IF(LEN(CONSOLIDADO!G1051)=3,CONSOLIDADO!G1051,""))))=TRUE,"",CONSOLIDADO!D1051&amp;IF(LEN(CONSOLIDADO!G1051)=1,"00"&amp;CONSOLIDADO!G1051,IF(LEN(CONSOLIDADO!G1051)=2,"0"&amp;CONSOLIDADO!G1051,IF(LEN(CONSOLIDADO!G1051)=3,CONSOLIDADO!G1051,""))))</f>
        <v/>
      </c>
      <c r="G1047" s="16">
        <f>CONSOLIDADO!B1051</f>
        <v>0</v>
      </c>
      <c r="H1047" s="16" t="str">
        <f>MID(CONSOLIDADO!E1051,6,250)</f>
        <v/>
      </c>
      <c r="I1047" s="36">
        <f>CONSOLIDADO!H1051</f>
        <v>0</v>
      </c>
      <c r="J1047" s="34" t="str">
        <f>+CONSOLIDADO!P1051&amp;" - "&amp;CONSOLIDADO!Q1051&amp;" - "&amp;CONSOLIDADO!R1051&amp;" "&amp;CONSOLIDADO!S1051</f>
        <v xml:space="preserve"> -  -  </v>
      </c>
      <c r="K1047" s="34" t="str">
        <f>+CONSOLIDADO!J1051&amp;" "&amp;CONSOLIDADO!K1051</f>
        <v xml:space="preserve"> </v>
      </c>
      <c r="L1047" s="16" t="str">
        <f>+CONSOLIDADO!L1051&amp;" "&amp;CONSOLIDADO!M1051</f>
        <v xml:space="preserve"> </v>
      </c>
      <c r="M1047" s="16" t="str">
        <f>+CONSOLIDADO!N1051&amp;" "&amp;CONSOLIDADO!O1051</f>
        <v xml:space="preserve"> </v>
      </c>
    </row>
    <row r="1048" spans="1:13" x14ac:dyDescent="0.2">
      <c r="A1048" s="34" t="str">
        <f t="shared" si="80"/>
        <v>-545</v>
      </c>
      <c r="B1048" s="34">
        <f t="shared" si="81"/>
        <v>545</v>
      </c>
      <c r="C1048" s="34" t="str">
        <f t="shared" si="82"/>
        <v/>
      </c>
      <c r="D1048" s="34" t="str">
        <f t="shared" si="83"/>
        <v/>
      </c>
      <c r="E1048" s="34" t="str">
        <f t="shared" si="84"/>
        <v/>
      </c>
      <c r="F1048" s="35" t="str">
        <f>IF(ISERROR(CONSOLIDADO!D1052&amp;IF(LEN(CONSOLIDADO!G1052)=1,"00"&amp;CONSOLIDADO!G1052,IF(LEN(CONSOLIDADO!G1052)=2,"0"&amp;CONSOLIDADO!G1052,IF(LEN(CONSOLIDADO!G1052)=3,CONSOLIDADO!G1052,""))))=TRUE,"",CONSOLIDADO!D1052&amp;IF(LEN(CONSOLIDADO!G1052)=1,"00"&amp;CONSOLIDADO!G1052,IF(LEN(CONSOLIDADO!G1052)=2,"0"&amp;CONSOLIDADO!G1052,IF(LEN(CONSOLIDADO!G1052)=3,CONSOLIDADO!G1052,""))))</f>
        <v/>
      </c>
      <c r="G1048" s="16">
        <f>CONSOLIDADO!B1052</f>
        <v>0</v>
      </c>
      <c r="H1048" s="16" t="str">
        <f>MID(CONSOLIDADO!E1052,6,250)</f>
        <v/>
      </c>
      <c r="I1048" s="36">
        <f>CONSOLIDADO!H1052</f>
        <v>0</v>
      </c>
      <c r="J1048" s="34" t="str">
        <f>+CONSOLIDADO!P1052&amp;" - "&amp;CONSOLIDADO!Q1052&amp;" - "&amp;CONSOLIDADO!R1052&amp;" "&amp;CONSOLIDADO!S1052</f>
        <v xml:space="preserve"> -  -  </v>
      </c>
      <c r="K1048" s="34" t="str">
        <f>+CONSOLIDADO!J1052&amp;" "&amp;CONSOLIDADO!K1052</f>
        <v xml:space="preserve"> </v>
      </c>
      <c r="L1048" s="16" t="str">
        <f>+CONSOLIDADO!L1052&amp;" "&amp;CONSOLIDADO!M1052</f>
        <v xml:space="preserve"> </v>
      </c>
      <c r="M1048" s="16" t="str">
        <f>+CONSOLIDADO!N1052&amp;" "&amp;CONSOLIDADO!O1052</f>
        <v xml:space="preserve"> </v>
      </c>
    </row>
    <row r="1049" spans="1:13" x14ac:dyDescent="0.2">
      <c r="A1049" s="34" t="str">
        <f t="shared" si="80"/>
        <v>-546</v>
      </c>
      <c r="B1049" s="34">
        <f t="shared" si="81"/>
        <v>546</v>
      </c>
      <c r="C1049" s="34" t="str">
        <f t="shared" si="82"/>
        <v/>
      </c>
      <c r="D1049" s="34" t="str">
        <f t="shared" si="83"/>
        <v/>
      </c>
      <c r="E1049" s="34" t="str">
        <f t="shared" si="84"/>
        <v/>
      </c>
      <c r="F1049" s="35" t="str">
        <f>IF(ISERROR(CONSOLIDADO!D1053&amp;IF(LEN(CONSOLIDADO!G1053)=1,"00"&amp;CONSOLIDADO!G1053,IF(LEN(CONSOLIDADO!G1053)=2,"0"&amp;CONSOLIDADO!G1053,IF(LEN(CONSOLIDADO!G1053)=3,CONSOLIDADO!G1053,""))))=TRUE,"",CONSOLIDADO!D1053&amp;IF(LEN(CONSOLIDADO!G1053)=1,"00"&amp;CONSOLIDADO!G1053,IF(LEN(CONSOLIDADO!G1053)=2,"0"&amp;CONSOLIDADO!G1053,IF(LEN(CONSOLIDADO!G1053)=3,CONSOLIDADO!G1053,""))))</f>
        <v/>
      </c>
      <c r="G1049" s="16">
        <f>CONSOLIDADO!B1053</f>
        <v>0</v>
      </c>
      <c r="H1049" s="16" t="str">
        <f>MID(CONSOLIDADO!E1053,6,250)</f>
        <v/>
      </c>
      <c r="I1049" s="36">
        <f>CONSOLIDADO!H1053</f>
        <v>0</v>
      </c>
      <c r="J1049" s="34" t="str">
        <f>+CONSOLIDADO!P1053&amp;" - "&amp;CONSOLIDADO!Q1053&amp;" - "&amp;CONSOLIDADO!R1053&amp;" "&amp;CONSOLIDADO!S1053</f>
        <v xml:space="preserve"> -  -  </v>
      </c>
      <c r="K1049" s="34" t="str">
        <f>+CONSOLIDADO!J1053&amp;" "&amp;CONSOLIDADO!K1053</f>
        <v xml:space="preserve"> </v>
      </c>
      <c r="L1049" s="16" t="str">
        <f>+CONSOLIDADO!L1053&amp;" "&amp;CONSOLIDADO!M1053</f>
        <v xml:space="preserve"> </v>
      </c>
      <c r="M1049" s="16" t="str">
        <f>+CONSOLIDADO!N1053&amp;" "&amp;CONSOLIDADO!O1053</f>
        <v xml:space="preserve"> </v>
      </c>
    </row>
    <row r="1050" spans="1:13" x14ac:dyDescent="0.2">
      <c r="A1050" s="34" t="str">
        <f t="shared" si="80"/>
        <v>-547</v>
      </c>
      <c r="B1050" s="34">
        <f t="shared" si="81"/>
        <v>547</v>
      </c>
      <c r="C1050" s="34" t="str">
        <f t="shared" si="82"/>
        <v/>
      </c>
      <c r="D1050" s="34" t="str">
        <f t="shared" si="83"/>
        <v/>
      </c>
      <c r="E1050" s="34" t="str">
        <f t="shared" si="84"/>
        <v/>
      </c>
      <c r="F1050" s="35" t="str">
        <f>IF(ISERROR(CONSOLIDADO!D1054&amp;IF(LEN(CONSOLIDADO!G1054)=1,"00"&amp;CONSOLIDADO!G1054,IF(LEN(CONSOLIDADO!G1054)=2,"0"&amp;CONSOLIDADO!G1054,IF(LEN(CONSOLIDADO!G1054)=3,CONSOLIDADO!G1054,""))))=TRUE,"",CONSOLIDADO!D1054&amp;IF(LEN(CONSOLIDADO!G1054)=1,"00"&amp;CONSOLIDADO!G1054,IF(LEN(CONSOLIDADO!G1054)=2,"0"&amp;CONSOLIDADO!G1054,IF(LEN(CONSOLIDADO!G1054)=3,CONSOLIDADO!G1054,""))))</f>
        <v/>
      </c>
      <c r="G1050" s="16">
        <f>CONSOLIDADO!B1054</f>
        <v>0</v>
      </c>
      <c r="H1050" s="16" t="str">
        <f>MID(CONSOLIDADO!E1054,6,250)</f>
        <v/>
      </c>
      <c r="I1050" s="36">
        <f>CONSOLIDADO!H1054</f>
        <v>0</v>
      </c>
      <c r="J1050" s="34" t="str">
        <f>+CONSOLIDADO!P1054&amp;" - "&amp;CONSOLIDADO!Q1054&amp;" - "&amp;CONSOLIDADO!R1054&amp;" "&amp;CONSOLIDADO!S1054</f>
        <v xml:space="preserve"> -  -  </v>
      </c>
      <c r="K1050" s="34" t="str">
        <f>+CONSOLIDADO!J1054&amp;" "&amp;CONSOLIDADO!K1054</f>
        <v xml:space="preserve"> </v>
      </c>
      <c r="L1050" s="16" t="str">
        <f>+CONSOLIDADO!L1054&amp;" "&amp;CONSOLIDADO!M1054</f>
        <v xml:space="preserve"> </v>
      </c>
      <c r="M1050" s="16" t="str">
        <f>+CONSOLIDADO!N1054&amp;" "&amp;CONSOLIDADO!O1054</f>
        <v xml:space="preserve"> </v>
      </c>
    </row>
    <row r="1051" spans="1:13" x14ac:dyDescent="0.2">
      <c r="A1051" s="34" t="str">
        <f t="shared" si="80"/>
        <v>-548</v>
      </c>
      <c r="B1051" s="34">
        <f t="shared" si="81"/>
        <v>548</v>
      </c>
      <c r="C1051" s="34" t="str">
        <f t="shared" si="82"/>
        <v/>
      </c>
      <c r="D1051" s="34" t="str">
        <f t="shared" si="83"/>
        <v/>
      </c>
      <c r="E1051" s="34" t="str">
        <f t="shared" si="84"/>
        <v/>
      </c>
      <c r="F1051" s="35" t="str">
        <f>IF(ISERROR(CONSOLIDADO!D1055&amp;IF(LEN(CONSOLIDADO!G1055)=1,"00"&amp;CONSOLIDADO!G1055,IF(LEN(CONSOLIDADO!G1055)=2,"0"&amp;CONSOLIDADO!G1055,IF(LEN(CONSOLIDADO!G1055)=3,CONSOLIDADO!G1055,""))))=TRUE,"",CONSOLIDADO!D1055&amp;IF(LEN(CONSOLIDADO!G1055)=1,"00"&amp;CONSOLIDADO!G1055,IF(LEN(CONSOLIDADO!G1055)=2,"0"&amp;CONSOLIDADO!G1055,IF(LEN(CONSOLIDADO!G1055)=3,CONSOLIDADO!G1055,""))))</f>
        <v/>
      </c>
      <c r="G1051" s="16">
        <f>CONSOLIDADO!B1055</f>
        <v>0</v>
      </c>
      <c r="H1051" s="16" t="str">
        <f>MID(CONSOLIDADO!E1055,6,250)</f>
        <v/>
      </c>
      <c r="I1051" s="36">
        <f>CONSOLIDADO!H1055</f>
        <v>0</v>
      </c>
      <c r="J1051" s="34" t="str">
        <f>+CONSOLIDADO!P1055&amp;" - "&amp;CONSOLIDADO!Q1055&amp;" - "&amp;CONSOLIDADO!R1055&amp;" "&amp;CONSOLIDADO!S1055</f>
        <v xml:space="preserve"> -  -  </v>
      </c>
      <c r="K1051" s="34" t="str">
        <f>+CONSOLIDADO!J1055&amp;" "&amp;CONSOLIDADO!K1055</f>
        <v xml:space="preserve"> </v>
      </c>
      <c r="L1051" s="16" t="str">
        <f>+CONSOLIDADO!L1055&amp;" "&amp;CONSOLIDADO!M1055</f>
        <v xml:space="preserve"> </v>
      </c>
      <c r="M1051" s="16" t="str">
        <f>+CONSOLIDADO!N1055&amp;" "&amp;CONSOLIDADO!O1055</f>
        <v xml:space="preserve"> </v>
      </c>
    </row>
    <row r="1052" spans="1:13" x14ac:dyDescent="0.2">
      <c r="A1052" s="34" t="str">
        <f t="shared" si="80"/>
        <v>-549</v>
      </c>
      <c r="B1052" s="34">
        <f t="shared" si="81"/>
        <v>549</v>
      </c>
      <c r="C1052" s="34" t="str">
        <f t="shared" si="82"/>
        <v/>
      </c>
      <c r="D1052" s="34" t="str">
        <f t="shared" si="83"/>
        <v/>
      </c>
      <c r="E1052" s="34" t="str">
        <f t="shared" si="84"/>
        <v/>
      </c>
      <c r="F1052" s="35" t="str">
        <f>IF(ISERROR(CONSOLIDADO!D1056&amp;IF(LEN(CONSOLIDADO!G1056)=1,"00"&amp;CONSOLIDADO!G1056,IF(LEN(CONSOLIDADO!G1056)=2,"0"&amp;CONSOLIDADO!G1056,IF(LEN(CONSOLIDADO!G1056)=3,CONSOLIDADO!G1056,""))))=TRUE,"",CONSOLIDADO!D1056&amp;IF(LEN(CONSOLIDADO!G1056)=1,"00"&amp;CONSOLIDADO!G1056,IF(LEN(CONSOLIDADO!G1056)=2,"0"&amp;CONSOLIDADO!G1056,IF(LEN(CONSOLIDADO!G1056)=3,CONSOLIDADO!G1056,""))))</f>
        <v/>
      </c>
      <c r="G1052" s="16">
        <f>CONSOLIDADO!B1056</f>
        <v>0</v>
      </c>
      <c r="H1052" s="16" t="str">
        <f>MID(CONSOLIDADO!E1056,6,250)</f>
        <v/>
      </c>
      <c r="I1052" s="36">
        <f>CONSOLIDADO!H1056</f>
        <v>0</v>
      </c>
      <c r="J1052" s="34" t="str">
        <f>+CONSOLIDADO!P1056&amp;" - "&amp;CONSOLIDADO!Q1056&amp;" - "&amp;CONSOLIDADO!R1056&amp;" "&amp;CONSOLIDADO!S1056</f>
        <v xml:space="preserve"> -  -  </v>
      </c>
      <c r="K1052" s="34" t="str">
        <f>+CONSOLIDADO!J1056&amp;" "&amp;CONSOLIDADO!K1056</f>
        <v xml:space="preserve"> </v>
      </c>
      <c r="L1052" s="16" t="str">
        <f>+CONSOLIDADO!L1056&amp;" "&amp;CONSOLIDADO!M1056</f>
        <v xml:space="preserve"> </v>
      </c>
      <c r="M1052" s="16" t="str">
        <f>+CONSOLIDADO!N1056&amp;" "&amp;CONSOLIDADO!O1056</f>
        <v xml:space="preserve"> </v>
      </c>
    </row>
    <row r="1053" spans="1:13" x14ac:dyDescent="0.2">
      <c r="A1053" s="34" t="str">
        <f t="shared" si="80"/>
        <v>-550</v>
      </c>
      <c r="B1053" s="34">
        <f t="shared" si="81"/>
        <v>550</v>
      </c>
      <c r="C1053" s="34" t="str">
        <f t="shared" si="82"/>
        <v/>
      </c>
      <c r="D1053" s="34" t="str">
        <f t="shared" si="83"/>
        <v/>
      </c>
      <c r="E1053" s="34" t="str">
        <f t="shared" si="84"/>
        <v/>
      </c>
      <c r="F1053" s="35" t="str">
        <f>IF(ISERROR(CONSOLIDADO!D1057&amp;IF(LEN(CONSOLIDADO!G1057)=1,"00"&amp;CONSOLIDADO!G1057,IF(LEN(CONSOLIDADO!G1057)=2,"0"&amp;CONSOLIDADO!G1057,IF(LEN(CONSOLIDADO!G1057)=3,CONSOLIDADO!G1057,""))))=TRUE,"",CONSOLIDADO!D1057&amp;IF(LEN(CONSOLIDADO!G1057)=1,"00"&amp;CONSOLIDADO!G1057,IF(LEN(CONSOLIDADO!G1057)=2,"0"&amp;CONSOLIDADO!G1057,IF(LEN(CONSOLIDADO!G1057)=3,CONSOLIDADO!G1057,""))))</f>
        <v/>
      </c>
      <c r="G1053" s="16">
        <f>CONSOLIDADO!B1057</f>
        <v>0</v>
      </c>
      <c r="H1053" s="16" t="str">
        <f>MID(CONSOLIDADO!E1057,6,250)</f>
        <v/>
      </c>
      <c r="I1053" s="36">
        <f>CONSOLIDADO!H1057</f>
        <v>0</v>
      </c>
      <c r="J1053" s="34" t="str">
        <f>+CONSOLIDADO!P1057&amp;" - "&amp;CONSOLIDADO!Q1057&amp;" - "&amp;CONSOLIDADO!R1057&amp;" "&amp;CONSOLIDADO!S1057</f>
        <v xml:space="preserve"> -  -  </v>
      </c>
      <c r="K1053" s="34" t="str">
        <f>+CONSOLIDADO!J1057&amp;" "&amp;CONSOLIDADO!K1057</f>
        <v xml:space="preserve"> </v>
      </c>
      <c r="L1053" s="16" t="str">
        <f>+CONSOLIDADO!L1057&amp;" "&amp;CONSOLIDADO!M1057</f>
        <v xml:space="preserve"> </v>
      </c>
      <c r="M1053" s="16" t="str">
        <f>+CONSOLIDADO!N1057&amp;" "&amp;CONSOLIDADO!O1057</f>
        <v xml:space="preserve"> </v>
      </c>
    </row>
    <row r="1054" spans="1:13" x14ac:dyDescent="0.2">
      <c r="A1054" s="34" t="str">
        <f t="shared" si="80"/>
        <v>-551</v>
      </c>
      <c r="B1054" s="34">
        <f t="shared" si="81"/>
        <v>551</v>
      </c>
      <c r="C1054" s="34" t="str">
        <f t="shared" si="82"/>
        <v/>
      </c>
      <c r="D1054" s="34" t="str">
        <f t="shared" si="83"/>
        <v/>
      </c>
      <c r="E1054" s="34" t="str">
        <f t="shared" si="84"/>
        <v/>
      </c>
      <c r="F1054" s="35" t="str">
        <f>IF(ISERROR(CONSOLIDADO!D1058&amp;IF(LEN(CONSOLIDADO!G1058)=1,"00"&amp;CONSOLIDADO!G1058,IF(LEN(CONSOLIDADO!G1058)=2,"0"&amp;CONSOLIDADO!G1058,IF(LEN(CONSOLIDADO!G1058)=3,CONSOLIDADO!G1058,""))))=TRUE,"",CONSOLIDADO!D1058&amp;IF(LEN(CONSOLIDADO!G1058)=1,"00"&amp;CONSOLIDADO!G1058,IF(LEN(CONSOLIDADO!G1058)=2,"0"&amp;CONSOLIDADO!G1058,IF(LEN(CONSOLIDADO!G1058)=3,CONSOLIDADO!G1058,""))))</f>
        <v/>
      </c>
      <c r="G1054" s="16">
        <f>CONSOLIDADO!B1058</f>
        <v>0</v>
      </c>
      <c r="H1054" s="16" t="str">
        <f>MID(CONSOLIDADO!E1058,6,250)</f>
        <v/>
      </c>
      <c r="I1054" s="36">
        <f>CONSOLIDADO!H1058</f>
        <v>0</v>
      </c>
      <c r="J1054" s="34" t="str">
        <f>+CONSOLIDADO!P1058&amp;" - "&amp;CONSOLIDADO!Q1058&amp;" - "&amp;CONSOLIDADO!R1058&amp;" "&amp;CONSOLIDADO!S1058</f>
        <v xml:space="preserve"> -  -  </v>
      </c>
      <c r="K1054" s="34" t="str">
        <f>+CONSOLIDADO!J1058&amp;" "&amp;CONSOLIDADO!K1058</f>
        <v xml:space="preserve"> </v>
      </c>
      <c r="L1054" s="16" t="str">
        <f>+CONSOLIDADO!L1058&amp;" "&amp;CONSOLIDADO!M1058</f>
        <v xml:space="preserve"> </v>
      </c>
      <c r="M1054" s="16" t="str">
        <f>+CONSOLIDADO!N1058&amp;" "&amp;CONSOLIDADO!O1058</f>
        <v xml:space="preserve"> </v>
      </c>
    </row>
    <row r="1055" spans="1:13" x14ac:dyDescent="0.2">
      <c r="A1055" s="34" t="str">
        <f t="shared" si="80"/>
        <v>-552</v>
      </c>
      <c r="B1055" s="34">
        <f t="shared" si="81"/>
        <v>552</v>
      </c>
      <c r="C1055" s="34" t="str">
        <f t="shared" si="82"/>
        <v/>
      </c>
      <c r="D1055" s="34" t="str">
        <f t="shared" si="83"/>
        <v/>
      </c>
      <c r="E1055" s="34" t="str">
        <f t="shared" si="84"/>
        <v/>
      </c>
      <c r="F1055" s="35" t="str">
        <f>IF(ISERROR(CONSOLIDADO!D1059&amp;IF(LEN(CONSOLIDADO!G1059)=1,"00"&amp;CONSOLIDADO!G1059,IF(LEN(CONSOLIDADO!G1059)=2,"0"&amp;CONSOLIDADO!G1059,IF(LEN(CONSOLIDADO!G1059)=3,CONSOLIDADO!G1059,""))))=TRUE,"",CONSOLIDADO!D1059&amp;IF(LEN(CONSOLIDADO!G1059)=1,"00"&amp;CONSOLIDADO!G1059,IF(LEN(CONSOLIDADO!G1059)=2,"0"&amp;CONSOLIDADO!G1059,IF(LEN(CONSOLIDADO!G1059)=3,CONSOLIDADO!G1059,""))))</f>
        <v/>
      </c>
      <c r="G1055" s="16">
        <f>CONSOLIDADO!B1059</f>
        <v>0</v>
      </c>
      <c r="H1055" s="16" t="str">
        <f>MID(CONSOLIDADO!E1059,6,250)</f>
        <v/>
      </c>
      <c r="I1055" s="36">
        <f>CONSOLIDADO!H1059</f>
        <v>0</v>
      </c>
      <c r="J1055" s="34" t="str">
        <f>+CONSOLIDADO!P1059&amp;" - "&amp;CONSOLIDADO!Q1059&amp;" - "&amp;CONSOLIDADO!R1059&amp;" "&amp;CONSOLIDADO!S1059</f>
        <v xml:space="preserve"> -  -  </v>
      </c>
      <c r="K1055" s="34" t="str">
        <f>+CONSOLIDADO!J1059&amp;" "&amp;CONSOLIDADO!K1059</f>
        <v xml:space="preserve"> </v>
      </c>
      <c r="L1055" s="16" t="str">
        <f>+CONSOLIDADO!L1059&amp;" "&amp;CONSOLIDADO!M1059</f>
        <v xml:space="preserve"> </v>
      </c>
      <c r="M1055" s="16" t="str">
        <f>+CONSOLIDADO!N1059&amp;" "&amp;CONSOLIDADO!O1059</f>
        <v xml:space="preserve"> </v>
      </c>
    </row>
    <row r="1056" spans="1:13" x14ac:dyDescent="0.2">
      <c r="A1056" s="34" t="str">
        <f t="shared" si="80"/>
        <v>-553</v>
      </c>
      <c r="B1056" s="34">
        <f t="shared" si="81"/>
        <v>553</v>
      </c>
      <c r="C1056" s="34" t="str">
        <f t="shared" si="82"/>
        <v/>
      </c>
      <c r="D1056" s="34" t="str">
        <f t="shared" si="83"/>
        <v/>
      </c>
      <c r="E1056" s="34" t="str">
        <f t="shared" si="84"/>
        <v/>
      </c>
      <c r="F1056" s="35" t="str">
        <f>IF(ISERROR(CONSOLIDADO!D1060&amp;IF(LEN(CONSOLIDADO!G1060)=1,"00"&amp;CONSOLIDADO!G1060,IF(LEN(CONSOLIDADO!G1060)=2,"0"&amp;CONSOLIDADO!G1060,IF(LEN(CONSOLIDADO!G1060)=3,CONSOLIDADO!G1060,""))))=TRUE,"",CONSOLIDADO!D1060&amp;IF(LEN(CONSOLIDADO!G1060)=1,"00"&amp;CONSOLIDADO!G1060,IF(LEN(CONSOLIDADO!G1060)=2,"0"&amp;CONSOLIDADO!G1060,IF(LEN(CONSOLIDADO!G1060)=3,CONSOLIDADO!G1060,""))))</f>
        <v/>
      </c>
      <c r="G1056" s="16">
        <f>CONSOLIDADO!B1060</f>
        <v>0</v>
      </c>
      <c r="H1056" s="16" t="str">
        <f>MID(CONSOLIDADO!E1060,6,250)</f>
        <v/>
      </c>
      <c r="I1056" s="36">
        <f>CONSOLIDADO!H1060</f>
        <v>0</v>
      </c>
      <c r="J1056" s="34" t="str">
        <f>+CONSOLIDADO!P1060&amp;" - "&amp;CONSOLIDADO!Q1060&amp;" - "&amp;CONSOLIDADO!R1060&amp;" "&amp;CONSOLIDADO!S1060</f>
        <v xml:space="preserve"> -  -  </v>
      </c>
      <c r="K1056" s="34" t="str">
        <f>+CONSOLIDADO!J1060&amp;" "&amp;CONSOLIDADO!K1060</f>
        <v xml:space="preserve"> </v>
      </c>
      <c r="L1056" s="16" t="str">
        <f>+CONSOLIDADO!L1060&amp;" "&amp;CONSOLIDADO!M1060</f>
        <v xml:space="preserve"> </v>
      </c>
      <c r="M1056" s="16" t="str">
        <f>+CONSOLIDADO!N1060&amp;" "&amp;CONSOLIDADO!O1060</f>
        <v xml:space="preserve"> </v>
      </c>
    </row>
    <row r="1057" spans="1:13" x14ac:dyDescent="0.2">
      <c r="A1057" s="34" t="str">
        <f t="shared" si="80"/>
        <v>-554</v>
      </c>
      <c r="B1057" s="34">
        <f t="shared" si="81"/>
        <v>554</v>
      </c>
      <c r="C1057" s="34" t="str">
        <f t="shared" si="82"/>
        <v/>
      </c>
      <c r="D1057" s="34" t="str">
        <f t="shared" si="83"/>
        <v/>
      </c>
      <c r="E1057" s="34" t="str">
        <f t="shared" si="84"/>
        <v/>
      </c>
      <c r="F1057" s="35" t="str">
        <f>IF(ISERROR(CONSOLIDADO!D1061&amp;IF(LEN(CONSOLIDADO!G1061)=1,"00"&amp;CONSOLIDADO!G1061,IF(LEN(CONSOLIDADO!G1061)=2,"0"&amp;CONSOLIDADO!G1061,IF(LEN(CONSOLIDADO!G1061)=3,CONSOLIDADO!G1061,""))))=TRUE,"",CONSOLIDADO!D1061&amp;IF(LEN(CONSOLIDADO!G1061)=1,"00"&amp;CONSOLIDADO!G1061,IF(LEN(CONSOLIDADO!G1061)=2,"0"&amp;CONSOLIDADO!G1061,IF(LEN(CONSOLIDADO!G1061)=3,CONSOLIDADO!G1061,""))))</f>
        <v/>
      </c>
      <c r="G1057" s="16">
        <f>CONSOLIDADO!B1061</f>
        <v>0</v>
      </c>
      <c r="H1057" s="16" t="str">
        <f>MID(CONSOLIDADO!E1061,6,250)</f>
        <v/>
      </c>
      <c r="I1057" s="36">
        <f>CONSOLIDADO!H1061</f>
        <v>0</v>
      </c>
      <c r="J1057" s="34" t="str">
        <f>+CONSOLIDADO!P1061&amp;" - "&amp;CONSOLIDADO!Q1061&amp;" - "&amp;CONSOLIDADO!R1061&amp;" "&amp;CONSOLIDADO!S1061</f>
        <v xml:space="preserve"> -  -  </v>
      </c>
      <c r="K1057" s="34" t="str">
        <f>+CONSOLIDADO!J1061&amp;" "&amp;CONSOLIDADO!K1061</f>
        <v xml:space="preserve"> </v>
      </c>
      <c r="L1057" s="16" t="str">
        <f>+CONSOLIDADO!L1061&amp;" "&amp;CONSOLIDADO!M1061</f>
        <v xml:space="preserve"> </v>
      </c>
      <c r="M1057" s="16" t="str">
        <f>+CONSOLIDADO!N1061&amp;" "&amp;CONSOLIDADO!O1061</f>
        <v xml:space="preserve"> </v>
      </c>
    </row>
    <row r="1058" spans="1:13" x14ac:dyDescent="0.2">
      <c r="A1058" s="34" t="str">
        <f t="shared" si="80"/>
        <v>-555</v>
      </c>
      <c r="B1058" s="34">
        <f t="shared" si="81"/>
        <v>555</v>
      </c>
      <c r="C1058" s="34" t="str">
        <f t="shared" si="82"/>
        <v/>
      </c>
      <c r="D1058" s="34" t="str">
        <f t="shared" si="83"/>
        <v/>
      </c>
      <c r="E1058" s="34" t="str">
        <f t="shared" si="84"/>
        <v/>
      </c>
      <c r="F1058" s="35" t="str">
        <f>IF(ISERROR(CONSOLIDADO!D1062&amp;IF(LEN(CONSOLIDADO!G1062)=1,"00"&amp;CONSOLIDADO!G1062,IF(LEN(CONSOLIDADO!G1062)=2,"0"&amp;CONSOLIDADO!G1062,IF(LEN(CONSOLIDADO!G1062)=3,CONSOLIDADO!G1062,""))))=TRUE,"",CONSOLIDADO!D1062&amp;IF(LEN(CONSOLIDADO!G1062)=1,"00"&amp;CONSOLIDADO!G1062,IF(LEN(CONSOLIDADO!G1062)=2,"0"&amp;CONSOLIDADO!G1062,IF(LEN(CONSOLIDADO!G1062)=3,CONSOLIDADO!G1062,""))))</f>
        <v/>
      </c>
      <c r="G1058" s="16">
        <f>CONSOLIDADO!B1062</f>
        <v>0</v>
      </c>
      <c r="H1058" s="16" t="str">
        <f>MID(CONSOLIDADO!E1062,6,250)</f>
        <v/>
      </c>
      <c r="I1058" s="36">
        <f>CONSOLIDADO!H1062</f>
        <v>0</v>
      </c>
      <c r="J1058" s="34" t="str">
        <f>+CONSOLIDADO!P1062&amp;" - "&amp;CONSOLIDADO!Q1062&amp;" - "&amp;CONSOLIDADO!R1062&amp;" "&amp;CONSOLIDADO!S1062</f>
        <v xml:space="preserve"> -  -  </v>
      </c>
      <c r="K1058" s="34" t="str">
        <f>+CONSOLIDADO!J1062&amp;" "&amp;CONSOLIDADO!K1062</f>
        <v xml:space="preserve"> </v>
      </c>
      <c r="L1058" s="16" t="str">
        <f>+CONSOLIDADO!L1062&amp;" "&amp;CONSOLIDADO!M1062</f>
        <v xml:space="preserve"> </v>
      </c>
      <c r="M1058" s="16" t="str">
        <f>+CONSOLIDADO!N1062&amp;" "&amp;CONSOLIDADO!O1062</f>
        <v xml:space="preserve"> </v>
      </c>
    </row>
    <row r="1059" spans="1:13" x14ac:dyDescent="0.2">
      <c r="A1059" s="34" t="str">
        <f t="shared" si="80"/>
        <v>-556</v>
      </c>
      <c r="B1059" s="34">
        <f t="shared" si="81"/>
        <v>556</v>
      </c>
      <c r="C1059" s="34" t="str">
        <f t="shared" si="82"/>
        <v/>
      </c>
      <c r="D1059" s="34" t="str">
        <f t="shared" si="83"/>
        <v/>
      </c>
      <c r="E1059" s="34" t="str">
        <f t="shared" si="84"/>
        <v/>
      </c>
      <c r="F1059" s="35" t="str">
        <f>IF(ISERROR(CONSOLIDADO!D1063&amp;IF(LEN(CONSOLIDADO!G1063)=1,"00"&amp;CONSOLIDADO!G1063,IF(LEN(CONSOLIDADO!G1063)=2,"0"&amp;CONSOLIDADO!G1063,IF(LEN(CONSOLIDADO!G1063)=3,CONSOLIDADO!G1063,""))))=TRUE,"",CONSOLIDADO!D1063&amp;IF(LEN(CONSOLIDADO!G1063)=1,"00"&amp;CONSOLIDADO!G1063,IF(LEN(CONSOLIDADO!G1063)=2,"0"&amp;CONSOLIDADO!G1063,IF(LEN(CONSOLIDADO!G1063)=3,CONSOLIDADO!G1063,""))))</f>
        <v/>
      </c>
      <c r="G1059" s="16">
        <f>CONSOLIDADO!B1063</f>
        <v>0</v>
      </c>
      <c r="H1059" s="16" t="str">
        <f>MID(CONSOLIDADO!E1063,6,250)</f>
        <v/>
      </c>
      <c r="I1059" s="36">
        <f>CONSOLIDADO!H1063</f>
        <v>0</v>
      </c>
      <c r="J1059" s="34" t="str">
        <f>+CONSOLIDADO!P1063&amp;" - "&amp;CONSOLIDADO!Q1063&amp;" - "&amp;CONSOLIDADO!R1063&amp;" "&amp;CONSOLIDADO!S1063</f>
        <v xml:space="preserve"> -  -  </v>
      </c>
      <c r="K1059" s="34" t="str">
        <f>+CONSOLIDADO!J1063&amp;" "&amp;CONSOLIDADO!K1063</f>
        <v xml:space="preserve"> </v>
      </c>
      <c r="L1059" s="16" t="str">
        <f>+CONSOLIDADO!L1063&amp;" "&amp;CONSOLIDADO!M1063</f>
        <v xml:space="preserve"> </v>
      </c>
      <c r="M1059" s="16" t="str">
        <f>+CONSOLIDADO!N1063&amp;" "&amp;CONSOLIDADO!O1063</f>
        <v xml:space="preserve"> </v>
      </c>
    </row>
    <row r="1060" spans="1:13" x14ac:dyDescent="0.2">
      <c r="A1060" s="34" t="str">
        <f t="shared" si="80"/>
        <v>-557</v>
      </c>
      <c r="B1060" s="34">
        <f t="shared" si="81"/>
        <v>557</v>
      </c>
      <c r="C1060" s="34" t="str">
        <f t="shared" si="82"/>
        <v/>
      </c>
      <c r="D1060" s="34" t="str">
        <f t="shared" si="83"/>
        <v/>
      </c>
      <c r="E1060" s="34" t="str">
        <f t="shared" si="84"/>
        <v/>
      </c>
      <c r="F1060" s="35" t="str">
        <f>IF(ISERROR(CONSOLIDADO!D1064&amp;IF(LEN(CONSOLIDADO!G1064)=1,"00"&amp;CONSOLIDADO!G1064,IF(LEN(CONSOLIDADO!G1064)=2,"0"&amp;CONSOLIDADO!G1064,IF(LEN(CONSOLIDADO!G1064)=3,CONSOLIDADO!G1064,""))))=TRUE,"",CONSOLIDADO!D1064&amp;IF(LEN(CONSOLIDADO!G1064)=1,"00"&amp;CONSOLIDADO!G1064,IF(LEN(CONSOLIDADO!G1064)=2,"0"&amp;CONSOLIDADO!G1064,IF(LEN(CONSOLIDADO!G1064)=3,CONSOLIDADO!G1064,""))))</f>
        <v/>
      </c>
      <c r="G1060" s="16">
        <f>CONSOLIDADO!B1064</f>
        <v>0</v>
      </c>
      <c r="H1060" s="16" t="str">
        <f>MID(CONSOLIDADO!E1064,6,250)</f>
        <v/>
      </c>
      <c r="I1060" s="36">
        <f>CONSOLIDADO!H1064</f>
        <v>0</v>
      </c>
      <c r="J1060" s="34" t="str">
        <f>+CONSOLIDADO!P1064&amp;" - "&amp;CONSOLIDADO!Q1064&amp;" - "&amp;CONSOLIDADO!R1064&amp;" "&amp;CONSOLIDADO!S1064</f>
        <v xml:space="preserve"> -  -  </v>
      </c>
      <c r="K1060" s="34" t="str">
        <f>+CONSOLIDADO!J1064&amp;" "&amp;CONSOLIDADO!K1064</f>
        <v xml:space="preserve"> </v>
      </c>
      <c r="L1060" s="16" t="str">
        <f>+CONSOLIDADO!L1064&amp;" "&amp;CONSOLIDADO!M1064</f>
        <v xml:space="preserve"> </v>
      </c>
      <c r="M1060" s="16" t="str">
        <f>+CONSOLIDADO!N1064&amp;" "&amp;CONSOLIDADO!O1064</f>
        <v xml:space="preserve"> </v>
      </c>
    </row>
    <row r="1061" spans="1:13" x14ac:dyDescent="0.2">
      <c r="A1061" s="34" t="str">
        <f t="shared" si="80"/>
        <v>-558</v>
      </c>
      <c r="B1061" s="34">
        <f t="shared" si="81"/>
        <v>558</v>
      </c>
      <c r="C1061" s="34" t="str">
        <f t="shared" si="82"/>
        <v/>
      </c>
      <c r="D1061" s="34" t="str">
        <f t="shared" si="83"/>
        <v/>
      </c>
      <c r="E1061" s="34" t="str">
        <f t="shared" si="84"/>
        <v/>
      </c>
      <c r="F1061" s="35" t="str">
        <f>IF(ISERROR(CONSOLIDADO!D1065&amp;IF(LEN(CONSOLIDADO!G1065)=1,"00"&amp;CONSOLIDADO!G1065,IF(LEN(CONSOLIDADO!G1065)=2,"0"&amp;CONSOLIDADO!G1065,IF(LEN(CONSOLIDADO!G1065)=3,CONSOLIDADO!G1065,""))))=TRUE,"",CONSOLIDADO!D1065&amp;IF(LEN(CONSOLIDADO!G1065)=1,"00"&amp;CONSOLIDADO!G1065,IF(LEN(CONSOLIDADO!G1065)=2,"0"&amp;CONSOLIDADO!G1065,IF(LEN(CONSOLIDADO!G1065)=3,CONSOLIDADO!G1065,""))))</f>
        <v/>
      </c>
      <c r="G1061" s="16">
        <f>CONSOLIDADO!B1065</f>
        <v>0</v>
      </c>
      <c r="H1061" s="16" t="str">
        <f>MID(CONSOLIDADO!E1065,6,250)</f>
        <v/>
      </c>
      <c r="I1061" s="36">
        <f>CONSOLIDADO!H1065</f>
        <v>0</v>
      </c>
      <c r="J1061" s="34" t="str">
        <f>+CONSOLIDADO!P1065&amp;" - "&amp;CONSOLIDADO!Q1065&amp;" - "&amp;CONSOLIDADO!R1065&amp;" "&amp;CONSOLIDADO!S1065</f>
        <v xml:space="preserve"> -  -  </v>
      </c>
      <c r="K1061" s="34" t="str">
        <f>+CONSOLIDADO!J1065&amp;" "&amp;CONSOLIDADO!K1065</f>
        <v xml:space="preserve"> </v>
      </c>
      <c r="L1061" s="16" t="str">
        <f>+CONSOLIDADO!L1065&amp;" "&amp;CONSOLIDADO!M1065</f>
        <v xml:space="preserve"> </v>
      </c>
      <c r="M1061" s="16" t="str">
        <f>+CONSOLIDADO!N1065&amp;" "&amp;CONSOLIDADO!O1065</f>
        <v xml:space="preserve"> </v>
      </c>
    </row>
    <row r="1062" spans="1:13" x14ac:dyDescent="0.2">
      <c r="A1062" s="34" t="str">
        <f t="shared" si="80"/>
        <v>-559</v>
      </c>
      <c r="B1062" s="34">
        <f t="shared" si="81"/>
        <v>559</v>
      </c>
      <c r="C1062" s="34" t="str">
        <f t="shared" si="82"/>
        <v/>
      </c>
      <c r="D1062" s="34" t="str">
        <f t="shared" si="83"/>
        <v/>
      </c>
      <c r="E1062" s="34" t="str">
        <f t="shared" si="84"/>
        <v/>
      </c>
      <c r="F1062" s="35" t="str">
        <f>IF(ISERROR(CONSOLIDADO!D1066&amp;IF(LEN(CONSOLIDADO!G1066)=1,"00"&amp;CONSOLIDADO!G1066,IF(LEN(CONSOLIDADO!G1066)=2,"0"&amp;CONSOLIDADO!G1066,IF(LEN(CONSOLIDADO!G1066)=3,CONSOLIDADO!G1066,""))))=TRUE,"",CONSOLIDADO!D1066&amp;IF(LEN(CONSOLIDADO!G1066)=1,"00"&amp;CONSOLIDADO!G1066,IF(LEN(CONSOLIDADO!G1066)=2,"0"&amp;CONSOLIDADO!G1066,IF(LEN(CONSOLIDADO!G1066)=3,CONSOLIDADO!G1066,""))))</f>
        <v/>
      </c>
      <c r="G1062" s="16">
        <f>CONSOLIDADO!B1066</f>
        <v>0</v>
      </c>
      <c r="H1062" s="16" t="str">
        <f>MID(CONSOLIDADO!E1066,6,250)</f>
        <v/>
      </c>
      <c r="I1062" s="36">
        <f>CONSOLIDADO!H1066</f>
        <v>0</v>
      </c>
      <c r="J1062" s="34" t="str">
        <f>+CONSOLIDADO!P1066&amp;" - "&amp;CONSOLIDADO!Q1066&amp;" - "&amp;CONSOLIDADO!R1066&amp;" "&amp;CONSOLIDADO!S1066</f>
        <v xml:space="preserve"> -  -  </v>
      </c>
      <c r="K1062" s="34" t="str">
        <f>+CONSOLIDADO!J1066&amp;" "&amp;CONSOLIDADO!K1066</f>
        <v xml:space="preserve"> </v>
      </c>
      <c r="L1062" s="16" t="str">
        <f>+CONSOLIDADO!L1066&amp;" "&amp;CONSOLIDADO!M1066</f>
        <v xml:space="preserve"> </v>
      </c>
      <c r="M1062" s="16" t="str">
        <f>+CONSOLIDADO!N1066&amp;" "&amp;CONSOLIDADO!O1066</f>
        <v xml:space="preserve"> </v>
      </c>
    </row>
    <row r="1063" spans="1:13" x14ac:dyDescent="0.2">
      <c r="A1063" s="34" t="str">
        <f t="shared" si="80"/>
        <v>-560</v>
      </c>
      <c r="B1063" s="34">
        <f t="shared" si="81"/>
        <v>560</v>
      </c>
      <c r="C1063" s="34" t="str">
        <f t="shared" si="82"/>
        <v/>
      </c>
      <c r="D1063" s="34" t="str">
        <f t="shared" si="83"/>
        <v/>
      </c>
      <c r="E1063" s="34" t="str">
        <f t="shared" si="84"/>
        <v/>
      </c>
      <c r="F1063" s="35" t="str">
        <f>IF(ISERROR(CONSOLIDADO!D1067&amp;IF(LEN(CONSOLIDADO!G1067)=1,"00"&amp;CONSOLIDADO!G1067,IF(LEN(CONSOLIDADO!G1067)=2,"0"&amp;CONSOLIDADO!G1067,IF(LEN(CONSOLIDADO!G1067)=3,CONSOLIDADO!G1067,""))))=TRUE,"",CONSOLIDADO!D1067&amp;IF(LEN(CONSOLIDADO!G1067)=1,"00"&amp;CONSOLIDADO!G1067,IF(LEN(CONSOLIDADO!G1067)=2,"0"&amp;CONSOLIDADO!G1067,IF(LEN(CONSOLIDADO!G1067)=3,CONSOLIDADO!G1067,""))))</f>
        <v/>
      </c>
      <c r="G1063" s="16">
        <f>CONSOLIDADO!B1067</f>
        <v>0</v>
      </c>
      <c r="H1063" s="16" t="str">
        <f>MID(CONSOLIDADO!E1067,6,250)</f>
        <v/>
      </c>
      <c r="I1063" s="36">
        <f>CONSOLIDADO!H1067</f>
        <v>0</v>
      </c>
      <c r="J1063" s="34" t="str">
        <f>+CONSOLIDADO!P1067&amp;" - "&amp;CONSOLIDADO!Q1067&amp;" - "&amp;CONSOLIDADO!R1067&amp;" "&amp;CONSOLIDADO!S1067</f>
        <v xml:space="preserve"> -  -  </v>
      </c>
      <c r="K1063" s="34" t="str">
        <f>+CONSOLIDADO!J1067&amp;" "&amp;CONSOLIDADO!K1067</f>
        <v xml:space="preserve"> </v>
      </c>
      <c r="L1063" s="16" t="str">
        <f>+CONSOLIDADO!L1067&amp;" "&amp;CONSOLIDADO!M1067</f>
        <v xml:space="preserve"> </v>
      </c>
      <c r="M1063" s="16" t="str">
        <f>+CONSOLIDADO!N1067&amp;" "&amp;CONSOLIDADO!O1067</f>
        <v xml:space="preserve"> </v>
      </c>
    </row>
    <row r="1064" spans="1:13" x14ac:dyDescent="0.2">
      <c r="A1064" s="34" t="str">
        <f t="shared" si="80"/>
        <v>-561</v>
      </c>
      <c r="B1064" s="34">
        <f t="shared" si="81"/>
        <v>561</v>
      </c>
      <c r="C1064" s="34" t="str">
        <f t="shared" si="82"/>
        <v/>
      </c>
      <c r="D1064" s="34" t="str">
        <f t="shared" si="83"/>
        <v/>
      </c>
      <c r="E1064" s="34" t="str">
        <f t="shared" si="84"/>
        <v/>
      </c>
      <c r="F1064" s="35" t="str">
        <f>IF(ISERROR(CONSOLIDADO!D1068&amp;IF(LEN(CONSOLIDADO!G1068)=1,"00"&amp;CONSOLIDADO!G1068,IF(LEN(CONSOLIDADO!G1068)=2,"0"&amp;CONSOLIDADO!G1068,IF(LEN(CONSOLIDADO!G1068)=3,CONSOLIDADO!G1068,""))))=TRUE,"",CONSOLIDADO!D1068&amp;IF(LEN(CONSOLIDADO!G1068)=1,"00"&amp;CONSOLIDADO!G1068,IF(LEN(CONSOLIDADO!G1068)=2,"0"&amp;CONSOLIDADO!G1068,IF(LEN(CONSOLIDADO!G1068)=3,CONSOLIDADO!G1068,""))))</f>
        <v/>
      </c>
      <c r="G1064" s="16">
        <f>CONSOLIDADO!B1068</f>
        <v>0</v>
      </c>
      <c r="H1064" s="16" t="str">
        <f>MID(CONSOLIDADO!E1068,6,250)</f>
        <v/>
      </c>
      <c r="I1064" s="36">
        <f>CONSOLIDADO!H1068</f>
        <v>0</v>
      </c>
      <c r="J1064" s="34" t="str">
        <f>+CONSOLIDADO!P1068&amp;" - "&amp;CONSOLIDADO!Q1068&amp;" - "&amp;CONSOLIDADO!R1068&amp;" "&amp;CONSOLIDADO!S1068</f>
        <v xml:space="preserve"> -  -  </v>
      </c>
      <c r="K1064" s="34" t="str">
        <f>+CONSOLIDADO!J1068&amp;" "&amp;CONSOLIDADO!K1068</f>
        <v xml:space="preserve"> </v>
      </c>
      <c r="L1064" s="16" t="str">
        <f>+CONSOLIDADO!L1068&amp;" "&amp;CONSOLIDADO!M1068</f>
        <v xml:space="preserve"> </v>
      </c>
      <c r="M1064" s="16" t="str">
        <f>+CONSOLIDADO!N1068&amp;" "&amp;CONSOLIDADO!O1068</f>
        <v xml:space="preserve"> </v>
      </c>
    </row>
    <row r="1065" spans="1:13" x14ac:dyDescent="0.2">
      <c r="A1065" s="34" t="str">
        <f t="shared" si="80"/>
        <v>-562</v>
      </c>
      <c r="B1065" s="34">
        <f t="shared" si="81"/>
        <v>562</v>
      </c>
      <c r="C1065" s="34" t="str">
        <f t="shared" si="82"/>
        <v/>
      </c>
      <c r="D1065" s="34" t="str">
        <f t="shared" si="83"/>
        <v/>
      </c>
      <c r="E1065" s="34" t="str">
        <f t="shared" si="84"/>
        <v/>
      </c>
      <c r="F1065" s="35" t="str">
        <f>IF(ISERROR(CONSOLIDADO!D1069&amp;IF(LEN(CONSOLIDADO!G1069)=1,"00"&amp;CONSOLIDADO!G1069,IF(LEN(CONSOLIDADO!G1069)=2,"0"&amp;CONSOLIDADO!G1069,IF(LEN(CONSOLIDADO!G1069)=3,CONSOLIDADO!G1069,""))))=TRUE,"",CONSOLIDADO!D1069&amp;IF(LEN(CONSOLIDADO!G1069)=1,"00"&amp;CONSOLIDADO!G1069,IF(LEN(CONSOLIDADO!G1069)=2,"0"&amp;CONSOLIDADO!G1069,IF(LEN(CONSOLIDADO!G1069)=3,CONSOLIDADO!G1069,""))))</f>
        <v/>
      </c>
      <c r="G1065" s="16">
        <f>CONSOLIDADO!B1069</f>
        <v>0</v>
      </c>
      <c r="H1065" s="16" t="str">
        <f>MID(CONSOLIDADO!E1069,6,250)</f>
        <v/>
      </c>
      <c r="I1065" s="36">
        <f>CONSOLIDADO!H1069</f>
        <v>0</v>
      </c>
      <c r="J1065" s="34" t="str">
        <f>+CONSOLIDADO!P1069&amp;" - "&amp;CONSOLIDADO!Q1069&amp;" - "&amp;CONSOLIDADO!R1069&amp;" "&amp;CONSOLIDADO!S1069</f>
        <v xml:space="preserve"> -  -  </v>
      </c>
      <c r="K1065" s="34" t="str">
        <f>+CONSOLIDADO!J1069&amp;" "&amp;CONSOLIDADO!K1069</f>
        <v xml:space="preserve"> </v>
      </c>
      <c r="L1065" s="16" t="str">
        <f>+CONSOLIDADO!L1069&amp;" "&amp;CONSOLIDADO!M1069</f>
        <v xml:space="preserve"> </v>
      </c>
      <c r="M1065" s="16" t="str">
        <f>+CONSOLIDADO!N1069&amp;" "&amp;CONSOLIDADO!O1069</f>
        <v xml:space="preserve"> </v>
      </c>
    </row>
    <row r="1066" spans="1:13" x14ac:dyDescent="0.2">
      <c r="A1066" s="34" t="str">
        <f t="shared" si="80"/>
        <v>-563</v>
      </c>
      <c r="B1066" s="34">
        <f t="shared" si="81"/>
        <v>563</v>
      </c>
      <c r="C1066" s="34" t="str">
        <f t="shared" si="82"/>
        <v/>
      </c>
      <c r="D1066" s="34" t="str">
        <f t="shared" si="83"/>
        <v/>
      </c>
      <c r="E1066" s="34" t="str">
        <f t="shared" si="84"/>
        <v/>
      </c>
      <c r="F1066" s="35" t="str">
        <f>IF(ISERROR(CONSOLIDADO!D1070&amp;IF(LEN(CONSOLIDADO!G1070)=1,"00"&amp;CONSOLIDADO!G1070,IF(LEN(CONSOLIDADO!G1070)=2,"0"&amp;CONSOLIDADO!G1070,IF(LEN(CONSOLIDADO!G1070)=3,CONSOLIDADO!G1070,""))))=TRUE,"",CONSOLIDADO!D1070&amp;IF(LEN(CONSOLIDADO!G1070)=1,"00"&amp;CONSOLIDADO!G1070,IF(LEN(CONSOLIDADO!G1070)=2,"0"&amp;CONSOLIDADO!G1070,IF(LEN(CONSOLIDADO!G1070)=3,CONSOLIDADO!G1070,""))))</f>
        <v/>
      </c>
      <c r="G1066" s="16">
        <f>CONSOLIDADO!B1070</f>
        <v>0</v>
      </c>
      <c r="H1066" s="16" t="str">
        <f>MID(CONSOLIDADO!E1070,6,250)</f>
        <v/>
      </c>
      <c r="I1066" s="36">
        <f>CONSOLIDADO!H1070</f>
        <v>0</v>
      </c>
      <c r="J1066" s="34" t="str">
        <f>+CONSOLIDADO!P1070&amp;" - "&amp;CONSOLIDADO!Q1070&amp;" - "&amp;CONSOLIDADO!R1070&amp;" "&amp;CONSOLIDADO!S1070</f>
        <v xml:space="preserve"> -  -  </v>
      </c>
      <c r="K1066" s="34" t="str">
        <f>+CONSOLIDADO!J1070&amp;" "&amp;CONSOLIDADO!K1070</f>
        <v xml:space="preserve"> </v>
      </c>
      <c r="L1066" s="16" t="str">
        <f>+CONSOLIDADO!L1070&amp;" "&amp;CONSOLIDADO!M1070</f>
        <v xml:space="preserve"> </v>
      </c>
      <c r="M1066" s="16" t="str">
        <f>+CONSOLIDADO!N1070&amp;" "&amp;CONSOLIDADO!O1070</f>
        <v xml:space="preserve"> </v>
      </c>
    </row>
    <row r="1067" spans="1:13" x14ac:dyDescent="0.2">
      <c r="A1067" s="34" t="str">
        <f t="shared" si="80"/>
        <v>-564</v>
      </c>
      <c r="B1067" s="34">
        <f t="shared" si="81"/>
        <v>564</v>
      </c>
      <c r="C1067" s="34" t="str">
        <f t="shared" si="82"/>
        <v/>
      </c>
      <c r="D1067" s="34" t="str">
        <f t="shared" si="83"/>
        <v/>
      </c>
      <c r="E1067" s="34" t="str">
        <f t="shared" si="84"/>
        <v/>
      </c>
      <c r="F1067" s="35" t="str">
        <f>IF(ISERROR(CONSOLIDADO!D1071&amp;IF(LEN(CONSOLIDADO!G1071)=1,"00"&amp;CONSOLIDADO!G1071,IF(LEN(CONSOLIDADO!G1071)=2,"0"&amp;CONSOLIDADO!G1071,IF(LEN(CONSOLIDADO!G1071)=3,CONSOLIDADO!G1071,""))))=TRUE,"",CONSOLIDADO!D1071&amp;IF(LEN(CONSOLIDADO!G1071)=1,"00"&amp;CONSOLIDADO!G1071,IF(LEN(CONSOLIDADO!G1071)=2,"0"&amp;CONSOLIDADO!G1071,IF(LEN(CONSOLIDADO!G1071)=3,CONSOLIDADO!G1071,""))))</f>
        <v/>
      </c>
      <c r="G1067" s="16">
        <f>CONSOLIDADO!B1071</f>
        <v>0</v>
      </c>
      <c r="H1067" s="16" t="str">
        <f>MID(CONSOLIDADO!E1071,6,250)</f>
        <v/>
      </c>
      <c r="I1067" s="36">
        <f>CONSOLIDADO!H1071</f>
        <v>0</v>
      </c>
      <c r="J1067" s="34" t="str">
        <f>+CONSOLIDADO!P1071&amp;" - "&amp;CONSOLIDADO!Q1071&amp;" - "&amp;CONSOLIDADO!R1071&amp;" "&amp;CONSOLIDADO!S1071</f>
        <v xml:space="preserve"> -  -  </v>
      </c>
      <c r="K1067" s="34" t="str">
        <f>+CONSOLIDADO!J1071&amp;" "&amp;CONSOLIDADO!K1071</f>
        <v xml:space="preserve"> </v>
      </c>
      <c r="L1067" s="16" t="str">
        <f>+CONSOLIDADO!L1071&amp;" "&amp;CONSOLIDADO!M1071</f>
        <v xml:space="preserve"> </v>
      </c>
      <c r="M1067" s="16" t="str">
        <f>+CONSOLIDADO!N1071&amp;" "&amp;CONSOLIDADO!O1071</f>
        <v xml:space="preserve"> </v>
      </c>
    </row>
    <row r="1068" spans="1:13" x14ac:dyDescent="0.2">
      <c r="A1068" s="34" t="str">
        <f t="shared" si="80"/>
        <v>-565</v>
      </c>
      <c r="B1068" s="34">
        <f t="shared" si="81"/>
        <v>565</v>
      </c>
      <c r="C1068" s="34" t="str">
        <f t="shared" si="82"/>
        <v/>
      </c>
      <c r="D1068" s="34" t="str">
        <f t="shared" si="83"/>
        <v/>
      </c>
      <c r="E1068" s="34" t="str">
        <f t="shared" si="84"/>
        <v/>
      </c>
      <c r="F1068" s="35" t="str">
        <f>IF(ISERROR(CONSOLIDADO!D1072&amp;IF(LEN(CONSOLIDADO!G1072)=1,"00"&amp;CONSOLIDADO!G1072,IF(LEN(CONSOLIDADO!G1072)=2,"0"&amp;CONSOLIDADO!G1072,IF(LEN(CONSOLIDADO!G1072)=3,CONSOLIDADO!G1072,""))))=TRUE,"",CONSOLIDADO!D1072&amp;IF(LEN(CONSOLIDADO!G1072)=1,"00"&amp;CONSOLIDADO!G1072,IF(LEN(CONSOLIDADO!G1072)=2,"0"&amp;CONSOLIDADO!G1072,IF(LEN(CONSOLIDADO!G1072)=3,CONSOLIDADO!G1072,""))))</f>
        <v/>
      </c>
      <c r="G1068" s="16">
        <f>CONSOLIDADO!B1072</f>
        <v>0</v>
      </c>
      <c r="H1068" s="16" t="str">
        <f>MID(CONSOLIDADO!E1072,6,250)</f>
        <v/>
      </c>
      <c r="I1068" s="36">
        <f>CONSOLIDADO!H1072</f>
        <v>0</v>
      </c>
      <c r="J1068" s="34" t="str">
        <f>+CONSOLIDADO!P1072&amp;" - "&amp;CONSOLIDADO!Q1072&amp;" - "&amp;CONSOLIDADO!R1072&amp;" "&amp;CONSOLIDADO!S1072</f>
        <v xml:space="preserve"> -  -  </v>
      </c>
      <c r="K1068" s="34" t="str">
        <f>+CONSOLIDADO!J1072&amp;" "&amp;CONSOLIDADO!K1072</f>
        <v xml:space="preserve"> </v>
      </c>
      <c r="L1068" s="16" t="str">
        <f>+CONSOLIDADO!L1072&amp;" "&amp;CONSOLIDADO!M1072</f>
        <v xml:space="preserve"> </v>
      </c>
      <c r="M1068" s="16" t="str">
        <f>+CONSOLIDADO!N1072&amp;" "&amp;CONSOLIDADO!O1072</f>
        <v xml:space="preserve"> </v>
      </c>
    </row>
    <row r="1069" spans="1:13" x14ac:dyDescent="0.2">
      <c r="A1069" s="34" t="str">
        <f t="shared" si="80"/>
        <v>-566</v>
      </c>
      <c r="B1069" s="34">
        <f t="shared" si="81"/>
        <v>566</v>
      </c>
      <c r="C1069" s="34" t="str">
        <f t="shared" si="82"/>
        <v/>
      </c>
      <c r="D1069" s="34" t="str">
        <f t="shared" si="83"/>
        <v/>
      </c>
      <c r="E1069" s="34" t="str">
        <f t="shared" si="84"/>
        <v/>
      </c>
      <c r="F1069" s="35" t="str">
        <f>IF(ISERROR(CONSOLIDADO!D1073&amp;IF(LEN(CONSOLIDADO!G1073)=1,"00"&amp;CONSOLIDADO!G1073,IF(LEN(CONSOLIDADO!G1073)=2,"0"&amp;CONSOLIDADO!G1073,IF(LEN(CONSOLIDADO!G1073)=3,CONSOLIDADO!G1073,""))))=TRUE,"",CONSOLIDADO!D1073&amp;IF(LEN(CONSOLIDADO!G1073)=1,"00"&amp;CONSOLIDADO!G1073,IF(LEN(CONSOLIDADO!G1073)=2,"0"&amp;CONSOLIDADO!G1073,IF(LEN(CONSOLIDADO!G1073)=3,CONSOLIDADO!G1073,""))))</f>
        <v/>
      </c>
      <c r="G1069" s="16">
        <f>CONSOLIDADO!B1073</f>
        <v>0</v>
      </c>
      <c r="H1069" s="16" t="str">
        <f>MID(CONSOLIDADO!E1073,6,250)</f>
        <v/>
      </c>
      <c r="I1069" s="36">
        <f>CONSOLIDADO!H1073</f>
        <v>0</v>
      </c>
      <c r="J1069" s="34" t="str">
        <f>+CONSOLIDADO!P1073&amp;" - "&amp;CONSOLIDADO!Q1073&amp;" - "&amp;CONSOLIDADO!R1073&amp;" "&amp;CONSOLIDADO!S1073</f>
        <v xml:space="preserve"> -  -  </v>
      </c>
      <c r="K1069" s="34" t="str">
        <f>+CONSOLIDADO!J1073&amp;" "&amp;CONSOLIDADO!K1073</f>
        <v xml:space="preserve"> </v>
      </c>
      <c r="L1069" s="16" t="str">
        <f>+CONSOLIDADO!L1073&amp;" "&amp;CONSOLIDADO!M1073</f>
        <v xml:space="preserve"> </v>
      </c>
      <c r="M1069" s="16" t="str">
        <f>+CONSOLIDADO!N1073&amp;" "&amp;CONSOLIDADO!O1073</f>
        <v xml:space="preserve"> </v>
      </c>
    </row>
    <row r="1070" spans="1:13" x14ac:dyDescent="0.2">
      <c r="A1070" s="34" t="str">
        <f t="shared" si="80"/>
        <v>-567</v>
      </c>
      <c r="B1070" s="34">
        <f t="shared" si="81"/>
        <v>567</v>
      </c>
      <c r="C1070" s="34" t="str">
        <f t="shared" si="82"/>
        <v/>
      </c>
      <c r="D1070" s="34" t="str">
        <f t="shared" si="83"/>
        <v/>
      </c>
      <c r="E1070" s="34" t="str">
        <f t="shared" si="84"/>
        <v/>
      </c>
      <c r="F1070" s="35" t="str">
        <f>IF(ISERROR(CONSOLIDADO!D1074&amp;IF(LEN(CONSOLIDADO!G1074)=1,"00"&amp;CONSOLIDADO!G1074,IF(LEN(CONSOLIDADO!G1074)=2,"0"&amp;CONSOLIDADO!G1074,IF(LEN(CONSOLIDADO!G1074)=3,CONSOLIDADO!G1074,""))))=TRUE,"",CONSOLIDADO!D1074&amp;IF(LEN(CONSOLIDADO!G1074)=1,"00"&amp;CONSOLIDADO!G1074,IF(LEN(CONSOLIDADO!G1074)=2,"0"&amp;CONSOLIDADO!G1074,IF(LEN(CONSOLIDADO!G1074)=3,CONSOLIDADO!G1074,""))))</f>
        <v/>
      </c>
      <c r="G1070" s="16">
        <f>CONSOLIDADO!B1074</f>
        <v>0</v>
      </c>
      <c r="H1070" s="16" t="str">
        <f>MID(CONSOLIDADO!E1074,6,250)</f>
        <v/>
      </c>
      <c r="I1070" s="36">
        <f>CONSOLIDADO!H1074</f>
        <v>0</v>
      </c>
      <c r="J1070" s="34" t="str">
        <f>+CONSOLIDADO!P1074&amp;" - "&amp;CONSOLIDADO!Q1074&amp;" - "&amp;CONSOLIDADO!R1074&amp;" "&amp;CONSOLIDADO!S1074</f>
        <v xml:space="preserve"> -  -  </v>
      </c>
      <c r="K1070" s="34" t="str">
        <f>+CONSOLIDADO!J1074&amp;" "&amp;CONSOLIDADO!K1074</f>
        <v xml:space="preserve"> </v>
      </c>
      <c r="L1070" s="16" t="str">
        <f>+CONSOLIDADO!L1074&amp;" "&amp;CONSOLIDADO!M1074</f>
        <v xml:space="preserve"> </v>
      </c>
      <c r="M1070" s="16" t="str">
        <f>+CONSOLIDADO!N1074&amp;" "&amp;CONSOLIDADO!O1074</f>
        <v xml:space="preserve"> </v>
      </c>
    </row>
    <row r="1071" spans="1:13" x14ac:dyDescent="0.2">
      <c r="A1071" s="34" t="str">
        <f t="shared" si="80"/>
        <v>-568</v>
      </c>
      <c r="B1071" s="34">
        <f t="shared" si="81"/>
        <v>568</v>
      </c>
      <c r="C1071" s="34" t="str">
        <f t="shared" si="82"/>
        <v/>
      </c>
      <c r="D1071" s="34" t="str">
        <f t="shared" si="83"/>
        <v/>
      </c>
      <c r="E1071" s="34" t="str">
        <f t="shared" si="84"/>
        <v/>
      </c>
      <c r="F1071" s="35" t="str">
        <f>IF(ISERROR(CONSOLIDADO!D1075&amp;IF(LEN(CONSOLIDADO!G1075)=1,"00"&amp;CONSOLIDADO!G1075,IF(LEN(CONSOLIDADO!G1075)=2,"0"&amp;CONSOLIDADO!G1075,IF(LEN(CONSOLIDADO!G1075)=3,CONSOLIDADO!G1075,""))))=TRUE,"",CONSOLIDADO!D1075&amp;IF(LEN(CONSOLIDADO!G1075)=1,"00"&amp;CONSOLIDADO!G1075,IF(LEN(CONSOLIDADO!G1075)=2,"0"&amp;CONSOLIDADO!G1075,IF(LEN(CONSOLIDADO!G1075)=3,CONSOLIDADO!G1075,""))))</f>
        <v/>
      </c>
      <c r="G1071" s="16">
        <f>CONSOLIDADO!B1075</f>
        <v>0</v>
      </c>
      <c r="H1071" s="16" t="str">
        <f>MID(CONSOLIDADO!E1075,6,250)</f>
        <v/>
      </c>
      <c r="I1071" s="36">
        <f>CONSOLIDADO!H1075</f>
        <v>0</v>
      </c>
      <c r="J1071" s="34" t="str">
        <f>+CONSOLIDADO!P1075&amp;" - "&amp;CONSOLIDADO!Q1075&amp;" - "&amp;CONSOLIDADO!R1075&amp;" "&amp;CONSOLIDADO!S1075</f>
        <v xml:space="preserve"> -  -  </v>
      </c>
      <c r="K1071" s="34" t="str">
        <f>+CONSOLIDADO!J1075&amp;" "&amp;CONSOLIDADO!K1075</f>
        <v xml:space="preserve"> </v>
      </c>
      <c r="L1071" s="16" t="str">
        <f>+CONSOLIDADO!L1075&amp;" "&amp;CONSOLIDADO!M1075</f>
        <v xml:space="preserve"> </v>
      </c>
      <c r="M1071" s="16" t="str">
        <f>+CONSOLIDADO!N1075&amp;" "&amp;CONSOLIDADO!O1075</f>
        <v xml:space="preserve"> </v>
      </c>
    </row>
    <row r="1072" spans="1:13" x14ac:dyDescent="0.2">
      <c r="A1072" s="34" t="str">
        <f t="shared" si="80"/>
        <v>-569</v>
      </c>
      <c r="B1072" s="34">
        <f t="shared" si="81"/>
        <v>569</v>
      </c>
      <c r="C1072" s="34" t="str">
        <f t="shared" si="82"/>
        <v/>
      </c>
      <c r="D1072" s="34" t="str">
        <f t="shared" si="83"/>
        <v/>
      </c>
      <c r="E1072" s="34" t="str">
        <f t="shared" si="84"/>
        <v/>
      </c>
      <c r="F1072" s="35" t="str">
        <f>IF(ISERROR(CONSOLIDADO!D1076&amp;IF(LEN(CONSOLIDADO!G1076)=1,"00"&amp;CONSOLIDADO!G1076,IF(LEN(CONSOLIDADO!G1076)=2,"0"&amp;CONSOLIDADO!G1076,IF(LEN(CONSOLIDADO!G1076)=3,CONSOLIDADO!G1076,""))))=TRUE,"",CONSOLIDADO!D1076&amp;IF(LEN(CONSOLIDADO!G1076)=1,"00"&amp;CONSOLIDADO!G1076,IF(LEN(CONSOLIDADO!G1076)=2,"0"&amp;CONSOLIDADO!G1076,IF(LEN(CONSOLIDADO!G1076)=3,CONSOLIDADO!G1076,""))))</f>
        <v/>
      </c>
      <c r="G1072" s="16">
        <f>CONSOLIDADO!B1076</f>
        <v>0</v>
      </c>
      <c r="H1072" s="16" t="str">
        <f>MID(CONSOLIDADO!E1076,6,250)</f>
        <v/>
      </c>
      <c r="I1072" s="36">
        <f>CONSOLIDADO!H1076</f>
        <v>0</v>
      </c>
      <c r="J1072" s="34" t="str">
        <f>+CONSOLIDADO!P1076&amp;" - "&amp;CONSOLIDADO!Q1076&amp;" - "&amp;CONSOLIDADO!R1076&amp;" "&amp;CONSOLIDADO!S1076</f>
        <v xml:space="preserve"> -  -  </v>
      </c>
      <c r="K1072" s="34" t="str">
        <f>+CONSOLIDADO!J1076&amp;" "&amp;CONSOLIDADO!K1076</f>
        <v xml:space="preserve"> </v>
      </c>
      <c r="L1072" s="16" t="str">
        <f>+CONSOLIDADO!L1076&amp;" "&amp;CONSOLIDADO!M1076</f>
        <v xml:space="preserve"> </v>
      </c>
      <c r="M1072" s="16" t="str">
        <f>+CONSOLIDADO!N1076&amp;" "&amp;CONSOLIDADO!O1076</f>
        <v xml:space="preserve"> </v>
      </c>
    </row>
    <row r="1073" spans="1:13" x14ac:dyDescent="0.2">
      <c r="A1073" s="34" t="str">
        <f t="shared" si="80"/>
        <v>-570</v>
      </c>
      <c r="B1073" s="34">
        <f t="shared" si="81"/>
        <v>570</v>
      </c>
      <c r="C1073" s="34" t="str">
        <f t="shared" si="82"/>
        <v/>
      </c>
      <c r="D1073" s="34" t="str">
        <f t="shared" si="83"/>
        <v/>
      </c>
      <c r="E1073" s="34" t="str">
        <f t="shared" si="84"/>
        <v/>
      </c>
      <c r="F1073" s="35" t="str">
        <f>IF(ISERROR(CONSOLIDADO!D1077&amp;IF(LEN(CONSOLIDADO!G1077)=1,"00"&amp;CONSOLIDADO!G1077,IF(LEN(CONSOLIDADO!G1077)=2,"0"&amp;CONSOLIDADO!G1077,IF(LEN(CONSOLIDADO!G1077)=3,CONSOLIDADO!G1077,""))))=TRUE,"",CONSOLIDADO!D1077&amp;IF(LEN(CONSOLIDADO!G1077)=1,"00"&amp;CONSOLIDADO!G1077,IF(LEN(CONSOLIDADO!G1077)=2,"0"&amp;CONSOLIDADO!G1077,IF(LEN(CONSOLIDADO!G1077)=3,CONSOLIDADO!G1077,""))))</f>
        <v/>
      </c>
      <c r="G1073" s="16">
        <f>CONSOLIDADO!B1077</f>
        <v>0</v>
      </c>
      <c r="H1073" s="16" t="str">
        <f>MID(CONSOLIDADO!E1077,6,250)</f>
        <v/>
      </c>
      <c r="I1073" s="36">
        <f>CONSOLIDADO!H1077</f>
        <v>0</v>
      </c>
      <c r="J1073" s="34" t="str">
        <f>+CONSOLIDADO!P1077&amp;" - "&amp;CONSOLIDADO!Q1077&amp;" - "&amp;CONSOLIDADO!R1077&amp;" "&amp;CONSOLIDADO!S1077</f>
        <v xml:space="preserve"> -  -  </v>
      </c>
      <c r="K1073" s="34" t="str">
        <f>+CONSOLIDADO!J1077&amp;" "&amp;CONSOLIDADO!K1077</f>
        <v xml:space="preserve"> </v>
      </c>
      <c r="L1073" s="16" t="str">
        <f>+CONSOLIDADO!L1077&amp;" "&amp;CONSOLIDADO!M1077</f>
        <v xml:space="preserve"> </v>
      </c>
      <c r="M1073" s="16" t="str">
        <f>+CONSOLIDADO!N1077&amp;" "&amp;CONSOLIDADO!O1077</f>
        <v xml:space="preserve"> </v>
      </c>
    </row>
    <row r="1074" spans="1:13" x14ac:dyDescent="0.2">
      <c r="A1074" s="34" t="str">
        <f t="shared" si="80"/>
        <v>-571</v>
      </c>
      <c r="B1074" s="34">
        <f t="shared" si="81"/>
        <v>571</v>
      </c>
      <c r="C1074" s="34" t="str">
        <f t="shared" si="82"/>
        <v/>
      </c>
      <c r="D1074" s="34" t="str">
        <f t="shared" si="83"/>
        <v/>
      </c>
      <c r="E1074" s="34" t="str">
        <f t="shared" si="84"/>
        <v/>
      </c>
      <c r="F1074" s="35" t="str">
        <f>IF(ISERROR(CONSOLIDADO!D1078&amp;IF(LEN(CONSOLIDADO!G1078)=1,"00"&amp;CONSOLIDADO!G1078,IF(LEN(CONSOLIDADO!G1078)=2,"0"&amp;CONSOLIDADO!G1078,IF(LEN(CONSOLIDADO!G1078)=3,CONSOLIDADO!G1078,""))))=TRUE,"",CONSOLIDADO!D1078&amp;IF(LEN(CONSOLIDADO!G1078)=1,"00"&amp;CONSOLIDADO!G1078,IF(LEN(CONSOLIDADO!G1078)=2,"0"&amp;CONSOLIDADO!G1078,IF(LEN(CONSOLIDADO!G1078)=3,CONSOLIDADO!G1078,""))))</f>
        <v/>
      </c>
      <c r="G1074" s="16">
        <f>CONSOLIDADO!B1078</f>
        <v>0</v>
      </c>
      <c r="H1074" s="16" t="str">
        <f>MID(CONSOLIDADO!E1078,6,250)</f>
        <v/>
      </c>
      <c r="I1074" s="36">
        <f>CONSOLIDADO!H1078</f>
        <v>0</v>
      </c>
      <c r="J1074" s="34" t="str">
        <f>+CONSOLIDADO!P1078&amp;" - "&amp;CONSOLIDADO!Q1078&amp;" - "&amp;CONSOLIDADO!R1078&amp;" "&amp;CONSOLIDADO!S1078</f>
        <v xml:space="preserve"> -  -  </v>
      </c>
      <c r="K1074" s="34" t="str">
        <f>+CONSOLIDADO!J1078&amp;" "&amp;CONSOLIDADO!K1078</f>
        <v xml:space="preserve"> </v>
      </c>
      <c r="L1074" s="16" t="str">
        <f>+CONSOLIDADO!L1078&amp;" "&amp;CONSOLIDADO!M1078</f>
        <v xml:space="preserve"> </v>
      </c>
      <c r="M1074" s="16" t="str">
        <f>+CONSOLIDADO!N1078&amp;" "&amp;CONSOLIDADO!O1078</f>
        <v xml:space="preserve"> </v>
      </c>
    </row>
    <row r="1075" spans="1:13" x14ac:dyDescent="0.2">
      <c r="A1075" s="34" t="str">
        <f t="shared" si="80"/>
        <v>-572</v>
      </c>
      <c r="B1075" s="34">
        <f t="shared" si="81"/>
        <v>572</v>
      </c>
      <c r="C1075" s="34" t="str">
        <f t="shared" si="82"/>
        <v/>
      </c>
      <c r="D1075" s="34" t="str">
        <f t="shared" si="83"/>
        <v/>
      </c>
      <c r="E1075" s="34" t="str">
        <f t="shared" si="84"/>
        <v/>
      </c>
      <c r="F1075" s="35" t="str">
        <f>IF(ISERROR(CONSOLIDADO!D1079&amp;IF(LEN(CONSOLIDADO!G1079)=1,"00"&amp;CONSOLIDADO!G1079,IF(LEN(CONSOLIDADO!G1079)=2,"0"&amp;CONSOLIDADO!G1079,IF(LEN(CONSOLIDADO!G1079)=3,CONSOLIDADO!G1079,""))))=TRUE,"",CONSOLIDADO!D1079&amp;IF(LEN(CONSOLIDADO!G1079)=1,"00"&amp;CONSOLIDADO!G1079,IF(LEN(CONSOLIDADO!G1079)=2,"0"&amp;CONSOLIDADO!G1079,IF(LEN(CONSOLIDADO!G1079)=3,CONSOLIDADO!G1079,""))))</f>
        <v/>
      </c>
      <c r="G1075" s="16">
        <f>CONSOLIDADO!B1079</f>
        <v>0</v>
      </c>
      <c r="H1075" s="16" t="str">
        <f>MID(CONSOLIDADO!E1079,6,250)</f>
        <v/>
      </c>
      <c r="I1075" s="36">
        <f>CONSOLIDADO!H1079</f>
        <v>0</v>
      </c>
      <c r="J1075" s="34" t="str">
        <f>+CONSOLIDADO!P1079&amp;" - "&amp;CONSOLIDADO!Q1079&amp;" - "&amp;CONSOLIDADO!R1079&amp;" "&amp;CONSOLIDADO!S1079</f>
        <v xml:space="preserve"> -  -  </v>
      </c>
      <c r="K1075" s="34" t="str">
        <f>+CONSOLIDADO!J1079&amp;" "&amp;CONSOLIDADO!K1079</f>
        <v xml:space="preserve"> </v>
      </c>
      <c r="L1075" s="16" t="str">
        <f>+CONSOLIDADO!L1079&amp;" "&amp;CONSOLIDADO!M1079</f>
        <v xml:space="preserve"> </v>
      </c>
      <c r="M1075" s="16" t="str">
        <f>+CONSOLIDADO!N1079&amp;" "&amp;CONSOLIDADO!O1079</f>
        <v xml:space="preserve"> </v>
      </c>
    </row>
    <row r="1076" spans="1:13" x14ac:dyDescent="0.2">
      <c r="A1076" s="34" t="str">
        <f t="shared" si="80"/>
        <v>-573</v>
      </c>
      <c r="B1076" s="34">
        <f t="shared" si="81"/>
        <v>573</v>
      </c>
      <c r="C1076" s="34" t="str">
        <f t="shared" si="82"/>
        <v/>
      </c>
      <c r="D1076" s="34" t="str">
        <f t="shared" si="83"/>
        <v/>
      </c>
      <c r="E1076" s="34" t="str">
        <f t="shared" si="84"/>
        <v/>
      </c>
      <c r="F1076" s="35" t="str">
        <f>IF(ISERROR(CONSOLIDADO!D1080&amp;IF(LEN(CONSOLIDADO!G1080)=1,"00"&amp;CONSOLIDADO!G1080,IF(LEN(CONSOLIDADO!G1080)=2,"0"&amp;CONSOLIDADO!G1080,IF(LEN(CONSOLIDADO!G1080)=3,CONSOLIDADO!G1080,""))))=TRUE,"",CONSOLIDADO!D1080&amp;IF(LEN(CONSOLIDADO!G1080)=1,"00"&amp;CONSOLIDADO!G1080,IF(LEN(CONSOLIDADO!G1080)=2,"0"&amp;CONSOLIDADO!G1080,IF(LEN(CONSOLIDADO!G1080)=3,CONSOLIDADO!G1080,""))))</f>
        <v/>
      </c>
      <c r="G1076" s="16">
        <f>CONSOLIDADO!B1080</f>
        <v>0</v>
      </c>
      <c r="H1076" s="16" t="str">
        <f>MID(CONSOLIDADO!E1080,6,250)</f>
        <v/>
      </c>
      <c r="I1076" s="36">
        <f>CONSOLIDADO!H1080</f>
        <v>0</v>
      </c>
      <c r="J1076" s="34" t="str">
        <f>+CONSOLIDADO!P1080&amp;" - "&amp;CONSOLIDADO!Q1080&amp;" - "&amp;CONSOLIDADO!R1080&amp;" "&amp;CONSOLIDADO!S1080</f>
        <v xml:space="preserve"> -  -  </v>
      </c>
      <c r="K1076" s="34" t="str">
        <f>+CONSOLIDADO!J1080&amp;" "&amp;CONSOLIDADO!K1080</f>
        <v xml:space="preserve"> </v>
      </c>
      <c r="L1076" s="16" t="str">
        <f>+CONSOLIDADO!L1080&amp;" "&amp;CONSOLIDADO!M1080</f>
        <v xml:space="preserve"> </v>
      </c>
      <c r="M1076" s="16" t="str">
        <f>+CONSOLIDADO!N1080&amp;" "&amp;CONSOLIDADO!O1080</f>
        <v xml:space="preserve"> </v>
      </c>
    </row>
    <row r="1077" spans="1:13" x14ac:dyDescent="0.2">
      <c r="A1077" s="34" t="str">
        <f t="shared" si="80"/>
        <v>-574</v>
      </c>
      <c r="B1077" s="34">
        <f t="shared" si="81"/>
        <v>574</v>
      </c>
      <c r="C1077" s="34" t="str">
        <f t="shared" si="82"/>
        <v/>
      </c>
      <c r="D1077" s="34" t="str">
        <f t="shared" si="83"/>
        <v/>
      </c>
      <c r="E1077" s="34" t="str">
        <f t="shared" si="84"/>
        <v/>
      </c>
      <c r="F1077" s="35" t="str">
        <f>IF(ISERROR(CONSOLIDADO!D1081&amp;IF(LEN(CONSOLIDADO!G1081)=1,"00"&amp;CONSOLIDADO!G1081,IF(LEN(CONSOLIDADO!G1081)=2,"0"&amp;CONSOLIDADO!G1081,IF(LEN(CONSOLIDADO!G1081)=3,CONSOLIDADO!G1081,""))))=TRUE,"",CONSOLIDADO!D1081&amp;IF(LEN(CONSOLIDADO!G1081)=1,"00"&amp;CONSOLIDADO!G1081,IF(LEN(CONSOLIDADO!G1081)=2,"0"&amp;CONSOLIDADO!G1081,IF(LEN(CONSOLIDADO!G1081)=3,CONSOLIDADO!G1081,""))))</f>
        <v/>
      </c>
      <c r="G1077" s="16">
        <f>CONSOLIDADO!B1081</f>
        <v>0</v>
      </c>
      <c r="H1077" s="16" t="str">
        <f>MID(CONSOLIDADO!E1081,6,250)</f>
        <v/>
      </c>
      <c r="I1077" s="36">
        <f>CONSOLIDADO!H1081</f>
        <v>0</v>
      </c>
      <c r="J1077" s="34" t="str">
        <f>+CONSOLIDADO!P1081&amp;" - "&amp;CONSOLIDADO!Q1081&amp;" - "&amp;CONSOLIDADO!R1081&amp;" "&amp;CONSOLIDADO!S1081</f>
        <v xml:space="preserve"> -  -  </v>
      </c>
      <c r="K1077" s="34" t="str">
        <f>+CONSOLIDADO!J1081&amp;" "&amp;CONSOLIDADO!K1081</f>
        <v xml:space="preserve"> </v>
      </c>
      <c r="L1077" s="16" t="str">
        <f>+CONSOLIDADO!L1081&amp;" "&amp;CONSOLIDADO!M1081</f>
        <v xml:space="preserve"> </v>
      </c>
      <c r="M1077" s="16" t="str">
        <f>+CONSOLIDADO!N1081&amp;" "&amp;CONSOLIDADO!O1081</f>
        <v xml:space="preserve"> </v>
      </c>
    </row>
    <row r="1078" spans="1:13" x14ac:dyDescent="0.2">
      <c r="A1078" s="34" t="str">
        <f t="shared" si="80"/>
        <v>-575</v>
      </c>
      <c r="B1078" s="34">
        <f t="shared" si="81"/>
        <v>575</v>
      </c>
      <c r="C1078" s="34" t="str">
        <f t="shared" si="82"/>
        <v/>
      </c>
      <c r="D1078" s="34" t="str">
        <f t="shared" si="83"/>
        <v/>
      </c>
      <c r="E1078" s="34" t="str">
        <f t="shared" si="84"/>
        <v/>
      </c>
      <c r="F1078" s="35" t="str">
        <f>IF(ISERROR(CONSOLIDADO!D1082&amp;IF(LEN(CONSOLIDADO!G1082)=1,"00"&amp;CONSOLIDADO!G1082,IF(LEN(CONSOLIDADO!G1082)=2,"0"&amp;CONSOLIDADO!G1082,IF(LEN(CONSOLIDADO!G1082)=3,CONSOLIDADO!G1082,""))))=TRUE,"",CONSOLIDADO!D1082&amp;IF(LEN(CONSOLIDADO!G1082)=1,"00"&amp;CONSOLIDADO!G1082,IF(LEN(CONSOLIDADO!G1082)=2,"0"&amp;CONSOLIDADO!G1082,IF(LEN(CONSOLIDADO!G1082)=3,CONSOLIDADO!G1082,""))))</f>
        <v/>
      </c>
      <c r="G1078" s="16">
        <f>CONSOLIDADO!B1082</f>
        <v>0</v>
      </c>
      <c r="H1078" s="16" t="str">
        <f>MID(CONSOLIDADO!E1082,6,250)</f>
        <v/>
      </c>
      <c r="I1078" s="36">
        <f>CONSOLIDADO!H1082</f>
        <v>0</v>
      </c>
      <c r="J1078" s="34" t="str">
        <f>+CONSOLIDADO!P1082&amp;" - "&amp;CONSOLIDADO!Q1082&amp;" - "&amp;CONSOLIDADO!R1082&amp;" "&amp;CONSOLIDADO!S1082</f>
        <v xml:space="preserve"> -  -  </v>
      </c>
      <c r="K1078" s="34" t="str">
        <f>+CONSOLIDADO!J1082&amp;" "&amp;CONSOLIDADO!K1082</f>
        <v xml:space="preserve"> </v>
      </c>
      <c r="L1078" s="16" t="str">
        <f>+CONSOLIDADO!L1082&amp;" "&amp;CONSOLIDADO!M1082</f>
        <v xml:space="preserve"> </v>
      </c>
      <c r="M1078" s="16" t="str">
        <f>+CONSOLIDADO!N1082&amp;" "&amp;CONSOLIDADO!O1082</f>
        <v xml:space="preserve"> </v>
      </c>
    </row>
    <row r="1079" spans="1:13" x14ac:dyDescent="0.2">
      <c r="A1079" s="34" t="str">
        <f t="shared" si="80"/>
        <v>-576</v>
      </c>
      <c r="B1079" s="34">
        <f t="shared" si="81"/>
        <v>576</v>
      </c>
      <c r="C1079" s="34" t="str">
        <f t="shared" si="82"/>
        <v/>
      </c>
      <c r="D1079" s="34" t="str">
        <f t="shared" si="83"/>
        <v/>
      </c>
      <c r="E1079" s="34" t="str">
        <f t="shared" si="84"/>
        <v/>
      </c>
      <c r="F1079" s="35" t="str">
        <f>IF(ISERROR(CONSOLIDADO!D1083&amp;IF(LEN(CONSOLIDADO!G1083)=1,"00"&amp;CONSOLIDADO!G1083,IF(LEN(CONSOLIDADO!G1083)=2,"0"&amp;CONSOLIDADO!G1083,IF(LEN(CONSOLIDADO!G1083)=3,CONSOLIDADO!G1083,""))))=TRUE,"",CONSOLIDADO!D1083&amp;IF(LEN(CONSOLIDADO!G1083)=1,"00"&amp;CONSOLIDADO!G1083,IF(LEN(CONSOLIDADO!G1083)=2,"0"&amp;CONSOLIDADO!G1083,IF(LEN(CONSOLIDADO!G1083)=3,CONSOLIDADO!G1083,""))))</f>
        <v/>
      </c>
      <c r="G1079" s="16">
        <f>CONSOLIDADO!B1083</f>
        <v>0</v>
      </c>
      <c r="H1079" s="16" t="str">
        <f>MID(CONSOLIDADO!E1083,6,250)</f>
        <v/>
      </c>
      <c r="I1079" s="36">
        <f>CONSOLIDADO!H1083</f>
        <v>0</v>
      </c>
      <c r="J1079" s="34" t="str">
        <f>+CONSOLIDADO!P1083&amp;" - "&amp;CONSOLIDADO!Q1083&amp;" - "&amp;CONSOLIDADO!R1083&amp;" "&amp;CONSOLIDADO!S1083</f>
        <v xml:space="preserve"> -  -  </v>
      </c>
      <c r="K1079" s="34" t="str">
        <f>+CONSOLIDADO!J1083&amp;" "&amp;CONSOLIDADO!K1083</f>
        <v xml:space="preserve"> </v>
      </c>
      <c r="L1079" s="16" t="str">
        <f>+CONSOLIDADO!L1083&amp;" "&amp;CONSOLIDADO!M1083</f>
        <v xml:space="preserve"> </v>
      </c>
      <c r="M1079" s="16" t="str">
        <f>+CONSOLIDADO!N1083&amp;" "&amp;CONSOLIDADO!O1083</f>
        <v xml:space="preserve"> </v>
      </c>
    </row>
    <row r="1080" spans="1:13" x14ac:dyDescent="0.2">
      <c r="A1080" s="34" t="str">
        <f t="shared" si="80"/>
        <v>-577</v>
      </c>
      <c r="B1080" s="34">
        <f t="shared" si="81"/>
        <v>577</v>
      </c>
      <c r="C1080" s="34" t="str">
        <f t="shared" si="82"/>
        <v/>
      </c>
      <c r="D1080" s="34" t="str">
        <f t="shared" si="83"/>
        <v/>
      </c>
      <c r="E1080" s="34" t="str">
        <f t="shared" si="84"/>
        <v/>
      </c>
      <c r="F1080" s="35" t="str">
        <f>IF(ISERROR(CONSOLIDADO!D1084&amp;IF(LEN(CONSOLIDADO!G1084)=1,"00"&amp;CONSOLIDADO!G1084,IF(LEN(CONSOLIDADO!G1084)=2,"0"&amp;CONSOLIDADO!G1084,IF(LEN(CONSOLIDADO!G1084)=3,CONSOLIDADO!G1084,""))))=TRUE,"",CONSOLIDADO!D1084&amp;IF(LEN(CONSOLIDADO!G1084)=1,"00"&amp;CONSOLIDADO!G1084,IF(LEN(CONSOLIDADO!G1084)=2,"0"&amp;CONSOLIDADO!G1084,IF(LEN(CONSOLIDADO!G1084)=3,CONSOLIDADO!G1084,""))))</f>
        <v/>
      </c>
      <c r="G1080" s="16">
        <f>CONSOLIDADO!B1084</f>
        <v>0</v>
      </c>
      <c r="H1080" s="16" t="str">
        <f>MID(CONSOLIDADO!E1084,6,250)</f>
        <v/>
      </c>
      <c r="I1080" s="36">
        <f>CONSOLIDADO!H1084</f>
        <v>0</v>
      </c>
      <c r="J1080" s="34" t="str">
        <f>+CONSOLIDADO!P1084&amp;" - "&amp;CONSOLIDADO!Q1084&amp;" - "&amp;CONSOLIDADO!R1084&amp;" "&amp;CONSOLIDADO!S1084</f>
        <v xml:space="preserve"> -  -  </v>
      </c>
      <c r="K1080" s="34" t="str">
        <f>+CONSOLIDADO!J1084&amp;" "&amp;CONSOLIDADO!K1084</f>
        <v xml:space="preserve"> </v>
      </c>
      <c r="L1080" s="16" t="str">
        <f>+CONSOLIDADO!L1084&amp;" "&amp;CONSOLIDADO!M1084</f>
        <v xml:space="preserve"> </v>
      </c>
      <c r="M1080" s="16" t="str">
        <f>+CONSOLIDADO!N1084&amp;" "&amp;CONSOLIDADO!O1084</f>
        <v xml:space="preserve"> </v>
      </c>
    </row>
    <row r="1081" spans="1:13" x14ac:dyDescent="0.2">
      <c r="A1081" s="34" t="str">
        <f t="shared" si="80"/>
        <v>-578</v>
      </c>
      <c r="B1081" s="34">
        <f t="shared" si="81"/>
        <v>578</v>
      </c>
      <c r="C1081" s="34" t="str">
        <f t="shared" si="82"/>
        <v/>
      </c>
      <c r="D1081" s="34" t="str">
        <f t="shared" si="83"/>
        <v/>
      </c>
      <c r="E1081" s="34" t="str">
        <f t="shared" si="84"/>
        <v/>
      </c>
      <c r="F1081" s="35" t="str">
        <f>IF(ISERROR(CONSOLIDADO!D1085&amp;IF(LEN(CONSOLIDADO!G1085)=1,"00"&amp;CONSOLIDADO!G1085,IF(LEN(CONSOLIDADO!G1085)=2,"0"&amp;CONSOLIDADO!G1085,IF(LEN(CONSOLIDADO!G1085)=3,CONSOLIDADO!G1085,""))))=TRUE,"",CONSOLIDADO!D1085&amp;IF(LEN(CONSOLIDADO!G1085)=1,"00"&amp;CONSOLIDADO!G1085,IF(LEN(CONSOLIDADO!G1085)=2,"0"&amp;CONSOLIDADO!G1085,IF(LEN(CONSOLIDADO!G1085)=3,CONSOLIDADO!G1085,""))))</f>
        <v/>
      </c>
      <c r="G1081" s="16">
        <f>CONSOLIDADO!B1085</f>
        <v>0</v>
      </c>
      <c r="H1081" s="16" t="str">
        <f>MID(CONSOLIDADO!E1085,6,250)</f>
        <v/>
      </c>
      <c r="I1081" s="36">
        <f>CONSOLIDADO!H1085</f>
        <v>0</v>
      </c>
      <c r="J1081" s="34" t="str">
        <f>+CONSOLIDADO!P1085&amp;" - "&amp;CONSOLIDADO!Q1085&amp;" - "&amp;CONSOLIDADO!R1085&amp;" "&amp;CONSOLIDADO!S1085</f>
        <v xml:space="preserve"> -  -  </v>
      </c>
      <c r="K1081" s="34" t="str">
        <f>+CONSOLIDADO!J1085&amp;" "&amp;CONSOLIDADO!K1085</f>
        <v xml:space="preserve"> </v>
      </c>
      <c r="L1081" s="16" t="str">
        <f>+CONSOLIDADO!L1085&amp;" "&amp;CONSOLIDADO!M1085</f>
        <v xml:space="preserve"> </v>
      </c>
      <c r="M1081" s="16" t="str">
        <f>+CONSOLIDADO!N1085&amp;" "&amp;CONSOLIDADO!O1085</f>
        <v xml:space="preserve"> </v>
      </c>
    </row>
    <row r="1082" spans="1:13" x14ac:dyDescent="0.2">
      <c r="A1082" s="34" t="str">
        <f t="shared" si="80"/>
        <v>-579</v>
      </c>
      <c r="B1082" s="34">
        <f t="shared" si="81"/>
        <v>579</v>
      </c>
      <c r="C1082" s="34" t="str">
        <f t="shared" si="82"/>
        <v/>
      </c>
      <c r="D1082" s="34" t="str">
        <f t="shared" si="83"/>
        <v/>
      </c>
      <c r="E1082" s="34" t="str">
        <f t="shared" si="84"/>
        <v/>
      </c>
      <c r="F1082" s="35" t="str">
        <f>IF(ISERROR(CONSOLIDADO!D1086&amp;IF(LEN(CONSOLIDADO!G1086)=1,"00"&amp;CONSOLIDADO!G1086,IF(LEN(CONSOLIDADO!G1086)=2,"0"&amp;CONSOLIDADO!G1086,IF(LEN(CONSOLIDADO!G1086)=3,CONSOLIDADO!G1086,""))))=TRUE,"",CONSOLIDADO!D1086&amp;IF(LEN(CONSOLIDADO!G1086)=1,"00"&amp;CONSOLIDADO!G1086,IF(LEN(CONSOLIDADO!G1086)=2,"0"&amp;CONSOLIDADO!G1086,IF(LEN(CONSOLIDADO!G1086)=3,CONSOLIDADO!G1086,""))))</f>
        <v/>
      </c>
      <c r="G1082" s="16">
        <f>CONSOLIDADO!B1086</f>
        <v>0</v>
      </c>
      <c r="H1082" s="16" t="str">
        <f>MID(CONSOLIDADO!E1086,6,250)</f>
        <v/>
      </c>
      <c r="I1082" s="36">
        <f>CONSOLIDADO!H1086</f>
        <v>0</v>
      </c>
      <c r="J1082" s="34" t="str">
        <f>+CONSOLIDADO!P1086&amp;" - "&amp;CONSOLIDADO!Q1086&amp;" - "&amp;CONSOLIDADO!R1086&amp;" "&amp;CONSOLIDADO!S1086</f>
        <v xml:space="preserve"> -  -  </v>
      </c>
      <c r="K1082" s="34" t="str">
        <f>+CONSOLIDADO!J1086&amp;" "&amp;CONSOLIDADO!K1086</f>
        <v xml:space="preserve"> </v>
      </c>
      <c r="L1082" s="16" t="str">
        <f>+CONSOLIDADO!L1086&amp;" "&amp;CONSOLIDADO!M1086</f>
        <v xml:space="preserve"> </v>
      </c>
      <c r="M1082" s="16" t="str">
        <f>+CONSOLIDADO!N1086&amp;" "&amp;CONSOLIDADO!O1086</f>
        <v xml:space="preserve"> </v>
      </c>
    </row>
    <row r="1083" spans="1:13" x14ac:dyDescent="0.2">
      <c r="A1083" s="34" t="str">
        <f t="shared" si="80"/>
        <v>-580</v>
      </c>
      <c r="B1083" s="34">
        <f t="shared" si="81"/>
        <v>580</v>
      </c>
      <c r="C1083" s="34" t="str">
        <f t="shared" si="82"/>
        <v/>
      </c>
      <c r="D1083" s="34" t="str">
        <f t="shared" si="83"/>
        <v/>
      </c>
      <c r="E1083" s="34" t="str">
        <f t="shared" si="84"/>
        <v/>
      </c>
      <c r="F1083" s="35" t="str">
        <f>IF(ISERROR(CONSOLIDADO!D1087&amp;IF(LEN(CONSOLIDADO!G1087)=1,"00"&amp;CONSOLIDADO!G1087,IF(LEN(CONSOLIDADO!G1087)=2,"0"&amp;CONSOLIDADO!G1087,IF(LEN(CONSOLIDADO!G1087)=3,CONSOLIDADO!G1087,""))))=TRUE,"",CONSOLIDADO!D1087&amp;IF(LEN(CONSOLIDADO!G1087)=1,"00"&amp;CONSOLIDADO!G1087,IF(LEN(CONSOLIDADO!G1087)=2,"0"&amp;CONSOLIDADO!G1087,IF(LEN(CONSOLIDADO!G1087)=3,CONSOLIDADO!G1087,""))))</f>
        <v/>
      </c>
      <c r="G1083" s="16">
        <f>CONSOLIDADO!B1087</f>
        <v>0</v>
      </c>
      <c r="H1083" s="16" t="str">
        <f>MID(CONSOLIDADO!E1087,6,250)</f>
        <v/>
      </c>
      <c r="I1083" s="36">
        <f>CONSOLIDADO!H1087</f>
        <v>0</v>
      </c>
      <c r="J1083" s="34" t="str">
        <f>+CONSOLIDADO!P1087&amp;" - "&amp;CONSOLIDADO!Q1087&amp;" - "&amp;CONSOLIDADO!R1087&amp;" "&amp;CONSOLIDADO!S1087</f>
        <v xml:space="preserve"> -  -  </v>
      </c>
      <c r="K1083" s="34" t="str">
        <f>+CONSOLIDADO!J1087&amp;" "&amp;CONSOLIDADO!K1087</f>
        <v xml:space="preserve"> </v>
      </c>
      <c r="L1083" s="16" t="str">
        <f>+CONSOLIDADO!L1087&amp;" "&amp;CONSOLIDADO!M1087</f>
        <v xml:space="preserve"> </v>
      </c>
      <c r="M1083" s="16" t="str">
        <f>+CONSOLIDADO!N1087&amp;" "&amp;CONSOLIDADO!O1087</f>
        <v xml:space="preserve"> </v>
      </c>
    </row>
    <row r="1084" spans="1:13" x14ac:dyDescent="0.2">
      <c r="A1084" s="34" t="str">
        <f t="shared" si="80"/>
        <v>-581</v>
      </c>
      <c r="B1084" s="34">
        <f t="shared" si="81"/>
        <v>581</v>
      </c>
      <c r="C1084" s="34" t="str">
        <f t="shared" si="82"/>
        <v/>
      </c>
      <c r="D1084" s="34" t="str">
        <f t="shared" si="83"/>
        <v/>
      </c>
      <c r="E1084" s="34" t="str">
        <f t="shared" si="84"/>
        <v/>
      </c>
      <c r="F1084" s="35" t="str">
        <f>IF(ISERROR(CONSOLIDADO!D1088&amp;IF(LEN(CONSOLIDADO!G1088)=1,"00"&amp;CONSOLIDADO!G1088,IF(LEN(CONSOLIDADO!G1088)=2,"0"&amp;CONSOLIDADO!G1088,IF(LEN(CONSOLIDADO!G1088)=3,CONSOLIDADO!G1088,""))))=TRUE,"",CONSOLIDADO!D1088&amp;IF(LEN(CONSOLIDADO!G1088)=1,"00"&amp;CONSOLIDADO!G1088,IF(LEN(CONSOLIDADO!G1088)=2,"0"&amp;CONSOLIDADO!G1088,IF(LEN(CONSOLIDADO!G1088)=3,CONSOLIDADO!G1088,""))))</f>
        <v/>
      </c>
      <c r="G1084" s="16">
        <f>CONSOLIDADO!B1088</f>
        <v>0</v>
      </c>
      <c r="H1084" s="16" t="str">
        <f>MID(CONSOLIDADO!E1088,6,250)</f>
        <v/>
      </c>
      <c r="I1084" s="36">
        <f>CONSOLIDADO!H1088</f>
        <v>0</v>
      </c>
      <c r="J1084" s="34" t="str">
        <f>+CONSOLIDADO!P1088&amp;" - "&amp;CONSOLIDADO!Q1088&amp;" - "&amp;CONSOLIDADO!R1088&amp;" "&amp;CONSOLIDADO!S1088</f>
        <v xml:space="preserve"> -  -  </v>
      </c>
      <c r="K1084" s="34" t="str">
        <f>+CONSOLIDADO!J1088&amp;" "&amp;CONSOLIDADO!K1088</f>
        <v xml:space="preserve"> </v>
      </c>
      <c r="L1084" s="16" t="str">
        <f>+CONSOLIDADO!L1088&amp;" "&amp;CONSOLIDADO!M1088</f>
        <v xml:space="preserve"> </v>
      </c>
      <c r="M1084" s="16" t="str">
        <f>+CONSOLIDADO!N1088&amp;" "&amp;CONSOLIDADO!O1088</f>
        <v xml:space="preserve"> </v>
      </c>
    </row>
    <row r="1085" spans="1:13" x14ac:dyDescent="0.2">
      <c r="A1085" s="34" t="str">
        <f t="shared" si="80"/>
        <v>-582</v>
      </c>
      <c r="B1085" s="34">
        <f t="shared" si="81"/>
        <v>582</v>
      </c>
      <c r="C1085" s="34" t="str">
        <f t="shared" si="82"/>
        <v/>
      </c>
      <c r="D1085" s="34" t="str">
        <f t="shared" si="83"/>
        <v/>
      </c>
      <c r="E1085" s="34" t="str">
        <f t="shared" si="84"/>
        <v/>
      </c>
      <c r="F1085" s="35" t="str">
        <f>IF(ISERROR(CONSOLIDADO!D1089&amp;IF(LEN(CONSOLIDADO!G1089)=1,"00"&amp;CONSOLIDADO!G1089,IF(LEN(CONSOLIDADO!G1089)=2,"0"&amp;CONSOLIDADO!G1089,IF(LEN(CONSOLIDADO!G1089)=3,CONSOLIDADO!G1089,""))))=TRUE,"",CONSOLIDADO!D1089&amp;IF(LEN(CONSOLIDADO!G1089)=1,"00"&amp;CONSOLIDADO!G1089,IF(LEN(CONSOLIDADO!G1089)=2,"0"&amp;CONSOLIDADO!G1089,IF(LEN(CONSOLIDADO!G1089)=3,CONSOLIDADO!G1089,""))))</f>
        <v/>
      </c>
      <c r="G1085" s="16">
        <f>CONSOLIDADO!B1089</f>
        <v>0</v>
      </c>
      <c r="H1085" s="16" t="str">
        <f>MID(CONSOLIDADO!E1089,6,250)</f>
        <v/>
      </c>
      <c r="I1085" s="36">
        <f>CONSOLIDADO!H1089</f>
        <v>0</v>
      </c>
      <c r="J1085" s="34" t="str">
        <f>+CONSOLIDADO!P1089&amp;" - "&amp;CONSOLIDADO!Q1089&amp;" - "&amp;CONSOLIDADO!R1089&amp;" "&amp;CONSOLIDADO!S1089</f>
        <v xml:space="preserve"> -  -  </v>
      </c>
      <c r="K1085" s="34" t="str">
        <f>+CONSOLIDADO!J1089&amp;" "&amp;CONSOLIDADO!K1089</f>
        <v xml:space="preserve"> </v>
      </c>
      <c r="L1085" s="16" t="str">
        <f>+CONSOLIDADO!L1089&amp;" "&amp;CONSOLIDADO!M1089</f>
        <v xml:space="preserve"> </v>
      </c>
      <c r="M1085" s="16" t="str">
        <f>+CONSOLIDADO!N1089&amp;" "&amp;CONSOLIDADO!O1089</f>
        <v xml:space="preserve"> </v>
      </c>
    </row>
    <row r="1086" spans="1:13" x14ac:dyDescent="0.2">
      <c r="A1086" s="34" t="str">
        <f t="shared" si="80"/>
        <v>-583</v>
      </c>
      <c r="B1086" s="34">
        <f t="shared" si="81"/>
        <v>583</v>
      </c>
      <c r="C1086" s="34" t="str">
        <f t="shared" si="82"/>
        <v/>
      </c>
      <c r="D1086" s="34" t="str">
        <f t="shared" si="83"/>
        <v/>
      </c>
      <c r="E1086" s="34" t="str">
        <f t="shared" si="84"/>
        <v/>
      </c>
      <c r="F1086" s="35" t="str">
        <f>IF(ISERROR(CONSOLIDADO!D1090&amp;IF(LEN(CONSOLIDADO!G1090)=1,"00"&amp;CONSOLIDADO!G1090,IF(LEN(CONSOLIDADO!G1090)=2,"0"&amp;CONSOLIDADO!G1090,IF(LEN(CONSOLIDADO!G1090)=3,CONSOLIDADO!G1090,""))))=TRUE,"",CONSOLIDADO!D1090&amp;IF(LEN(CONSOLIDADO!G1090)=1,"00"&amp;CONSOLIDADO!G1090,IF(LEN(CONSOLIDADO!G1090)=2,"0"&amp;CONSOLIDADO!G1090,IF(LEN(CONSOLIDADO!G1090)=3,CONSOLIDADO!G1090,""))))</f>
        <v/>
      </c>
      <c r="G1086" s="16">
        <f>CONSOLIDADO!B1090</f>
        <v>0</v>
      </c>
      <c r="H1086" s="16" t="str">
        <f>MID(CONSOLIDADO!E1090,6,250)</f>
        <v/>
      </c>
      <c r="I1086" s="36">
        <f>CONSOLIDADO!H1090</f>
        <v>0</v>
      </c>
      <c r="J1086" s="34" t="str">
        <f>+CONSOLIDADO!P1090&amp;" - "&amp;CONSOLIDADO!Q1090&amp;" - "&amp;CONSOLIDADO!R1090&amp;" "&amp;CONSOLIDADO!S1090</f>
        <v xml:space="preserve"> -  -  </v>
      </c>
      <c r="K1086" s="34" t="str">
        <f>+CONSOLIDADO!J1090&amp;" "&amp;CONSOLIDADO!K1090</f>
        <v xml:space="preserve"> </v>
      </c>
      <c r="L1086" s="16" t="str">
        <f>+CONSOLIDADO!L1090&amp;" "&amp;CONSOLIDADO!M1090</f>
        <v xml:space="preserve"> </v>
      </c>
      <c r="M1086" s="16" t="str">
        <f>+CONSOLIDADO!N1090&amp;" "&amp;CONSOLIDADO!O1090</f>
        <v xml:space="preserve"> </v>
      </c>
    </row>
    <row r="1087" spans="1:13" x14ac:dyDescent="0.2">
      <c r="A1087" s="34" t="str">
        <f t="shared" si="80"/>
        <v>-584</v>
      </c>
      <c r="B1087" s="34">
        <f t="shared" si="81"/>
        <v>584</v>
      </c>
      <c r="C1087" s="34" t="str">
        <f t="shared" si="82"/>
        <v/>
      </c>
      <c r="D1087" s="34" t="str">
        <f t="shared" si="83"/>
        <v/>
      </c>
      <c r="E1087" s="34" t="str">
        <f t="shared" si="84"/>
        <v/>
      </c>
      <c r="F1087" s="35" t="str">
        <f>IF(ISERROR(CONSOLIDADO!D1091&amp;IF(LEN(CONSOLIDADO!G1091)=1,"00"&amp;CONSOLIDADO!G1091,IF(LEN(CONSOLIDADO!G1091)=2,"0"&amp;CONSOLIDADO!G1091,IF(LEN(CONSOLIDADO!G1091)=3,CONSOLIDADO!G1091,""))))=TRUE,"",CONSOLIDADO!D1091&amp;IF(LEN(CONSOLIDADO!G1091)=1,"00"&amp;CONSOLIDADO!G1091,IF(LEN(CONSOLIDADO!G1091)=2,"0"&amp;CONSOLIDADO!G1091,IF(LEN(CONSOLIDADO!G1091)=3,CONSOLIDADO!G1091,""))))</f>
        <v/>
      </c>
      <c r="G1087" s="16">
        <f>CONSOLIDADO!B1091</f>
        <v>0</v>
      </c>
      <c r="H1087" s="16" t="str">
        <f>MID(CONSOLIDADO!E1091,6,250)</f>
        <v/>
      </c>
      <c r="I1087" s="36">
        <f>CONSOLIDADO!H1091</f>
        <v>0</v>
      </c>
      <c r="J1087" s="34" t="str">
        <f>+CONSOLIDADO!P1091&amp;" - "&amp;CONSOLIDADO!Q1091&amp;" - "&amp;CONSOLIDADO!R1091&amp;" "&amp;CONSOLIDADO!S1091</f>
        <v xml:space="preserve"> -  -  </v>
      </c>
      <c r="K1087" s="34" t="str">
        <f>+CONSOLIDADO!J1091&amp;" "&amp;CONSOLIDADO!K1091</f>
        <v xml:space="preserve"> </v>
      </c>
      <c r="L1087" s="16" t="str">
        <f>+CONSOLIDADO!L1091&amp;" "&amp;CONSOLIDADO!M1091</f>
        <v xml:space="preserve"> </v>
      </c>
      <c r="M1087" s="16" t="str">
        <f>+CONSOLIDADO!N1091&amp;" "&amp;CONSOLIDADO!O1091</f>
        <v xml:space="preserve"> </v>
      </c>
    </row>
    <row r="1088" spans="1:13" x14ac:dyDescent="0.2">
      <c r="A1088" s="34" t="str">
        <f t="shared" si="80"/>
        <v>-585</v>
      </c>
      <c r="B1088" s="34">
        <f t="shared" si="81"/>
        <v>585</v>
      </c>
      <c r="C1088" s="34" t="str">
        <f t="shared" si="82"/>
        <v/>
      </c>
      <c r="D1088" s="34" t="str">
        <f t="shared" si="83"/>
        <v/>
      </c>
      <c r="E1088" s="34" t="str">
        <f t="shared" si="84"/>
        <v/>
      </c>
      <c r="F1088" s="35" t="str">
        <f>IF(ISERROR(CONSOLIDADO!D1092&amp;IF(LEN(CONSOLIDADO!G1092)=1,"00"&amp;CONSOLIDADO!G1092,IF(LEN(CONSOLIDADO!G1092)=2,"0"&amp;CONSOLIDADO!G1092,IF(LEN(CONSOLIDADO!G1092)=3,CONSOLIDADO!G1092,""))))=TRUE,"",CONSOLIDADO!D1092&amp;IF(LEN(CONSOLIDADO!G1092)=1,"00"&amp;CONSOLIDADO!G1092,IF(LEN(CONSOLIDADO!G1092)=2,"0"&amp;CONSOLIDADO!G1092,IF(LEN(CONSOLIDADO!G1092)=3,CONSOLIDADO!G1092,""))))</f>
        <v/>
      </c>
      <c r="G1088" s="16">
        <f>CONSOLIDADO!B1092</f>
        <v>0</v>
      </c>
      <c r="H1088" s="16" t="str">
        <f>MID(CONSOLIDADO!E1092,6,250)</f>
        <v/>
      </c>
      <c r="I1088" s="36">
        <f>CONSOLIDADO!H1092</f>
        <v>0</v>
      </c>
      <c r="J1088" s="34" t="str">
        <f>+CONSOLIDADO!P1092&amp;" - "&amp;CONSOLIDADO!Q1092&amp;" - "&amp;CONSOLIDADO!R1092&amp;" "&amp;CONSOLIDADO!S1092</f>
        <v xml:space="preserve"> -  -  </v>
      </c>
      <c r="K1088" s="34" t="str">
        <f>+CONSOLIDADO!J1092&amp;" "&amp;CONSOLIDADO!K1092</f>
        <v xml:space="preserve"> </v>
      </c>
      <c r="L1088" s="16" t="str">
        <f>+CONSOLIDADO!L1092&amp;" "&amp;CONSOLIDADO!M1092</f>
        <v xml:space="preserve"> </v>
      </c>
      <c r="M1088" s="16" t="str">
        <f>+CONSOLIDADO!N1092&amp;" "&amp;CONSOLIDADO!O1092</f>
        <v xml:space="preserve"> </v>
      </c>
    </row>
    <row r="1089" spans="1:13" x14ac:dyDescent="0.2">
      <c r="A1089" s="34" t="str">
        <f t="shared" si="80"/>
        <v>-586</v>
      </c>
      <c r="B1089" s="34">
        <f t="shared" si="81"/>
        <v>586</v>
      </c>
      <c r="C1089" s="34" t="str">
        <f t="shared" si="82"/>
        <v/>
      </c>
      <c r="D1089" s="34" t="str">
        <f t="shared" si="83"/>
        <v/>
      </c>
      <c r="E1089" s="34" t="str">
        <f t="shared" si="84"/>
        <v/>
      </c>
      <c r="F1089" s="35" t="str">
        <f>IF(ISERROR(CONSOLIDADO!D1093&amp;IF(LEN(CONSOLIDADO!G1093)=1,"00"&amp;CONSOLIDADO!G1093,IF(LEN(CONSOLIDADO!G1093)=2,"0"&amp;CONSOLIDADO!G1093,IF(LEN(CONSOLIDADO!G1093)=3,CONSOLIDADO!G1093,""))))=TRUE,"",CONSOLIDADO!D1093&amp;IF(LEN(CONSOLIDADO!G1093)=1,"00"&amp;CONSOLIDADO!G1093,IF(LEN(CONSOLIDADO!G1093)=2,"0"&amp;CONSOLIDADO!G1093,IF(LEN(CONSOLIDADO!G1093)=3,CONSOLIDADO!G1093,""))))</f>
        <v/>
      </c>
      <c r="G1089" s="16">
        <f>CONSOLIDADO!B1093</f>
        <v>0</v>
      </c>
      <c r="H1089" s="16" t="str">
        <f>MID(CONSOLIDADO!E1093,6,250)</f>
        <v/>
      </c>
      <c r="I1089" s="36">
        <f>CONSOLIDADO!H1093</f>
        <v>0</v>
      </c>
      <c r="J1089" s="34" t="str">
        <f>+CONSOLIDADO!P1093&amp;" - "&amp;CONSOLIDADO!Q1093&amp;" - "&amp;CONSOLIDADO!R1093&amp;" "&amp;CONSOLIDADO!S1093</f>
        <v xml:space="preserve"> -  -  </v>
      </c>
      <c r="K1089" s="34" t="str">
        <f>+CONSOLIDADO!J1093&amp;" "&amp;CONSOLIDADO!K1093</f>
        <v xml:space="preserve"> </v>
      </c>
      <c r="L1089" s="16" t="str">
        <f>+CONSOLIDADO!L1093&amp;" "&amp;CONSOLIDADO!M1093</f>
        <v xml:space="preserve"> </v>
      </c>
      <c r="M1089" s="16" t="str">
        <f>+CONSOLIDADO!N1093&amp;" "&amp;CONSOLIDADO!O1093</f>
        <v xml:space="preserve"> </v>
      </c>
    </row>
    <row r="1090" spans="1:13" x14ac:dyDescent="0.2">
      <c r="A1090" s="34" t="str">
        <f t="shared" si="80"/>
        <v>-587</v>
      </c>
      <c r="B1090" s="34">
        <f t="shared" si="81"/>
        <v>587</v>
      </c>
      <c r="C1090" s="34" t="str">
        <f t="shared" si="82"/>
        <v/>
      </c>
      <c r="D1090" s="34" t="str">
        <f t="shared" si="83"/>
        <v/>
      </c>
      <c r="E1090" s="34" t="str">
        <f t="shared" si="84"/>
        <v/>
      </c>
      <c r="F1090" s="35" t="str">
        <f>IF(ISERROR(CONSOLIDADO!D1094&amp;IF(LEN(CONSOLIDADO!G1094)=1,"00"&amp;CONSOLIDADO!G1094,IF(LEN(CONSOLIDADO!G1094)=2,"0"&amp;CONSOLIDADO!G1094,IF(LEN(CONSOLIDADO!G1094)=3,CONSOLIDADO!G1094,""))))=TRUE,"",CONSOLIDADO!D1094&amp;IF(LEN(CONSOLIDADO!G1094)=1,"00"&amp;CONSOLIDADO!G1094,IF(LEN(CONSOLIDADO!G1094)=2,"0"&amp;CONSOLIDADO!G1094,IF(LEN(CONSOLIDADO!G1094)=3,CONSOLIDADO!G1094,""))))</f>
        <v/>
      </c>
      <c r="G1090" s="16">
        <f>CONSOLIDADO!B1094</f>
        <v>0</v>
      </c>
      <c r="H1090" s="16" t="str">
        <f>MID(CONSOLIDADO!E1094,6,250)</f>
        <v/>
      </c>
      <c r="I1090" s="36">
        <f>CONSOLIDADO!H1094</f>
        <v>0</v>
      </c>
      <c r="J1090" s="34" t="str">
        <f>+CONSOLIDADO!P1094&amp;" - "&amp;CONSOLIDADO!Q1094&amp;" - "&amp;CONSOLIDADO!R1094&amp;" "&amp;CONSOLIDADO!S1094</f>
        <v xml:space="preserve"> -  -  </v>
      </c>
      <c r="K1090" s="34" t="str">
        <f>+CONSOLIDADO!J1094&amp;" "&amp;CONSOLIDADO!K1094</f>
        <v xml:space="preserve"> </v>
      </c>
      <c r="L1090" s="16" t="str">
        <f>+CONSOLIDADO!L1094&amp;" "&amp;CONSOLIDADO!M1094</f>
        <v xml:space="preserve"> </v>
      </c>
      <c r="M1090" s="16" t="str">
        <f>+CONSOLIDADO!N1094&amp;" "&amp;CONSOLIDADO!O1094</f>
        <v xml:space="preserve"> </v>
      </c>
    </row>
    <row r="1091" spans="1:13" x14ac:dyDescent="0.2">
      <c r="A1091" s="34" t="str">
        <f t="shared" si="80"/>
        <v>-588</v>
      </c>
      <c r="B1091" s="34">
        <f t="shared" si="81"/>
        <v>588</v>
      </c>
      <c r="C1091" s="34" t="str">
        <f t="shared" si="82"/>
        <v/>
      </c>
      <c r="D1091" s="34" t="str">
        <f t="shared" si="83"/>
        <v/>
      </c>
      <c r="E1091" s="34" t="str">
        <f t="shared" si="84"/>
        <v/>
      </c>
      <c r="F1091" s="35" t="str">
        <f>IF(ISERROR(CONSOLIDADO!D1095&amp;IF(LEN(CONSOLIDADO!G1095)=1,"00"&amp;CONSOLIDADO!G1095,IF(LEN(CONSOLIDADO!G1095)=2,"0"&amp;CONSOLIDADO!G1095,IF(LEN(CONSOLIDADO!G1095)=3,CONSOLIDADO!G1095,""))))=TRUE,"",CONSOLIDADO!D1095&amp;IF(LEN(CONSOLIDADO!G1095)=1,"00"&amp;CONSOLIDADO!G1095,IF(LEN(CONSOLIDADO!G1095)=2,"0"&amp;CONSOLIDADO!G1095,IF(LEN(CONSOLIDADO!G1095)=3,CONSOLIDADO!G1095,""))))</f>
        <v/>
      </c>
      <c r="G1091" s="16">
        <f>CONSOLIDADO!B1095</f>
        <v>0</v>
      </c>
      <c r="H1091" s="16" t="str">
        <f>MID(CONSOLIDADO!E1095,6,250)</f>
        <v/>
      </c>
      <c r="I1091" s="36">
        <f>CONSOLIDADO!H1095</f>
        <v>0</v>
      </c>
      <c r="J1091" s="34" t="str">
        <f>+CONSOLIDADO!P1095&amp;" - "&amp;CONSOLIDADO!Q1095&amp;" - "&amp;CONSOLIDADO!R1095&amp;" "&amp;CONSOLIDADO!S1095</f>
        <v xml:space="preserve"> -  -  </v>
      </c>
      <c r="K1091" s="34" t="str">
        <f>+CONSOLIDADO!J1095&amp;" "&amp;CONSOLIDADO!K1095</f>
        <v xml:space="preserve"> </v>
      </c>
      <c r="L1091" s="16" t="str">
        <f>+CONSOLIDADO!L1095&amp;" "&amp;CONSOLIDADO!M1095</f>
        <v xml:space="preserve"> </v>
      </c>
      <c r="M1091" s="16" t="str">
        <f>+CONSOLIDADO!N1095&amp;" "&amp;CONSOLIDADO!O1095</f>
        <v xml:space="preserve"> </v>
      </c>
    </row>
    <row r="1092" spans="1:13" x14ac:dyDescent="0.2">
      <c r="A1092" s="34" t="str">
        <f t="shared" ref="A1092:A1155" si="85">+C1092&amp;"-"&amp;B1092</f>
        <v>-589</v>
      </c>
      <c r="B1092" s="34">
        <f t="shared" ref="B1092:B1155" si="86">IF(C1092=C1091,B1091+1,1)</f>
        <v>589</v>
      </c>
      <c r="C1092" s="34" t="str">
        <f t="shared" ref="C1092:C1155" si="87">MID($F1092,1,13)</f>
        <v/>
      </c>
      <c r="D1092" s="34" t="str">
        <f t="shared" ref="D1092:D1155" si="88">MID($F1092,1,15)</f>
        <v/>
      </c>
      <c r="E1092" s="34" t="str">
        <f t="shared" ref="E1092:E1155" si="89">MID($F1092,1,17)</f>
        <v/>
      </c>
      <c r="F1092" s="35" t="str">
        <f>IF(ISERROR(CONSOLIDADO!D1096&amp;IF(LEN(CONSOLIDADO!G1096)=1,"00"&amp;CONSOLIDADO!G1096,IF(LEN(CONSOLIDADO!G1096)=2,"0"&amp;CONSOLIDADO!G1096,IF(LEN(CONSOLIDADO!G1096)=3,CONSOLIDADO!G1096,""))))=TRUE,"",CONSOLIDADO!D1096&amp;IF(LEN(CONSOLIDADO!G1096)=1,"00"&amp;CONSOLIDADO!G1096,IF(LEN(CONSOLIDADO!G1096)=2,"0"&amp;CONSOLIDADO!G1096,IF(LEN(CONSOLIDADO!G1096)=3,CONSOLIDADO!G1096,""))))</f>
        <v/>
      </c>
      <c r="G1092" s="16">
        <f>CONSOLIDADO!B1096</f>
        <v>0</v>
      </c>
      <c r="H1092" s="16" t="str">
        <f>MID(CONSOLIDADO!E1096,6,250)</f>
        <v/>
      </c>
      <c r="I1092" s="36">
        <f>CONSOLIDADO!H1096</f>
        <v>0</v>
      </c>
      <c r="J1092" s="34" t="str">
        <f>+CONSOLIDADO!P1096&amp;" - "&amp;CONSOLIDADO!Q1096&amp;" - "&amp;CONSOLIDADO!R1096&amp;" "&amp;CONSOLIDADO!S1096</f>
        <v xml:space="preserve"> -  -  </v>
      </c>
      <c r="K1092" s="34" t="str">
        <f>+CONSOLIDADO!J1096&amp;" "&amp;CONSOLIDADO!K1096</f>
        <v xml:space="preserve"> </v>
      </c>
      <c r="L1092" s="16" t="str">
        <f>+CONSOLIDADO!L1096&amp;" "&amp;CONSOLIDADO!M1096</f>
        <v xml:space="preserve"> </v>
      </c>
      <c r="M1092" s="16" t="str">
        <f>+CONSOLIDADO!N1096&amp;" "&amp;CONSOLIDADO!O1096</f>
        <v xml:space="preserve"> </v>
      </c>
    </row>
    <row r="1093" spans="1:13" x14ac:dyDescent="0.2">
      <c r="A1093" s="34" t="str">
        <f t="shared" si="85"/>
        <v>-590</v>
      </c>
      <c r="B1093" s="34">
        <f t="shared" si="86"/>
        <v>590</v>
      </c>
      <c r="C1093" s="34" t="str">
        <f t="shared" si="87"/>
        <v/>
      </c>
      <c r="D1093" s="34" t="str">
        <f t="shared" si="88"/>
        <v/>
      </c>
      <c r="E1093" s="34" t="str">
        <f t="shared" si="89"/>
        <v/>
      </c>
      <c r="F1093" s="35" t="str">
        <f>IF(ISERROR(CONSOLIDADO!D1097&amp;IF(LEN(CONSOLIDADO!G1097)=1,"00"&amp;CONSOLIDADO!G1097,IF(LEN(CONSOLIDADO!G1097)=2,"0"&amp;CONSOLIDADO!G1097,IF(LEN(CONSOLIDADO!G1097)=3,CONSOLIDADO!G1097,""))))=TRUE,"",CONSOLIDADO!D1097&amp;IF(LEN(CONSOLIDADO!G1097)=1,"00"&amp;CONSOLIDADO!G1097,IF(LEN(CONSOLIDADO!G1097)=2,"0"&amp;CONSOLIDADO!G1097,IF(LEN(CONSOLIDADO!G1097)=3,CONSOLIDADO!G1097,""))))</f>
        <v/>
      </c>
      <c r="G1093" s="16">
        <f>CONSOLIDADO!B1097</f>
        <v>0</v>
      </c>
      <c r="H1093" s="16" t="str">
        <f>MID(CONSOLIDADO!E1097,6,250)</f>
        <v/>
      </c>
      <c r="I1093" s="36">
        <f>CONSOLIDADO!H1097</f>
        <v>0</v>
      </c>
      <c r="J1093" s="34" t="str">
        <f>+CONSOLIDADO!P1097&amp;" - "&amp;CONSOLIDADO!Q1097&amp;" - "&amp;CONSOLIDADO!R1097&amp;" "&amp;CONSOLIDADO!S1097</f>
        <v xml:space="preserve"> -  -  </v>
      </c>
      <c r="K1093" s="34" t="str">
        <f>+CONSOLIDADO!J1097&amp;" "&amp;CONSOLIDADO!K1097</f>
        <v xml:space="preserve"> </v>
      </c>
      <c r="L1093" s="16" t="str">
        <f>+CONSOLIDADO!L1097&amp;" "&amp;CONSOLIDADO!M1097</f>
        <v xml:space="preserve"> </v>
      </c>
      <c r="M1093" s="16" t="str">
        <f>+CONSOLIDADO!N1097&amp;" "&amp;CONSOLIDADO!O1097</f>
        <v xml:space="preserve"> </v>
      </c>
    </row>
    <row r="1094" spans="1:13" x14ac:dyDescent="0.2">
      <c r="A1094" s="34" t="str">
        <f t="shared" si="85"/>
        <v>-591</v>
      </c>
      <c r="B1094" s="34">
        <f t="shared" si="86"/>
        <v>591</v>
      </c>
      <c r="C1094" s="34" t="str">
        <f t="shared" si="87"/>
        <v/>
      </c>
      <c r="D1094" s="34" t="str">
        <f t="shared" si="88"/>
        <v/>
      </c>
      <c r="E1094" s="34" t="str">
        <f t="shared" si="89"/>
        <v/>
      </c>
      <c r="F1094" s="35" t="str">
        <f>IF(ISERROR(CONSOLIDADO!D1098&amp;IF(LEN(CONSOLIDADO!G1098)=1,"00"&amp;CONSOLIDADO!G1098,IF(LEN(CONSOLIDADO!G1098)=2,"0"&amp;CONSOLIDADO!G1098,IF(LEN(CONSOLIDADO!G1098)=3,CONSOLIDADO!G1098,""))))=TRUE,"",CONSOLIDADO!D1098&amp;IF(LEN(CONSOLIDADO!G1098)=1,"00"&amp;CONSOLIDADO!G1098,IF(LEN(CONSOLIDADO!G1098)=2,"0"&amp;CONSOLIDADO!G1098,IF(LEN(CONSOLIDADO!G1098)=3,CONSOLIDADO!G1098,""))))</f>
        <v/>
      </c>
      <c r="G1094" s="16">
        <f>CONSOLIDADO!B1098</f>
        <v>0</v>
      </c>
      <c r="H1094" s="16" t="str">
        <f>MID(CONSOLIDADO!E1098,6,250)</f>
        <v/>
      </c>
      <c r="I1094" s="36">
        <f>CONSOLIDADO!H1098</f>
        <v>0</v>
      </c>
      <c r="J1094" s="34" t="str">
        <f>+CONSOLIDADO!P1098&amp;" - "&amp;CONSOLIDADO!Q1098&amp;" - "&amp;CONSOLIDADO!R1098&amp;" "&amp;CONSOLIDADO!S1098</f>
        <v xml:space="preserve"> -  -  </v>
      </c>
      <c r="K1094" s="34" t="str">
        <f>+CONSOLIDADO!J1098&amp;" "&amp;CONSOLIDADO!K1098</f>
        <v xml:space="preserve"> </v>
      </c>
      <c r="L1094" s="16" t="str">
        <f>+CONSOLIDADO!L1098&amp;" "&amp;CONSOLIDADO!M1098</f>
        <v xml:space="preserve"> </v>
      </c>
      <c r="M1094" s="16" t="str">
        <f>+CONSOLIDADO!N1098&amp;" "&amp;CONSOLIDADO!O1098</f>
        <v xml:space="preserve"> </v>
      </c>
    </row>
    <row r="1095" spans="1:13" x14ac:dyDescent="0.2">
      <c r="A1095" s="34" t="str">
        <f t="shared" si="85"/>
        <v>-592</v>
      </c>
      <c r="B1095" s="34">
        <f t="shared" si="86"/>
        <v>592</v>
      </c>
      <c r="C1095" s="34" t="str">
        <f t="shared" si="87"/>
        <v/>
      </c>
      <c r="D1095" s="34" t="str">
        <f t="shared" si="88"/>
        <v/>
      </c>
      <c r="E1095" s="34" t="str">
        <f t="shared" si="89"/>
        <v/>
      </c>
      <c r="F1095" s="35" t="str">
        <f>IF(ISERROR(CONSOLIDADO!D1099&amp;IF(LEN(CONSOLIDADO!G1099)=1,"00"&amp;CONSOLIDADO!G1099,IF(LEN(CONSOLIDADO!G1099)=2,"0"&amp;CONSOLIDADO!G1099,IF(LEN(CONSOLIDADO!G1099)=3,CONSOLIDADO!G1099,""))))=TRUE,"",CONSOLIDADO!D1099&amp;IF(LEN(CONSOLIDADO!G1099)=1,"00"&amp;CONSOLIDADO!G1099,IF(LEN(CONSOLIDADO!G1099)=2,"0"&amp;CONSOLIDADO!G1099,IF(LEN(CONSOLIDADO!G1099)=3,CONSOLIDADO!G1099,""))))</f>
        <v/>
      </c>
      <c r="G1095" s="16">
        <f>CONSOLIDADO!B1099</f>
        <v>0</v>
      </c>
      <c r="H1095" s="16" t="str">
        <f>MID(CONSOLIDADO!E1099,6,250)</f>
        <v/>
      </c>
      <c r="I1095" s="36">
        <f>CONSOLIDADO!H1099</f>
        <v>0</v>
      </c>
      <c r="J1095" s="34" t="str">
        <f>+CONSOLIDADO!P1099&amp;" - "&amp;CONSOLIDADO!Q1099&amp;" - "&amp;CONSOLIDADO!R1099&amp;" "&amp;CONSOLIDADO!S1099</f>
        <v xml:space="preserve"> -  -  </v>
      </c>
      <c r="K1095" s="34" t="str">
        <f>+CONSOLIDADO!J1099&amp;" "&amp;CONSOLIDADO!K1099</f>
        <v xml:space="preserve"> </v>
      </c>
      <c r="L1095" s="16" t="str">
        <f>+CONSOLIDADO!L1099&amp;" "&amp;CONSOLIDADO!M1099</f>
        <v xml:space="preserve"> </v>
      </c>
      <c r="M1095" s="16" t="str">
        <f>+CONSOLIDADO!N1099&amp;" "&amp;CONSOLIDADO!O1099</f>
        <v xml:space="preserve"> </v>
      </c>
    </row>
    <row r="1096" spans="1:13" x14ac:dyDescent="0.2">
      <c r="A1096" s="34" t="str">
        <f t="shared" si="85"/>
        <v>-593</v>
      </c>
      <c r="B1096" s="34">
        <f t="shared" si="86"/>
        <v>593</v>
      </c>
      <c r="C1096" s="34" t="str">
        <f t="shared" si="87"/>
        <v/>
      </c>
      <c r="D1096" s="34" t="str">
        <f t="shared" si="88"/>
        <v/>
      </c>
      <c r="E1096" s="34" t="str">
        <f t="shared" si="89"/>
        <v/>
      </c>
      <c r="F1096" s="35" t="str">
        <f>IF(ISERROR(CONSOLIDADO!D1100&amp;IF(LEN(CONSOLIDADO!G1100)=1,"00"&amp;CONSOLIDADO!G1100,IF(LEN(CONSOLIDADO!G1100)=2,"0"&amp;CONSOLIDADO!G1100,IF(LEN(CONSOLIDADO!G1100)=3,CONSOLIDADO!G1100,""))))=TRUE,"",CONSOLIDADO!D1100&amp;IF(LEN(CONSOLIDADO!G1100)=1,"00"&amp;CONSOLIDADO!G1100,IF(LEN(CONSOLIDADO!G1100)=2,"0"&amp;CONSOLIDADO!G1100,IF(LEN(CONSOLIDADO!G1100)=3,CONSOLIDADO!G1100,""))))</f>
        <v/>
      </c>
      <c r="G1096" s="16">
        <f>CONSOLIDADO!B1100</f>
        <v>0</v>
      </c>
      <c r="H1096" s="16" t="str">
        <f>MID(CONSOLIDADO!E1100,6,250)</f>
        <v/>
      </c>
      <c r="I1096" s="36">
        <f>CONSOLIDADO!H1100</f>
        <v>0</v>
      </c>
      <c r="J1096" s="34" t="str">
        <f>+CONSOLIDADO!P1100&amp;" - "&amp;CONSOLIDADO!Q1100&amp;" - "&amp;CONSOLIDADO!R1100&amp;" "&amp;CONSOLIDADO!S1100</f>
        <v xml:space="preserve"> -  -  </v>
      </c>
      <c r="K1096" s="34" t="str">
        <f>+CONSOLIDADO!J1100&amp;" "&amp;CONSOLIDADO!K1100</f>
        <v xml:space="preserve"> </v>
      </c>
      <c r="L1096" s="16" t="str">
        <f>+CONSOLIDADO!L1100&amp;" "&amp;CONSOLIDADO!M1100</f>
        <v xml:space="preserve"> </v>
      </c>
      <c r="M1096" s="16" t="str">
        <f>+CONSOLIDADO!N1100&amp;" "&amp;CONSOLIDADO!O1100</f>
        <v xml:space="preserve"> </v>
      </c>
    </row>
    <row r="1097" spans="1:13" x14ac:dyDescent="0.2">
      <c r="A1097" s="34" t="str">
        <f t="shared" si="85"/>
        <v>-594</v>
      </c>
      <c r="B1097" s="34">
        <f t="shared" si="86"/>
        <v>594</v>
      </c>
      <c r="C1097" s="34" t="str">
        <f t="shared" si="87"/>
        <v/>
      </c>
      <c r="D1097" s="34" t="str">
        <f t="shared" si="88"/>
        <v/>
      </c>
      <c r="E1097" s="34" t="str">
        <f t="shared" si="89"/>
        <v/>
      </c>
      <c r="F1097" s="35" t="str">
        <f>IF(ISERROR(CONSOLIDADO!D1101&amp;IF(LEN(CONSOLIDADO!G1101)=1,"00"&amp;CONSOLIDADO!G1101,IF(LEN(CONSOLIDADO!G1101)=2,"0"&amp;CONSOLIDADO!G1101,IF(LEN(CONSOLIDADO!G1101)=3,CONSOLIDADO!G1101,""))))=TRUE,"",CONSOLIDADO!D1101&amp;IF(LEN(CONSOLIDADO!G1101)=1,"00"&amp;CONSOLIDADO!G1101,IF(LEN(CONSOLIDADO!G1101)=2,"0"&amp;CONSOLIDADO!G1101,IF(LEN(CONSOLIDADO!G1101)=3,CONSOLIDADO!G1101,""))))</f>
        <v/>
      </c>
      <c r="G1097" s="16">
        <f>CONSOLIDADO!B1101</f>
        <v>0</v>
      </c>
      <c r="H1097" s="16" t="str">
        <f>MID(CONSOLIDADO!E1101,6,250)</f>
        <v/>
      </c>
      <c r="I1097" s="36">
        <f>CONSOLIDADO!H1101</f>
        <v>0</v>
      </c>
      <c r="J1097" s="34" t="str">
        <f>+CONSOLIDADO!P1101&amp;" - "&amp;CONSOLIDADO!Q1101&amp;" - "&amp;CONSOLIDADO!R1101&amp;" "&amp;CONSOLIDADO!S1101</f>
        <v xml:space="preserve"> -  -  </v>
      </c>
      <c r="K1097" s="34" t="str">
        <f>+CONSOLIDADO!J1101&amp;" "&amp;CONSOLIDADO!K1101</f>
        <v xml:space="preserve"> </v>
      </c>
      <c r="L1097" s="16" t="str">
        <f>+CONSOLIDADO!L1101&amp;" "&amp;CONSOLIDADO!M1101</f>
        <v xml:space="preserve"> </v>
      </c>
      <c r="M1097" s="16" t="str">
        <f>+CONSOLIDADO!N1101&amp;" "&amp;CONSOLIDADO!O1101</f>
        <v xml:space="preserve"> </v>
      </c>
    </row>
    <row r="1098" spans="1:13" x14ac:dyDescent="0.2">
      <c r="A1098" s="34" t="str">
        <f t="shared" si="85"/>
        <v>-595</v>
      </c>
      <c r="B1098" s="34">
        <f t="shared" si="86"/>
        <v>595</v>
      </c>
      <c r="C1098" s="34" t="str">
        <f t="shared" si="87"/>
        <v/>
      </c>
      <c r="D1098" s="34" t="str">
        <f t="shared" si="88"/>
        <v/>
      </c>
      <c r="E1098" s="34" t="str">
        <f t="shared" si="89"/>
        <v/>
      </c>
      <c r="F1098" s="35" t="str">
        <f>IF(ISERROR(CONSOLIDADO!D1102&amp;IF(LEN(CONSOLIDADO!G1102)=1,"00"&amp;CONSOLIDADO!G1102,IF(LEN(CONSOLIDADO!G1102)=2,"0"&amp;CONSOLIDADO!G1102,IF(LEN(CONSOLIDADO!G1102)=3,CONSOLIDADO!G1102,""))))=TRUE,"",CONSOLIDADO!D1102&amp;IF(LEN(CONSOLIDADO!G1102)=1,"00"&amp;CONSOLIDADO!G1102,IF(LEN(CONSOLIDADO!G1102)=2,"0"&amp;CONSOLIDADO!G1102,IF(LEN(CONSOLIDADO!G1102)=3,CONSOLIDADO!G1102,""))))</f>
        <v/>
      </c>
      <c r="G1098" s="16">
        <f>CONSOLIDADO!B1102</f>
        <v>0</v>
      </c>
      <c r="H1098" s="16" t="str">
        <f>MID(CONSOLIDADO!E1102,6,250)</f>
        <v/>
      </c>
      <c r="I1098" s="36">
        <f>CONSOLIDADO!H1102</f>
        <v>0</v>
      </c>
      <c r="J1098" s="34" t="str">
        <f>+CONSOLIDADO!P1102&amp;" - "&amp;CONSOLIDADO!Q1102&amp;" - "&amp;CONSOLIDADO!R1102&amp;" "&amp;CONSOLIDADO!S1102</f>
        <v xml:space="preserve"> -  -  </v>
      </c>
      <c r="K1098" s="34" t="str">
        <f>+CONSOLIDADO!J1102&amp;" "&amp;CONSOLIDADO!K1102</f>
        <v xml:space="preserve"> </v>
      </c>
      <c r="L1098" s="16" t="str">
        <f>+CONSOLIDADO!L1102&amp;" "&amp;CONSOLIDADO!M1102</f>
        <v xml:space="preserve"> </v>
      </c>
      <c r="M1098" s="16" t="str">
        <f>+CONSOLIDADO!N1102&amp;" "&amp;CONSOLIDADO!O1102</f>
        <v xml:space="preserve"> </v>
      </c>
    </row>
    <row r="1099" spans="1:13" x14ac:dyDescent="0.2">
      <c r="A1099" s="34" t="str">
        <f t="shared" si="85"/>
        <v>-596</v>
      </c>
      <c r="B1099" s="34">
        <f t="shared" si="86"/>
        <v>596</v>
      </c>
      <c r="C1099" s="34" t="str">
        <f t="shared" si="87"/>
        <v/>
      </c>
      <c r="D1099" s="34" t="str">
        <f t="shared" si="88"/>
        <v/>
      </c>
      <c r="E1099" s="34" t="str">
        <f t="shared" si="89"/>
        <v/>
      </c>
      <c r="F1099" s="35" t="str">
        <f>IF(ISERROR(CONSOLIDADO!D1103&amp;IF(LEN(CONSOLIDADO!G1103)=1,"00"&amp;CONSOLIDADO!G1103,IF(LEN(CONSOLIDADO!G1103)=2,"0"&amp;CONSOLIDADO!G1103,IF(LEN(CONSOLIDADO!G1103)=3,CONSOLIDADO!G1103,""))))=TRUE,"",CONSOLIDADO!D1103&amp;IF(LEN(CONSOLIDADO!G1103)=1,"00"&amp;CONSOLIDADO!G1103,IF(LEN(CONSOLIDADO!G1103)=2,"0"&amp;CONSOLIDADO!G1103,IF(LEN(CONSOLIDADO!G1103)=3,CONSOLIDADO!G1103,""))))</f>
        <v/>
      </c>
      <c r="G1099" s="16">
        <f>CONSOLIDADO!B1103</f>
        <v>0</v>
      </c>
      <c r="H1099" s="16" t="str">
        <f>MID(CONSOLIDADO!E1103,6,250)</f>
        <v/>
      </c>
      <c r="I1099" s="36">
        <f>CONSOLIDADO!H1103</f>
        <v>0</v>
      </c>
      <c r="J1099" s="34" t="str">
        <f>+CONSOLIDADO!P1103&amp;" - "&amp;CONSOLIDADO!Q1103&amp;" - "&amp;CONSOLIDADO!R1103&amp;" "&amp;CONSOLIDADO!S1103</f>
        <v xml:space="preserve"> -  -  </v>
      </c>
      <c r="K1099" s="34" t="str">
        <f>+CONSOLIDADO!J1103&amp;" "&amp;CONSOLIDADO!K1103</f>
        <v xml:space="preserve"> </v>
      </c>
      <c r="L1099" s="16" t="str">
        <f>+CONSOLIDADO!L1103&amp;" "&amp;CONSOLIDADO!M1103</f>
        <v xml:space="preserve"> </v>
      </c>
      <c r="M1099" s="16" t="str">
        <f>+CONSOLIDADO!N1103&amp;" "&amp;CONSOLIDADO!O1103</f>
        <v xml:space="preserve"> </v>
      </c>
    </row>
    <row r="1100" spans="1:13" x14ac:dyDescent="0.2">
      <c r="A1100" s="34" t="str">
        <f t="shared" si="85"/>
        <v>-597</v>
      </c>
      <c r="B1100" s="34">
        <f t="shared" si="86"/>
        <v>597</v>
      </c>
      <c r="C1100" s="34" t="str">
        <f t="shared" si="87"/>
        <v/>
      </c>
      <c r="D1100" s="34" t="str">
        <f t="shared" si="88"/>
        <v/>
      </c>
      <c r="E1100" s="34" t="str">
        <f t="shared" si="89"/>
        <v/>
      </c>
      <c r="F1100" s="35" t="str">
        <f>IF(ISERROR(CONSOLIDADO!D1104&amp;IF(LEN(CONSOLIDADO!G1104)=1,"00"&amp;CONSOLIDADO!G1104,IF(LEN(CONSOLIDADO!G1104)=2,"0"&amp;CONSOLIDADO!G1104,IF(LEN(CONSOLIDADO!G1104)=3,CONSOLIDADO!G1104,""))))=TRUE,"",CONSOLIDADO!D1104&amp;IF(LEN(CONSOLIDADO!G1104)=1,"00"&amp;CONSOLIDADO!G1104,IF(LEN(CONSOLIDADO!G1104)=2,"0"&amp;CONSOLIDADO!G1104,IF(LEN(CONSOLIDADO!G1104)=3,CONSOLIDADO!G1104,""))))</f>
        <v/>
      </c>
      <c r="G1100" s="16">
        <f>CONSOLIDADO!B1104</f>
        <v>0</v>
      </c>
      <c r="H1100" s="16" t="str">
        <f>MID(CONSOLIDADO!E1104,6,250)</f>
        <v/>
      </c>
      <c r="I1100" s="36">
        <f>CONSOLIDADO!H1104</f>
        <v>0</v>
      </c>
      <c r="J1100" s="34" t="str">
        <f>+CONSOLIDADO!P1104&amp;" - "&amp;CONSOLIDADO!Q1104&amp;" - "&amp;CONSOLIDADO!R1104&amp;" "&amp;CONSOLIDADO!S1104</f>
        <v xml:space="preserve"> -  -  </v>
      </c>
      <c r="K1100" s="34" t="str">
        <f>+CONSOLIDADO!J1104&amp;" "&amp;CONSOLIDADO!K1104</f>
        <v xml:space="preserve"> </v>
      </c>
      <c r="L1100" s="16" t="str">
        <f>+CONSOLIDADO!L1104&amp;" "&amp;CONSOLIDADO!M1104</f>
        <v xml:space="preserve"> </v>
      </c>
      <c r="M1100" s="16" t="str">
        <f>+CONSOLIDADO!N1104&amp;" "&amp;CONSOLIDADO!O1104</f>
        <v xml:space="preserve"> </v>
      </c>
    </row>
    <row r="1101" spans="1:13" x14ac:dyDescent="0.2">
      <c r="A1101" s="34" t="str">
        <f t="shared" si="85"/>
        <v>-598</v>
      </c>
      <c r="B1101" s="34">
        <f t="shared" si="86"/>
        <v>598</v>
      </c>
      <c r="C1101" s="34" t="str">
        <f t="shared" si="87"/>
        <v/>
      </c>
      <c r="D1101" s="34" t="str">
        <f t="shared" si="88"/>
        <v/>
      </c>
      <c r="E1101" s="34" t="str">
        <f t="shared" si="89"/>
        <v/>
      </c>
      <c r="F1101" s="35" t="str">
        <f>IF(ISERROR(CONSOLIDADO!D1105&amp;IF(LEN(CONSOLIDADO!G1105)=1,"00"&amp;CONSOLIDADO!G1105,IF(LEN(CONSOLIDADO!G1105)=2,"0"&amp;CONSOLIDADO!G1105,IF(LEN(CONSOLIDADO!G1105)=3,CONSOLIDADO!G1105,""))))=TRUE,"",CONSOLIDADO!D1105&amp;IF(LEN(CONSOLIDADO!G1105)=1,"00"&amp;CONSOLIDADO!G1105,IF(LEN(CONSOLIDADO!G1105)=2,"0"&amp;CONSOLIDADO!G1105,IF(LEN(CONSOLIDADO!G1105)=3,CONSOLIDADO!G1105,""))))</f>
        <v/>
      </c>
      <c r="G1101" s="16">
        <f>CONSOLIDADO!B1105</f>
        <v>0</v>
      </c>
      <c r="H1101" s="16" t="str">
        <f>MID(CONSOLIDADO!E1105,6,250)</f>
        <v/>
      </c>
      <c r="I1101" s="36">
        <f>CONSOLIDADO!H1105</f>
        <v>0</v>
      </c>
      <c r="J1101" s="34" t="str">
        <f>+CONSOLIDADO!P1105&amp;" - "&amp;CONSOLIDADO!Q1105&amp;" - "&amp;CONSOLIDADO!R1105&amp;" "&amp;CONSOLIDADO!S1105</f>
        <v xml:space="preserve"> -  -  </v>
      </c>
      <c r="K1101" s="34" t="str">
        <f>+CONSOLIDADO!J1105&amp;" "&amp;CONSOLIDADO!K1105</f>
        <v xml:space="preserve"> </v>
      </c>
      <c r="L1101" s="16" t="str">
        <f>+CONSOLIDADO!L1105&amp;" "&amp;CONSOLIDADO!M1105</f>
        <v xml:space="preserve"> </v>
      </c>
      <c r="M1101" s="16" t="str">
        <f>+CONSOLIDADO!N1105&amp;" "&amp;CONSOLIDADO!O1105</f>
        <v xml:space="preserve"> </v>
      </c>
    </row>
    <row r="1102" spans="1:13" x14ac:dyDescent="0.2">
      <c r="A1102" s="34" t="str">
        <f t="shared" si="85"/>
        <v>-599</v>
      </c>
      <c r="B1102" s="34">
        <f t="shared" si="86"/>
        <v>599</v>
      </c>
      <c r="C1102" s="34" t="str">
        <f t="shared" si="87"/>
        <v/>
      </c>
      <c r="D1102" s="34" t="str">
        <f t="shared" si="88"/>
        <v/>
      </c>
      <c r="E1102" s="34" t="str">
        <f t="shared" si="89"/>
        <v/>
      </c>
      <c r="F1102" s="35" t="str">
        <f>IF(ISERROR(CONSOLIDADO!D1106&amp;IF(LEN(CONSOLIDADO!G1106)=1,"00"&amp;CONSOLIDADO!G1106,IF(LEN(CONSOLIDADO!G1106)=2,"0"&amp;CONSOLIDADO!G1106,IF(LEN(CONSOLIDADO!G1106)=3,CONSOLIDADO!G1106,""))))=TRUE,"",CONSOLIDADO!D1106&amp;IF(LEN(CONSOLIDADO!G1106)=1,"00"&amp;CONSOLIDADO!G1106,IF(LEN(CONSOLIDADO!G1106)=2,"0"&amp;CONSOLIDADO!G1106,IF(LEN(CONSOLIDADO!G1106)=3,CONSOLIDADO!G1106,""))))</f>
        <v/>
      </c>
      <c r="G1102" s="16">
        <f>CONSOLIDADO!B1106</f>
        <v>0</v>
      </c>
      <c r="H1102" s="16" t="str">
        <f>MID(CONSOLIDADO!E1106,6,250)</f>
        <v/>
      </c>
      <c r="I1102" s="36">
        <f>CONSOLIDADO!H1106</f>
        <v>0</v>
      </c>
      <c r="J1102" s="34" t="str">
        <f>+CONSOLIDADO!P1106&amp;" - "&amp;CONSOLIDADO!Q1106&amp;" - "&amp;CONSOLIDADO!R1106&amp;" "&amp;CONSOLIDADO!S1106</f>
        <v xml:space="preserve"> -  -  </v>
      </c>
      <c r="K1102" s="34" t="str">
        <f>+CONSOLIDADO!J1106&amp;" "&amp;CONSOLIDADO!K1106</f>
        <v xml:space="preserve"> </v>
      </c>
      <c r="L1102" s="16" t="str">
        <f>+CONSOLIDADO!L1106&amp;" "&amp;CONSOLIDADO!M1106</f>
        <v xml:space="preserve"> </v>
      </c>
      <c r="M1102" s="16" t="str">
        <f>+CONSOLIDADO!N1106&amp;" "&amp;CONSOLIDADO!O1106</f>
        <v xml:space="preserve"> </v>
      </c>
    </row>
    <row r="1103" spans="1:13" x14ac:dyDescent="0.2">
      <c r="A1103" s="34" t="str">
        <f t="shared" si="85"/>
        <v>-600</v>
      </c>
      <c r="B1103" s="34">
        <f t="shared" si="86"/>
        <v>600</v>
      </c>
      <c r="C1103" s="34" t="str">
        <f t="shared" si="87"/>
        <v/>
      </c>
      <c r="D1103" s="34" t="str">
        <f t="shared" si="88"/>
        <v/>
      </c>
      <c r="E1103" s="34" t="str">
        <f t="shared" si="89"/>
        <v/>
      </c>
      <c r="F1103" s="35" t="str">
        <f>IF(ISERROR(CONSOLIDADO!D1107&amp;IF(LEN(CONSOLIDADO!G1107)=1,"00"&amp;CONSOLIDADO!G1107,IF(LEN(CONSOLIDADO!G1107)=2,"0"&amp;CONSOLIDADO!G1107,IF(LEN(CONSOLIDADO!G1107)=3,CONSOLIDADO!G1107,""))))=TRUE,"",CONSOLIDADO!D1107&amp;IF(LEN(CONSOLIDADO!G1107)=1,"00"&amp;CONSOLIDADO!G1107,IF(LEN(CONSOLIDADO!G1107)=2,"0"&amp;CONSOLIDADO!G1107,IF(LEN(CONSOLIDADO!G1107)=3,CONSOLIDADO!G1107,""))))</f>
        <v/>
      </c>
      <c r="G1103" s="16">
        <f>CONSOLIDADO!B1107</f>
        <v>0</v>
      </c>
      <c r="H1103" s="16" t="str">
        <f>MID(CONSOLIDADO!E1107,6,250)</f>
        <v/>
      </c>
      <c r="I1103" s="36">
        <f>CONSOLIDADO!H1107</f>
        <v>0</v>
      </c>
      <c r="J1103" s="34" t="str">
        <f>+CONSOLIDADO!P1107&amp;" - "&amp;CONSOLIDADO!Q1107&amp;" - "&amp;CONSOLIDADO!R1107&amp;" "&amp;CONSOLIDADO!S1107</f>
        <v xml:space="preserve"> -  -  </v>
      </c>
      <c r="K1103" s="34" t="str">
        <f>+CONSOLIDADO!J1107&amp;" "&amp;CONSOLIDADO!K1107</f>
        <v xml:space="preserve"> </v>
      </c>
      <c r="L1103" s="16" t="str">
        <f>+CONSOLIDADO!L1107&amp;" "&amp;CONSOLIDADO!M1107</f>
        <v xml:space="preserve"> </v>
      </c>
      <c r="M1103" s="16" t="str">
        <f>+CONSOLIDADO!N1107&amp;" "&amp;CONSOLIDADO!O1107</f>
        <v xml:space="preserve"> </v>
      </c>
    </row>
    <row r="1104" spans="1:13" x14ac:dyDescent="0.2">
      <c r="A1104" s="34" t="str">
        <f t="shared" si="85"/>
        <v>-601</v>
      </c>
      <c r="B1104" s="34">
        <f t="shared" si="86"/>
        <v>601</v>
      </c>
      <c r="C1104" s="34" t="str">
        <f t="shared" si="87"/>
        <v/>
      </c>
      <c r="D1104" s="34" t="str">
        <f t="shared" si="88"/>
        <v/>
      </c>
      <c r="E1104" s="34" t="str">
        <f t="shared" si="89"/>
        <v/>
      </c>
      <c r="F1104" s="35" t="str">
        <f>IF(ISERROR(CONSOLIDADO!D1108&amp;IF(LEN(CONSOLIDADO!G1108)=1,"00"&amp;CONSOLIDADO!G1108,IF(LEN(CONSOLIDADO!G1108)=2,"0"&amp;CONSOLIDADO!G1108,IF(LEN(CONSOLIDADO!G1108)=3,CONSOLIDADO!G1108,""))))=TRUE,"",CONSOLIDADO!D1108&amp;IF(LEN(CONSOLIDADO!G1108)=1,"00"&amp;CONSOLIDADO!G1108,IF(LEN(CONSOLIDADO!G1108)=2,"0"&amp;CONSOLIDADO!G1108,IF(LEN(CONSOLIDADO!G1108)=3,CONSOLIDADO!G1108,""))))</f>
        <v/>
      </c>
      <c r="G1104" s="16">
        <f>CONSOLIDADO!B1108</f>
        <v>0</v>
      </c>
      <c r="H1104" s="16" t="str">
        <f>MID(CONSOLIDADO!E1108,6,250)</f>
        <v/>
      </c>
      <c r="I1104" s="36">
        <f>CONSOLIDADO!H1108</f>
        <v>0</v>
      </c>
      <c r="J1104" s="34" t="str">
        <f>+CONSOLIDADO!P1108&amp;" - "&amp;CONSOLIDADO!Q1108&amp;" - "&amp;CONSOLIDADO!R1108&amp;" "&amp;CONSOLIDADO!S1108</f>
        <v xml:space="preserve"> -  -  </v>
      </c>
      <c r="K1104" s="34" t="str">
        <f>+CONSOLIDADO!J1108&amp;" "&amp;CONSOLIDADO!K1108</f>
        <v xml:space="preserve"> </v>
      </c>
      <c r="L1104" s="16" t="str">
        <f>+CONSOLIDADO!L1108&amp;" "&amp;CONSOLIDADO!M1108</f>
        <v xml:space="preserve"> </v>
      </c>
      <c r="M1104" s="16" t="str">
        <f>+CONSOLIDADO!N1108&amp;" "&amp;CONSOLIDADO!O1108</f>
        <v xml:space="preserve"> </v>
      </c>
    </row>
    <row r="1105" spans="1:13" x14ac:dyDescent="0.2">
      <c r="A1105" s="34" t="str">
        <f t="shared" si="85"/>
        <v>-602</v>
      </c>
      <c r="B1105" s="34">
        <f t="shared" si="86"/>
        <v>602</v>
      </c>
      <c r="C1105" s="34" t="str">
        <f t="shared" si="87"/>
        <v/>
      </c>
      <c r="D1105" s="34" t="str">
        <f t="shared" si="88"/>
        <v/>
      </c>
      <c r="E1105" s="34" t="str">
        <f t="shared" si="89"/>
        <v/>
      </c>
      <c r="F1105" s="35" t="str">
        <f>IF(ISERROR(CONSOLIDADO!D1109&amp;IF(LEN(CONSOLIDADO!G1109)=1,"00"&amp;CONSOLIDADO!G1109,IF(LEN(CONSOLIDADO!G1109)=2,"0"&amp;CONSOLIDADO!G1109,IF(LEN(CONSOLIDADO!G1109)=3,CONSOLIDADO!G1109,""))))=TRUE,"",CONSOLIDADO!D1109&amp;IF(LEN(CONSOLIDADO!G1109)=1,"00"&amp;CONSOLIDADO!G1109,IF(LEN(CONSOLIDADO!G1109)=2,"0"&amp;CONSOLIDADO!G1109,IF(LEN(CONSOLIDADO!G1109)=3,CONSOLIDADO!G1109,""))))</f>
        <v/>
      </c>
      <c r="G1105" s="16">
        <f>CONSOLIDADO!B1109</f>
        <v>0</v>
      </c>
      <c r="H1105" s="16" t="str">
        <f>MID(CONSOLIDADO!E1109,6,250)</f>
        <v/>
      </c>
      <c r="I1105" s="36">
        <f>CONSOLIDADO!H1109</f>
        <v>0</v>
      </c>
      <c r="J1105" s="34" t="str">
        <f>+CONSOLIDADO!P1109&amp;" - "&amp;CONSOLIDADO!Q1109&amp;" - "&amp;CONSOLIDADO!R1109&amp;" "&amp;CONSOLIDADO!S1109</f>
        <v xml:space="preserve"> -  -  </v>
      </c>
      <c r="K1105" s="34" t="str">
        <f>+CONSOLIDADO!J1109&amp;" "&amp;CONSOLIDADO!K1109</f>
        <v xml:space="preserve"> </v>
      </c>
      <c r="L1105" s="16" t="str">
        <f>+CONSOLIDADO!L1109&amp;" "&amp;CONSOLIDADO!M1109</f>
        <v xml:space="preserve"> </v>
      </c>
      <c r="M1105" s="16" t="str">
        <f>+CONSOLIDADO!N1109&amp;" "&amp;CONSOLIDADO!O1109</f>
        <v xml:space="preserve"> </v>
      </c>
    </row>
    <row r="1106" spans="1:13" x14ac:dyDescent="0.2">
      <c r="A1106" s="34" t="str">
        <f t="shared" si="85"/>
        <v>-603</v>
      </c>
      <c r="B1106" s="34">
        <f t="shared" si="86"/>
        <v>603</v>
      </c>
      <c r="C1106" s="34" t="str">
        <f t="shared" si="87"/>
        <v/>
      </c>
      <c r="D1106" s="34" t="str">
        <f t="shared" si="88"/>
        <v/>
      </c>
      <c r="E1106" s="34" t="str">
        <f t="shared" si="89"/>
        <v/>
      </c>
      <c r="F1106" s="35" t="str">
        <f>IF(ISERROR(CONSOLIDADO!D1110&amp;IF(LEN(CONSOLIDADO!G1110)=1,"00"&amp;CONSOLIDADO!G1110,IF(LEN(CONSOLIDADO!G1110)=2,"0"&amp;CONSOLIDADO!G1110,IF(LEN(CONSOLIDADO!G1110)=3,CONSOLIDADO!G1110,""))))=TRUE,"",CONSOLIDADO!D1110&amp;IF(LEN(CONSOLIDADO!G1110)=1,"00"&amp;CONSOLIDADO!G1110,IF(LEN(CONSOLIDADO!G1110)=2,"0"&amp;CONSOLIDADO!G1110,IF(LEN(CONSOLIDADO!G1110)=3,CONSOLIDADO!G1110,""))))</f>
        <v/>
      </c>
      <c r="G1106" s="16">
        <f>CONSOLIDADO!B1110</f>
        <v>0</v>
      </c>
      <c r="H1106" s="16" t="str">
        <f>MID(CONSOLIDADO!E1110,6,250)</f>
        <v/>
      </c>
      <c r="I1106" s="36">
        <f>CONSOLIDADO!H1110</f>
        <v>0</v>
      </c>
      <c r="J1106" s="34" t="str">
        <f>+CONSOLIDADO!P1110&amp;" - "&amp;CONSOLIDADO!Q1110&amp;" - "&amp;CONSOLIDADO!R1110&amp;" "&amp;CONSOLIDADO!S1110</f>
        <v xml:space="preserve"> -  -  </v>
      </c>
      <c r="K1106" s="34" t="str">
        <f>+CONSOLIDADO!J1110&amp;" "&amp;CONSOLIDADO!K1110</f>
        <v xml:space="preserve"> </v>
      </c>
      <c r="L1106" s="16" t="str">
        <f>+CONSOLIDADO!L1110&amp;" "&amp;CONSOLIDADO!M1110</f>
        <v xml:space="preserve"> </v>
      </c>
      <c r="M1106" s="16" t="str">
        <f>+CONSOLIDADO!N1110&amp;" "&amp;CONSOLIDADO!O1110</f>
        <v xml:space="preserve"> </v>
      </c>
    </row>
    <row r="1107" spans="1:13" x14ac:dyDescent="0.2">
      <c r="A1107" s="34" t="str">
        <f t="shared" si="85"/>
        <v>-604</v>
      </c>
      <c r="B1107" s="34">
        <f t="shared" si="86"/>
        <v>604</v>
      </c>
      <c r="C1107" s="34" t="str">
        <f t="shared" si="87"/>
        <v/>
      </c>
      <c r="D1107" s="34" t="str">
        <f t="shared" si="88"/>
        <v/>
      </c>
      <c r="E1107" s="34" t="str">
        <f t="shared" si="89"/>
        <v/>
      </c>
      <c r="F1107" s="35" t="str">
        <f>IF(ISERROR(CONSOLIDADO!D1111&amp;IF(LEN(CONSOLIDADO!G1111)=1,"00"&amp;CONSOLIDADO!G1111,IF(LEN(CONSOLIDADO!G1111)=2,"0"&amp;CONSOLIDADO!G1111,IF(LEN(CONSOLIDADO!G1111)=3,CONSOLIDADO!G1111,""))))=TRUE,"",CONSOLIDADO!D1111&amp;IF(LEN(CONSOLIDADO!G1111)=1,"00"&amp;CONSOLIDADO!G1111,IF(LEN(CONSOLIDADO!G1111)=2,"0"&amp;CONSOLIDADO!G1111,IF(LEN(CONSOLIDADO!G1111)=3,CONSOLIDADO!G1111,""))))</f>
        <v/>
      </c>
      <c r="G1107" s="16">
        <f>CONSOLIDADO!B1111</f>
        <v>0</v>
      </c>
      <c r="H1107" s="16" t="str">
        <f>MID(CONSOLIDADO!E1111,6,250)</f>
        <v/>
      </c>
      <c r="I1107" s="36">
        <f>CONSOLIDADO!H1111</f>
        <v>0</v>
      </c>
      <c r="J1107" s="34" t="str">
        <f>+CONSOLIDADO!P1111&amp;" - "&amp;CONSOLIDADO!Q1111&amp;" - "&amp;CONSOLIDADO!R1111&amp;" "&amp;CONSOLIDADO!S1111</f>
        <v xml:space="preserve"> -  -  </v>
      </c>
      <c r="K1107" s="34" t="str">
        <f>+CONSOLIDADO!J1111&amp;" "&amp;CONSOLIDADO!K1111</f>
        <v xml:space="preserve"> </v>
      </c>
      <c r="L1107" s="16" t="str">
        <f>+CONSOLIDADO!L1111&amp;" "&amp;CONSOLIDADO!M1111</f>
        <v xml:space="preserve"> </v>
      </c>
      <c r="M1107" s="16" t="str">
        <f>+CONSOLIDADO!N1111&amp;" "&amp;CONSOLIDADO!O1111</f>
        <v xml:space="preserve"> </v>
      </c>
    </row>
    <row r="1108" spans="1:13" x14ac:dyDescent="0.2">
      <c r="A1108" s="34" t="str">
        <f t="shared" si="85"/>
        <v>-605</v>
      </c>
      <c r="B1108" s="34">
        <f t="shared" si="86"/>
        <v>605</v>
      </c>
      <c r="C1108" s="34" t="str">
        <f t="shared" si="87"/>
        <v/>
      </c>
      <c r="D1108" s="34" t="str">
        <f t="shared" si="88"/>
        <v/>
      </c>
      <c r="E1108" s="34" t="str">
        <f t="shared" si="89"/>
        <v/>
      </c>
      <c r="F1108" s="35" t="str">
        <f>IF(ISERROR(CONSOLIDADO!D1112&amp;IF(LEN(CONSOLIDADO!G1112)=1,"00"&amp;CONSOLIDADO!G1112,IF(LEN(CONSOLIDADO!G1112)=2,"0"&amp;CONSOLIDADO!G1112,IF(LEN(CONSOLIDADO!G1112)=3,CONSOLIDADO!G1112,""))))=TRUE,"",CONSOLIDADO!D1112&amp;IF(LEN(CONSOLIDADO!G1112)=1,"00"&amp;CONSOLIDADO!G1112,IF(LEN(CONSOLIDADO!G1112)=2,"0"&amp;CONSOLIDADO!G1112,IF(LEN(CONSOLIDADO!G1112)=3,CONSOLIDADO!G1112,""))))</f>
        <v/>
      </c>
      <c r="G1108" s="16">
        <f>CONSOLIDADO!B1112</f>
        <v>0</v>
      </c>
      <c r="H1108" s="16" t="str">
        <f>MID(CONSOLIDADO!E1112,6,250)</f>
        <v/>
      </c>
      <c r="I1108" s="36">
        <f>CONSOLIDADO!H1112</f>
        <v>0</v>
      </c>
      <c r="J1108" s="34" t="str">
        <f>+CONSOLIDADO!P1112&amp;" - "&amp;CONSOLIDADO!Q1112&amp;" - "&amp;CONSOLIDADO!R1112&amp;" "&amp;CONSOLIDADO!S1112</f>
        <v xml:space="preserve"> -  -  </v>
      </c>
      <c r="K1108" s="34" t="str">
        <f>+CONSOLIDADO!J1112&amp;" "&amp;CONSOLIDADO!K1112</f>
        <v xml:space="preserve"> </v>
      </c>
      <c r="L1108" s="16" t="str">
        <f>+CONSOLIDADO!L1112&amp;" "&amp;CONSOLIDADO!M1112</f>
        <v xml:space="preserve"> </v>
      </c>
      <c r="M1108" s="16" t="str">
        <f>+CONSOLIDADO!N1112&amp;" "&amp;CONSOLIDADO!O1112</f>
        <v xml:space="preserve"> </v>
      </c>
    </row>
    <row r="1109" spans="1:13" x14ac:dyDescent="0.2">
      <c r="A1109" s="34" t="str">
        <f t="shared" si="85"/>
        <v>-606</v>
      </c>
      <c r="B1109" s="34">
        <f t="shared" si="86"/>
        <v>606</v>
      </c>
      <c r="C1109" s="34" t="str">
        <f t="shared" si="87"/>
        <v/>
      </c>
      <c r="D1109" s="34" t="str">
        <f t="shared" si="88"/>
        <v/>
      </c>
      <c r="E1109" s="34" t="str">
        <f t="shared" si="89"/>
        <v/>
      </c>
      <c r="F1109" s="35" t="str">
        <f>IF(ISERROR(CONSOLIDADO!D1113&amp;IF(LEN(CONSOLIDADO!G1113)=1,"00"&amp;CONSOLIDADO!G1113,IF(LEN(CONSOLIDADO!G1113)=2,"0"&amp;CONSOLIDADO!G1113,IF(LEN(CONSOLIDADO!G1113)=3,CONSOLIDADO!G1113,""))))=TRUE,"",CONSOLIDADO!D1113&amp;IF(LEN(CONSOLIDADO!G1113)=1,"00"&amp;CONSOLIDADO!G1113,IF(LEN(CONSOLIDADO!G1113)=2,"0"&amp;CONSOLIDADO!G1113,IF(LEN(CONSOLIDADO!G1113)=3,CONSOLIDADO!G1113,""))))</f>
        <v/>
      </c>
      <c r="G1109" s="16">
        <f>CONSOLIDADO!B1113</f>
        <v>0</v>
      </c>
      <c r="H1109" s="16" t="str">
        <f>MID(CONSOLIDADO!E1113,6,250)</f>
        <v/>
      </c>
      <c r="I1109" s="36">
        <f>CONSOLIDADO!H1113</f>
        <v>0</v>
      </c>
      <c r="J1109" s="34" t="str">
        <f>+CONSOLIDADO!P1113&amp;" - "&amp;CONSOLIDADO!Q1113&amp;" - "&amp;CONSOLIDADO!R1113&amp;" "&amp;CONSOLIDADO!S1113</f>
        <v xml:space="preserve"> -  -  </v>
      </c>
      <c r="K1109" s="34" t="str">
        <f>+CONSOLIDADO!J1113&amp;" "&amp;CONSOLIDADO!K1113</f>
        <v xml:space="preserve"> </v>
      </c>
      <c r="L1109" s="16" t="str">
        <f>+CONSOLIDADO!L1113&amp;" "&amp;CONSOLIDADO!M1113</f>
        <v xml:space="preserve"> </v>
      </c>
      <c r="M1109" s="16" t="str">
        <f>+CONSOLIDADO!N1113&amp;" "&amp;CONSOLIDADO!O1113</f>
        <v xml:space="preserve"> </v>
      </c>
    </row>
    <row r="1110" spans="1:13" x14ac:dyDescent="0.2">
      <c r="A1110" s="34" t="str">
        <f t="shared" si="85"/>
        <v>-607</v>
      </c>
      <c r="B1110" s="34">
        <f t="shared" si="86"/>
        <v>607</v>
      </c>
      <c r="C1110" s="34" t="str">
        <f t="shared" si="87"/>
        <v/>
      </c>
      <c r="D1110" s="34" t="str">
        <f t="shared" si="88"/>
        <v/>
      </c>
      <c r="E1110" s="34" t="str">
        <f t="shared" si="89"/>
        <v/>
      </c>
      <c r="F1110" s="35" t="str">
        <f>IF(ISERROR(CONSOLIDADO!D1114&amp;IF(LEN(CONSOLIDADO!G1114)=1,"00"&amp;CONSOLIDADO!G1114,IF(LEN(CONSOLIDADO!G1114)=2,"0"&amp;CONSOLIDADO!G1114,IF(LEN(CONSOLIDADO!G1114)=3,CONSOLIDADO!G1114,""))))=TRUE,"",CONSOLIDADO!D1114&amp;IF(LEN(CONSOLIDADO!G1114)=1,"00"&amp;CONSOLIDADO!G1114,IF(LEN(CONSOLIDADO!G1114)=2,"0"&amp;CONSOLIDADO!G1114,IF(LEN(CONSOLIDADO!G1114)=3,CONSOLIDADO!G1114,""))))</f>
        <v/>
      </c>
      <c r="G1110" s="16">
        <f>CONSOLIDADO!B1114</f>
        <v>0</v>
      </c>
      <c r="H1110" s="16" t="str">
        <f>MID(CONSOLIDADO!E1114,6,250)</f>
        <v/>
      </c>
      <c r="I1110" s="36">
        <f>CONSOLIDADO!H1114</f>
        <v>0</v>
      </c>
      <c r="J1110" s="34" t="str">
        <f>+CONSOLIDADO!P1114&amp;" - "&amp;CONSOLIDADO!Q1114&amp;" - "&amp;CONSOLIDADO!R1114&amp;" "&amp;CONSOLIDADO!S1114</f>
        <v xml:space="preserve"> -  -  </v>
      </c>
      <c r="K1110" s="34" t="str">
        <f>+CONSOLIDADO!J1114&amp;" "&amp;CONSOLIDADO!K1114</f>
        <v xml:space="preserve"> </v>
      </c>
      <c r="L1110" s="16" t="str">
        <f>+CONSOLIDADO!L1114&amp;" "&amp;CONSOLIDADO!M1114</f>
        <v xml:space="preserve"> </v>
      </c>
      <c r="M1110" s="16" t="str">
        <f>+CONSOLIDADO!N1114&amp;" "&amp;CONSOLIDADO!O1114</f>
        <v xml:space="preserve"> </v>
      </c>
    </row>
    <row r="1111" spans="1:13" x14ac:dyDescent="0.2">
      <c r="A1111" s="34" t="str">
        <f t="shared" si="85"/>
        <v>-608</v>
      </c>
      <c r="B1111" s="34">
        <f t="shared" si="86"/>
        <v>608</v>
      </c>
      <c r="C1111" s="34" t="str">
        <f t="shared" si="87"/>
        <v/>
      </c>
      <c r="D1111" s="34" t="str">
        <f t="shared" si="88"/>
        <v/>
      </c>
      <c r="E1111" s="34" t="str">
        <f t="shared" si="89"/>
        <v/>
      </c>
      <c r="F1111" s="35" t="str">
        <f>IF(ISERROR(CONSOLIDADO!D1115&amp;IF(LEN(CONSOLIDADO!G1115)=1,"00"&amp;CONSOLIDADO!G1115,IF(LEN(CONSOLIDADO!G1115)=2,"0"&amp;CONSOLIDADO!G1115,IF(LEN(CONSOLIDADO!G1115)=3,CONSOLIDADO!G1115,""))))=TRUE,"",CONSOLIDADO!D1115&amp;IF(LEN(CONSOLIDADO!G1115)=1,"00"&amp;CONSOLIDADO!G1115,IF(LEN(CONSOLIDADO!G1115)=2,"0"&amp;CONSOLIDADO!G1115,IF(LEN(CONSOLIDADO!G1115)=3,CONSOLIDADO!G1115,""))))</f>
        <v/>
      </c>
      <c r="G1111" s="16">
        <f>CONSOLIDADO!B1115</f>
        <v>0</v>
      </c>
      <c r="H1111" s="16" t="str">
        <f>MID(CONSOLIDADO!E1115,6,250)</f>
        <v/>
      </c>
      <c r="I1111" s="36">
        <f>CONSOLIDADO!H1115</f>
        <v>0</v>
      </c>
      <c r="J1111" s="34" t="str">
        <f>+CONSOLIDADO!P1115&amp;" - "&amp;CONSOLIDADO!Q1115&amp;" - "&amp;CONSOLIDADO!R1115&amp;" "&amp;CONSOLIDADO!S1115</f>
        <v xml:space="preserve"> -  -  </v>
      </c>
      <c r="K1111" s="34" t="str">
        <f>+CONSOLIDADO!J1115&amp;" "&amp;CONSOLIDADO!K1115</f>
        <v xml:space="preserve"> </v>
      </c>
      <c r="L1111" s="16" t="str">
        <f>+CONSOLIDADO!L1115&amp;" "&amp;CONSOLIDADO!M1115</f>
        <v xml:space="preserve"> </v>
      </c>
      <c r="M1111" s="16" t="str">
        <f>+CONSOLIDADO!N1115&amp;" "&amp;CONSOLIDADO!O1115</f>
        <v xml:space="preserve"> </v>
      </c>
    </row>
    <row r="1112" spans="1:13" x14ac:dyDescent="0.2">
      <c r="A1112" s="34" t="str">
        <f t="shared" si="85"/>
        <v>-609</v>
      </c>
      <c r="B1112" s="34">
        <f t="shared" si="86"/>
        <v>609</v>
      </c>
      <c r="C1112" s="34" t="str">
        <f t="shared" si="87"/>
        <v/>
      </c>
      <c r="D1112" s="34" t="str">
        <f t="shared" si="88"/>
        <v/>
      </c>
      <c r="E1112" s="34" t="str">
        <f t="shared" si="89"/>
        <v/>
      </c>
      <c r="F1112" s="35" t="str">
        <f>IF(ISERROR(CONSOLIDADO!D1116&amp;IF(LEN(CONSOLIDADO!G1116)=1,"00"&amp;CONSOLIDADO!G1116,IF(LEN(CONSOLIDADO!G1116)=2,"0"&amp;CONSOLIDADO!G1116,IF(LEN(CONSOLIDADO!G1116)=3,CONSOLIDADO!G1116,""))))=TRUE,"",CONSOLIDADO!D1116&amp;IF(LEN(CONSOLIDADO!G1116)=1,"00"&amp;CONSOLIDADO!G1116,IF(LEN(CONSOLIDADO!G1116)=2,"0"&amp;CONSOLIDADO!G1116,IF(LEN(CONSOLIDADO!G1116)=3,CONSOLIDADO!G1116,""))))</f>
        <v/>
      </c>
      <c r="G1112" s="16">
        <f>CONSOLIDADO!B1116</f>
        <v>0</v>
      </c>
      <c r="H1112" s="16" t="str">
        <f>MID(CONSOLIDADO!E1116,6,250)</f>
        <v/>
      </c>
      <c r="I1112" s="36">
        <f>CONSOLIDADO!H1116</f>
        <v>0</v>
      </c>
      <c r="J1112" s="34" t="str">
        <f>+CONSOLIDADO!P1116&amp;" - "&amp;CONSOLIDADO!Q1116&amp;" - "&amp;CONSOLIDADO!R1116&amp;" "&amp;CONSOLIDADO!S1116</f>
        <v xml:space="preserve"> -  -  </v>
      </c>
      <c r="K1112" s="34" t="str">
        <f>+CONSOLIDADO!J1116&amp;" "&amp;CONSOLIDADO!K1116</f>
        <v xml:space="preserve"> </v>
      </c>
      <c r="L1112" s="16" t="str">
        <f>+CONSOLIDADO!L1116&amp;" "&amp;CONSOLIDADO!M1116</f>
        <v xml:space="preserve"> </v>
      </c>
      <c r="M1112" s="16" t="str">
        <f>+CONSOLIDADO!N1116&amp;" "&amp;CONSOLIDADO!O1116</f>
        <v xml:space="preserve"> </v>
      </c>
    </row>
    <row r="1113" spans="1:13" x14ac:dyDescent="0.2">
      <c r="A1113" s="34" t="str">
        <f t="shared" si="85"/>
        <v>-610</v>
      </c>
      <c r="B1113" s="34">
        <f t="shared" si="86"/>
        <v>610</v>
      </c>
      <c r="C1113" s="34" t="str">
        <f t="shared" si="87"/>
        <v/>
      </c>
      <c r="D1113" s="34" t="str">
        <f t="shared" si="88"/>
        <v/>
      </c>
      <c r="E1113" s="34" t="str">
        <f t="shared" si="89"/>
        <v/>
      </c>
      <c r="F1113" s="35" t="str">
        <f>IF(ISERROR(CONSOLIDADO!D1117&amp;IF(LEN(CONSOLIDADO!G1117)=1,"00"&amp;CONSOLIDADO!G1117,IF(LEN(CONSOLIDADO!G1117)=2,"0"&amp;CONSOLIDADO!G1117,IF(LEN(CONSOLIDADO!G1117)=3,CONSOLIDADO!G1117,""))))=TRUE,"",CONSOLIDADO!D1117&amp;IF(LEN(CONSOLIDADO!G1117)=1,"00"&amp;CONSOLIDADO!G1117,IF(LEN(CONSOLIDADO!G1117)=2,"0"&amp;CONSOLIDADO!G1117,IF(LEN(CONSOLIDADO!G1117)=3,CONSOLIDADO!G1117,""))))</f>
        <v/>
      </c>
      <c r="G1113" s="16">
        <f>CONSOLIDADO!B1117</f>
        <v>0</v>
      </c>
      <c r="H1113" s="16" t="str">
        <f>MID(CONSOLIDADO!E1117,6,250)</f>
        <v/>
      </c>
      <c r="I1113" s="36">
        <f>CONSOLIDADO!H1117</f>
        <v>0</v>
      </c>
      <c r="J1113" s="34" t="str">
        <f>+CONSOLIDADO!P1117&amp;" - "&amp;CONSOLIDADO!Q1117&amp;" - "&amp;CONSOLIDADO!R1117&amp;" "&amp;CONSOLIDADO!S1117</f>
        <v xml:space="preserve"> -  -  </v>
      </c>
      <c r="K1113" s="34" t="str">
        <f>+CONSOLIDADO!J1117&amp;" "&amp;CONSOLIDADO!K1117</f>
        <v xml:space="preserve"> </v>
      </c>
      <c r="L1113" s="16" t="str">
        <f>+CONSOLIDADO!L1117&amp;" "&amp;CONSOLIDADO!M1117</f>
        <v xml:space="preserve"> </v>
      </c>
      <c r="M1113" s="16" t="str">
        <f>+CONSOLIDADO!N1117&amp;" "&amp;CONSOLIDADO!O1117</f>
        <v xml:space="preserve"> </v>
      </c>
    </row>
    <row r="1114" spans="1:13" x14ac:dyDescent="0.2">
      <c r="A1114" s="34" t="str">
        <f t="shared" si="85"/>
        <v>-611</v>
      </c>
      <c r="B1114" s="34">
        <f t="shared" si="86"/>
        <v>611</v>
      </c>
      <c r="C1114" s="34" t="str">
        <f t="shared" si="87"/>
        <v/>
      </c>
      <c r="D1114" s="34" t="str">
        <f t="shared" si="88"/>
        <v/>
      </c>
      <c r="E1114" s="34" t="str">
        <f t="shared" si="89"/>
        <v/>
      </c>
      <c r="F1114" s="35" t="str">
        <f>IF(ISERROR(CONSOLIDADO!D1118&amp;IF(LEN(CONSOLIDADO!G1118)=1,"00"&amp;CONSOLIDADO!G1118,IF(LEN(CONSOLIDADO!G1118)=2,"0"&amp;CONSOLIDADO!G1118,IF(LEN(CONSOLIDADO!G1118)=3,CONSOLIDADO!G1118,""))))=TRUE,"",CONSOLIDADO!D1118&amp;IF(LEN(CONSOLIDADO!G1118)=1,"00"&amp;CONSOLIDADO!G1118,IF(LEN(CONSOLIDADO!G1118)=2,"0"&amp;CONSOLIDADO!G1118,IF(LEN(CONSOLIDADO!G1118)=3,CONSOLIDADO!G1118,""))))</f>
        <v/>
      </c>
      <c r="G1114" s="16">
        <f>CONSOLIDADO!B1118</f>
        <v>0</v>
      </c>
      <c r="H1114" s="16" t="str">
        <f>MID(CONSOLIDADO!E1118,6,250)</f>
        <v/>
      </c>
      <c r="I1114" s="36">
        <f>CONSOLIDADO!H1118</f>
        <v>0</v>
      </c>
      <c r="J1114" s="34" t="str">
        <f>+CONSOLIDADO!P1118&amp;" - "&amp;CONSOLIDADO!Q1118&amp;" - "&amp;CONSOLIDADO!R1118&amp;" "&amp;CONSOLIDADO!S1118</f>
        <v xml:space="preserve"> -  -  </v>
      </c>
      <c r="K1114" s="34" t="str">
        <f>+CONSOLIDADO!J1118&amp;" "&amp;CONSOLIDADO!K1118</f>
        <v xml:space="preserve"> </v>
      </c>
      <c r="L1114" s="16" t="str">
        <f>+CONSOLIDADO!L1118&amp;" "&amp;CONSOLIDADO!M1118</f>
        <v xml:space="preserve"> </v>
      </c>
      <c r="M1114" s="16" t="str">
        <f>+CONSOLIDADO!N1118&amp;" "&amp;CONSOLIDADO!O1118</f>
        <v xml:space="preserve"> </v>
      </c>
    </row>
    <row r="1115" spans="1:13" x14ac:dyDescent="0.2">
      <c r="A1115" s="34" t="str">
        <f t="shared" si="85"/>
        <v>-612</v>
      </c>
      <c r="B1115" s="34">
        <f t="shared" si="86"/>
        <v>612</v>
      </c>
      <c r="C1115" s="34" t="str">
        <f t="shared" si="87"/>
        <v/>
      </c>
      <c r="D1115" s="34" t="str">
        <f t="shared" si="88"/>
        <v/>
      </c>
      <c r="E1115" s="34" t="str">
        <f t="shared" si="89"/>
        <v/>
      </c>
      <c r="F1115" s="35" t="str">
        <f>IF(ISERROR(CONSOLIDADO!D1119&amp;IF(LEN(CONSOLIDADO!G1119)=1,"00"&amp;CONSOLIDADO!G1119,IF(LEN(CONSOLIDADO!G1119)=2,"0"&amp;CONSOLIDADO!G1119,IF(LEN(CONSOLIDADO!G1119)=3,CONSOLIDADO!G1119,""))))=TRUE,"",CONSOLIDADO!D1119&amp;IF(LEN(CONSOLIDADO!G1119)=1,"00"&amp;CONSOLIDADO!G1119,IF(LEN(CONSOLIDADO!G1119)=2,"0"&amp;CONSOLIDADO!G1119,IF(LEN(CONSOLIDADO!G1119)=3,CONSOLIDADO!G1119,""))))</f>
        <v/>
      </c>
      <c r="G1115" s="16">
        <f>CONSOLIDADO!B1119</f>
        <v>0</v>
      </c>
      <c r="H1115" s="16" t="str">
        <f>MID(CONSOLIDADO!E1119,6,250)</f>
        <v/>
      </c>
      <c r="I1115" s="36">
        <f>CONSOLIDADO!H1119</f>
        <v>0</v>
      </c>
      <c r="J1115" s="34" t="str">
        <f>+CONSOLIDADO!P1119&amp;" - "&amp;CONSOLIDADO!Q1119&amp;" - "&amp;CONSOLIDADO!R1119&amp;" "&amp;CONSOLIDADO!S1119</f>
        <v xml:space="preserve"> -  -  </v>
      </c>
      <c r="K1115" s="34" t="str">
        <f>+CONSOLIDADO!J1119&amp;" "&amp;CONSOLIDADO!K1119</f>
        <v xml:space="preserve"> </v>
      </c>
      <c r="L1115" s="16" t="str">
        <f>+CONSOLIDADO!L1119&amp;" "&amp;CONSOLIDADO!M1119</f>
        <v xml:space="preserve"> </v>
      </c>
      <c r="M1115" s="16" t="str">
        <f>+CONSOLIDADO!N1119&amp;" "&amp;CONSOLIDADO!O1119</f>
        <v xml:space="preserve"> </v>
      </c>
    </row>
    <row r="1116" spans="1:13" x14ac:dyDescent="0.2">
      <c r="A1116" s="34" t="str">
        <f t="shared" si="85"/>
        <v>-613</v>
      </c>
      <c r="B1116" s="34">
        <f t="shared" si="86"/>
        <v>613</v>
      </c>
      <c r="C1116" s="34" t="str">
        <f t="shared" si="87"/>
        <v/>
      </c>
      <c r="D1116" s="34" t="str">
        <f t="shared" si="88"/>
        <v/>
      </c>
      <c r="E1116" s="34" t="str">
        <f t="shared" si="89"/>
        <v/>
      </c>
      <c r="F1116" s="35" t="str">
        <f>IF(ISERROR(CONSOLIDADO!D1120&amp;IF(LEN(CONSOLIDADO!G1120)=1,"00"&amp;CONSOLIDADO!G1120,IF(LEN(CONSOLIDADO!G1120)=2,"0"&amp;CONSOLIDADO!G1120,IF(LEN(CONSOLIDADO!G1120)=3,CONSOLIDADO!G1120,""))))=TRUE,"",CONSOLIDADO!D1120&amp;IF(LEN(CONSOLIDADO!G1120)=1,"00"&amp;CONSOLIDADO!G1120,IF(LEN(CONSOLIDADO!G1120)=2,"0"&amp;CONSOLIDADO!G1120,IF(LEN(CONSOLIDADO!G1120)=3,CONSOLIDADO!G1120,""))))</f>
        <v/>
      </c>
      <c r="G1116" s="16">
        <f>CONSOLIDADO!B1120</f>
        <v>0</v>
      </c>
      <c r="H1116" s="16" t="str">
        <f>MID(CONSOLIDADO!E1120,6,250)</f>
        <v/>
      </c>
      <c r="I1116" s="36">
        <f>CONSOLIDADO!H1120</f>
        <v>0</v>
      </c>
      <c r="J1116" s="34" t="str">
        <f>+CONSOLIDADO!P1120&amp;" - "&amp;CONSOLIDADO!Q1120&amp;" - "&amp;CONSOLIDADO!R1120&amp;" "&amp;CONSOLIDADO!S1120</f>
        <v xml:space="preserve"> -  -  </v>
      </c>
      <c r="K1116" s="34" t="str">
        <f>+CONSOLIDADO!J1120&amp;" "&amp;CONSOLIDADO!K1120</f>
        <v xml:space="preserve"> </v>
      </c>
      <c r="L1116" s="16" t="str">
        <f>+CONSOLIDADO!L1120&amp;" "&amp;CONSOLIDADO!M1120</f>
        <v xml:space="preserve"> </v>
      </c>
      <c r="M1116" s="16" t="str">
        <f>+CONSOLIDADO!N1120&amp;" "&amp;CONSOLIDADO!O1120</f>
        <v xml:space="preserve"> </v>
      </c>
    </row>
    <row r="1117" spans="1:13" x14ac:dyDescent="0.2">
      <c r="A1117" s="34" t="str">
        <f t="shared" si="85"/>
        <v>-614</v>
      </c>
      <c r="B1117" s="34">
        <f t="shared" si="86"/>
        <v>614</v>
      </c>
      <c r="C1117" s="34" t="str">
        <f t="shared" si="87"/>
        <v/>
      </c>
      <c r="D1117" s="34" t="str">
        <f t="shared" si="88"/>
        <v/>
      </c>
      <c r="E1117" s="34" t="str">
        <f t="shared" si="89"/>
        <v/>
      </c>
      <c r="F1117" s="35" t="str">
        <f>IF(ISERROR(CONSOLIDADO!D1121&amp;IF(LEN(CONSOLIDADO!G1121)=1,"00"&amp;CONSOLIDADO!G1121,IF(LEN(CONSOLIDADO!G1121)=2,"0"&amp;CONSOLIDADO!G1121,IF(LEN(CONSOLIDADO!G1121)=3,CONSOLIDADO!G1121,""))))=TRUE,"",CONSOLIDADO!D1121&amp;IF(LEN(CONSOLIDADO!G1121)=1,"00"&amp;CONSOLIDADO!G1121,IF(LEN(CONSOLIDADO!G1121)=2,"0"&amp;CONSOLIDADO!G1121,IF(LEN(CONSOLIDADO!G1121)=3,CONSOLIDADO!G1121,""))))</f>
        <v/>
      </c>
      <c r="G1117" s="16">
        <f>CONSOLIDADO!B1121</f>
        <v>0</v>
      </c>
      <c r="H1117" s="16" t="str">
        <f>MID(CONSOLIDADO!E1121,6,250)</f>
        <v/>
      </c>
      <c r="I1117" s="36">
        <f>CONSOLIDADO!H1121</f>
        <v>0</v>
      </c>
      <c r="J1117" s="34" t="str">
        <f>+CONSOLIDADO!P1121&amp;" - "&amp;CONSOLIDADO!Q1121&amp;" - "&amp;CONSOLIDADO!R1121&amp;" "&amp;CONSOLIDADO!S1121</f>
        <v xml:space="preserve"> -  -  </v>
      </c>
      <c r="K1117" s="34" t="str">
        <f>+CONSOLIDADO!J1121&amp;" "&amp;CONSOLIDADO!K1121</f>
        <v xml:space="preserve"> </v>
      </c>
      <c r="L1117" s="16" t="str">
        <f>+CONSOLIDADO!L1121&amp;" "&amp;CONSOLIDADO!M1121</f>
        <v xml:space="preserve"> </v>
      </c>
      <c r="M1117" s="16" t="str">
        <f>+CONSOLIDADO!N1121&amp;" "&amp;CONSOLIDADO!O1121</f>
        <v xml:space="preserve"> </v>
      </c>
    </row>
    <row r="1118" spans="1:13" x14ac:dyDescent="0.2">
      <c r="A1118" s="34" t="str">
        <f t="shared" si="85"/>
        <v>-615</v>
      </c>
      <c r="B1118" s="34">
        <f t="shared" si="86"/>
        <v>615</v>
      </c>
      <c r="C1118" s="34" t="str">
        <f t="shared" si="87"/>
        <v/>
      </c>
      <c r="D1118" s="34" t="str">
        <f t="shared" si="88"/>
        <v/>
      </c>
      <c r="E1118" s="34" t="str">
        <f t="shared" si="89"/>
        <v/>
      </c>
      <c r="F1118" s="35" t="str">
        <f>IF(ISERROR(CONSOLIDADO!D1122&amp;IF(LEN(CONSOLIDADO!G1122)=1,"00"&amp;CONSOLIDADO!G1122,IF(LEN(CONSOLIDADO!G1122)=2,"0"&amp;CONSOLIDADO!G1122,IF(LEN(CONSOLIDADO!G1122)=3,CONSOLIDADO!G1122,""))))=TRUE,"",CONSOLIDADO!D1122&amp;IF(LEN(CONSOLIDADO!G1122)=1,"00"&amp;CONSOLIDADO!G1122,IF(LEN(CONSOLIDADO!G1122)=2,"0"&amp;CONSOLIDADO!G1122,IF(LEN(CONSOLIDADO!G1122)=3,CONSOLIDADO!G1122,""))))</f>
        <v/>
      </c>
      <c r="G1118" s="16">
        <f>CONSOLIDADO!B1122</f>
        <v>0</v>
      </c>
      <c r="H1118" s="16" t="str">
        <f>MID(CONSOLIDADO!E1122,6,250)</f>
        <v/>
      </c>
      <c r="I1118" s="36">
        <f>CONSOLIDADO!H1122</f>
        <v>0</v>
      </c>
      <c r="J1118" s="34" t="str">
        <f>+CONSOLIDADO!P1122&amp;" - "&amp;CONSOLIDADO!Q1122&amp;" - "&amp;CONSOLIDADO!R1122&amp;" "&amp;CONSOLIDADO!S1122</f>
        <v xml:space="preserve"> -  -  </v>
      </c>
      <c r="K1118" s="34" t="str">
        <f>+CONSOLIDADO!J1122&amp;" "&amp;CONSOLIDADO!K1122</f>
        <v xml:space="preserve"> </v>
      </c>
      <c r="L1118" s="16" t="str">
        <f>+CONSOLIDADO!L1122&amp;" "&amp;CONSOLIDADO!M1122</f>
        <v xml:space="preserve"> </v>
      </c>
      <c r="M1118" s="16" t="str">
        <f>+CONSOLIDADO!N1122&amp;" "&amp;CONSOLIDADO!O1122</f>
        <v xml:space="preserve"> </v>
      </c>
    </row>
    <row r="1119" spans="1:13" x14ac:dyDescent="0.2">
      <c r="A1119" s="34" t="str">
        <f t="shared" si="85"/>
        <v>-616</v>
      </c>
      <c r="B1119" s="34">
        <f t="shared" si="86"/>
        <v>616</v>
      </c>
      <c r="C1119" s="34" t="str">
        <f t="shared" si="87"/>
        <v/>
      </c>
      <c r="D1119" s="34" t="str">
        <f t="shared" si="88"/>
        <v/>
      </c>
      <c r="E1119" s="34" t="str">
        <f t="shared" si="89"/>
        <v/>
      </c>
      <c r="F1119" s="35" t="str">
        <f>IF(ISERROR(CONSOLIDADO!D1123&amp;IF(LEN(CONSOLIDADO!G1123)=1,"00"&amp;CONSOLIDADO!G1123,IF(LEN(CONSOLIDADO!G1123)=2,"0"&amp;CONSOLIDADO!G1123,IF(LEN(CONSOLIDADO!G1123)=3,CONSOLIDADO!G1123,""))))=TRUE,"",CONSOLIDADO!D1123&amp;IF(LEN(CONSOLIDADO!G1123)=1,"00"&amp;CONSOLIDADO!G1123,IF(LEN(CONSOLIDADO!G1123)=2,"0"&amp;CONSOLIDADO!G1123,IF(LEN(CONSOLIDADO!G1123)=3,CONSOLIDADO!G1123,""))))</f>
        <v/>
      </c>
      <c r="G1119" s="16">
        <f>CONSOLIDADO!B1123</f>
        <v>0</v>
      </c>
      <c r="H1119" s="16" t="str">
        <f>MID(CONSOLIDADO!E1123,6,250)</f>
        <v/>
      </c>
      <c r="I1119" s="36">
        <f>CONSOLIDADO!H1123</f>
        <v>0</v>
      </c>
      <c r="J1119" s="34" t="str">
        <f>+CONSOLIDADO!P1123&amp;" - "&amp;CONSOLIDADO!Q1123&amp;" - "&amp;CONSOLIDADO!R1123&amp;" "&amp;CONSOLIDADO!S1123</f>
        <v xml:space="preserve"> -  -  </v>
      </c>
      <c r="K1119" s="34" t="str">
        <f>+CONSOLIDADO!J1123&amp;" "&amp;CONSOLIDADO!K1123</f>
        <v xml:space="preserve"> </v>
      </c>
      <c r="L1119" s="16" t="str">
        <f>+CONSOLIDADO!L1123&amp;" "&amp;CONSOLIDADO!M1123</f>
        <v xml:space="preserve"> </v>
      </c>
      <c r="M1119" s="16" t="str">
        <f>+CONSOLIDADO!N1123&amp;" "&amp;CONSOLIDADO!O1123</f>
        <v xml:space="preserve"> </v>
      </c>
    </row>
    <row r="1120" spans="1:13" x14ac:dyDescent="0.2">
      <c r="A1120" s="34" t="str">
        <f t="shared" si="85"/>
        <v>-617</v>
      </c>
      <c r="B1120" s="34">
        <f t="shared" si="86"/>
        <v>617</v>
      </c>
      <c r="C1120" s="34" t="str">
        <f t="shared" si="87"/>
        <v/>
      </c>
      <c r="D1120" s="34" t="str">
        <f t="shared" si="88"/>
        <v/>
      </c>
      <c r="E1120" s="34" t="str">
        <f t="shared" si="89"/>
        <v/>
      </c>
      <c r="F1120" s="35" t="str">
        <f>IF(ISERROR(CONSOLIDADO!D1124&amp;IF(LEN(CONSOLIDADO!G1124)=1,"00"&amp;CONSOLIDADO!G1124,IF(LEN(CONSOLIDADO!G1124)=2,"0"&amp;CONSOLIDADO!G1124,IF(LEN(CONSOLIDADO!G1124)=3,CONSOLIDADO!G1124,""))))=TRUE,"",CONSOLIDADO!D1124&amp;IF(LEN(CONSOLIDADO!G1124)=1,"00"&amp;CONSOLIDADO!G1124,IF(LEN(CONSOLIDADO!G1124)=2,"0"&amp;CONSOLIDADO!G1124,IF(LEN(CONSOLIDADO!G1124)=3,CONSOLIDADO!G1124,""))))</f>
        <v/>
      </c>
      <c r="G1120" s="16">
        <f>CONSOLIDADO!B1124</f>
        <v>0</v>
      </c>
      <c r="H1120" s="16" t="str">
        <f>MID(CONSOLIDADO!E1124,6,250)</f>
        <v/>
      </c>
      <c r="I1120" s="36">
        <f>CONSOLIDADO!H1124</f>
        <v>0</v>
      </c>
      <c r="J1120" s="34" t="str">
        <f>+CONSOLIDADO!P1124&amp;" - "&amp;CONSOLIDADO!Q1124&amp;" - "&amp;CONSOLIDADO!R1124&amp;" "&amp;CONSOLIDADO!S1124</f>
        <v xml:space="preserve"> -  -  </v>
      </c>
      <c r="K1120" s="34" t="str">
        <f>+CONSOLIDADO!J1124&amp;" "&amp;CONSOLIDADO!K1124</f>
        <v xml:space="preserve"> </v>
      </c>
      <c r="L1120" s="16" t="str">
        <f>+CONSOLIDADO!L1124&amp;" "&amp;CONSOLIDADO!M1124</f>
        <v xml:space="preserve"> </v>
      </c>
      <c r="M1120" s="16" t="str">
        <f>+CONSOLIDADO!N1124&amp;" "&amp;CONSOLIDADO!O1124</f>
        <v xml:space="preserve"> </v>
      </c>
    </row>
    <row r="1121" spans="1:13" x14ac:dyDescent="0.2">
      <c r="A1121" s="34" t="str">
        <f t="shared" si="85"/>
        <v>-618</v>
      </c>
      <c r="B1121" s="34">
        <f t="shared" si="86"/>
        <v>618</v>
      </c>
      <c r="C1121" s="34" t="str">
        <f t="shared" si="87"/>
        <v/>
      </c>
      <c r="D1121" s="34" t="str">
        <f t="shared" si="88"/>
        <v/>
      </c>
      <c r="E1121" s="34" t="str">
        <f t="shared" si="89"/>
        <v/>
      </c>
      <c r="F1121" s="35" t="str">
        <f>IF(ISERROR(CONSOLIDADO!D1125&amp;IF(LEN(CONSOLIDADO!G1125)=1,"00"&amp;CONSOLIDADO!G1125,IF(LEN(CONSOLIDADO!G1125)=2,"0"&amp;CONSOLIDADO!G1125,IF(LEN(CONSOLIDADO!G1125)=3,CONSOLIDADO!G1125,""))))=TRUE,"",CONSOLIDADO!D1125&amp;IF(LEN(CONSOLIDADO!G1125)=1,"00"&amp;CONSOLIDADO!G1125,IF(LEN(CONSOLIDADO!G1125)=2,"0"&amp;CONSOLIDADO!G1125,IF(LEN(CONSOLIDADO!G1125)=3,CONSOLIDADO!G1125,""))))</f>
        <v/>
      </c>
      <c r="G1121" s="16">
        <f>CONSOLIDADO!B1125</f>
        <v>0</v>
      </c>
      <c r="H1121" s="16" t="str">
        <f>MID(CONSOLIDADO!E1125,6,250)</f>
        <v/>
      </c>
      <c r="I1121" s="36">
        <f>CONSOLIDADO!H1125</f>
        <v>0</v>
      </c>
      <c r="J1121" s="34" t="str">
        <f>+CONSOLIDADO!P1125&amp;" - "&amp;CONSOLIDADO!Q1125&amp;" - "&amp;CONSOLIDADO!R1125&amp;" "&amp;CONSOLIDADO!S1125</f>
        <v xml:space="preserve"> -  -  </v>
      </c>
      <c r="K1121" s="34" t="str">
        <f>+CONSOLIDADO!J1125&amp;" "&amp;CONSOLIDADO!K1125</f>
        <v xml:space="preserve"> </v>
      </c>
      <c r="L1121" s="16" t="str">
        <f>+CONSOLIDADO!L1125&amp;" "&amp;CONSOLIDADO!M1125</f>
        <v xml:space="preserve"> </v>
      </c>
      <c r="M1121" s="16" t="str">
        <f>+CONSOLIDADO!N1125&amp;" "&amp;CONSOLIDADO!O1125</f>
        <v xml:space="preserve"> </v>
      </c>
    </row>
    <row r="1122" spans="1:13" x14ac:dyDescent="0.2">
      <c r="A1122" s="34" t="str">
        <f t="shared" si="85"/>
        <v>-619</v>
      </c>
      <c r="B1122" s="34">
        <f t="shared" si="86"/>
        <v>619</v>
      </c>
      <c r="C1122" s="34" t="str">
        <f t="shared" si="87"/>
        <v/>
      </c>
      <c r="D1122" s="34" t="str">
        <f t="shared" si="88"/>
        <v/>
      </c>
      <c r="E1122" s="34" t="str">
        <f t="shared" si="89"/>
        <v/>
      </c>
      <c r="F1122" s="35" t="str">
        <f>IF(ISERROR(CONSOLIDADO!D1126&amp;IF(LEN(CONSOLIDADO!G1126)=1,"00"&amp;CONSOLIDADO!G1126,IF(LEN(CONSOLIDADO!G1126)=2,"0"&amp;CONSOLIDADO!G1126,IF(LEN(CONSOLIDADO!G1126)=3,CONSOLIDADO!G1126,""))))=TRUE,"",CONSOLIDADO!D1126&amp;IF(LEN(CONSOLIDADO!G1126)=1,"00"&amp;CONSOLIDADO!G1126,IF(LEN(CONSOLIDADO!G1126)=2,"0"&amp;CONSOLIDADO!G1126,IF(LEN(CONSOLIDADO!G1126)=3,CONSOLIDADO!G1126,""))))</f>
        <v/>
      </c>
      <c r="G1122" s="16">
        <f>CONSOLIDADO!B1126</f>
        <v>0</v>
      </c>
      <c r="H1122" s="16" t="str">
        <f>MID(CONSOLIDADO!E1126,6,250)</f>
        <v/>
      </c>
      <c r="I1122" s="36">
        <f>CONSOLIDADO!H1126</f>
        <v>0</v>
      </c>
      <c r="J1122" s="34" t="str">
        <f>+CONSOLIDADO!P1126&amp;" - "&amp;CONSOLIDADO!Q1126&amp;" - "&amp;CONSOLIDADO!R1126&amp;" "&amp;CONSOLIDADO!S1126</f>
        <v xml:space="preserve"> -  -  </v>
      </c>
      <c r="K1122" s="34" t="str">
        <f>+CONSOLIDADO!J1126&amp;" "&amp;CONSOLIDADO!K1126</f>
        <v xml:space="preserve"> </v>
      </c>
      <c r="L1122" s="16" t="str">
        <f>+CONSOLIDADO!L1126&amp;" "&amp;CONSOLIDADO!M1126</f>
        <v xml:space="preserve"> </v>
      </c>
      <c r="M1122" s="16" t="str">
        <f>+CONSOLIDADO!N1126&amp;" "&amp;CONSOLIDADO!O1126</f>
        <v xml:space="preserve"> </v>
      </c>
    </row>
    <row r="1123" spans="1:13" x14ac:dyDescent="0.2">
      <c r="A1123" s="34" t="str">
        <f t="shared" si="85"/>
        <v>-620</v>
      </c>
      <c r="B1123" s="34">
        <f t="shared" si="86"/>
        <v>620</v>
      </c>
      <c r="C1123" s="34" t="str">
        <f t="shared" si="87"/>
        <v/>
      </c>
      <c r="D1123" s="34" t="str">
        <f t="shared" si="88"/>
        <v/>
      </c>
      <c r="E1123" s="34" t="str">
        <f t="shared" si="89"/>
        <v/>
      </c>
      <c r="F1123" s="35" t="str">
        <f>IF(ISERROR(CONSOLIDADO!D1127&amp;IF(LEN(CONSOLIDADO!G1127)=1,"00"&amp;CONSOLIDADO!G1127,IF(LEN(CONSOLIDADO!G1127)=2,"0"&amp;CONSOLIDADO!G1127,IF(LEN(CONSOLIDADO!G1127)=3,CONSOLIDADO!G1127,""))))=TRUE,"",CONSOLIDADO!D1127&amp;IF(LEN(CONSOLIDADO!G1127)=1,"00"&amp;CONSOLIDADO!G1127,IF(LEN(CONSOLIDADO!G1127)=2,"0"&amp;CONSOLIDADO!G1127,IF(LEN(CONSOLIDADO!G1127)=3,CONSOLIDADO!G1127,""))))</f>
        <v/>
      </c>
      <c r="G1123" s="16">
        <f>CONSOLIDADO!B1127</f>
        <v>0</v>
      </c>
      <c r="H1123" s="16" t="str">
        <f>MID(CONSOLIDADO!E1127,6,250)</f>
        <v/>
      </c>
      <c r="I1123" s="36">
        <f>CONSOLIDADO!H1127</f>
        <v>0</v>
      </c>
      <c r="J1123" s="34" t="str">
        <f>+CONSOLIDADO!P1127&amp;" - "&amp;CONSOLIDADO!Q1127&amp;" - "&amp;CONSOLIDADO!R1127&amp;" "&amp;CONSOLIDADO!S1127</f>
        <v xml:space="preserve"> -  -  </v>
      </c>
      <c r="K1123" s="34" t="str">
        <f>+CONSOLIDADO!J1127&amp;" "&amp;CONSOLIDADO!K1127</f>
        <v xml:space="preserve"> </v>
      </c>
      <c r="L1123" s="16" t="str">
        <f>+CONSOLIDADO!L1127&amp;" "&amp;CONSOLIDADO!M1127</f>
        <v xml:space="preserve"> </v>
      </c>
      <c r="M1123" s="16" t="str">
        <f>+CONSOLIDADO!N1127&amp;" "&amp;CONSOLIDADO!O1127</f>
        <v xml:space="preserve"> </v>
      </c>
    </row>
    <row r="1124" spans="1:13" x14ac:dyDescent="0.2">
      <c r="A1124" s="34" t="str">
        <f t="shared" si="85"/>
        <v>-621</v>
      </c>
      <c r="B1124" s="34">
        <f t="shared" si="86"/>
        <v>621</v>
      </c>
      <c r="C1124" s="34" t="str">
        <f t="shared" si="87"/>
        <v/>
      </c>
      <c r="D1124" s="34" t="str">
        <f t="shared" si="88"/>
        <v/>
      </c>
      <c r="E1124" s="34" t="str">
        <f t="shared" si="89"/>
        <v/>
      </c>
      <c r="F1124" s="35" t="str">
        <f>IF(ISERROR(CONSOLIDADO!D1128&amp;IF(LEN(CONSOLIDADO!G1128)=1,"00"&amp;CONSOLIDADO!G1128,IF(LEN(CONSOLIDADO!G1128)=2,"0"&amp;CONSOLIDADO!G1128,IF(LEN(CONSOLIDADO!G1128)=3,CONSOLIDADO!G1128,""))))=TRUE,"",CONSOLIDADO!D1128&amp;IF(LEN(CONSOLIDADO!G1128)=1,"00"&amp;CONSOLIDADO!G1128,IF(LEN(CONSOLIDADO!G1128)=2,"0"&amp;CONSOLIDADO!G1128,IF(LEN(CONSOLIDADO!G1128)=3,CONSOLIDADO!G1128,""))))</f>
        <v/>
      </c>
      <c r="G1124" s="16">
        <f>CONSOLIDADO!B1128</f>
        <v>0</v>
      </c>
      <c r="H1124" s="16" t="str">
        <f>MID(CONSOLIDADO!E1128,6,250)</f>
        <v/>
      </c>
      <c r="I1124" s="36">
        <f>CONSOLIDADO!H1128</f>
        <v>0</v>
      </c>
      <c r="J1124" s="34" t="str">
        <f>+CONSOLIDADO!P1128&amp;" - "&amp;CONSOLIDADO!Q1128&amp;" - "&amp;CONSOLIDADO!R1128&amp;" "&amp;CONSOLIDADO!S1128</f>
        <v xml:space="preserve"> -  -  </v>
      </c>
      <c r="K1124" s="34" t="str">
        <f>+CONSOLIDADO!J1128&amp;" "&amp;CONSOLIDADO!K1128</f>
        <v xml:space="preserve"> </v>
      </c>
      <c r="L1124" s="16" t="str">
        <f>+CONSOLIDADO!L1128&amp;" "&amp;CONSOLIDADO!M1128</f>
        <v xml:space="preserve"> </v>
      </c>
      <c r="M1124" s="16" t="str">
        <f>+CONSOLIDADO!N1128&amp;" "&amp;CONSOLIDADO!O1128</f>
        <v xml:space="preserve"> </v>
      </c>
    </row>
    <row r="1125" spans="1:13" x14ac:dyDescent="0.2">
      <c r="A1125" s="34" t="str">
        <f t="shared" si="85"/>
        <v>-622</v>
      </c>
      <c r="B1125" s="34">
        <f t="shared" si="86"/>
        <v>622</v>
      </c>
      <c r="C1125" s="34" t="str">
        <f t="shared" si="87"/>
        <v/>
      </c>
      <c r="D1125" s="34" t="str">
        <f t="shared" si="88"/>
        <v/>
      </c>
      <c r="E1125" s="34" t="str">
        <f t="shared" si="89"/>
        <v/>
      </c>
      <c r="F1125" s="35" t="str">
        <f>IF(ISERROR(CONSOLIDADO!D1129&amp;IF(LEN(CONSOLIDADO!G1129)=1,"00"&amp;CONSOLIDADO!G1129,IF(LEN(CONSOLIDADO!G1129)=2,"0"&amp;CONSOLIDADO!G1129,IF(LEN(CONSOLIDADO!G1129)=3,CONSOLIDADO!G1129,""))))=TRUE,"",CONSOLIDADO!D1129&amp;IF(LEN(CONSOLIDADO!G1129)=1,"00"&amp;CONSOLIDADO!G1129,IF(LEN(CONSOLIDADO!G1129)=2,"0"&amp;CONSOLIDADO!G1129,IF(LEN(CONSOLIDADO!G1129)=3,CONSOLIDADO!G1129,""))))</f>
        <v/>
      </c>
      <c r="G1125" s="16">
        <f>CONSOLIDADO!B1129</f>
        <v>0</v>
      </c>
      <c r="H1125" s="16" t="str">
        <f>MID(CONSOLIDADO!E1129,6,250)</f>
        <v/>
      </c>
      <c r="I1125" s="36">
        <f>CONSOLIDADO!H1129</f>
        <v>0</v>
      </c>
      <c r="J1125" s="34" t="str">
        <f>+CONSOLIDADO!P1129&amp;" - "&amp;CONSOLIDADO!Q1129&amp;" - "&amp;CONSOLIDADO!R1129&amp;" "&amp;CONSOLIDADO!S1129</f>
        <v xml:space="preserve"> -  -  </v>
      </c>
      <c r="K1125" s="34" t="str">
        <f>+CONSOLIDADO!J1129&amp;" "&amp;CONSOLIDADO!K1129</f>
        <v xml:space="preserve"> </v>
      </c>
      <c r="L1125" s="16" t="str">
        <f>+CONSOLIDADO!L1129&amp;" "&amp;CONSOLIDADO!M1129</f>
        <v xml:space="preserve"> </v>
      </c>
      <c r="M1125" s="16" t="str">
        <f>+CONSOLIDADO!N1129&amp;" "&amp;CONSOLIDADO!O1129</f>
        <v xml:space="preserve"> </v>
      </c>
    </row>
    <row r="1126" spans="1:13" x14ac:dyDescent="0.2">
      <c r="A1126" s="34" t="str">
        <f t="shared" si="85"/>
        <v>-623</v>
      </c>
      <c r="B1126" s="34">
        <f t="shared" si="86"/>
        <v>623</v>
      </c>
      <c r="C1126" s="34" t="str">
        <f t="shared" si="87"/>
        <v/>
      </c>
      <c r="D1126" s="34" t="str">
        <f t="shared" si="88"/>
        <v/>
      </c>
      <c r="E1126" s="34" t="str">
        <f t="shared" si="89"/>
        <v/>
      </c>
      <c r="F1126" s="35" t="str">
        <f>IF(ISERROR(CONSOLIDADO!D1130&amp;IF(LEN(CONSOLIDADO!G1130)=1,"00"&amp;CONSOLIDADO!G1130,IF(LEN(CONSOLIDADO!G1130)=2,"0"&amp;CONSOLIDADO!G1130,IF(LEN(CONSOLIDADO!G1130)=3,CONSOLIDADO!G1130,""))))=TRUE,"",CONSOLIDADO!D1130&amp;IF(LEN(CONSOLIDADO!G1130)=1,"00"&amp;CONSOLIDADO!G1130,IF(LEN(CONSOLIDADO!G1130)=2,"0"&amp;CONSOLIDADO!G1130,IF(LEN(CONSOLIDADO!G1130)=3,CONSOLIDADO!G1130,""))))</f>
        <v/>
      </c>
      <c r="G1126" s="16">
        <f>CONSOLIDADO!B1130</f>
        <v>0</v>
      </c>
      <c r="H1126" s="16" t="str">
        <f>MID(CONSOLIDADO!E1130,6,250)</f>
        <v/>
      </c>
      <c r="I1126" s="36">
        <f>CONSOLIDADO!H1130</f>
        <v>0</v>
      </c>
      <c r="J1126" s="34" t="str">
        <f>+CONSOLIDADO!P1130&amp;" - "&amp;CONSOLIDADO!Q1130&amp;" - "&amp;CONSOLIDADO!R1130&amp;" "&amp;CONSOLIDADO!S1130</f>
        <v xml:space="preserve"> -  -  </v>
      </c>
      <c r="K1126" s="34" t="str">
        <f>+CONSOLIDADO!J1130&amp;" "&amp;CONSOLIDADO!K1130</f>
        <v xml:space="preserve"> </v>
      </c>
      <c r="L1126" s="16" t="str">
        <f>+CONSOLIDADO!L1130&amp;" "&amp;CONSOLIDADO!M1130</f>
        <v xml:space="preserve"> </v>
      </c>
      <c r="M1126" s="16" t="str">
        <f>+CONSOLIDADO!N1130&amp;" "&amp;CONSOLIDADO!O1130</f>
        <v xml:space="preserve"> </v>
      </c>
    </row>
    <row r="1127" spans="1:13" x14ac:dyDescent="0.2">
      <c r="A1127" s="34" t="str">
        <f t="shared" si="85"/>
        <v>-624</v>
      </c>
      <c r="B1127" s="34">
        <f t="shared" si="86"/>
        <v>624</v>
      </c>
      <c r="C1127" s="34" t="str">
        <f t="shared" si="87"/>
        <v/>
      </c>
      <c r="D1127" s="34" t="str">
        <f t="shared" si="88"/>
        <v/>
      </c>
      <c r="E1127" s="34" t="str">
        <f t="shared" si="89"/>
        <v/>
      </c>
      <c r="F1127" s="35" t="str">
        <f>IF(ISERROR(CONSOLIDADO!D1131&amp;IF(LEN(CONSOLIDADO!G1131)=1,"00"&amp;CONSOLIDADO!G1131,IF(LEN(CONSOLIDADO!G1131)=2,"0"&amp;CONSOLIDADO!G1131,IF(LEN(CONSOLIDADO!G1131)=3,CONSOLIDADO!G1131,""))))=TRUE,"",CONSOLIDADO!D1131&amp;IF(LEN(CONSOLIDADO!G1131)=1,"00"&amp;CONSOLIDADO!G1131,IF(LEN(CONSOLIDADO!G1131)=2,"0"&amp;CONSOLIDADO!G1131,IF(LEN(CONSOLIDADO!G1131)=3,CONSOLIDADO!G1131,""))))</f>
        <v/>
      </c>
      <c r="G1127" s="16">
        <f>CONSOLIDADO!B1131</f>
        <v>0</v>
      </c>
      <c r="H1127" s="16" t="str">
        <f>MID(CONSOLIDADO!E1131,6,250)</f>
        <v/>
      </c>
      <c r="I1127" s="36">
        <f>CONSOLIDADO!H1131</f>
        <v>0</v>
      </c>
      <c r="J1127" s="34" t="str">
        <f>+CONSOLIDADO!P1131&amp;" - "&amp;CONSOLIDADO!Q1131&amp;" - "&amp;CONSOLIDADO!R1131&amp;" "&amp;CONSOLIDADO!S1131</f>
        <v xml:space="preserve"> -  -  </v>
      </c>
      <c r="K1127" s="34" t="str">
        <f>+CONSOLIDADO!J1131&amp;" "&amp;CONSOLIDADO!K1131</f>
        <v xml:space="preserve"> </v>
      </c>
      <c r="L1127" s="16" t="str">
        <f>+CONSOLIDADO!L1131&amp;" "&amp;CONSOLIDADO!M1131</f>
        <v xml:space="preserve"> </v>
      </c>
      <c r="M1127" s="16" t="str">
        <f>+CONSOLIDADO!N1131&amp;" "&amp;CONSOLIDADO!O1131</f>
        <v xml:space="preserve"> </v>
      </c>
    </row>
    <row r="1128" spans="1:13" x14ac:dyDescent="0.2">
      <c r="A1128" s="34" t="str">
        <f t="shared" si="85"/>
        <v>-625</v>
      </c>
      <c r="B1128" s="34">
        <f t="shared" si="86"/>
        <v>625</v>
      </c>
      <c r="C1128" s="34" t="str">
        <f t="shared" si="87"/>
        <v/>
      </c>
      <c r="D1128" s="34" t="str">
        <f t="shared" si="88"/>
        <v/>
      </c>
      <c r="E1128" s="34" t="str">
        <f t="shared" si="89"/>
        <v/>
      </c>
      <c r="F1128" s="35" t="str">
        <f>IF(ISERROR(CONSOLIDADO!D1132&amp;IF(LEN(CONSOLIDADO!G1132)=1,"00"&amp;CONSOLIDADO!G1132,IF(LEN(CONSOLIDADO!G1132)=2,"0"&amp;CONSOLIDADO!G1132,IF(LEN(CONSOLIDADO!G1132)=3,CONSOLIDADO!G1132,""))))=TRUE,"",CONSOLIDADO!D1132&amp;IF(LEN(CONSOLIDADO!G1132)=1,"00"&amp;CONSOLIDADO!G1132,IF(LEN(CONSOLIDADO!G1132)=2,"0"&amp;CONSOLIDADO!G1132,IF(LEN(CONSOLIDADO!G1132)=3,CONSOLIDADO!G1132,""))))</f>
        <v/>
      </c>
      <c r="G1128" s="16">
        <f>CONSOLIDADO!B1132</f>
        <v>0</v>
      </c>
      <c r="H1128" s="16" t="str">
        <f>MID(CONSOLIDADO!E1132,6,250)</f>
        <v/>
      </c>
      <c r="I1128" s="36">
        <f>CONSOLIDADO!H1132</f>
        <v>0</v>
      </c>
      <c r="J1128" s="34" t="str">
        <f>+CONSOLIDADO!P1132&amp;" - "&amp;CONSOLIDADO!Q1132&amp;" - "&amp;CONSOLIDADO!R1132&amp;" "&amp;CONSOLIDADO!S1132</f>
        <v xml:space="preserve"> -  -  </v>
      </c>
      <c r="K1128" s="34" t="str">
        <f>+CONSOLIDADO!J1132&amp;" "&amp;CONSOLIDADO!K1132</f>
        <v xml:space="preserve"> </v>
      </c>
      <c r="L1128" s="16" t="str">
        <f>+CONSOLIDADO!L1132&amp;" "&amp;CONSOLIDADO!M1132</f>
        <v xml:space="preserve"> </v>
      </c>
      <c r="M1128" s="16" t="str">
        <f>+CONSOLIDADO!N1132&amp;" "&amp;CONSOLIDADO!O1132</f>
        <v xml:space="preserve"> </v>
      </c>
    </row>
    <row r="1129" spans="1:13" x14ac:dyDescent="0.2">
      <c r="A1129" s="34" t="str">
        <f t="shared" si="85"/>
        <v>-626</v>
      </c>
      <c r="B1129" s="34">
        <f t="shared" si="86"/>
        <v>626</v>
      </c>
      <c r="C1129" s="34" t="str">
        <f t="shared" si="87"/>
        <v/>
      </c>
      <c r="D1129" s="34" t="str">
        <f t="shared" si="88"/>
        <v/>
      </c>
      <c r="E1129" s="34" t="str">
        <f t="shared" si="89"/>
        <v/>
      </c>
      <c r="F1129" s="35" t="str">
        <f>IF(ISERROR(CONSOLIDADO!D1133&amp;IF(LEN(CONSOLIDADO!G1133)=1,"00"&amp;CONSOLIDADO!G1133,IF(LEN(CONSOLIDADO!G1133)=2,"0"&amp;CONSOLIDADO!G1133,IF(LEN(CONSOLIDADO!G1133)=3,CONSOLIDADO!G1133,""))))=TRUE,"",CONSOLIDADO!D1133&amp;IF(LEN(CONSOLIDADO!G1133)=1,"00"&amp;CONSOLIDADO!G1133,IF(LEN(CONSOLIDADO!G1133)=2,"0"&amp;CONSOLIDADO!G1133,IF(LEN(CONSOLIDADO!G1133)=3,CONSOLIDADO!G1133,""))))</f>
        <v/>
      </c>
      <c r="G1129" s="16">
        <f>CONSOLIDADO!B1133</f>
        <v>0</v>
      </c>
      <c r="H1129" s="16" t="str">
        <f>MID(CONSOLIDADO!E1133,6,250)</f>
        <v/>
      </c>
      <c r="I1129" s="36">
        <f>CONSOLIDADO!H1133</f>
        <v>0</v>
      </c>
      <c r="J1129" s="34" t="str">
        <f>+CONSOLIDADO!P1133&amp;" - "&amp;CONSOLIDADO!Q1133&amp;" - "&amp;CONSOLIDADO!R1133&amp;" "&amp;CONSOLIDADO!S1133</f>
        <v xml:space="preserve"> -  -  </v>
      </c>
      <c r="K1129" s="34" t="str">
        <f>+CONSOLIDADO!J1133&amp;" "&amp;CONSOLIDADO!K1133</f>
        <v xml:space="preserve"> </v>
      </c>
      <c r="L1129" s="16" t="str">
        <f>+CONSOLIDADO!L1133&amp;" "&amp;CONSOLIDADO!M1133</f>
        <v xml:space="preserve"> </v>
      </c>
      <c r="M1129" s="16" t="str">
        <f>+CONSOLIDADO!N1133&amp;" "&amp;CONSOLIDADO!O1133</f>
        <v xml:space="preserve"> </v>
      </c>
    </row>
    <row r="1130" spans="1:13" x14ac:dyDescent="0.2">
      <c r="A1130" s="34" t="str">
        <f t="shared" si="85"/>
        <v>-627</v>
      </c>
      <c r="B1130" s="34">
        <f t="shared" si="86"/>
        <v>627</v>
      </c>
      <c r="C1130" s="34" t="str">
        <f t="shared" si="87"/>
        <v/>
      </c>
      <c r="D1130" s="34" t="str">
        <f t="shared" si="88"/>
        <v/>
      </c>
      <c r="E1130" s="34" t="str">
        <f t="shared" si="89"/>
        <v/>
      </c>
      <c r="F1130" s="35" t="str">
        <f>IF(ISERROR(CONSOLIDADO!D1134&amp;IF(LEN(CONSOLIDADO!G1134)=1,"00"&amp;CONSOLIDADO!G1134,IF(LEN(CONSOLIDADO!G1134)=2,"0"&amp;CONSOLIDADO!G1134,IF(LEN(CONSOLIDADO!G1134)=3,CONSOLIDADO!G1134,""))))=TRUE,"",CONSOLIDADO!D1134&amp;IF(LEN(CONSOLIDADO!G1134)=1,"00"&amp;CONSOLIDADO!G1134,IF(LEN(CONSOLIDADO!G1134)=2,"0"&amp;CONSOLIDADO!G1134,IF(LEN(CONSOLIDADO!G1134)=3,CONSOLIDADO!G1134,""))))</f>
        <v/>
      </c>
      <c r="G1130" s="16">
        <f>CONSOLIDADO!B1134</f>
        <v>0</v>
      </c>
      <c r="H1130" s="16" t="str">
        <f>MID(CONSOLIDADO!E1134,6,250)</f>
        <v/>
      </c>
      <c r="I1130" s="36">
        <f>CONSOLIDADO!H1134</f>
        <v>0</v>
      </c>
      <c r="J1130" s="34" t="str">
        <f>+CONSOLIDADO!P1134&amp;" - "&amp;CONSOLIDADO!Q1134&amp;" - "&amp;CONSOLIDADO!R1134&amp;" "&amp;CONSOLIDADO!S1134</f>
        <v xml:space="preserve"> -  -  </v>
      </c>
      <c r="K1130" s="34" t="str">
        <f>+CONSOLIDADO!J1134&amp;" "&amp;CONSOLIDADO!K1134</f>
        <v xml:space="preserve"> </v>
      </c>
      <c r="L1130" s="16" t="str">
        <f>+CONSOLIDADO!L1134&amp;" "&amp;CONSOLIDADO!M1134</f>
        <v xml:space="preserve"> </v>
      </c>
      <c r="M1130" s="16" t="str">
        <f>+CONSOLIDADO!N1134&amp;" "&amp;CONSOLIDADO!O1134</f>
        <v xml:space="preserve"> </v>
      </c>
    </row>
    <row r="1131" spans="1:13" x14ac:dyDescent="0.2">
      <c r="A1131" s="34" t="str">
        <f t="shared" si="85"/>
        <v>-628</v>
      </c>
      <c r="B1131" s="34">
        <f t="shared" si="86"/>
        <v>628</v>
      </c>
      <c r="C1131" s="34" t="str">
        <f t="shared" si="87"/>
        <v/>
      </c>
      <c r="D1131" s="34" t="str">
        <f t="shared" si="88"/>
        <v/>
      </c>
      <c r="E1131" s="34" t="str">
        <f t="shared" si="89"/>
        <v/>
      </c>
      <c r="F1131" s="35" t="str">
        <f>IF(ISERROR(CONSOLIDADO!D1135&amp;IF(LEN(CONSOLIDADO!G1135)=1,"00"&amp;CONSOLIDADO!G1135,IF(LEN(CONSOLIDADO!G1135)=2,"0"&amp;CONSOLIDADO!G1135,IF(LEN(CONSOLIDADO!G1135)=3,CONSOLIDADO!G1135,""))))=TRUE,"",CONSOLIDADO!D1135&amp;IF(LEN(CONSOLIDADO!G1135)=1,"00"&amp;CONSOLIDADO!G1135,IF(LEN(CONSOLIDADO!G1135)=2,"0"&amp;CONSOLIDADO!G1135,IF(LEN(CONSOLIDADO!G1135)=3,CONSOLIDADO!G1135,""))))</f>
        <v/>
      </c>
      <c r="G1131" s="16">
        <f>CONSOLIDADO!B1135</f>
        <v>0</v>
      </c>
      <c r="H1131" s="16" t="str">
        <f>MID(CONSOLIDADO!E1135,6,250)</f>
        <v/>
      </c>
      <c r="I1131" s="36">
        <f>CONSOLIDADO!H1135</f>
        <v>0</v>
      </c>
      <c r="J1131" s="34" t="str">
        <f>+CONSOLIDADO!P1135&amp;" - "&amp;CONSOLIDADO!Q1135&amp;" - "&amp;CONSOLIDADO!R1135&amp;" "&amp;CONSOLIDADO!S1135</f>
        <v xml:space="preserve"> -  -  </v>
      </c>
      <c r="K1131" s="34" t="str">
        <f>+CONSOLIDADO!J1135&amp;" "&amp;CONSOLIDADO!K1135</f>
        <v xml:space="preserve"> </v>
      </c>
      <c r="L1131" s="16" t="str">
        <f>+CONSOLIDADO!L1135&amp;" "&amp;CONSOLIDADO!M1135</f>
        <v xml:space="preserve"> </v>
      </c>
      <c r="M1131" s="16" t="str">
        <f>+CONSOLIDADO!N1135&amp;" "&amp;CONSOLIDADO!O1135</f>
        <v xml:space="preserve"> </v>
      </c>
    </row>
    <row r="1132" spans="1:13" x14ac:dyDescent="0.2">
      <c r="A1132" s="34" t="str">
        <f t="shared" si="85"/>
        <v>-629</v>
      </c>
      <c r="B1132" s="34">
        <f t="shared" si="86"/>
        <v>629</v>
      </c>
      <c r="C1132" s="34" t="str">
        <f t="shared" si="87"/>
        <v/>
      </c>
      <c r="D1132" s="34" t="str">
        <f t="shared" si="88"/>
        <v/>
      </c>
      <c r="E1132" s="34" t="str">
        <f t="shared" si="89"/>
        <v/>
      </c>
      <c r="F1132" s="35" t="str">
        <f>IF(ISERROR(CONSOLIDADO!D1136&amp;IF(LEN(CONSOLIDADO!G1136)=1,"00"&amp;CONSOLIDADO!G1136,IF(LEN(CONSOLIDADO!G1136)=2,"0"&amp;CONSOLIDADO!G1136,IF(LEN(CONSOLIDADO!G1136)=3,CONSOLIDADO!G1136,""))))=TRUE,"",CONSOLIDADO!D1136&amp;IF(LEN(CONSOLIDADO!G1136)=1,"00"&amp;CONSOLIDADO!G1136,IF(LEN(CONSOLIDADO!G1136)=2,"0"&amp;CONSOLIDADO!G1136,IF(LEN(CONSOLIDADO!G1136)=3,CONSOLIDADO!G1136,""))))</f>
        <v/>
      </c>
      <c r="G1132" s="16">
        <f>CONSOLIDADO!B1136</f>
        <v>0</v>
      </c>
      <c r="H1132" s="16" t="str">
        <f>MID(CONSOLIDADO!E1136,6,250)</f>
        <v/>
      </c>
      <c r="I1132" s="36">
        <f>CONSOLIDADO!H1136</f>
        <v>0</v>
      </c>
      <c r="J1132" s="34" t="str">
        <f>+CONSOLIDADO!P1136&amp;" - "&amp;CONSOLIDADO!Q1136&amp;" - "&amp;CONSOLIDADO!R1136&amp;" "&amp;CONSOLIDADO!S1136</f>
        <v xml:space="preserve"> -  -  </v>
      </c>
      <c r="K1132" s="34" t="str">
        <f>+CONSOLIDADO!J1136&amp;" "&amp;CONSOLIDADO!K1136</f>
        <v xml:space="preserve"> </v>
      </c>
      <c r="L1132" s="16" t="str">
        <f>+CONSOLIDADO!L1136&amp;" "&amp;CONSOLIDADO!M1136</f>
        <v xml:space="preserve"> </v>
      </c>
      <c r="M1132" s="16" t="str">
        <f>+CONSOLIDADO!N1136&amp;" "&amp;CONSOLIDADO!O1136</f>
        <v xml:space="preserve"> </v>
      </c>
    </row>
    <row r="1133" spans="1:13" x14ac:dyDescent="0.2">
      <c r="A1133" s="34" t="str">
        <f t="shared" si="85"/>
        <v>-630</v>
      </c>
      <c r="B1133" s="34">
        <f t="shared" si="86"/>
        <v>630</v>
      </c>
      <c r="C1133" s="34" t="str">
        <f t="shared" si="87"/>
        <v/>
      </c>
      <c r="D1133" s="34" t="str">
        <f t="shared" si="88"/>
        <v/>
      </c>
      <c r="E1133" s="34" t="str">
        <f t="shared" si="89"/>
        <v/>
      </c>
      <c r="F1133" s="35" t="str">
        <f>IF(ISERROR(CONSOLIDADO!D1137&amp;IF(LEN(CONSOLIDADO!G1137)=1,"00"&amp;CONSOLIDADO!G1137,IF(LEN(CONSOLIDADO!G1137)=2,"0"&amp;CONSOLIDADO!G1137,IF(LEN(CONSOLIDADO!G1137)=3,CONSOLIDADO!G1137,""))))=TRUE,"",CONSOLIDADO!D1137&amp;IF(LEN(CONSOLIDADO!G1137)=1,"00"&amp;CONSOLIDADO!G1137,IF(LEN(CONSOLIDADO!G1137)=2,"0"&amp;CONSOLIDADO!G1137,IF(LEN(CONSOLIDADO!G1137)=3,CONSOLIDADO!G1137,""))))</f>
        <v/>
      </c>
      <c r="G1133" s="16">
        <f>CONSOLIDADO!B1137</f>
        <v>0</v>
      </c>
      <c r="H1133" s="16" t="str">
        <f>MID(CONSOLIDADO!E1137,6,250)</f>
        <v/>
      </c>
      <c r="I1133" s="36">
        <f>CONSOLIDADO!H1137</f>
        <v>0</v>
      </c>
      <c r="J1133" s="34" t="str">
        <f>+CONSOLIDADO!P1137&amp;" - "&amp;CONSOLIDADO!Q1137&amp;" - "&amp;CONSOLIDADO!R1137&amp;" "&amp;CONSOLIDADO!S1137</f>
        <v xml:space="preserve"> -  -  </v>
      </c>
      <c r="K1133" s="34" t="str">
        <f>+CONSOLIDADO!J1137&amp;" "&amp;CONSOLIDADO!K1137</f>
        <v xml:space="preserve"> </v>
      </c>
      <c r="L1133" s="16" t="str">
        <f>+CONSOLIDADO!L1137&amp;" "&amp;CONSOLIDADO!M1137</f>
        <v xml:space="preserve"> </v>
      </c>
      <c r="M1133" s="16" t="str">
        <f>+CONSOLIDADO!N1137&amp;" "&amp;CONSOLIDADO!O1137</f>
        <v xml:space="preserve"> </v>
      </c>
    </row>
    <row r="1134" spans="1:13" x14ac:dyDescent="0.2">
      <c r="A1134" s="34" t="str">
        <f t="shared" si="85"/>
        <v>-631</v>
      </c>
      <c r="B1134" s="34">
        <f t="shared" si="86"/>
        <v>631</v>
      </c>
      <c r="C1134" s="34" t="str">
        <f t="shared" si="87"/>
        <v/>
      </c>
      <c r="D1134" s="34" t="str">
        <f t="shared" si="88"/>
        <v/>
      </c>
      <c r="E1134" s="34" t="str">
        <f t="shared" si="89"/>
        <v/>
      </c>
      <c r="F1134" s="35" t="str">
        <f>IF(ISERROR(CONSOLIDADO!D1138&amp;IF(LEN(CONSOLIDADO!G1138)=1,"00"&amp;CONSOLIDADO!G1138,IF(LEN(CONSOLIDADO!G1138)=2,"0"&amp;CONSOLIDADO!G1138,IF(LEN(CONSOLIDADO!G1138)=3,CONSOLIDADO!G1138,""))))=TRUE,"",CONSOLIDADO!D1138&amp;IF(LEN(CONSOLIDADO!G1138)=1,"00"&amp;CONSOLIDADO!G1138,IF(LEN(CONSOLIDADO!G1138)=2,"0"&amp;CONSOLIDADO!G1138,IF(LEN(CONSOLIDADO!G1138)=3,CONSOLIDADO!G1138,""))))</f>
        <v/>
      </c>
      <c r="G1134" s="16">
        <f>CONSOLIDADO!B1138</f>
        <v>0</v>
      </c>
      <c r="H1134" s="16" t="str">
        <f>MID(CONSOLIDADO!E1138,6,250)</f>
        <v/>
      </c>
      <c r="I1134" s="36">
        <f>CONSOLIDADO!H1138</f>
        <v>0</v>
      </c>
      <c r="J1134" s="34" t="str">
        <f>+CONSOLIDADO!P1138&amp;" - "&amp;CONSOLIDADO!Q1138&amp;" - "&amp;CONSOLIDADO!R1138&amp;" "&amp;CONSOLIDADO!S1138</f>
        <v xml:space="preserve"> -  -  </v>
      </c>
      <c r="K1134" s="34" t="str">
        <f>+CONSOLIDADO!J1138&amp;" "&amp;CONSOLIDADO!K1138</f>
        <v xml:space="preserve"> </v>
      </c>
      <c r="L1134" s="16" t="str">
        <f>+CONSOLIDADO!L1138&amp;" "&amp;CONSOLIDADO!M1138</f>
        <v xml:space="preserve"> </v>
      </c>
      <c r="M1134" s="16" t="str">
        <f>+CONSOLIDADO!N1138&amp;" "&amp;CONSOLIDADO!O1138</f>
        <v xml:space="preserve"> </v>
      </c>
    </row>
    <row r="1135" spans="1:13" x14ac:dyDescent="0.2">
      <c r="A1135" s="34" t="str">
        <f t="shared" si="85"/>
        <v>-632</v>
      </c>
      <c r="B1135" s="34">
        <f t="shared" si="86"/>
        <v>632</v>
      </c>
      <c r="C1135" s="34" t="str">
        <f t="shared" si="87"/>
        <v/>
      </c>
      <c r="D1135" s="34" t="str">
        <f t="shared" si="88"/>
        <v/>
      </c>
      <c r="E1135" s="34" t="str">
        <f t="shared" si="89"/>
        <v/>
      </c>
      <c r="F1135" s="35" t="str">
        <f>IF(ISERROR(CONSOLIDADO!D1139&amp;IF(LEN(CONSOLIDADO!G1139)=1,"00"&amp;CONSOLIDADO!G1139,IF(LEN(CONSOLIDADO!G1139)=2,"0"&amp;CONSOLIDADO!G1139,IF(LEN(CONSOLIDADO!G1139)=3,CONSOLIDADO!G1139,""))))=TRUE,"",CONSOLIDADO!D1139&amp;IF(LEN(CONSOLIDADO!G1139)=1,"00"&amp;CONSOLIDADO!G1139,IF(LEN(CONSOLIDADO!G1139)=2,"0"&amp;CONSOLIDADO!G1139,IF(LEN(CONSOLIDADO!G1139)=3,CONSOLIDADO!G1139,""))))</f>
        <v/>
      </c>
      <c r="G1135" s="16">
        <f>CONSOLIDADO!B1139</f>
        <v>0</v>
      </c>
      <c r="H1135" s="16" t="str">
        <f>MID(CONSOLIDADO!E1139,6,250)</f>
        <v/>
      </c>
      <c r="I1135" s="36">
        <f>CONSOLIDADO!H1139</f>
        <v>0</v>
      </c>
      <c r="J1135" s="34" t="str">
        <f>+CONSOLIDADO!P1139&amp;" - "&amp;CONSOLIDADO!Q1139&amp;" - "&amp;CONSOLIDADO!R1139&amp;" "&amp;CONSOLIDADO!S1139</f>
        <v xml:space="preserve"> -  -  </v>
      </c>
      <c r="K1135" s="34" t="str">
        <f>+CONSOLIDADO!J1139&amp;" "&amp;CONSOLIDADO!K1139</f>
        <v xml:space="preserve"> </v>
      </c>
      <c r="L1135" s="16" t="str">
        <f>+CONSOLIDADO!L1139&amp;" "&amp;CONSOLIDADO!M1139</f>
        <v xml:space="preserve"> </v>
      </c>
      <c r="M1135" s="16" t="str">
        <f>+CONSOLIDADO!N1139&amp;" "&amp;CONSOLIDADO!O1139</f>
        <v xml:space="preserve"> </v>
      </c>
    </row>
    <row r="1136" spans="1:13" x14ac:dyDescent="0.2">
      <c r="A1136" s="34" t="str">
        <f t="shared" si="85"/>
        <v>-633</v>
      </c>
      <c r="B1136" s="34">
        <f t="shared" si="86"/>
        <v>633</v>
      </c>
      <c r="C1136" s="34" t="str">
        <f t="shared" si="87"/>
        <v/>
      </c>
      <c r="D1136" s="34" t="str">
        <f t="shared" si="88"/>
        <v/>
      </c>
      <c r="E1136" s="34" t="str">
        <f t="shared" si="89"/>
        <v/>
      </c>
      <c r="F1136" s="35" t="str">
        <f>IF(ISERROR(CONSOLIDADO!D1140&amp;IF(LEN(CONSOLIDADO!G1140)=1,"00"&amp;CONSOLIDADO!G1140,IF(LEN(CONSOLIDADO!G1140)=2,"0"&amp;CONSOLIDADO!G1140,IF(LEN(CONSOLIDADO!G1140)=3,CONSOLIDADO!G1140,""))))=TRUE,"",CONSOLIDADO!D1140&amp;IF(LEN(CONSOLIDADO!G1140)=1,"00"&amp;CONSOLIDADO!G1140,IF(LEN(CONSOLIDADO!G1140)=2,"0"&amp;CONSOLIDADO!G1140,IF(LEN(CONSOLIDADO!G1140)=3,CONSOLIDADO!G1140,""))))</f>
        <v/>
      </c>
      <c r="G1136" s="16">
        <f>CONSOLIDADO!B1140</f>
        <v>0</v>
      </c>
      <c r="H1136" s="16" t="str">
        <f>MID(CONSOLIDADO!E1140,6,250)</f>
        <v/>
      </c>
      <c r="I1136" s="36">
        <f>CONSOLIDADO!H1140</f>
        <v>0</v>
      </c>
      <c r="J1136" s="34" t="str">
        <f>+CONSOLIDADO!P1140&amp;" - "&amp;CONSOLIDADO!Q1140&amp;" - "&amp;CONSOLIDADO!R1140&amp;" "&amp;CONSOLIDADO!S1140</f>
        <v xml:space="preserve"> -  -  </v>
      </c>
      <c r="K1136" s="34" t="str">
        <f>+CONSOLIDADO!J1140&amp;" "&amp;CONSOLIDADO!K1140</f>
        <v xml:space="preserve"> </v>
      </c>
      <c r="L1136" s="16" t="str">
        <f>+CONSOLIDADO!L1140&amp;" "&amp;CONSOLIDADO!M1140</f>
        <v xml:space="preserve"> </v>
      </c>
      <c r="M1136" s="16" t="str">
        <f>+CONSOLIDADO!N1140&amp;" "&amp;CONSOLIDADO!O1140</f>
        <v xml:space="preserve"> </v>
      </c>
    </row>
    <row r="1137" spans="1:13" x14ac:dyDescent="0.2">
      <c r="A1137" s="34" t="str">
        <f t="shared" si="85"/>
        <v>-634</v>
      </c>
      <c r="B1137" s="34">
        <f t="shared" si="86"/>
        <v>634</v>
      </c>
      <c r="C1137" s="34" t="str">
        <f t="shared" si="87"/>
        <v/>
      </c>
      <c r="D1137" s="34" t="str">
        <f t="shared" si="88"/>
        <v/>
      </c>
      <c r="E1137" s="34" t="str">
        <f t="shared" si="89"/>
        <v/>
      </c>
      <c r="F1137" s="35" t="str">
        <f>IF(ISERROR(CONSOLIDADO!D1141&amp;IF(LEN(CONSOLIDADO!G1141)=1,"00"&amp;CONSOLIDADO!G1141,IF(LEN(CONSOLIDADO!G1141)=2,"0"&amp;CONSOLIDADO!G1141,IF(LEN(CONSOLIDADO!G1141)=3,CONSOLIDADO!G1141,""))))=TRUE,"",CONSOLIDADO!D1141&amp;IF(LEN(CONSOLIDADO!G1141)=1,"00"&amp;CONSOLIDADO!G1141,IF(LEN(CONSOLIDADO!G1141)=2,"0"&amp;CONSOLIDADO!G1141,IF(LEN(CONSOLIDADO!G1141)=3,CONSOLIDADO!G1141,""))))</f>
        <v/>
      </c>
      <c r="G1137" s="16">
        <f>CONSOLIDADO!B1141</f>
        <v>0</v>
      </c>
      <c r="H1137" s="16" t="str">
        <f>MID(CONSOLIDADO!E1141,6,250)</f>
        <v/>
      </c>
      <c r="I1137" s="36">
        <f>CONSOLIDADO!H1141</f>
        <v>0</v>
      </c>
      <c r="J1137" s="34" t="str">
        <f>+CONSOLIDADO!P1141&amp;" - "&amp;CONSOLIDADO!Q1141&amp;" - "&amp;CONSOLIDADO!R1141&amp;" "&amp;CONSOLIDADO!S1141</f>
        <v xml:space="preserve"> -  -  </v>
      </c>
      <c r="K1137" s="34" t="str">
        <f>+CONSOLIDADO!J1141&amp;" "&amp;CONSOLIDADO!K1141</f>
        <v xml:space="preserve"> </v>
      </c>
      <c r="L1137" s="16" t="str">
        <f>+CONSOLIDADO!L1141&amp;" "&amp;CONSOLIDADO!M1141</f>
        <v xml:space="preserve"> </v>
      </c>
      <c r="M1137" s="16" t="str">
        <f>+CONSOLIDADO!N1141&amp;" "&amp;CONSOLIDADO!O1141</f>
        <v xml:space="preserve"> </v>
      </c>
    </row>
    <row r="1138" spans="1:13" x14ac:dyDescent="0.2">
      <c r="A1138" s="34" t="str">
        <f t="shared" si="85"/>
        <v>-635</v>
      </c>
      <c r="B1138" s="34">
        <f t="shared" si="86"/>
        <v>635</v>
      </c>
      <c r="C1138" s="34" t="str">
        <f t="shared" si="87"/>
        <v/>
      </c>
      <c r="D1138" s="34" t="str">
        <f t="shared" si="88"/>
        <v/>
      </c>
      <c r="E1138" s="34" t="str">
        <f t="shared" si="89"/>
        <v/>
      </c>
      <c r="F1138" s="35" t="str">
        <f>IF(ISERROR(CONSOLIDADO!D1142&amp;IF(LEN(CONSOLIDADO!G1142)=1,"00"&amp;CONSOLIDADO!G1142,IF(LEN(CONSOLIDADO!G1142)=2,"0"&amp;CONSOLIDADO!G1142,IF(LEN(CONSOLIDADO!G1142)=3,CONSOLIDADO!G1142,""))))=TRUE,"",CONSOLIDADO!D1142&amp;IF(LEN(CONSOLIDADO!G1142)=1,"00"&amp;CONSOLIDADO!G1142,IF(LEN(CONSOLIDADO!G1142)=2,"0"&amp;CONSOLIDADO!G1142,IF(LEN(CONSOLIDADO!G1142)=3,CONSOLIDADO!G1142,""))))</f>
        <v/>
      </c>
      <c r="G1138" s="16">
        <f>CONSOLIDADO!B1142</f>
        <v>0</v>
      </c>
      <c r="H1138" s="16" t="str">
        <f>MID(CONSOLIDADO!E1142,6,250)</f>
        <v/>
      </c>
      <c r="I1138" s="36">
        <f>CONSOLIDADO!H1142</f>
        <v>0</v>
      </c>
      <c r="J1138" s="34" t="str">
        <f>+CONSOLIDADO!P1142&amp;" - "&amp;CONSOLIDADO!Q1142&amp;" - "&amp;CONSOLIDADO!R1142&amp;" "&amp;CONSOLIDADO!S1142</f>
        <v xml:space="preserve"> -  -  </v>
      </c>
      <c r="K1138" s="34" t="str">
        <f>+CONSOLIDADO!J1142&amp;" "&amp;CONSOLIDADO!K1142</f>
        <v xml:space="preserve"> </v>
      </c>
      <c r="L1138" s="16" t="str">
        <f>+CONSOLIDADO!L1142&amp;" "&amp;CONSOLIDADO!M1142</f>
        <v xml:space="preserve"> </v>
      </c>
      <c r="M1138" s="16" t="str">
        <f>+CONSOLIDADO!N1142&amp;" "&amp;CONSOLIDADO!O1142</f>
        <v xml:space="preserve"> </v>
      </c>
    </row>
    <row r="1139" spans="1:13" x14ac:dyDescent="0.2">
      <c r="A1139" s="34" t="str">
        <f t="shared" si="85"/>
        <v>-636</v>
      </c>
      <c r="B1139" s="34">
        <f t="shared" si="86"/>
        <v>636</v>
      </c>
      <c r="C1139" s="34" t="str">
        <f t="shared" si="87"/>
        <v/>
      </c>
      <c r="D1139" s="34" t="str">
        <f t="shared" si="88"/>
        <v/>
      </c>
      <c r="E1139" s="34" t="str">
        <f t="shared" si="89"/>
        <v/>
      </c>
      <c r="F1139" s="35" t="str">
        <f>IF(ISERROR(CONSOLIDADO!D1143&amp;IF(LEN(CONSOLIDADO!G1143)=1,"00"&amp;CONSOLIDADO!G1143,IF(LEN(CONSOLIDADO!G1143)=2,"0"&amp;CONSOLIDADO!G1143,IF(LEN(CONSOLIDADO!G1143)=3,CONSOLIDADO!G1143,""))))=TRUE,"",CONSOLIDADO!D1143&amp;IF(LEN(CONSOLIDADO!G1143)=1,"00"&amp;CONSOLIDADO!G1143,IF(LEN(CONSOLIDADO!G1143)=2,"0"&amp;CONSOLIDADO!G1143,IF(LEN(CONSOLIDADO!G1143)=3,CONSOLIDADO!G1143,""))))</f>
        <v/>
      </c>
      <c r="G1139" s="16">
        <f>CONSOLIDADO!B1143</f>
        <v>0</v>
      </c>
      <c r="H1139" s="16" t="str">
        <f>MID(CONSOLIDADO!E1143,6,250)</f>
        <v/>
      </c>
      <c r="I1139" s="36">
        <f>CONSOLIDADO!H1143</f>
        <v>0</v>
      </c>
      <c r="J1139" s="34" t="str">
        <f>+CONSOLIDADO!P1143&amp;" - "&amp;CONSOLIDADO!Q1143&amp;" - "&amp;CONSOLIDADO!R1143&amp;" "&amp;CONSOLIDADO!S1143</f>
        <v xml:space="preserve"> -  -  </v>
      </c>
      <c r="K1139" s="34" t="str">
        <f>+CONSOLIDADO!J1143&amp;" "&amp;CONSOLIDADO!K1143</f>
        <v xml:space="preserve"> </v>
      </c>
      <c r="L1139" s="16" t="str">
        <f>+CONSOLIDADO!L1143&amp;" "&amp;CONSOLIDADO!M1143</f>
        <v xml:space="preserve"> </v>
      </c>
      <c r="M1139" s="16" t="str">
        <f>+CONSOLIDADO!N1143&amp;" "&amp;CONSOLIDADO!O1143</f>
        <v xml:space="preserve"> </v>
      </c>
    </row>
    <row r="1140" spans="1:13" x14ac:dyDescent="0.2">
      <c r="A1140" s="34" t="str">
        <f t="shared" si="85"/>
        <v>-637</v>
      </c>
      <c r="B1140" s="34">
        <f t="shared" si="86"/>
        <v>637</v>
      </c>
      <c r="C1140" s="34" t="str">
        <f t="shared" si="87"/>
        <v/>
      </c>
      <c r="D1140" s="34" t="str">
        <f t="shared" si="88"/>
        <v/>
      </c>
      <c r="E1140" s="34" t="str">
        <f t="shared" si="89"/>
        <v/>
      </c>
      <c r="F1140" s="35" t="str">
        <f>IF(ISERROR(CONSOLIDADO!D1144&amp;IF(LEN(CONSOLIDADO!G1144)=1,"00"&amp;CONSOLIDADO!G1144,IF(LEN(CONSOLIDADO!G1144)=2,"0"&amp;CONSOLIDADO!G1144,IF(LEN(CONSOLIDADO!G1144)=3,CONSOLIDADO!G1144,""))))=TRUE,"",CONSOLIDADO!D1144&amp;IF(LEN(CONSOLIDADO!G1144)=1,"00"&amp;CONSOLIDADO!G1144,IF(LEN(CONSOLIDADO!G1144)=2,"0"&amp;CONSOLIDADO!G1144,IF(LEN(CONSOLIDADO!G1144)=3,CONSOLIDADO!G1144,""))))</f>
        <v/>
      </c>
      <c r="G1140" s="16">
        <f>CONSOLIDADO!B1144</f>
        <v>0</v>
      </c>
      <c r="H1140" s="16" t="str">
        <f>MID(CONSOLIDADO!E1144,6,250)</f>
        <v/>
      </c>
      <c r="I1140" s="36">
        <f>CONSOLIDADO!H1144</f>
        <v>0</v>
      </c>
      <c r="J1140" s="34" t="str">
        <f>+CONSOLIDADO!P1144&amp;" - "&amp;CONSOLIDADO!Q1144&amp;" - "&amp;CONSOLIDADO!R1144&amp;" "&amp;CONSOLIDADO!S1144</f>
        <v xml:space="preserve"> -  -  </v>
      </c>
      <c r="K1140" s="34" t="str">
        <f>+CONSOLIDADO!J1144&amp;" "&amp;CONSOLIDADO!K1144</f>
        <v xml:space="preserve"> </v>
      </c>
      <c r="L1140" s="16" t="str">
        <f>+CONSOLIDADO!L1144&amp;" "&amp;CONSOLIDADO!M1144</f>
        <v xml:space="preserve"> </v>
      </c>
      <c r="M1140" s="16" t="str">
        <f>+CONSOLIDADO!N1144&amp;" "&amp;CONSOLIDADO!O1144</f>
        <v xml:space="preserve"> </v>
      </c>
    </row>
    <row r="1141" spans="1:13" x14ac:dyDescent="0.2">
      <c r="A1141" s="34" t="str">
        <f t="shared" si="85"/>
        <v>-638</v>
      </c>
      <c r="B1141" s="34">
        <f t="shared" si="86"/>
        <v>638</v>
      </c>
      <c r="C1141" s="34" t="str">
        <f t="shared" si="87"/>
        <v/>
      </c>
      <c r="D1141" s="34" t="str">
        <f t="shared" si="88"/>
        <v/>
      </c>
      <c r="E1141" s="34" t="str">
        <f t="shared" si="89"/>
        <v/>
      </c>
      <c r="F1141" s="35" t="str">
        <f>IF(ISERROR(CONSOLIDADO!D1145&amp;IF(LEN(CONSOLIDADO!G1145)=1,"00"&amp;CONSOLIDADO!G1145,IF(LEN(CONSOLIDADO!G1145)=2,"0"&amp;CONSOLIDADO!G1145,IF(LEN(CONSOLIDADO!G1145)=3,CONSOLIDADO!G1145,""))))=TRUE,"",CONSOLIDADO!D1145&amp;IF(LEN(CONSOLIDADO!G1145)=1,"00"&amp;CONSOLIDADO!G1145,IF(LEN(CONSOLIDADO!G1145)=2,"0"&amp;CONSOLIDADO!G1145,IF(LEN(CONSOLIDADO!G1145)=3,CONSOLIDADO!G1145,""))))</f>
        <v/>
      </c>
      <c r="G1141" s="16">
        <f>CONSOLIDADO!B1145</f>
        <v>0</v>
      </c>
      <c r="H1141" s="16" t="str">
        <f>MID(CONSOLIDADO!E1145,6,250)</f>
        <v/>
      </c>
      <c r="I1141" s="36">
        <f>CONSOLIDADO!H1145</f>
        <v>0</v>
      </c>
      <c r="J1141" s="34" t="str">
        <f>+CONSOLIDADO!P1145&amp;" - "&amp;CONSOLIDADO!Q1145&amp;" - "&amp;CONSOLIDADO!R1145&amp;" "&amp;CONSOLIDADO!S1145</f>
        <v xml:space="preserve"> -  -  </v>
      </c>
      <c r="K1141" s="34" t="str">
        <f>+CONSOLIDADO!J1145&amp;" "&amp;CONSOLIDADO!K1145</f>
        <v xml:space="preserve"> </v>
      </c>
      <c r="L1141" s="16" t="str">
        <f>+CONSOLIDADO!L1145&amp;" "&amp;CONSOLIDADO!M1145</f>
        <v xml:space="preserve"> </v>
      </c>
      <c r="M1141" s="16" t="str">
        <f>+CONSOLIDADO!N1145&amp;" "&amp;CONSOLIDADO!O1145</f>
        <v xml:space="preserve"> </v>
      </c>
    </row>
    <row r="1142" spans="1:13" x14ac:dyDescent="0.2">
      <c r="A1142" s="34" t="str">
        <f t="shared" si="85"/>
        <v>-639</v>
      </c>
      <c r="B1142" s="34">
        <f t="shared" si="86"/>
        <v>639</v>
      </c>
      <c r="C1142" s="34" t="str">
        <f t="shared" si="87"/>
        <v/>
      </c>
      <c r="D1142" s="34" t="str">
        <f t="shared" si="88"/>
        <v/>
      </c>
      <c r="E1142" s="34" t="str">
        <f t="shared" si="89"/>
        <v/>
      </c>
      <c r="F1142" s="35" t="str">
        <f>IF(ISERROR(CONSOLIDADO!D1146&amp;IF(LEN(CONSOLIDADO!G1146)=1,"00"&amp;CONSOLIDADO!G1146,IF(LEN(CONSOLIDADO!G1146)=2,"0"&amp;CONSOLIDADO!G1146,IF(LEN(CONSOLIDADO!G1146)=3,CONSOLIDADO!G1146,""))))=TRUE,"",CONSOLIDADO!D1146&amp;IF(LEN(CONSOLIDADO!G1146)=1,"00"&amp;CONSOLIDADO!G1146,IF(LEN(CONSOLIDADO!G1146)=2,"0"&amp;CONSOLIDADO!G1146,IF(LEN(CONSOLIDADO!G1146)=3,CONSOLIDADO!G1146,""))))</f>
        <v/>
      </c>
      <c r="G1142" s="16">
        <f>CONSOLIDADO!B1146</f>
        <v>0</v>
      </c>
      <c r="H1142" s="16" t="str">
        <f>MID(CONSOLIDADO!E1146,6,250)</f>
        <v/>
      </c>
      <c r="I1142" s="36">
        <f>CONSOLIDADO!H1146</f>
        <v>0</v>
      </c>
      <c r="J1142" s="34" t="str">
        <f>+CONSOLIDADO!P1146&amp;" - "&amp;CONSOLIDADO!Q1146&amp;" - "&amp;CONSOLIDADO!R1146&amp;" "&amp;CONSOLIDADO!S1146</f>
        <v xml:space="preserve"> -  -  </v>
      </c>
      <c r="K1142" s="34" t="str">
        <f>+CONSOLIDADO!J1146&amp;" "&amp;CONSOLIDADO!K1146</f>
        <v xml:space="preserve"> </v>
      </c>
      <c r="L1142" s="16" t="str">
        <f>+CONSOLIDADO!L1146&amp;" "&amp;CONSOLIDADO!M1146</f>
        <v xml:space="preserve"> </v>
      </c>
      <c r="M1142" s="16" t="str">
        <f>+CONSOLIDADO!N1146&amp;" "&amp;CONSOLIDADO!O1146</f>
        <v xml:space="preserve"> </v>
      </c>
    </row>
    <row r="1143" spans="1:13" x14ac:dyDescent="0.2">
      <c r="A1143" s="34" t="str">
        <f t="shared" si="85"/>
        <v>-640</v>
      </c>
      <c r="B1143" s="34">
        <f t="shared" si="86"/>
        <v>640</v>
      </c>
      <c r="C1143" s="34" t="str">
        <f t="shared" si="87"/>
        <v/>
      </c>
      <c r="D1143" s="34" t="str">
        <f t="shared" si="88"/>
        <v/>
      </c>
      <c r="E1143" s="34" t="str">
        <f t="shared" si="89"/>
        <v/>
      </c>
      <c r="F1143" s="35" t="str">
        <f>IF(ISERROR(CONSOLIDADO!D1147&amp;IF(LEN(CONSOLIDADO!G1147)=1,"00"&amp;CONSOLIDADO!G1147,IF(LEN(CONSOLIDADO!G1147)=2,"0"&amp;CONSOLIDADO!G1147,IF(LEN(CONSOLIDADO!G1147)=3,CONSOLIDADO!G1147,""))))=TRUE,"",CONSOLIDADO!D1147&amp;IF(LEN(CONSOLIDADO!G1147)=1,"00"&amp;CONSOLIDADO!G1147,IF(LEN(CONSOLIDADO!G1147)=2,"0"&amp;CONSOLIDADO!G1147,IF(LEN(CONSOLIDADO!G1147)=3,CONSOLIDADO!G1147,""))))</f>
        <v/>
      </c>
      <c r="G1143" s="16">
        <f>CONSOLIDADO!B1147</f>
        <v>0</v>
      </c>
      <c r="H1143" s="16" t="str">
        <f>MID(CONSOLIDADO!E1147,6,250)</f>
        <v/>
      </c>
      <c r="I1143" s="36">
        <f>CONSOLIDADO!H1147</f>
        <v>0</v>
      </c>
      <c r="J1143" s="34" t="str">
        <f>+CONSOLIDADO!P1147&amp;" - "&amp;CONSOLIDADO!Q1147&amp;" - "&amp;CONSOLIDADO!R1147&amp;" "&amp;CONSOLIDADO!S1147</f>
        <v xml:space="preserve"> -  -  </v>
      </c>
      <c r="K1143" s="34" t="str">
        <f>+CONSOLIDADO!J1147&amp;" "&amp;CONSOLIDADO!K1147</f>
        <v xml:space="preserve"> </v>
      </c>
      <c r="L1143" s="16" t="str">
        <f>+CONSOLIDADO!L1147&amp;" "&amp;CONSOLIDADO!M1147</f>
        <v xml:space="preserve"> </v>
      </c>
      <c r="M1143" s="16" t="str">
        <f>+CONSOLIDADO!N1147&amp;" "&amp;CONSOLIDADO!O1147</f>
        <v xml:space="preserve"> </v>
      </c>
    </row>
    <row r="1144" spans="1:13" x14ac:dyDescent="0.2">
      <c r="A1144" s="34" t="str">
        <f t="shared" si="85"/>
        <v>-641</v>
      </c>
      <c r="B1144" s="34">
        <f t="shared" si="86"/>
        <v>641</v>
      </c>
      <c r="C1144" s="34" t="str">
        <f t="shared" si="87"/>
        <v/>
      </c>
      <c r="D1144" s="34" t="str">
        <f t="shared" si="88"/>
        <v/>
      </c>
      <c r="E1144" s="34" t="str">
        <f t="shared" si="89"/>
        <v/>
      </c>
      <c r="F1144" s="35" t="str">
        <f>IF(ISERROR(CONSOLIDADO!D1148&amp;IF(LEN(CONSOLIDADO!G1148)=1,"00"&amp;CONSOLIDADO!G1148,IF(LEN(CONSOLIDADO!G1148)=2,"0"&amp;CONSOLIDADO!G1148,IF(LEN(CONSOLIDADO!G1148)=3,CONSOLIDADO!G1148,""))))=TRUE,"",CONSOLIDADO!D1148&amp;IF(LEN(CONSOLIDADO!G1148)=1,"00"&amp;CONSOLIDADO!G1148,IF(LEN(CONSOLIDADO!G1148)=2,"0"&amp;CONSOLIDADO!G1148,IF(LEN(CONSOLIDADO!G1148)=3,CONSOLIDADO!G1148,""))))</f>
        <v/>
      </c>
      <c r="G1144" s="16">
        <f>CONSOLIDADO!B1148</f>
        <v>0</v>
      </c>
      <c r="H1144" s="16" t="str">
        <f>MID(CONSOLIDADO!E1148,6,250)</f>
        <v/>
      </c>
      <c r="I1144" s="36">
        <f>CONSOLIDADO!H1148</f>
        <v>0</v>
      </c>
      <c r="J1144" s="34" t="str">
        <f>+CONSOLIDADO!P1148&amp;" - "&amp;CONSOLIDADO!Q1148&amp;" - "&amp;CONSOLIDADO!R1148&amp;" "&amp;CONSOLIDADO!S1148</f>
        <v xml:space="preserve"> -  -  </v>
      </c>
      <c r="K1144" s="34" t="str">
        <f>+CONSOLIDADO!J1148&amp;" "&amp;CONSOLIDADO!K1148</f>
        <v xml:space="preserve"> </v>
      </c>
      <c r="L1144" s="16" t="str">
        <f>+CONSOLIDADO!L1148&amp;" "&amp;CONSOLIDADO!M1148</f>
        <v xml:space="preserve"> </v>
      </c>
      <c r="M1144" s="16" t="str">
        <f>+CONSOLIDADO!N1148&amp;" "&amp;CONSOLIDADO!O1148</f>
        <v xml:space="preserve"> </v>
      </c>
    </row>
    <row r="1145" spans="1:13" x14ac:dyDescent="0.2">
      <c r="A1145" s="34" t="str">
        <f t="shared" si="85"/>
        <v>-642</v>
      </c>
      <c r="B1145" s="34">
        <f t="shared" si="86"/>
        <v>642</v>
      </c>
      <c r="C1145" s="34" t="str">
        <f t="shared" si="87"/>
        <v/>
      </c>
      <c r="D1145" s="34" t="str">
        <f t="shared" si="88"/>
        <v/>
      </c>
      <c r="E1145" s="34" t="str">
        <f t="shared" si="89"/>
        <v/>
      </c>
      <c r="F1145" s="35" t="str">
        <f>IF(ISERROR(CONSOLIDADO!D1149&amp;IF(LEN(CONSOLIDADO!G1149)=1,"00"&amp;CONSOLIDADO!G1149,IF(LEN(CONSOLIDADO!G1149)=2,"0"&amp;CONSOLIDADO!G1149,IF(LEN(CONSOLIDADO!G1149)=3,CONSOLIDADO!G1149,""))))=TRUE,"",CONSOLIDADO!D1149&amp;IF(LEN(CONSOLIDADO!G1149)=1,"00"&amp;CONSOLIDADO!G1149,IF(LEN(CONSOLIDADO!G1149)=2,"0"&amp;CONSOLIDADO!G1149,IF(LEN(CONSOLIDADO!G1149)=3,CONSOLIDADO!G1149,""))))</f>
        <v/>
      </c>
      <c r="G1145" s="16">
        <f>CONSOLIDADO!B1149</f>
        <v>0</v>
      </c>
      <c r="H1145" s="16" t="str">
        <f>MID(CONSOLIDADO!E1149,6,250)</f>
        <v/>
      </c>
      <c r="I1145" s="36">
        <f>CONSOLIDADO!H1149</f>
        <v>0</v>
      </c>
      <c r="J1145" s="34" t="str">
        <f>+CONSOLIDADO!P1149&amp;" - "&amp;CONSOLIDADO!Q1149&amp;" - "&amp;CONSOLIDADO!R1149&amp;" "&amp;CONSOLIDADO!S1149</f>
        <v xml:space="preserve"> -  -  </v>
      </c>
      <c r="K1145" s="34" t="str">
        <f>+CONSOLIDADO!J1149&amp;" "&amp;CONSOLIDADO!K1149</f>
        <v xml:space="preserve"> </v>
      </c>
      <c r="L1145" s="16" t="str">
        <f>+CONSOLIDADO!L1149&amp;" "&amp;CONSOLIDADO!M1149</f>
        <v xml:space="preserve"> </v>
      </c>
      <c r="M1145" s="16" t="str">
        <f>+CONSOLIDADO!N1149&amp;" "&amp;CONSOLIDADO!O1149</f>
        <v xml:space="preserve"> </v>
      </c>
    </row>
    <row r="1146" spans="1:13" x14ac:dyDescent="0.2">
      <c r="A1146" s="34" t="str">
        <f t="shared" si="85"/>
        <v>-643</v>
      </c>
      <c r="B1146" s="34">
        <f t="shared" si="86"/>
        <v>643</v>
      </c>
      <c r="C1146" s="34" t="str">
        <f t="shared" si="87"/>
        <v/>
      </c>
      <c r="D1146" s="34" t="str">
        <f t="shared" si="88"/>
        <v/>
      </c>
      <c r="E1146" s="34" t="str">
        <f t="shared" si="89"/>
        <v/>
      </c>
      <c r="F1146" s="35" t="str">
        <f>IF(ISERROR(CONSOLIDADO!D1150&amp;IF(LEN(CONSOLIDADO!G1150)=1,"00"&amp;CONSOLIDADO!G1150,IF(LEN(CONSOLIDADO!G1150)=2,"0"&amp;CONSOLIDADO!G1150,IF(LEN(CONSOLIDADO!G1150)=3,CONSOLIDADO!G1150,""))))=TRUE,"",CONSOLIDADO!D1150&amp;IF(LEN(CONSOLIDADO!G1150)=1,"00"&amp;CONSOLIDADO!G1150,IF(LEN(CONSOLIDADO!G1150)=2,"0"&amp;CONSOLIDADO!G1150,IF(LEN(CONSOLIDADO!G1150)=3,CONSOLIDADO!G1150,""))))</f>
        <v/>
      </c>
      <c r="G1146" s="16">
        <f>CONSOLIDADO!B1150</f>
        <v>0</v>
      </c>
      <c r="H1146" s="16" t="str">
        <f>MID(CONSOLIDADO!E1150,6,250)</f>
        <v/>
      </c>
      <c r="I1146" s="36">
        <f>CONSOLIDADO!H1150</f>
        <v>0</v>
      </c>
      <c r="J1146" s="34" t="str">
        <f>+CONSOLIDADO!P1150&amp;" - "&amp;CONSOLIDADO!Q1150&amp;" - "&amp;CONSOLIDADO!R1150&amp;" "&amp;CONSOLIDADO!S1150</f>
        <v xml:space="preserve"> -  -  </v>
      </c>
      <c r="K1146" s="34" t="str">
        <f>+CONSOLIDADO!J1150&amp;" "&amp;CONSOLIDADO!K1150</f>
        <v xml:space="preserve"> </v>
      </c>
      <c r="L1146" s="16" t="str">
        <f>+CONSOLIDADO!L1150&amp;" "&amp;CONSOLIDADO!M1150</f>
        <v xml:space="preserve"> </v>
      </c>
      <c r="M1146" s="16" t="str">
        <f>+CONSOLIDADO!N1150&amp;" "&amp;CONSOLIDADO!O1150</f>
        <v xml:space="preserve"> </v>
      </c>
    </row>
    <row r="1147" spans="1:13" x14ac:dyDescent="0.2">
      <c r="A1147" s="34" t="str">
        <f t="shared" si="85"/>
        <v>-644</v>
      </c>
      <c r="B1147" s="34">
        <f t="shared" si="86"/>
        <v>644</v>
      </c>
      <c r="C1147" s="34" t="str">
        <f t="shared" si="87"/>
        <v/>
      </c>
      <c r="D1147" s="34" t="str">
        <f t="shared" si="88"/>
        <v/>
      </c>
      <c r="E1147" s="34" t="str">
        <f t="shared" si="89"/>
        <v/>
      </c>
      <c r="F1147" s="35" t="str">
        <f>IF(ISERROR(CONSOLIDADO!D1151&amp;IF(LEN(CONSOLIDADO!G1151)=1,"00"&amp;CONSOLIDADO!G1151,IF(LEN(CONSOLIDADO!G1151)=2,"0"&amp;CONSOLIDADO!G1151,IF(LEN(CONSOLIDADO!G1151)=3,CONSOLIDADO!G1151,""))))=TRUE,"",CONSOLIDADO!D1151&amp;IF(LEN(CONSOLIDADO!G1151)=1,"00"&amp;CONSOLIDADO!G1151,IF(LEN(CONSOLIDADO!G1151)=2,"0"&amp;CONSOLIDADO!G1151,IF(LEN(CONSOLIDADO!G1151)=3,CONSOLIDADO!G1151,""))))</f>
        <v/>
      </c>
      <c r="G1147" s="16">
        <f>CONSOLIDADO!B1151</f>
        <v>0</v>
      </c>
      <c r="H1147" s="16" t="str">
        <f>MID(CONSOLIDADO!E1151,6,250)</f>
        <v/>
      </c>
      <c r="I1147" s="36">
        <f>CONSOLIDADO!H1151</f>
        <v>0</v>
      </c>
      <c r="J1147" s="34" t="str">
        <f>+CONSOLIDADO!P1151&amp;" - "&amp;CONSOLIDADO!Q1151&amp;" - "&amp;CONSOLIDADO!R1151&amp;" "&amp;CONSOLIDADO!S1151</f>
        <v xml:space="preserve"> -  -  </v>
      </c>
      <c r="K1147" s="34" t="str">
        <f>+CONSOLIDADO!J1151&amp;" "&amp;CONSOLIDADO!K1151</f>
        <v xml:space="preserve"> </v>
      </c>
      <c r="L1147" s="16" t="str">
        <f>+CONSOLIDADO!L1151&amp;" "&amp;CONSOLIDADO!M1151</f>
        <v xml:space="preserve"> </v>
      </c>
      <c r="M1147" s="16" t="str">
        <f>+CONSOLIDADO!N1151&amp;" "&amp;CONSOLIDADO!O1151</f>
        <v xml:space="preserve"> </v>
      </c>
    </row>
    <row r="1148" spans="1:13" x14ac:dyDescent="0.2">
      <c r="A1148" s="34" t="str">
        <f t="shared" si="85"/>
        <v>-645</v>
      </c>
      <c r="B1148" s="34">
        <f t="shared" si="86"/>
        <v>645</v>
      </c>
      <c r="C1148" s="34" t="str">
        <f t="shared" si="87"/>
        <v/>
      </c>
      <c r="D1148" s="34" t="str">
        <f t="shared" si="88"/>
        <v/>
      </c>
      <c r="E1148" s="34" t="str">
        <f t="shared" si="89"/>
        <v/>
      </c>
      <c r="F1148" s="35" t="str">
        <f>IF(ISERROR(CONSOLIDADO!D1152&amp;IF(LEN(CONSOLIDADO!G1152)=1,"00"&amp;CONSOLIDADO!G1152,IF(LEN(CONSOLIDADO!G1152)=2,"0"&amp;CONSOLIDADO!G1152,IF(LEN(CONSOLIDADO!G1152)=3,CONSOLIDADO!G1152,""))))=TRUE,"",CONSOLIDADO!D1152&amp;IF(LEN(CONSOLIDADO!G1152)=1,"00"&amp;CONSOLIDADO!G1152,IF(LEN(CONSOLIDADO!G1152)=2,"0"&amp;CONSOLIDADO!G1152,IF(LEN(CONSOLIDADO!G1152)=3,CONSOLIDADO!G1152,""))))</f>
        <v/>
      </c>
      <c r="G1148" s="16">
        <f>CONSOLIDADO!B1152</f>
        <v>0</v>
      </c>
      <c r="H1148" s="16" t="str">
        <f>MID(CONSOLIDADO!E1152,6,250)</f>
        <v/>
      </c>
      <c r="I1148" s="36">
        <f>CONSOLIDADO!H1152</f>
        <v>0</v>
      </c>
      <c r="J1148" s="34" t="str">
        <f>+CONSOLIDADO!P1152&amp;" - "&amp;CONSOLIDADO!Q1152&amp;" - "&amp;CONSOLIDADO!R1152&amp;" "&amp;CONSOLIDADO!S1152</f>
        <v xml:space="preserve"> -  -  </v>
      </c>
      <c r="K1148" s="34" t="str">
        <f>+CONSOLIDADO!J1152&amp;" "&amp;CONSOLIDADO!K1152</f>
        <v xml:space="preserve"> </v>
      </c>
      <c r="L1148" s="16" t="str">
        <f>+CONSOLIDADO!L1152&amp;" "&amp;CONSOLIDADO!M1152</f>
        <v xml:space="preserve"> </v>
      </c>
      <c r="M1148" s="16" t="str">
        <f>+CONSOLIDADO!N1152&amp;" "&amp;CONSOLIDADO!O1152</f>
        <v xml:space="preserve"> </v>
      </c>
    </row>
    <row r="1149" spans="1:13" x14ac:dyDescent="0.2">
      <c r="A1149" s="34" t="str">
        <f t="shared" si="85"/>
        <v>-646</v>
      </c>
      <c r="B1149" s="34">
        <f t="shared" si="86"/>
        <v>646</v>
      </c>
      <c r="C1149" s="34" t="str">
        <f t="shared" si="87"/>
        <v/>
      </c>
      <c r="D1149" s="34" t="str">
        <f t="shared" si="88"/>
        <v/>
      </c>
      <c r="E1149" s="34" t="str">
        <f t="shared" si="89"/>
        <v/>
      </c>
      <c r="F1149" s="35" t="str">
        <f>IF(ISERROR(CONSOLIDADO!D1153&amp;IF(LEN(CONSOLIDADO!G1153)=1,"00"&amp;CONSOLIDADO!G1153,IF(LEN(CONSOLIDADO!G1153)=2,"0"&amp;CONSOLIDADO!G1153,IF(LEN(CONSOLIDADO!G1153)=3,CONSOLIDADO!G1153,""))))=TRUE,"",CONSOLIDADO!D1153&amp;IF(LEN(CONSOLIDADO!G1153)=1,"00"&amp;CONSOLIDADO!G1153,IF(LEN(CONSOLIDADO!G1153)=2,"0"&amp;CONSOLIDADO!G1153,IF(LEN(CONSOLIDADO!G1153)=3,CONSOLIDADO!G1153,""))))</f>
        <v/>
      </c>
      <c r="G1149" s="16">
        <f>CONSOLIDADO!B1153</f>
        <v>0</v>
      </c>
      <c r="H1149" s="16" t="str">
        <f>MID(CONSOLIDADO!E1153,6,250)</f>
        <v/>
      </c>
      <c r="I1149" s="36">
        <f>CONSOLIDADO!H1153</f>
        <v>0</v>
      </c>
      <c r="J1149" s="34" t="str">
        <f>+CONSOLIDADO!P1153&amp;" - "&amp;CONSOLIDADO!Q1153&amp;" - "&amp;CONSOLIDADO!R1153&amp;" "&amp;CONSOLIDADO!S1153</f>
        <v xml:space="preserve"> -  -  </v>
      </c>
      <c r="K1149" s="34" t="str">
        <f>+CONSOLIDADO!J1153&amp;" "&amp;CONSOLIDADO!K1153</f>
        <v xml:space="preserve"> </v>
      </c>
      <c r="L1149" s="16" t="str">
        <f>+CONSOLIDADO!L1153&amp;" "&amp;CONSOLIDADO!M1153</f>
        <v xml:space="preserve"> </v>
      </c>
      <c r="M1149" s="16" t="str">
        <f>+CONSOLIDADO!N1153&amp;" "&amp;CONSOLIDADO!O1153</f>
        <v xml:space="preserve"> </v>
      </c>
    </row>
    <row r="1150" spans="1:13" x14ac:dyDescent="0.2">
      <c r="A1150" s="34" t="str">
        <f t="shared" si="85"/>
        <v>-647</v>
      </c>
      <c r="B1150" s="34">
        <f t="shared" si="86"/>
        <v>647</v>
      </c>
      <c r="C1150" s="34" t="str">
        <f t="shared" si="87"/>
        <v/>
      </c>
      <c r="D1150" s="34" t="str">
        <f t="shared" si="88"/>
        <v/>
      </c>
      <c r="E1150" s="34" t="str">
        <f t="shared" si="89"/>
        <v/>
      </c>
      <c r="F1150" s="35" t="str">
        <f>IF(ISERROR(CONSOLIDADO!D1154&amp;IF(LEN(CONSOLIDADO!G1154)=1,"00"&amp;CONSOLIDADO!G1154,IF(LEN(CONSOLIDADO!G1154)=2,"0"&amp;CONSOLIDADO!G1154,IF(LEN(CONSOLIDADO!G1154)=3,CONSOLIDADO!G1154,""))))=TRUE,"",CONSOLIDADO!D1154&amp;IF(LEN(CONSOLIDADO!G1154)=1,"00"&amp;CONSOLIDADO!G1154,IF(LEN(CONSOLIDADO!G1154)=2,"0"&amp;CONSOLIDADO!G1154,IF(LEN(CONSOLIDADO!G1154)=3,CONSOLIDADO!G1154,""))))</f>
        <v/>
      </c>
      <c r="G1150" s="16">
        <f>CONSOLIDADO!B1154</f>
        <v>0</v>
      </c>
      <c r="H1150" s="16" t="str">
        <f>MID(CONSOLIDADO!E1154,6,250)</f>
        <v/>
      </c>
      <c r="I1150" s="36">
        <f>CONSOLIDADO!H1154</f>
        <v>0</v>
      </c>
      <c r="J1150" s="34" t="str">
        <f>+CONSOLIDADO!P1154&amp;" - "&amp;CONSOLIDADO!Q1154&amp;" - "&amp;CONSOLIDADO!R1154&amp;" "&amp;CONSOLIDADO!S1154</f>
        <v xml:space="preserve"> -  -  </v>
      </c>
      <c r="K1150" s="34" t="str">
        <f>+CONSOLIDADO!J1154&amp;" "&amp;CONSOLIDADO!K1154</f>
        <v xml:space="preserve"> </v>
      </c>
      <c r="L1150" s="16" t="str">
        <f>+CONSOLIDADO!L1154&amp;" "&amp;CONSOLIDADO!M1154</f>
        <v xml:space="preserve"> </v>
      </c>
      <c r="M1150" s="16" t="str">
        <f>+CONSOLIDADO!N1154&amp;" "&amp;CONSOLIDADO!O1154</f>
        <v xml:space="preserve"> </v>
      </c>
    </row>
    <row r="1151" spans="1:13" x14ac:dyDescent="0.2">
      <c r="A1151" s="34" t="str">
        <f t="shared" si="85"/>
        <v>-648</v>
      </c>
      <c r="B1151" s="34">
        <f t="shared" si="86"/>
        <v>648</v>
      </c>
      <c r="C1151" s="34" t="str">
        <f t="shared" si="87"/>
        <v/>
      </c>
      <c r="D1151" s="34" t="str">
        <f t="shared" si="88"/>
        <v/>
      </c>
      <c r="E1151" s="34" t="str">
        <f t="shared" si="89"/>
        <v/>
      </c>
      <c r="F1151" s="35" t="str">
        <f>IF(ISERROR(CONSOLIDADO!D1155&amp;IF(LEN(CONSOLIDADO!G1155)=1,"00"&amp;CONSOLIDADO!G1155,IF(LEN(CONSOLIDADO!G1155)=2,"0"&amp;CONSOLIDADO!G1155,IF(LEN(CONSOLIDADO!G1155)=3,CONSOLIDADO!G1155,""))))=TRUE,"",CONSOLIDADO!D1155&amp;IF(LEN(CONSOLIDADO!G1155)=1,"00"&amp;CONSOLIDADO!G1155,IF(LEN(CONSOLIDADO!G1155)=2,"0"&amp;CONSOLIDADO!G1155,IF(LEN(CONSOLIDADO!G1155)=3,CONSOLIDADO!G1155,""))))</f>
        <v/>
      </c>
      <c r="G1151" s="16">
        <f>CONSOLIDADO!B1155</f>
        <v>0</v>
      </c>
      <c r="H1151" s="16" t="str">
        <f>MID(CONSOLIDADO!E1155,6,250)</f>
        <v/>
      </c>
      <c r="I1151" s="36">
        <f>CONSOLIDADO!H1155</f>
        <v>0</v>
      </c>
      <c r="J1151" s="34" t="str">
        <f>+CONSOLIDADO!P1155&amp;" - "&amp;CONSOLIDADO!Q1155&amp;" - "&amp;CONSOLIDADO!R1155&amp;" "&amp;CONSOLIDADO!S1155</f>
        <v xml:space="preserve"> -  -  </v>
      </c>
      <c r="K1151" s="34" t="str">
        <f>+CONSOLIDADO!J1155&amp;" "&amp;CONSOLIDADO!K1155</f>
        <v xml:space="preserve"> </v>
      </c>
      <c r="L1151" s="16" t="str">
        <f>+CONSOLIDADO!L1155&amp;" "&amp;CONSOLIDADO!M1155</f>
        <v xml:space="preserve"> </v>
      </c>
      <c r="M1151" s="16" t="str">
        <f>+CONSOLIDADO!N1155&amp;" "&amp;CONSOLIDADO!O1155</f>
        <v xml:space="preserve"> </v>
      </c>
    </row>
    <row r="1152" spans="1:13" x14ac:dyDescent="0.2">
      <c r="A1152" s="34" t="str">
        <f t="shared" si="85"/>
        <v>-649</v>
      </c>
      <c r="B1152" s="34">
        <f t="shared" si="86"/>
        <v>649</v>
      </c>
      <c r="C1152" s="34" t="str">
        <f t="shared" si="87"/>
        <v/>
      </c>
      <c r="D1152" s="34" t="str">
        <f t="shared" si="88"/>
        <v/>
      </c>
      <c r="E1152" s="34" t="str">
        <f t="shared" si="89"/>
        <v/>
      </c>
      <c r="F1152" s="35" t="str">
        <f>IF(ISERROR(CONSOLIDADO!D1156&amp;IF(LEN(CONSOLIDADO!G1156)=1,"00"&amp;CONSOLIDADO!G1156,IF(LEN(CONSOLIDADO!G1156)=2,"0"&amp;CONSOLIDADO!G1156,IF(LEN(CONSOLIDADO!G1156)=3,CONSOLIDADO!G1156,""))))=TRUE,"",CONSOLIDADO!D1156&amp;IF(LEN(CONSOLIDADO!G1156)=1,"00"&amp;CONSOLIDADO!G1156,IF(LEN(CONSOLIDADO!G1156)=2,"0"&amp;CONSOLIDADO!G1156,IF(LEN(CONSOLIDADO!G1156)=3,CONSOLIDADO!G1156,""))))</f>
        <v/>
      </c>
      <c r="G1152" s="16">
        <f>CONSOLIDADO!B1156</f>
        <v>0</v>
      </c>
      <c r="H1152" s="16" t="str">
        <f>MID(CONSOLIDADO!E1156,6,250)</f>
        <v/>
      </c>
      <c r="I1152" s="36">
        <f>CONSOLIDADO!H1156</f>
        <v>0</v>
      </c>
      <c r="J1152" s="34" t="str">
        <f>+CONSOLIDADO!P1156&amp;" - "&amp;CONSOLIDADO!Q1156&amp;" - "&amp;CONSOLIDADO!R1156&amp;" "&amp;CONSOLIDADO!S1156</f>
        <v xml:space="preserve"> -  -  </v>
      </c>
      <c r="K1152" s="34" t="str">
        <f>+CONSOLIDADO!J1156&amp;" "&amp;CONSOLIDADO!K1156</f>
        <v xml:space="preserve"> </v>
      </c>
      <c r="L1152" s="16" t="str">
        <f>+CONSOLIDADO!L1156&amp;" "&amp;CONSOLIDADO!M1156</f>
        <v xml:space="preserve"> </v>
      </c>
      <c r="M1152" s="16" t="str">
        <f>+CONSOLIDADO!N1156&amp;" "&amp;CONSOLIDADO!O1156</f>
        <v xml:space="preserve"> </v>
      </c>
    </row>
    <row r="1153" spans="1:13" x14ac:dyDescent="0.2">
      <c r="A1153" s="34" t="str">
        <f t="shared" si="85"/>
        <v>-650</v>
      </c>
      <c r="B1153" s="34">
        <f t="shared" si="86"/>
        <v>650</v>
      </c>
      <c r="C1153" s="34" t="str">
        <f t="shared" si="87"/>
        <v/>
      </c>
      <c r="D1153" s="34" t="str">
        <f t="shared" si="88"/>
        <v/>
      </c>
      <c r="E1153" s="34" t="str">
        <f t="shared" si="89"/>
        <v/>
      </c>
      <c r="F1153" s="35" t="str">
        <f>IF(ISERROR(CONSOLIDADO!D1157&amp;IF(LEN(CONSOLIDADO!G1157)=1,"00"&amp;CONSOLIDADO!G1157,IF(LEN(CONSOLIDADO!G1157)=2,"0"&amp;CONSOLIDADO!G1157,IF(LEN(CONSOLIDADO!G1157)=3,CONSOLIDADO!G1157,""))))=TRUE,"",CONSOLIDADO!D1157&amp;IF(LEN(CONSOLIDADO!G1157)=1,"00"&amp;CONSOLIDADO!G1157,IF(LEN(CONSOLIDADO!G1157)=2,"0"&amp;CONSOLIDADO!G1157,IF(LEN(CONSOLIDADO!G1157)=3,CONSOLIDADO!G1157,""))))</f>
        <v/>
      </c>
      <c r="G1153" s="16">
        <f>CONSOLIDADO!B1157</f>
        <v>0</v>
      </c>
      <c r="H1153" s="16" t="str">
        <f>MID(CONSOLIDADO!E1157,6,250)</f>
        <v/>
      </c>
      <c r="I1153" s="36">
        <f>CONSOLIDADO!H1157</f>
        <v>0</v>
      </c>
      <c r="J1153" s="34" t="str">
        <f>+CONSOLIDADO!P1157&amp;" - "&amp;CONSOLIDADO!Q1157&amp;" - "&amp;CONSOLIDADO!R1157&amp;" "&amp;CONSOLIDADO!S1157</f>
        <v xml:space="preserve"> -  -  </v>
      </c>
      <c r="K1153" s="34" t="str">
        <f>+CONSOLIDADO!J1157&amp;" "&amp;CONSOLIDADO!K1157</f>
        <v xml:space="preserve"> </v>
      </c>
      <c r="L1153" s="16" t="str">
        <f>+CONSOLIDADO!L1157&amp;" "&amp;CONSOLIDADO!M1157</f>
        <v xml:space="preserve"> </v>
      </c>
      <c r="M1153" s="16" t="str">
        <f>+CONSOLIDADO!N1157&amp;" "&amp;CONSOLIDADO!O1157</f>
        <v xml:space="preserve"> </v>
      </c>
    </row>
    <row r="1154" spans="1:13" x14ac:dyDescent="0.2">
      <c r="A1154" s="34" t="str">
        <f t="shared" si="85"/>
        <v>-651</v>
      </c>
      <c r="B1154" s="34">
        <f t="shared" si="86"/>
        <v>651</v>
      </c>
      <c r="C1154" s="34" t="str">
        <f t="shared" si="87"/>
        <v/>
      </c>
      <c r="D1154" s="34" t="str">
        <f t="shared" si="88"/>
        <v/>
      </c>
      <c r="E1154" s="34" t="str">
        <f t="shared" si="89"/>
        <v/>
      </c>
      <c r="F1154" s="35" t="str">
        <f>IF(ISERROR(CONSOLIDADO!D1158&amp;IF(LEN(CONSOLIDADO!G1158)=1,"00"&amp;CONSOLIDADO!G1158,IF(LEN(CONSOLIDADO!G1158)=2,"0"&amp;CONSOLIDADO!G1158,IF(LEN(CONSOLIDADO!G1158)=3,CONSOLIDADO!G1158,""))))=TRUE,"",CONSOLIDADO!D1158&amp;IF(LEN(CONSOLIDADO!G1158)=1,"00"&amp;CONSOLIDADO!G1158,IF(LEN(CONSOLIDADO!G1158)=2,"0"&amp;CONSOLIDADO!G1158,IF(LEN(CONSOLIDADO!G1158)=3,CONSOLIDADO!G1158,""))))</f>
        <v/>
      </c>
      <c r="G1154" s="16">
        <f>CONSOLIDADO!B1158</f>
        <v>0</v>
      </c>
      <c r="H1154" s="16" t="str">
        <f>MID(CONSOLIDADO!E1158,6,250)</f>
        <v/>
      </c>
      <c r="I1154" s="36">
        <f>CONSOLIDADO!H1158</f>
        <v>0</v>
      </c>
      <c r="J1154" s="34" t="str">
        <f>+CONSOLIDADO!P1158&amp;" - "&amp;CONSOLIDADO!Q1158&amp;" - "&amp;CONSOLIDADO!R1158&amp;" "&amp;CONSOLIDADO!S1158</f>
        <v xml:space="preserve"> -  -  </v>
      </c>
      <c r="K1154" s="34" t="str">
        <f>+CONSOLIDADO!J1158&amp;" "&amp;CONSOLIDADO!K1158</f>
        <v xml:space="preserve"> </v>
      </c>
      <c r="L1154" s="16" t="str">
        <f>+CONSOLIDADO!L1158&amp;" "&amp;CONSOLIDADO!M1158</f>
        <v xml:space="preserve"> </v>
      </c>
      <c r="M1154" s="16" t="str">
        <f>+CONSOLIDADO!N1158&amp;" "&amp;CONSOLIDADO!O1158</f>
        <v xml:space="preserve"> </v>
      </c>
    </row>
    <row r="1155" spans="1:13" x14ac:dyDescent="0.2">
      <c r="A1155" s="34" t="str">
        <f t="shared" si="85"/>
        <v>-652</v>
      </c>
      <c r="B1155" s="34">
        <f t="shared" si="86"/>
        <v>652</v>
      </c>
      <c r="C1155" s="34" t="str">
        <f t="shared" si="87"/>
        <v/>
      </c>
      <c r="D1155" s="34" t="str">
        <f t="shared" si="88"/>
        <v/>
      </c>
      <c r="E1155" s="34" t="str">
        <f t="shared" si="89"/>
        <v/>
      </c>
      <c r="F1155" s="35" t="str">
        <f>IF(ISERROR(CONSOLIDADO!D1159&amp;IF(LEN(CONSOLIDADO!G1159)=1,"00"&amp;CONSOLIDADO!G1159,IF(LEN(CONSOLIDADO!G1159)=2,"0"&amp;CONSOLIDADO!G1159,IF(LEN(CONSOLIDADO!G1159)=3,CONSOLIDADO!G1159,""))))=TRUE,"",CONSOLIDADO!D1159&amp;IF(LEN(CONSOLIDADO!G1159)=1,"00"&amp;CONSOLIDADO!G1159,IF(LEN(CONSOLIDADO!G1159)=2,"0"&amp;CONSOLIDADO!G1159,IF(LEN(CONSOLIDADO!G1159)=3,CONSOLIDADO!G1159,""))))</f>
        <v/>
      </c>
      <c r="G1155" s="16">
        <f>CONSOLIDADO!B1159</f>
        <v>0</v>
      </c>
      <c r="H1155" s="16" t="str">
        <f>MID(CONSOLIDADO!E1159,6,250)</f>
        <v/>
      </c>
      <c r="I1155" s="36">
        <f>CONSOLIDADO!H1159</f>
        <v>0</v>
      </c>
      <c r="J1155" s="34" t="str">
        <f>+CONSOLIDADO!P1159&amp;" - "&amp;CONSOLIDADO!Q1159&amp;" - "&amp;CONSOLIDADO!R1159&amp;" "&amp;CONSOLIDADO!S1159</f>
        <v xml:space="preserve"> -  -  </v>
      </c>
      <c r="K1155" s="34" t="str">
        <f>+CONSOLIDADO!J1159&amp;" "&amp;CONSOLIDADO!K1159</f>
        <v xml:space="preserve"> </v>
      </c>
      <c r="L1155" s="16" t="str">
        <f>+CONSOLIDADO!L1159&amp;" "&amp;CONSOLIDADO!M1159</f>
        <v xml:space="preserve"> </v>
      </c>
      <c r="M1155" s="16" t="str">
        <f>+CONSOLIDADO!N1159&amp;" "&amp;CONSOLIDADO!O1159</f>
        <v xml:space="preserve"> </v>
      </c>
    </row>
    <row r="1156" spans="1:13" x14ac:dyDescent="0.2">
      <c r="A1156" s="34" t="str">
        <f t="shared" ref="A1156:A1219" si="90">+C1156&amp;"-"&amp;B1156</f>
        <v>-653</v>
      </c>
      <c r="B1156" s="34">
        <f t="shared" ref="B1156:B1219" si="91">IF(C1156=C1155,B1155+1,1)</f>
        <v>653</v>
      </c>
      <c r="C1156" s="34" t="str">
        <f t="shared" ref="C1156:C1219" si="92">MID($F1156,1,13)</f>
        <v/>
      </c>
      <c r="D1156" s="34" t="str">
        <f t="shared" ref="D1156:D1219" si="93">MID($F1156,1,15)</f>
        <v/>
      </c>
      <c r="E1156" s="34" t="str">
        <f t="shared" ref="E1156:E1219" si="94">MID($F1156,1,17)</f>
        <v/>
      </c>
      <c r="F1156" s="35" t="str">
        <f>IF(ISERROR(CONSOLIDADO!D1160&amp;IF(LEN(CONSOLIDADO!G1160)=1,"00"&amp;CONSOLIDADO!G1160,IF(LEN(CONSOLIDADO!G1160)=2,"0"&amp;CONSOLIDADO!G1160,IF(LEN(CONSOLIDADO!G1160)=3,CONSOLIDADO!G1160,""))))=TRUE,"",CONSOLIDADO!D1160&amp;IF(LEN(CONSOLIDADO!G1160)=1,"00"&amp;CONSOLIDADO!G1160,IF(LEN(CONSOLIDADO!G1160)=2,"0"&amp;CONSOLIDADO!G1160,IF(LEN(CONSOLIDADO!G1160)=3,CONSOLIDADO!G1160,""))))</f>
        <v/>
      </c>
      <c r="G1156" s="16">
        <f>CONSOLIDADO!B1160</f>
        <v>0</v>
      </c>
      <c r="H1156" s="16" t="str">
        <f>MID(CONSOLIDADO!E1160,6,250)</f>
        <v/>
      </c>
      <c r="I1156" s="36">
        <f>CONSOLIDADO!H1160</f>
        <v>0</v>
      </c>
      <c r="J1156" s="34" t="str">
        <f>+CONSOLIDADO!P1160&amp;" - "&amp;CONSOLIDADO!Q1160&amp;" - "&amp;CONSOLIDADO!R1160&amp;" "&amp;CONSOLIDADO!S1160</f>
        <v xml:space="preserve"> -  -  </v>
      </c>
      <c r="K1156" s="34" t="str">
        <f>+CONSOLIDADO!J1160&amp;" "&amp;CONSOLIDADO!K1160</f>
        <v xml:space="preserve"> </v>
      </c>
      <c r="L1156" s="16" t="str">
        <f>+CONSOLIDADO!L1160&amp;" "&amp;CONSOLIDADO!M1160</f>
        <v xml:space="preserve"> </v>
      </c>
      <c r="M1156" s="16" t="str">
        <f>+CONSOLIDADO!N1160&amp;" "&amp;CONSOLIDADO!O1160</f>
        <v xml:space="preserve"> </v>
      </c>
    </row>
    <row r="1157" spans="1:13" x14ac:dyDescent="0.2">
      <c r="A1157" s="34" t="str">
        <f t="shared" si="90"/>
        <v>-654</v>
      </c>
      <c r="B1157" s="34">
        <f t="shared" si="91"/>
        <v>654</v>
      </c>
      <c r="C1157" s="34" t="str">
        <f t="shared" si="92"/>
        <v/>
      </c>
      <c r="D1157" s="34" t="str">
        <f t="shared" si="93"/>
        <v/>
      </c>
      <c r="E1157" s="34" t="str">
        <f t="shared" si="94"/>
        <v/>
      </c>
      <c r="F1157" s="35" t="str">
        <f>IF(ISERROR(CONSOLIDADO!D1161&amp;IF(LEN(CONSOLIDADO!G1161)=1,"00"&amp;CONSOLIDADO!G1161,IF(LEN(CONSOLIDADO!G1161)=2,"0"&amp;CONSOLIDADO!G1161,IF(LEN(CONSOLIDADO!G1161)=3,CONSOLIDADO!G1161,""))))=TRUE,"",CONSOLIDADO!D1161&amp;IF(LEN(CONSOLIDADO!G1161)=1,"00"&amp;CONSOLIDADO!G1161,IF(LEN(CONSOLIDADO!G1161)=2,"0"&amp;CONSOLIDADO!G1161,IF(LEN(CONSOLIDADO!G1161)=3,CONSOLIDADO!G1161,""))))</f>
        <v/>
      </c>
      <c r="G1157" s="16">
        <f>CONSOLIDADO!B1161</f>
        <v>0</v>
      </c>
      <c r="H1157" s="16" t="str">
        <f>MID(CONSOLIDADO!E1161,6,250)</f>
        <v/>
      </c>
      <c r="I1157" s="36">
        <f>CONSOLIDADO!H1161</f>
        <v>0</v>
      </c>
      <c r="J1157" s="34" t="str">
        <f>+CONSOLIDADO!P1161&amp;" - "&amp;CONSOLIDADO!Q1161&amp;" - "&amp;CONSOLIDADO!R1161&amp;" "&amp;CONSOLIDADO!S1161</f>
        <v xml:space="preserve"> -  -  </v>
      </c>
      <c r="K1157" s="34" t="str">
        <f>+CONSOLIDADO!J1161&amp;" "&amp;CONSOLIDADO!K1161</f>
        <v xml:space="preserve"> </v>
      </c>
      <c r="L1157" s="16" t="str">
        <f>+CONSOLIDADO!L1161&amp;" "&amp;CONSOLIDADO!M1161</f>
        <v xml:space="preserve"> </v>
      </c>
      <c r="M1157" s="16" t="str">
        <f>+CONSOLIDADO!N1161&amp;" "&amp;CONSOLIDADO!O1161</f>
        <v xml:space="preserve"> </v>
      </c>
    </row>
    <row r="1158" spans="1:13" x14ac:dyDescent="0.2">
      <c r="A1158" s="34" t="str">
        <f t="shared" si="90"/>
        <v>-655</v>
      </c>
      <c r="B1158" s="34">
        <f t="shared" si="91"/>
        <v>655</v>
      </c>
      <c r="C1158" s="34" t="str">
        <f t="shared" si="92"/>
        <v/>
      </c>
      <c r="D1158" s="34" t="str">
        <f t="shared" si="93"/>
        <v/>
      </c>
      <c r="E1158" s="34" t="str">
        <f t="shared" si="94"/>
        <v/>
      </c>
      <c r="F1158" s="35" t="str">
        <f>IF(ISERROR(CONSOLIDADO!D1162&amp;IF(LEN(CONSOLIDADO!G1162)=1,"00"&amp;CONSOLIDADO!G1162,IF(LEN(CONSOLIDADO!G1162)=2,"0"&amp;CONSOLIDADO!G1162,IF(LEN(CONSOLIDADO!G1162)=3,CONSOLIDADO!G1162,""))))=TRUE,"",CONSOLIDADO!D1162&amp;IF(LEN(CONSOLIDADO!G1162)=1,"00"&amp;CONSOLIDADO!G1162,IF(LEN(CONSOLIDADO!G1162)=2,"0"&amp;CONSOLIDADO!G1162,IF(LEN(CONSOLIDADO!G1162)=3,CONSOLIDADO!G1162,""))))</f>
        <v/>
      </c>
      <c r="G1158" s="16">
        <f>CONSOLIDADO!B1162</f>
        <v>0</v>
      </c>
      <c r="H1158" s="16" t="str">
        <f>MID(CONSOLIDADO!E1162,6,250)</f>
        <v/>
      </c>
      <c r="I1158" s="36">
        <f>CONSOLIDADO!H1162</f>
        <v>0</v>
      </c>
      <c r="J1158" s="34" t="str">
        <f>+CONSOLIDADO!P1162&amp;" - "&amp;CONSOLIDADO!Q1162&amp;" - "&amp;CONSOLIDADO!R1162&amp;" "&amp;CONSOLIDADO!S1162</f>
        <v xml:space="preserve"> -  -  </v>
      </c>
      <c r="K1158" s="34" t="str">
        <f>+CONSOLIDADO!J1162&amp;" "&amp;CONSOLIDADO!K1162</f>
        <v xml:space="preserve"> </v>
      </c>
      <c r="L1158" s="16" t="str">
        <f>+CONSOLIDADO!L1162&amp;" "&amp;CONSOLIDADO!M1162</f>
        <v xml:space="preserve"> </v>
      </c>
      <c r="M1158" s="16" t="str">
        <f>+CONSOLIDADO!N1162&amp;" "&amp;CONSOLIDADO!O1162</f>
        <v xml:space="preserve"> </v>
      </c>
    </row>
    <row r="1159" spans="1:13" x14ac:dyDescent="0.2">
      <c r="A1159" s="34" t="str">
        <f t="shared" si="90"/>
        <v>-656</v>
      </c>
      <c r="B1159" s="34">
        <f t="shared" si="91"/>
        <v>656</v>
      </c>
      <c r="C1159" s="34" t="str">
        <f t="shared" si="92"/>
        <v/>
      </c>
      <c r="D1159" s="34" t="str">
        <f t="shared" si="93"/>
        <v/>
      </c>
      <c r="E1159" s="34" t="str">
        <f t="shared" si="94"/>
        <v/>
      </c>
      <c r="F1159" s="35" t="str">
        <f>IF(ISERROR(CONSOLIDADO!D1163&amp;IF(LEN(CONSOLIDADO!G1163)=1,"00"&amp;CONSOLIDADO!G1163,IF(LEN(CONSOLIDADO!G1163)=2,"0"&amp;CONSOLIDADO!G1163,IF(LEN(CONSOLIDADO!G1163)=3,CONSOLIDADO!G1163,""))))=TRUE,"",CONSOLIDADO!D1163&amp;IF(LEN(CONSOLIDADO!G1163)=1,"00"&amp;CONSOLIDADO!G1163,IF(LEN(CONSOLIDADO!G1163)=2,"0"&amp;CONSOLIDADO!G1163,IF(LEN(CONSOLIDADO!G1163)=3,CONSOLIDADO!G1163,""))))</f>
        <v/>
      </c>
      <c r="G1159" s="16">
        <f>CONSOLIDADO!B1163</f>
        <v>0</v>
      </c>
      <c r="H1159" s="16" t="str">
        <f>MID(CONSOLIDADO!E1163,6,250)</f>
        <v/>
      </c>
      <c r="I1159" s="36">
        <f>CONSOLIDADO!H1163</f>
        <v>0</v>
      </c>
      <c r="J1159" s="34" t="str">
        <f>+CONSOLIDADO!P1163&amp;" - "&amp;CONSOLIDADO!Q1163&amp;" - "&amp;CONSOLIDADO!R1163&amp;" "&amp;CONSOLIDADO!S1163</f>
        <v xml:space="preserve"> -  -  </v>
      </c>
      <c r="K1159" s="34" t="str">
        <f>+CONSOLIDADO!J1163&amp;" "&amp;CONSOLIDADO!K1163</f>
        <v xml:space="preserve"> </v>
      </c>
      <c r="L1159" s="16" t="str">
        <f>+CONSOLIDADO!L1163&amp;" "&amp;CONSOLIDADO!M1163</f>
        <v xml:space="preserve"> </v>
      </c>
      <c r="M1159" s="16" t="str">
        <f>+CONSOLIDADO!N1163&amp;" "&amp;CONSOLIDADO!O1163</f>
        <v xml:space="preserve"> </v>
      </c>
    </row>
    <row r="1160" spans="1:13" x14ac:dyDescent="0.2">
      <c r="A1160" s="34" t="str">
        <f t="shared" si="90"/>
        <v>-657</v>
      </c>
      <c r="B1160" s="34">
        <f t="shared" si="91"/>
        <v>657</v>
      </c>
      <c r="C1160" s="34" t="str">
        <f t="shared" si="92"/>
        <v/>
      </c>
      <c r="D1160" s="34" t="str">
        <f t="shared" si="93"/>
        <v/>
      </c>
      <c r="E1160" s="34" t="str">
        <f t="shared" si="94"/>
        <v/>
      </c>
      <c r="F1160" s="35" t="str">
        <f>IF(ISERROR(CONSOLIDADO!D1164&amp;IF(LEN(CONSOLIDADO!G1164)=1,"00"&amp;CONSOLIDADO!G1164,IF(LEN(CONSOLIDADO!G1164)=2,"0"&amp;CONSOLIDADO!G1164,IF(LEN(CONSOLIDADO!G1164)=3,CONSOLIDADO!G1164,""))))=TRUE,"",CONSOLIDADO!D1164&amp;IF(LEN(CONSOLIDADO!G1164)=1,"00"&amp;CONSOLIDADO!G1164,IF(LEN(CONSOLIDADO!G1164)=2,"0"&amp;CONSOLIDADO!G1164,IF(LEN(CONSOLIDADO!G1164)=3,CONSOLIDADO!G1164,""))))</f>
        <v/>
      </c>
      <c r="G1160" s="16">
        <f>CONSOLIDADO!B1164</f>
        <v>0</v>
      </c>
      <c r="H1160" s="16" t="str">
        <f>MID(CONSOLIDADO!E1164,6,250)</f>
        <v/>
      </c>
      <c r="I1160" s="36">
        <f>CONSOLIDADO!H1164</f>
        <v>0</v>
      </c>
      <c r="J1160" s="34" t="str">
        <f>+CONSOLIDADO!P1164&amp;" - "&amp;CONSOLIDADO!Q1164&amp;" - "&amp;CONSOLIDADO!R1164&amp;" "&amp;CONSOLIDADO!S1164</f>
        <v xml:space="preserve"> -  -  </v>
      </c>
      <c r="K1160" s="34" t="str">
        <f>+CONSOLIDADO!J1164&amp;" "&amp;CONSOLIDADO!K1164</f>
        <v xml:space="preserve"> </v>
      </c>
      <c r="L1160" s="16" t="str">
        <f>+CONSOLIDADO!L1164&amp;" "&amp;CONSOLIDADO!M1164</f>
        <v xml:space="preserve"> </v>
      </c>
      <c r="M1160" s="16" t="str">
        <f>+CONSOLIDADO!N1164&amp;" "&amp;CONSOLIDADO!O1164</f>
        <v xml:space="preserve"> </v>
      </c>
    </row>
    <row r="1161" spans="1:13" x14ac:dyDescent="0.2">
      <c r="A1161" s="34" t="str">
        <f t="shared" si="90"/>
        <v>-658</v>
      </c>
      <c r="B1161" s="34">
        <f t="shared" si="91"/>
        <v>658</v>
      </c>
      <c r="C1161" s="34" t="str">
        <f t="shared" si="92"/>
        <v/>
      </c>
      <c r="D1161" s="34" t="str">
        <f t="shared" si="93"/>
        <v/>
      </c>
      <c r="E1161" s="34" t="str">
        <f t="shared" si="94"/>
        <v/>
      </c>
      <c r="F1161" s="35" t="str">
        <f>IF(ISERROR(CONSOLIDADO!D1165&amp;IF(LEN(CONSOLIDADO!G1165)=1,"00"&amp;CONSOLIDADO!G1165,IF(LEN(CONSOLIDADO!G1165)=2,"0"&amp;CONSOLIDADO!G1165,IF(LEN(CONSOLIDADO!G1165)=3,CONSOLIDADO!G1165,""))))=TRUE,"",CONSOLIDADO!D1165&amp;IF(LEN(CONSOLIDADO!G1165)=1,"00"&amp;CONSOLIDADO!G1165,IF(LEN(CONSOLIDADO!G1165)=2,"0"&amp;CONSOLIDADO!G1165,IF(LEN(CONSOLIDADO!G1165)=3,CONSOLIDADO!G1165,""))))</f>
        <v/>
      </c>
      <c r="G1161" s="16">
        <f>CONSOLIDADO!B1165</f>
        <v>0</v>
      </c>
      <c r="H1161" s="16" t="str">
        <f>MID(CONSOLIDADO!E1165,6,250)</f>
        <v/>
      </c>
      <c r="I1161" s="36">
        <f>CONSOLIDADO!H1165</f>
        <v>0</v>
      </c>
      <c r="J1161" s="34" t="str">
        <f>+CONSOLIDADO!P1165&amp;" - "&amp;CONSOLIDADO!Q1165&amp;" - "&amp;CONSOLIDADO!R1165&amp;" "&amp;CONSOLIDADO!S1165</f>
        <v xml:space="preserve"> -  -  </v>
      </c>
      <c r="K1161" s="34" t="str">
        <f>+CONSOLIDADO!J1165&amp;" "&amp;CONSOLIDADO!K1165</f>
        <v xml:space="preserve"> </v>
      </c>
      <c r="L1161" s="16" t="str">
        <f>+CONSOLIDADO!L1165&amp;" "&amp;CONSOLIDADO!M1165</f>
        <v xml:space="preserve"> </v>
      </c>
      <c r="M1161" s="16" t="str">
        <f>+CONSOLIDADO!N1165&amp;" "&amp;CONSOLIDADO!O1165</f>
        <v xml:space="preserve"> </v>
      </c>
    </row>
    <row r="1162" spans="1:13" x14ac:dyDescent="0.2">
      <c r="A1162" s="34" t="str">
        <f t="shared" si="90"/>
        <v>-659</v>
      </c>
      <c r="B1162" s="34">
        <f t="shared" si="91"/>
        <v>659</v>
      </c>
      <c r="C1162" s="34" t="str">
        <f t="shared" si="92"/>
        <v/>
      </c>
      <c r="D1162" s="34" t="str">
        <f t="shared" si="93"/>
        <v/>
      </c>
      <c r="E1162" s="34" t="str">
        <f t="shared" si="94"/>
        <v/>
      </c>
      <c r="F1162" s="35" t="str">
        <f>IF(ISERROR(CONSOLIDADO!D1166&amp;IF(LEN(CONSOLIDADO!G1166)=1,"00"&amp;CONSOLIDADO!G1166,IF(LEN(CONSOLIDADO!G1166)=2,"0"&amp;CONSOLIDADO!G1166,IF(LEN(CONSOLIDADO!G1166)=3,CONSOLIDADO!G1166,""))))=TRUE,"",CONSOLIDADO!D1166&amp;IF(LEN(CONSOLIDADO!G1166)=1,"00"&amp;CONSOLIDADO!G1166,IF(LEN(CONSOLIDADO!G1166)=2,"0"&amp;CONSOLIDADO!G1166,IF(LEN(CONSOLIDADO!G1166)=3,CONSOLIDADO!G1166,""))))</f>
        <v/>
      </c>
      <c r="G1162" s="16">
        <f>CONSOLIDADO!B1166</f>
        <v>0</v>
      </c>
      <c r="H1162" s="16" t="str">
        <f>MID(CONSOLIDADO!E1166,6,250)</f>
        <v/>
      </c>
      <c r="I1162" s="36">
        <f>CONSOLIDADO!H1166</f>
        <v>0</v>
      </c>
      <c r="J1162" s="34" t="str">
        <f>+CONSOLIDADO!P1166&amp;" - "&amp;CONSOLIDADO!Q1166&amp;" - "&amp;CONSOLIDADO!R1166&amp;" "&amp;CONSOLIDADO!S1166</f>
        <v xml:space="preserve"> -  -  </v>
      </c>
      <c r="K1162" s="34" t="str">
        <f>+CONSOLIDADO!J1166&amp;" "&amp;CONSOLIDADO!K1166</f>
        <v xml:space="preserve"> </v>
      </c>
      <c r="L1162" s="16" t="str">
        <f>+CONSOLIDADO!L1166&amp;" "&amp;CONSOLIDADO!M1166</f>
        <v xml:space="preserve"> </v>
      </c>
      <c r="M1162" s="16" t="str">
        <f>+CONSOLIDADO!N1166&amp;" "&amp;CONSOLIDADO!O1166</f>
        <v xml:space="preserve"> </v>
      </c>
    </row>
    <row r="1163" spans="1:13" x14ac:dyDescent="0.2">
      <c r="A1163" s="34" t="str">
        <f t="shared" si="90"/>
        <v>-660</v>
      </c>
      <c r="B1163" s="34">
        <f t="shared" si="91"/>
        <v>660</v>
      </c>
      <c r="C1163" s="34" t="str">
        <f t="shared" si="92"/>
        <v/>
      </c>
      <c r="D1163" s="34" t="str">
        <f t="shared" si="93"/>
        <v/>
      </c>
      <c r="E1163" s="34" t="str">
        <f t="shared" si="94"/>
        <v/>
      </c>
      <c r="F1163" s="35" t="str">
        <f>IF(ISERROR(CONSOLIDADO!D1167&amp;IF(LEN(CONSOLIDADO!G1167)=1,"00"&amp;CONSOLIDADO!G1167,IF(LEN(CONSOLIDADO!G1167)=2,"0"&amp;CONSOLIDADO!G1167,IF(LEN(CONSOLIDADO!G1167)=3,CONSOLIDADO!G1167,""))))=TRUE,"",CONSOLIDADO!D1167&amp;IF(LEN(CONSOLIDADO!G1167)=1,"00"&amp;CONSOLIDADO!G1167,IF(LEN(CONSOLIDADO!G1167)=2,"0"&amp;CONSOLIDADO!G1167,IF(LEN(CONSOLIDADO!G1167)=3,CONSOLIDADO!G1167,""))))</f>
        <v/>
      </c>
      <c r="G1163" s="16">
        <f>CONSOLIDADO!B1167</f>
        <v>0</v>
      </c>
      <c r="H1163" s="16" t="str">
        <f>MID(CONSOLIDADO!E1167,6,250)</f>
        <v/>
      </c>
      <c r="I1163" s="36">
        <f>CONSOLIDADO!H1167</f>
        <v>0</v>
      </c>
      <c r="J1163" s="34" t="str">
        <f>+CONSOLIDADO!P1167&amp;" - "&amp;CONSOLIDADO!Q1167&amp;" - "&amp;CONSOLIDADO!R1167&amp;" "&amp;CONSOLIDADO!S1167</f>
        <v xml:space="preserve"> -  -  </v>
      </c>
      <c r="K1163" s="34" t="str">
        <f>+CONSOLIDADO!J1167&amp;" "&amp;CONSOLIDADO!K1167</f>
        <v xml:space="preserve"> </v>
      </c>
      <c r="L1163" s="16" t="str">
        <f>+CONSOLIDADO!L1167&amp;" "&amp;CONSOLIDADO!M1167</f>
        <v xml:space="preserve"> </v>
      </c>
      <c r="M1163" s="16" t="str">
        <f>+CONSOLIDADO!N1167&amp;" "&amp;CONSOLIDADO!O1167</f>
        <v xml:space="preserve"> </v>
      </c>
    </row>
    <row r="1164" spans="1:13" x14ac:dyDescent="0.2">
      <c r="A1164" s="34" t="str">
        <f t="shared" si="90"/>
        <v>-661</v>
      </c>
      <c r="B1164" s="34">
        <f t="shared" si="91"/>
        <v>661</v>
      </c>
      <c r="C1164" s="34" t="str">
        <f t="shared" si="92"/>
        <v/>
      </c>
      <c r="D1164" s="34" t="str">
        <f t="shared" si="93"/>
        <v/>
      </c>
      <c r="E1164" s="34" t="str">
        <f t="shared" si="94"/>
        <v/>
      </c>
      <c r="F1164" s="35" t="str">
        <f>IF(ISERROR(CONSOLIDADO!D1168&amp;IF(LEN(CONSOLIDADO!G1168)=1,"00"&amp;CONSOLIDADO!G1168,IF(LEN(CONSOLIDADO!G1168)=2,"0"&amp;CONSOLIDADO!G1168,IF(LEN(CONSOLIDADO!G1168)=3,CONSOLIDADO!G1168,""))))=TRUE,"",CONSOLIDADO!D1168&amp;IF(LEN(CONSOLIDADO!G1168)=1,"00"&amp;CONSOLIDADO!G1168,IF(LEN(CONSOLIDADO!G1168)=2,"0"&amp;CONSOLIDADO!G1168,IF(LEN(CONSOLIDADO!G1168)=3,CONSOLIDADO!G1168,""))))</f>
        <v/>
      </c>
      <c r="G1164" s="16">
        <f>CONSOLIDADO!B1168</f>
        <v>0</v>
      </c>
      <c r="H1164" s="16" t="str">
        <f>MID(CONSOLIDADO!E1168,6,250)</f>
        <v/>
      </c>
      <c r="I1164" s="36">
        <f>CONSOLIDADO!H1168</f>
        <v>0</v>
      </c>
      <c r="J1164" s="34" t="str">
        <f>+CONSOLIDADO!P1168&amp;" - "&amp;CONSOLIDADO!Q1168&amp;" - "&amp;CONSOLIDADO!R1168&amp;" "&amp;CONSOLIDADO!S1168</f>
        <v xml:space="preserve"> -  -  </v>
      </c>
      <c r="K1164" s="34" t="str">
        <f>+CONSOLIDADO!J1168&amp;" "&amp;CONSOLIDADO!K1168</f>
        <v xml:space="preserve"> </v>
      </c>
      <c r="L1164" s="16" t="str">
        <f>+CONSOLIDADO!L1168&amp;" "&amp;CONSOLIDADO!M1168</f>
        <v xml:space="preserve"> </v>
      </c>
      <c r="M1164" s="16" t="str">
        <f>+CONSOLIDADO!N1168&amp;" "&amp;CONSOLIDADO!O1168</f>
        <v xml:space="preserve"> </v>
      </c>
    </row>
    <row r="1165" spans="1:13" x14ac:dyDescent="0.2">
      <c r="A1165" s="34" t="str">
        <f t="shared" si="90"/>
        <v>-662</v>
      </c>
      <c r="B1165" s="34">
        <f t="shared" si="91"/>
        <v>662</v>
      </c>
      <c r="C1165" s="34" t="str">
        <f t="shared" si="92"/>
        <v/>
      </c>
      <c r="D1165" s="34" t="str">
        <f t="shared" si="93"/>
        <v/>
      </c>
      <c r="E1165" s="34" t="str">
        <f t="shared" si="94"/>
        <v/>
      </c>
      <c r="F1165" s="35" t="str">
        <f>IF(ISERROR(CONSOLIDADO!D1169&amp;IF(LEN(CONSOLIDADO!G1169)=1,"00"&amp;CONSOLIDADO!G1169,IF(LEN(CONSOLIDADO!G1169)=2,"0"&amp;CONSOLIDADO!G1169,IF(LEN(CONSOLIDADO!G1169)=3,CONSOLIDADO!G1169,""))))=TRUE,"",CONSOLIDADO!D1169&amp;IF(LEN(CONSOLIDADO!G1169)=1,"00"&amp;CONSOLIDADO!G1169,IF(LEN(CONSOLIDADO!G1169)=2,"0"&amp;CONSOLIDADO!G1169,IF(LEN(CONSOLIDADO!G1169)=3,CONSOLIDADO!G1169,""))))</f>
        <v/>
      </c>
      <c r="G1165" s="16">
        <f>CONSOLIDADO!B1169</f>
        <v>0</v>
      </c>
      <c r="H1165" s="16" t="str">
        <f>MID(CONSOLIDADO!E1169,6,250)</f>
        <v/>
      </c>
      <c r="I1165" s="36">
        <f>CONSOLIDADO!H1169</f>
        <v>0</v>
      </c>
      <c r="J1165" s="34" t="str">
        <f>+CONSOLIDADO!P1169&amp;" - "&amp;CONSOLIDADO!Q1169&amp;" - "&amp;CONSOLIDADO!R1169&amp;" "&amp;CONSOLIDADO!S1169</f>
        <v xml:space="preserve"> -  -  </v>
      </c>
      <c r="K1165" s="34" t="str">
        <f>+CONSOLIDADO!J1169&amp;" "&amp;CONSOLIDADO!K1169</f>
        <v xml:space="preserve"> </v>
      </c>
      <c r="L1165" s="16" t="str">
        <f>+CONSOLIDADO!L1169&amp;" "&amp;CONSOLIDADO!M1169</f>
        <v xml:space="preserve"> </v>
      </c>
      <c r="M1165" s="16" t="str">
        <f>+CONSOLIDADO!N1169&amp;" "&amp;CONSOLIDADO!O1169</f>
        <v xml:space="preserve"> </v>
      </c>
    </row>
    <row r="1166" spans="1:13" x14ac:dyDescent="0.2">
      <c r="A1166" s="34" t="str">
        <f t="shared" si="90"/>
        <v>-663</v>
      </c>
      <c r="B1166" s="34">
        <f t="shared" si="91"/>
        <v>663</v>
      </c>
      <c r="C1166" s="34" t="str">
        <f t="shared" si="92"/>
        <v/>
      </c>
      <c r="D1166" s="34" t="str">
        <f t="shared" si="93"/>
        <v/>
      </c>
      <c r="E1166" s="34" t="str">
        <f t="shared" si="94"/>
        <v/>
      </c>
      <c r="F1166" s="35" t="str">
        <f>IF(ISERROR(CONSOLIDADO!D1170&amp;IF(LEN(CONSOLIDADO!G1170)=1,"00"&amp;CONSOLIDADO!G1170,IF(LEN(CONSOLIDADO!G1170)=2,"0"&amp;CONSOLIDADO!G1170,IF(LEN(CONSOLIDADO!G1170)=3,CONSOLIDADO!G1170,""))))=TRUE,"",CONSOLIDADO!D1170&amp;IF(LEN(CONSOLIDADO!G1170)=1,"00"&amp;CONSOLIDADO!G1170,IF(LEN(CONSOLIDADO!G1170)=2,"0"&amp;CONSOLIDADO!G1170,IF(LEN(CONSOLIDADO!G1170)=3,CONSOLIDADO!G1170,""))))</f>
        <v/>
      </c>
      <c r="G1166" s="16">
        <f>CONSOLIDADO!B1170</f>
        <v>0</v>
      </c>
      <c r="H1166" s="16" t="str">
        <f>MID(CONSOLIDADO!E1170,6,250)</f>
        <v/>
      </c>
      <c r="I1166" s="36">
        <f>CONSOLIDADO!H1170</f>
        <v>0</v>
      </c>
      <c r="J1166" s="34" t="str">
        <f>+CONSOLIDADO!P1170&amp;" - "&amp;CONSOLIDADO!Q1170&amp;" - "&amp;CONSOLIDADO!R1170&amp;" "&amp;CONSOLIDADO!S1170</f>
        <v xml:space="preserve"> -  -  </v>
      </c>
      <c r="K1166" s="34" t="str">
        <f>+CONSOLIDADO!J1170&amp;" "&amp;CONSOLIDADO!K1170</f>
        <v xml:space="preserve"> </v>
      </c>
      <c r="L1166" s="16" t="str">
        <f>+CONSOLIDADO!L1170&amp;" "&amp;CONSOLIDADO!M1170</f>
        <v xml:space="preserve"> </v>
      </c>
      <c r="M1166" s="16" t="str">
        <f>+CONSOLIDADO!N1170&amp;" "&amp;CONSOLIDADO!O1170</f>
        <v xml:space="preserve"> </v>
      </c>
    </row>
    <row r="1167" spans="1:13" x14ac:dyDescent="0.2">
      <c r="A1167" s="34" t="str">
        <f t="shared" si="90"/>
        <v>-664</v>
      </c>
      <c r="B1167" s="34">
        <f t="shared" si="91"/>
        <v>664</v>
      </c>
      <c r="C1167" s="34" t="str">
        <f t="shared" si="92"/>
        <v/>
      </c>
      <c r="D1167" s="34" t="str">
        <f t="shared" si="93"/>
        <v/>
      </c>
      <c r="E1167" s="34" t="str">
        <f t="shared" si="94"/>
        <v/>
      </c>
      <c r="F1167" s="35" t="str">
        <f>IF(ISERROR(CONSOLIDADO!D1171&amp;IF(LEN(CONSOLIDADO!G1171)=1,"00"&amp;CONSOLIDADO!G1171,IF(LEN(CONSOLIDADO!G1171)=2,"0"&amp;CONSOLIDADO!G1171,IF(LEN(CONSOLIDADO!G1171)=3,CONSOLIDADO!G1171,""))))=TRUE,"",CONSOLIDADO!D1171&amp;IF(LEN(CONSOLIDADO!G1171)=1,"00"&amp;CONSOLIDADO!G1171,IF(LEN(CONSOLIDADO!G1171)=2,"0"&amp;CONSOLIDADO!G1171,IF(LEN(CONSOLIDADO!G1171)=3,CONSOLIDADO!G1171,""))))</f>
        <v/>
      </c>
      <c r="G1167" s="16">
        <f>CONSOLIDADO!B1171</f>
        <v>0</v>
      </c>
      <c r="H1167" s="16" t="str">
        <f>MID(CONSOLIDADO!E1171,6,250)</f>
        <v/>
      </c>
      <c r="I1167" s="36">
        <f>CONSOLIDADO!H1171</f>
        <v>0</v>
      </c>
      <c r="J1167" s="34" t="str">
        <f>+CONSOLIDADO!P1171&amp;" - "&amp;CONSOLIDADO!Q1171&amp;" - "&amp;CONSOLIDADO!R1171&amp;" "&amp;CONSOLIDADO!S1171</f>
        <v xml:space="preserve"> -  -  </v>
      </c>
      <c r="K1167" s="34" t="str">
        <f>+CONSOLIDADO!J1171&amp;" "&amp;CONSOLIDADO!K1171</f>
        <v xml:space="preserve"> </v>
      </c>
      <c r="L1167" s="16" t="str">
        <f>+CONSOLIDADO!L1171&amp;" "&amp;CONSOLIDADO!M1171</f>
        <v xml:space="preserve"> </v>
      </c>
      <c r="M1167" s="16" t="str">
        <f>+CONSOLIDADO!N1171&amp;" "&amp;CONSOLIDADO!O1171</f>
        <v xml:space="preserve"> </v>
      </c>
    </row>
    <row r="1168" spans="1:13" x14ac:dyDescent="0.2">
      <c r="A1168" s="34" t="str">
        <f t="shared" si="90"/>
        <v>-665</v>
      </c>
      <c r="B1168" s="34">
        <f t="shared" si="91"/>
        <v>665</v>
      </c>
      <c r="C1168" s="34" t="str">
        <f t="shared" si="92"/>
        <v/>
      </c>
      <c r="D1168" s="34" t="str">
        <f t="shared" si="93"/>
        <v/>
      </c>
      <c r="E1168" s="34" t="str">
        <f t="shared" si="94"/>
        <v/>
      </c>
      <c r="F1168" s="35" t="str">
        <f>IF(ISERROR(CONSOLIDADO!D1172&amp;IF(LEN(CONSOLIDADO!G1172)=1,"00"&amp;CONSOLIDADO!G1172,IF(LEN(CONSOLIDADO!G1172)=2,"0"&amp;CONSOLIDADO!G1172,IF(LEN(CONSOLIDADO!G1172)=3,CONSOLIDADO!G1172,""))))=TRUE,"",CONSOLIDADO!D1172&amp;IF(LEN(CONSOLIDADO!G1172)=1,"00"&amp;CONSOLIDADO!G1172,IF(LEN(CONSOLIDADO!G1172)=2,"0"&amp;CONSOLIDADO!G1172,IF(LEN(CONSOLIDADO!G1172)=3,CONSOLIDADO!G1172,""))))</f>
        <v/>
      </c>
      <c r="G1168" s="16">
        <f>CONSOLIDADO!B1172</f>
        <v>0</v>
      </c>
      <c r="H1168" s="16" t="str">
        <f>MID(CONSOLIDADO!E1172,6,250)</f>
        <v/>
      </c>
      <c r="I1168" s="36">
        <f>CONSOLIDADO!H1172</f>
        <v>0</v>
      </c>
      <c r="J1168" s="34" t="str">
        <f>+CONSOLIDADO!P1172&amp;" - "&amp;CONSOLIDADO!Q1172&amp;" - "&amp;CONSOLIDADO!R1172&amp;" "&amp;CONSOLIDADO!S1172</f>
        <v xml:space="preserve"> -  -  </v>
      </c>
      <c r="K1168" s="34" t="str">
        <f>+CONSOLIDADO!J1172&amp;" "&amp;CONSOLIDADO!K1172</f>
        <v xml:space="preserve"> </v>
      </c>
      <c r="L1168" s="16" t="str">
        <f>+CONSOLIDADO!L1172&amp;" "&amp;CONSOLIDADO!M1172</f>
        <v xml:space="preserve"> </v>
      </c>
      <c r="M1168" s="16" t="str">
        <f>+CONSOLIDADO!N1172&amp;" "&amp;CONSOLIDADO!O1172</f>
        <v xml:space="preserve"> </v>
      </c>
    </row>
    <row r="1169" spans="1:13" x14ac:dyDescent="0.2">
      <c r="A1169" s="34" t="str">
        <f t="shared" si="90"/>
        <v>-666</v>
      </c>
      <c r="B1169" s="34">
        <f t="shared" si="91"/>
        <v>666</v>
      </c>
      <c r="C1169" s="34" t="str">
        <f t="shared" si="92"/>
        <v/>
      </c>
      <c r="D1169" s="34" t="str">
        <f t="shared" si="93"/>
        <v/>
      </c>
      <c r="E1169" s="34" t="str">
        <f t="shared" si="94"/>
        <v/>
      </c>
      <c r="F1169" s="35" t="str">
        <f>IF(ISERROR(CONSOLIDADO!D1173&amp;IF(LEN(CONSOLIDADO!G1173)=1,"00"&amp;CONSOLIDADO!G1173,IF(LEN(CONSOLIDADO!G1173)=2,"0"&amp;CONSOLIDADO!G1173,IF(LEN(CONSOLIDADO!G1173)=3,CONSOLIDADO!G1173,""))))=TRUE,"",CONSOLIDADO!D1173&amp;IF(LEN(CONSOLIDADO!G1173)=1,"00"&amp;CONSOLIDADO!G1173,IF(LEN(CONSOLIDADO!G1173)=2,"0"&amp;CONSOLIDADO!G1173,IF(LEN(CONSOLIDADO!G1173)=3,CONSOLIDADO!G1173,""))))</f>
        <v/>
      </c>
      <c r="G1169" s="16">
        <f>CONSOLIDADO!B1173</f>
        <v>0</v>
      </c>
      <c r="H1169" s="16" t="str">
        <f>MID(CONSOLIDADO!E1173,6,250)</f>
        <v/>
      </c>
      <c r="I1169" s="36">
        <f>CONSOLIDADO!H1173</f>
        <v>0</v>
      </c>
      <c r="J1169" s="34" t="str">
        <f>+CONSOLIDADO!P1173&amp;" - "&amp;CONSOLIDADO!Q1173&amp;" - "&amp;CONSOLIDADO!R1173&amp;" "&amp;CONSOLIDADO!S1173</f>
        <v xml:space="preserve"> -  -  </v>
      </c>
      <c r="K1169" s="34" t="str">
        <f>+CONSOLIDADO!J1173&amp;" "&amp;CONSOLIDADO!K1173</f>
        <v xml:space="preserve"> </v>
      </c>
      <c r="L1169" s="16" t="str">
        <f>+CONSOLIDADO!L1173&amp;" "&amp;CONSOLIDADO!M1173</f>
        <v xml:space="preserve"> </v>
      </c>
      <c r="M1169" s="16" t="str">
        <f>+CONSOLIDADO!N1173&amp;" "&amp;CONSOLIDADO!O1173</f>
        <v xml:space="preserve"> </v>
      </c>
    </row>
    <row r="1170" spans="1:13" x14ac:dyDescent="0.2">
      <c r="A1170" s="34" t="str">
        <f t="shared" si="90"/>
        <v>-667</v>
      </c>
      <c r="B1170" s="34">
        <f t="shared" si="91"/>
        <v>667</v>
      </c>
      <c r="C1170" s="34" t="str">
        <f t="shared" si="92"/>
        <v/>
      </c>
      <c r="D1170" s="34" t="str">
        <f t="shared" si="93"/>
        <v/>
      </c>
      <c r="E1170" s="34" t="str">
        <f t="shared" si="94"/>
        <v/>
      </c>
      <c r="F1170" s="35" t="str">
        <f>IF(ISERROR(CONSOLIDADO!D1174&amp;IF(LEN(CONSOLIDADO!G1174)=1,"00"&amp;CONSOLIDADO!G1174,IF(LEN(CONSOLIDADO!G1174)=2,"0"&amp;CONSOLIDADO!G1174,IF(LEN(CONSOLIDADO!G1174)=3,CONSOLIDADO!G1174,""))))=TRUE,"",CONSOLIDADO!D1174&amp;IF(LEN(CONSOLIDADO!G1174)=1,"00"&amp;CONSOLIDADO!G1174,IF(LEN(CONSOLIDADO!G1174)=2,"0"&amp;CONSOLIDADO!G1174,IF(LEN(CONSOLIDADO!G1174)=3,CONSOLIDADO!G1174,""))))</f>
        <v/>
      </c>
      <c r="G1170" s="16">
        <f>CONSOLIDADO!B1174</f>
        <v>0</v>
      </c>
      <c r="H1170" s="16" t="str">
        <f>MID(CONSOLIDADO!E1174,6,250)</f>
        <v/>
      </c>
      <c r="I1170" s="36">
        <f>CONSOLIDADO!H1174</f>
        <v>0</v>
      </c>
      <c r="J1170" s="34" t="str">
        <f>+CONSOLIDADO!P1174&amp;" - "&amp;CONSOLIDADO!Q1174&amp;" - "&amp;CONSOLIDADO!R1174&amp;" "&amp;CONSOLIDADO!S1174</f>
        <v xml:space="preserve"> -  -  </v>
      </c>
      <c r="K1170" s="34" t="str">
        <f>+CONSOLIDADO!J1174&amp;" "&amp;CONSOLIDADO!K1174</f>
        <v xml:space="preserve"> </v>
      </c>
      <c r="L1170" s="16" t="str">
        <f>+CONSOLIDADO!L1174&amp;" "&amp;CONSOLIDADO!M1174</f>
        <v xml:space="preserve"> </v>
      </c>
      <c r="M1170" s="16" t="str">
        <f>+CONSOLIDADO!N1174&amp;" "&amp;CONSOLIDADO!O1174</f>
        <v xml:space="preserve"> </v>
      </c>
    </row>
    <row r="1171" spans="1:13" x14ac:dyDescent="0.2">
      <c r="A1171" s="34" t="str">
        <f t="shared" si="90"/>
        <v>-668</v>
      </c>
      <c r="B1171" s="34">
        <f t="shared" si="91"/>
        <v>668</v>
      </c>
      <c r="C1171" s="34" t="str">
        <f t="shared" si="92"/>
        <v/>
      </c>
      <c r="D1171" s="34" t="str">
        <f t="shared" si="93"/>
        <v/>
      </c>
      <c r="E1171" s="34" t="str">
        <f t="shared" si="94"/>
        <v/>
      </c>
      <c r="F1171" s="35" t="str">
        <f>IF(ISERROR(CONSOLIDADO!D1175&amp;IF(LEN(CONSOLIDADO!G1175)=1,"00"&amp;CONSOLIDADO!G1175,IF(LEN(CONSOLIDADO!G1175)=2,"0"&amp;CONSOLIDADO!G1175,IF(LEN(CONSOLIDADO!G1175)=3,CONSOLIDADO!G1175,""))))=TRUE,"",CONSOLIDADO!D1175&amp;IF(LEN(CONSOLIDADO!G1175)=1,"00"&amp;CONSOLIDADO!G1175,IF(LEN(CONSOLIDADO!G1175)=2,"0"&amp;CONSOLIDADO!G1175,IF(LEN(CONSOLIDADO!G1175)=3,CONSOLIDADO!G1175,""))))</f>
        <v/>
      </c>
      <c r="G1171" s="16">
        <f>CONSOLIDADO!B1175</f>
        <v>0</v>
      </c>
      <c r="H1171" s="16" t="str">
        <f>MID(CONSOLIDADO!E1175,6,250)</f>
        <v/>
      </c>
      <c r="I1171" s="36">
        <f>CONSOLIDADO!H1175</f>
        <v>0</v>
      </c>
      <c r="J1171" s="34" t="str">
        <f>+CONSOLIDADO!P1175&amp;" - "&amp;CONSOLIDADO!Q1175&amp;" - "&amp;CONSOLIDADO!R1175&amp;" "&amp;CONSOLIDADO!S1175</f>
        <v xml:space="preserve"> -  -  </v>
      </c>
      <c r="K1171" s="34" t="str">
        <f>+CONSOLIDADO!J1175&amp;" "&amp;CONSOLIDADO!K1175</f>
        <v xml:space="preserve"> </v>
      </c>
      <c r="L1171" s="16" t="str">
        <f>+CONSOLIDADO!L1175&amp;" "&amp;CONSOLIDADO!M1175</f>
        <v xml:space="preserve"> </v>
      </c>
      <c r="M1171" s="16" t="str">
        <f>+CONSOLIDADO!N1175&amp;" "&amp;CONSOLIDADO!O1175</f>
        <v xml:space="preserve"> </v>
      </c>
    </row>
    <row r="1172" spans="1:13" x14ac:dyDescent="0.2">
      <c r="A1172" s="34" t="str">
        <f t="shared" si="90"/>
        <v>-669</v>
      </c>
      <c r="B1172" s="34">
        <f t="shared" si="91"/>
        <v>669</v>
      </c>
      <c r="C1172" s="34" t="str">
        <f t="shared" si="92"/>
        <v/>
      </c>
      <c r="D1172" s="34" t="str">
        <f t="shared" si="93"/>
        <v/>
      </c>
      <c r="E1172" s="34" t="str">
        <f t="shared" si="94"/>
        <v/>
      </c>
      <c r="F1172" s="35" t="str">
        <f>IF(ISERROR(CONSOLIDADO!D1176&amp;IF(LEN(CONSOLIDADO!G1176)=1,"00"&amp;CONSOLIDADO!G1176,IF(LEN(CONSOLIDADO!G1176)=2,"0"&amp;CONSOLIDADO!G1176,IF(LEN(CONSOLIDADO!G1176)=3,CONSOLIDADO!G1176,""))))=TRUE,"",CONSOLIDADO!D1176&amp;IF(LEN(CONSOLIDADO!G1176)=1,"00"&amp;CONSOLIDADO!G1176,IF(LEN(CONSOLIDADO!G1176)=2,"0"&amp;CONSOLIDADO!G1176,IF(LEN(CONSOLIDADO!G1176)=3,CONSOLIDADO!G1176,""))))</f>
        <v/>
      </c>
      <c r="G1172" s="16">
        <f>CONSOLIDADO!B1176</f>
        <v>0</v>
      </c>
      <c r="H1172" s="16" t="str">
        <f>MID(CONSOLIDADO!E1176,6,250)</f>
        <v/>
      </c>
      <c r="I1172" s="36">
        <f>CONSOLIDADO!H1176</f>
        <v>0</v>
      </c>
      <c r="J1172" s="34" t="str">
        <f>+CONSOLIDADO!P1176&amp;" - "&amp;CONSOLIDADO!Q1176&amp;" - "&amp;CONSOLIDADO!R1176&amp;" "&amp;CONSOLIDADO!S1176</f>
        <v xml:space="preserve"> -  -  </v>
      </c>
      <c r="K1172" s="34" t="str">
        <f>+CONSOLIDADO!J1176&amp;" "&amp;CONSOLIDADO!K1176</f>
        <v xml:space="preserve"> </v>
      </c>
      <c r="L1172" s="16" t="str">
        <f>+CONSOLIDADO!L1176&amp;" "&amp;CONSOLIDADO!M1176</f>
        <v xml:space="preserve"> </v>
      </c>
      <c r="M1172" s="16" t="str">
        <f>+CONSOLIDADO!N1176&amp;" "&amp;CONSOLIDADO!O1176</f>
        <v xml:space="preserve"> </v>
      </c>
    </row>
    <row r="1173" spans="1:13" x14ac:dyDescent="0.2">
      <c r="A1173" s="34" t="str">
        <f t="shared" si="90"/>
        <v>-670</v>
      </c>
      <c r="B1173" s="34">
        <f t="shared" si="91"/>
        <v>670</v>
      </c>
      <c r="C1173" s="34" t="str">
        <f t="shared" si="92"/>
        <v/>
      </c>
      <c r="D1173" s="34" t="str">
        <f t="shared" si="93"/>
        <v/>
      </c>
      <c r="E1173" s="34" t="str">
        <f t="shared" si="94"/>
        <v/>
      </c>
      <c r="F1173" s="35" t="str">
        <f>IF(ISERROR(CONSOLIDADO!D1177&amp;IF(LEN(CONSOLIDADO!G1177)=1,"00"&amp;CONSOLIDADO!G1177,IF(LEN(CONSOLIDADO!G1177)=2,"0"&amp;CONSOLIDADO!G1177,IF(LEN(CONSOLIDADO!G1177)=3,CONSOLIDADO!G1177,""))))=TRUE,"",CONSOLIDADO!D1177&amp;IF(LEN(CONSOLIDADO!G1177)=1,"00"&amp;CONSOLIDADO!G1177,IF(LEN(CONSOLIDADO!G1177)=2,"0"&amp;CONSOLIDADO!G1177,IF(LEN(CONSOLIDADO!G1177)=3,CONSOLIDADO!G1177,""))))</f>
        <v/>
      </c>
      <c r="G1173" s="16">
        <f>CONSOLIDADO!B1177</f>
        <v>0</v>
      </c>
      <c r="H1173" s="16" t="str">
        <f>MID(CONSOLIDADO!E1177,6,250)</f>
        <v/>
      </c>
      <c r="I1173" s="36">
        <f>CONSOLIDADO!H1177</f>
        <v>0</v>
      </c>
      <c r="J1173" s="34" t="str">
        <f>+CONSOLIDADO!P1177&amp;" - "&amp;CONSOLIDADO!Q1177&amp;" - "&amp;CONSOLIDADO!R1177&amp;" "&amp;CONSOLIDADO!S1177</f>
        <v xml:space="preserve"> -  -  </v>
      </c>
      <c r="K1173" s="34" t="str">
        <f>+CONSOLIDADO!J1177&amp;" "&amp;CONSOLIDADO!K1177</f>
        <v xml:space="preserve"> </v>
      </c>
      <c r="L1173" s="16" t="str">
        <f>+CONSOLIDADO!L1177&amp;" "&amp;CONSOLIDADO!M1177</f>
        <v xml:space="preserve"> </v>
      </c>
      <c r="M1173" s="16" t="str">
        <f>+CONSOLIDADO!N1177&amp;" "&amp;CONSOLIDADO!O1177</f>
        <v xml:space="preserve"> </v>
      </c>
    </row>
    <row r="1174" spans="1:13" x14ac:dyDescent="0.2">
      <c r="A1174" s="34" t="str">
        <f t="shared" si="90"/>
        <v>-671</v>
      </c>
      <c r="B1174" s="34">
        <f t="shared" si="91"/>
        <v>671</v>
      </c>
      <c r="C1174" s="34" t="str">
        <f t="shared" si="92"/>
        <v/>
      </c>
      <c r="D1174" s="34" t="str">
        <f t="shared" si="93"/>
        <v/>
      </c>
      <c r="E1174" s="34" t="str">
        <f t="shared" si="94"/>
        <v/>
      </c>
      <c r="F1174" s="35" t="str">
        <f>IF(ISERROR(CONSOLIDADO!D1178&amp;IF(LEN(CONSOLIDADO!G1178)=1,"00"&amp;CONSOLIDADO!G1178,IF(LEN(CONSOLIDADO!G1178)=2,"0"&amp;CONSOLIDADO!G1178,IF(LEN(CONSOLIDADO!G1178)=3,CONSOLIDADO!G1178,""))))=TRUE,"",CONSOLIDADO!D1178&amp;IF(LEN(CONSOLIDADO!G1178)=1,"00"&amp;CONSOLIDADO!G1178,IF(LEN(CONSOLIDADO!G1178)=2,"0"&amp;CONSOLIDADO!G1178,IF(LEN(CONSOLIDADO!G1178)=3,CONSOLIDADO!G1178,""))))</f>
        <v/>
      </c>
      <c r="G1174" s="16">
        <f>CONSOLIDADO!B1178</f>
        <v>0</v>
      </c>
      <c r="H1174" s="16" t="str">
        <f>MID(CONSOLIDADO!E1178,6,250)</f>
        <v/>
      </c>
      <c r="I1174" s="36">
        <f>CONSOLIDADO!H1178</f>
        <v>0</v>
      </c>
      <c r="J1174" s="34" t="str">
        <f>+CONSOLIDADO!P1178&amp;" - "&amp;CONSOLIDADO!Q1178&amp;" - "&amp;CONSOLIDADO!R1178&amp;" "&amp;CONSOLIDADO!S1178</f>
        <v xml:space="preserve"> -  -  </v>
      </c>
      <c r="K1174" s="34" t="str">
        <f>+CONSOLIDADO!J1178&amp;" "&amp;CONSOLIDADO!K1178</f>
        <v xml:space="preserve"> </v>
      </c>
      <c r="L1174" s="16" t="str">
        <f>+CONSOLIDADO!L1178&amp;" "&amp;CONSOLIDADO!M1178</f>
        <v xml:space="preserve"> </v>
      </c>
      <c r="M1174" s="16" t="str">
        <f>+CONSOLIDADO!N1178&amp;" "&amp;CONSOLIDADO!O1178</f>
        <v xml:space="preserve"> </v>
      </c>
    </row>
    <row r="1175" spans="1:13" x14ac:dyDescent="0.2">
      <c r="A1175" s="34" t="str">
        <f t="shared" si="90"/>
        <v>-672</v>
      </c>
      <c r="B1175" s="34">
        <f t="shared" si="91"/>
        <v>672</v>
      </c>
      <c r="C1175" s="34" t="str">
        <f t="shared" si="92"/>
        <v/>
      </c>
      <c r="D1175" s="34" t="str">
        <f t="shared" si="93"/>
        <v/>
      </c>
      <c r="E1175" s="34" t="str">
        <f t="shared" si="94"/>
        <v/>
      </c>
      <c r="F1175" s="35" t="str">
        <f>IF(ISERROR(CONSOLIDADO!D1179&amp;IF(LEN(CONSOLIDADO!G1179)=1,"00"&amp;CONSOLIDADO!G1179,IF(LEN(CONSOLIDADO!G1179)=2,"0"&amp;CONSOLIDADO!G1179,IF(LEN(CONSOLIDADO!G1179)=3,CONSOLIDADO!G1179,""))))=TRUE,"",CONSOLIDADO!D1179&amp;IF(LEN(CONSOLIDADO!G1179)=1,"00"&amp;CONSOLIDADO!G1179,IF(LEN(CONSOLIDADO!G1179)=2,"0"&amp;CONSOLIDADO!G1179,IF(LEN(CONSOLIDADO!G1179)=3,CONSOLIDADO!G1179,""))))</f>
        <v/>
      </c>
      <c r="G1175" s="16">
        <f>CONSOLIDADO!B1179</f>
        <v>0</v>
      </c>
      <c r="H1175" s="16" t="str">
        <f>MID(CONSOLIDADO!E1179,6,250)</f>
        <v/>
      </c>
      <c r="I1175" s="36">
        <f>CONSOLIDADO!H1179</f>
        <v>0</v>
      </c>
      <c r="J1175" s="34" t="str">
        <f>+CONSOLIDADO!P1179&amp;" - "&amp;CONSOLIDADO!Q1179&amp;" - "&amp;CONSOLIDADO!R1179&amp;" "&amp;CONSOLIDADO!S1179</f>
        <v xml:space="preserve"> -  -  </v>
      </c>
      <c r="K1175" s="34" t="str">
        <f>+CONSOLIDADO!J1179&amp;" "&amp;CONSOLIDADO!K1179</f>
        <v xml:space="preserve"> </v>
      </c>
      <c r="L1175" s="16" t="str">
        <f>+CONSOLIDADO!L1179&amp;" "&amp;CONSOLIDADO!M1179</f>
        <v xml:space="preserve"> </v>
      </c>
      <c r="M1175" s="16" t="str">
        <f>+CONSOLIDADO!N1179&amp;" "&amp;CONSOLIDADO!O1179</f>
        <v xml:space="preserve"> </v>
      </c>
    </row>
    <row r="1176" spans="1:13" x14ac:dyDescent="0.2">
      <c r="A1176" s="34" t="str">
        <f t="shared" si="90"/>
        <v>-673</v>
      </c>
      <c r="B1176" s="34">
        <f t="shared" si="91"/>
        <v>673</v>
      </c>
      <c r="C1176" s="34" t="str">
        <f t="shared" si="92"/>
        <v/>
      </c>
      <c r="D1176" s="34" t="str">
        <f t="shared" si="93"/>
        <v/>
      </c>
      <c r="E1176" s="34" t="str">
        <f t="shared" si="94"/>
        <v/>
      </c>
      <c r="F1176" s="35" t="str">
        <f>IF(ISERROR(CONSOLIDADO!D1180&amp;IF(LEN(CONSOLIDADO!G1180)=1,"00"&amp;CONSOLIDADO!G1180,IF(LEN(CONSOLIDADO!G1180)=2,"0"&amp;CONSOLIDADO!G1180,IF(LEN(CONSOLIDADO!G1180)=3,CONSOLIDADO!G1180,""))))=TRUE,"",CONSOLIDADO!D1180&amp;IF(LEN(CONSOLIDADO!G1180)=1,"00"&amp;CONSOLIDADO!G1180,IF(LEN(CONSOLIDADO!G1180)=2,"0"&amp;CONSOLIDADO!G1180,IF(LEN(CONSOLIDADO!G1180)=3,CONSOLIDADO!G1180,""))))</f>
        <v/>
      </c>
      <c r="G1176" s="16">
        <f>CONSOLIDADO!B1180</f>
        <v>0</v>
      </c>
      <c r="H1176" s="16" t="str">
        <f>MID(CONSOLIDADO!E1180,6,250)</f>
        <v/>
      </c>
      <c r="I1176" s="36">
        <f>CONSOLIDADO!H1180</f>
        <v>0</v>
      </c>
      <c r="J1176" s="34" t="str">
        <f>+CONSOLIDADO!P1180&amp;" - "&amp;CONSOLIDADO!Q1180&amp;" - "&amp;CONSOLIDADO!R1180&amp;" "&amp;CONSOLIDADO!S1180</f>
        <v xml:space="preserve"> -  -  </v>
      </c>
      <c r="K1176" s="34" t="str">
        <f>+CONSOLIDADO!J1180&amp;" "&amp;CONSOLIDADO!K1180</f>
        <v xml:space="preserve"> </v>
      </c>
      <c r="L1176" s="16" t="str">
        <f>+CONSOLIDADO!L1180&amp;" "&amp;CONSOLIDADO!M1180</f>
        <v xml:space="preserve"> </v>
      </c>
      <c r="M1176" s="16" t="str">
        <f>+CONSOLIDADO!N1180&amp;" "&amp;CONSOLIDADO!O1180</f>
        <v xml:space="preserve"> </v>
      </c>
    </row>
    <row r="1177" spans="1:13" x14ac:dyDescent="0.2">
      <c r="A1177" s="34" t="str">
        <f t="shared" si="90"/>
        <v>-674</v>
      </c>
      <c r="B1177" s="34">
        <f t="shared" si="91"/>
        <v>674</v>
      </c>
      <c r="C1177" s="34" t="str">
        <f t="shared" si="92"/>
        <v/>
      </c>
      <c r="D1177" s="34" t="str">
        <f t="shared" si="93"/>
        <v/>
      </c>
      <c r="E1177" s="34" t="str">
        <f t="shared" si="94"/>
        <v/>
      </c>
      <c r="F1177" s="35" t="str">
        <f>IF(ISERROR(CONSOLIDADO!D1181&amp;IF(LEN(CONSOLIDADO!G1181)=1,"00"&amp;CONSOLIDADO!G1181,IF(LEN(CONSOLIDADO!G1181)=2,"0"&amp;CONSOLIDADO!G1181,IF(LEN(CONSOLIDADO!G1181)=3,CONSOLIDADO!G1181,""))))=TRUE,"",CONSOLIDADO!D1181&amp;IF(LEN(CONSOLIDADO!G1181)=1,"00"&amp;CONSOLIDADO!G1181,IF(LEN(CONSOLIDADO!G1181)=2,"0"&amp;CONSOLIDADO!G1181,IF(LEN(CONSOLIDADO!G1181)=3,CONSOLIDADO!G1181,""))))</f>
        <v/>
      </c>
      <c r="G1177" s="16">
        <f>CONSOLIDADO!B1181</f>
        <v>0</v>
      </c>
      <c r="H1177" s="16" t="str">
        <f>MID(CONSOLIDADO!E1181,6,250)</f>
        <v/>
      </c>
      <c r="I1177" s="36">
        <f>CONSOLIDADO!H1181</f>
        <v>0</v>
      </c>
      <c r="J1177" s="34" t="str">
        <f>+CONSOLIDADO!P1181&amp;" - "&amp;CONSOLIDADO!Q1181&amp;" - "&amp;CONSOLIDADO!R1181&amp;" "&amp;CONSOLIDADO!S1181</f>
        <v xml:space="preserve"> -  -  </v>
      </c>
      <c r="K1177" s="34" t="str">
        <f>+CONSOLIDADO!J1181&amp;" "&amp;CONSOLIDADO!K1181</f>
        <v xml:space="preserve"> </v>
      </c>
      <c r="L1177" s="16" t="str">
        <f>+CONSOLIDADO!L1181&amp;" "&amp;CONSOLIDADO!M1181</f>
        <v xml:space="preserve"> </v>
      </c>
      <c r="M1177" s="16" t="str">
        <f>+CONSOLIDADO!N1181&amp;" "&amp;CONSOLIDADO!O1181</f>
        <v xml:space="preserve"> </v>
      </c>
    </row>
    <row r="1178" spans="1:13" x14ac:dyDescent="0.2">
      <c r="A1178" s="34" t="str">
        <f t="shared" si="90"/>
        <v>-675</v>
      </c>
      <c r="B1178" s="34">
        <f t="shared" si="91"/>
        <v>675</v>
      </c>
      <c r="C1178" s="34" t="str">
        <f t="shared" si="92"/>
        <v/>
      </c>
      <c r="D1178" s="34" t="str">
        <f t="shared" si="93"/>
        <v/>
      </c>
      <c r="E1178" s="34" t="str">
        <f t="shared" si="94"/>
        <v/>
      </c>
      <c r="F1178" s="35" t="str">
        <f>IF(ISERROR(CONSOLIDADO!D1182&amp;IF(LEN(CONSOLIDADO!G1182)=1,"00"&amp;CONSOLIDADO!G1182,IF(LEN(CONSOLIDADO!G1182)=2,"0"&amp;CONSOLIDADO!G1182,IF(LEN(CONSOLIDADO!G1182)=3,CONSOLIDADO!G1182,""))))=TRUE,"",CONSOLIDADO!D1182&amp;IF(LEN(CONSOLIDADO!G1182)=1,"00"&amp;CONSOLIDADO!G1182,IF(LEN(CONSOLIDADO!G1182)=2,"0"&amp;CONSOLIDADO!G1182,IF(LEN(CONSOLIDADO!G1182)=3,CONSOLIDADO!G1182,""))))</f>
        <v/>
      </c>
      <c r="G1178" s="16">
        <f>CONSOLIDADO!B1182</f>
        <v>0</v>
      </c>
      <c r="H1178" s="16" t="str">
        <f>MID(CONSOLIDADO!E1182,6,250)</f>
        <v/>
      </c>
      <c r="I1178" s="36">
        <f>CONSOLIDADO!H1182</f>
        <v>0</v>
      </c>
      <c r="J1178" s="34" t="str">
        <f>+CONSOLIDADO!P1182&amp;" - "&amp;CONSOLIDADO!Q1182&amp;" - "&amp;CONSOLIDADO!R1182&amp;" "&amp;CONSOLIDADO!S1182</f>
        <v xml:space="preserve"> -  -  </v>
      </c>
      <c r="K1178" s="34" t="str">
        <f>+CONSOLIDADO!J1182&amp;" "&amp;CONSOLIDADO!K1182</f>
        <v xml:space="preserve"> </v>
      </c>
      <c r="L1178" s="16" t="str">
        <f>+CONSOLIDADO!L1182&amp;" "&amp;CONSOLIDADO!M1182</f>
        <v xml:space="preserve"> </v>
      </c>
      <c r="M1178" s="16" t="str">
        <f>+CONSOLIDADO!N1182&amp;" "&amp;CONSOLIDADO!O1182</f>
        <v xml:space="preserve"> </v>
      </c>
    </row>
    <row r="1179" spans="1:13" x14ac:dyDescent="0.2">
      <c r="A1179" s="34" t="str">
        <f t="shared" si="90"/>
        <v>-676</v>
      </c>
      <c r="B1179" s="34">
        <f t="shared" si="91"/>
        <v>676</v>
      </c>
      <c r="C1179" s="34" t="str">
        <f t="shared" si="92"/>
        <v/>
      </c>
      <c r="D1179" s="34" t="str">
        <f t="shared" si="93"/>
        <v/>
      </c>
      <c r="E1179" s="34" t="str">
        <f t="shared" si="94"/>
        <v/>
      </c>
      <c r="F1179" s="35" t="str">
        <f>IF(ISERROR(CONSOLIDADO!D1183&amp;IF(LEN(CONSOLIDADO!G1183)=1,"00"&amp;CONSOLIDADO!G1183,IF(LEN(CONSOLIDADO!G1183)=2,"0"&amp;CONSOLIDADO!G1183,IF(LEN(CONSOLIDADO!G1183)=3,CONSOLIDADO!G1183,""))))=TRUE,"",CONSOLIDADO!D1183&amp;IF(LEN(CONSOLIDADO!G1183)=1,"00"&amp;CONSOLIDADO!G1183,IF(LEN(CONSOLIDADO!G1183)=2,"0"&amp;CONSOLIDADO!G1183,IF(LEN(CONSOLIDADO!G1183)=3,CONSOLIDADO!G1183,""))))</f>
        <v/>
      </c>
      <c r="G1179" s="16">
        <f>CONSOLIDADO!B1183</f>
        <v>0</v>
      </c>
      <c r="H1179" s="16" t="str">
        <f>MID(CONSOLIDADO!E1183,6,250)</f>
        <v/>
      </c>
      <c r="I1179" s="36">
        <f>CONSOLIDADO!H1183</f>
        <v>0</v>
      </c>
      <c r="J1179" s="34" t="str">
        <f>+CONSOLIDADO!P1183&amp;" - "&amp;CONSOLIDADO!Q1183&amp;" - "&amp;CONSOLIDADO!R1183&amp;" "&amp;CONSOLIDADO!S1183</f>
        <v xml:space="preserve"> -  -  </v>
      </c>
      <c r="K1179" s="34" t="str">
        <f>+CONSOLIDADO!J1183&amp;" "&amp;CONSOLIDADO!K1183</f>
        <v xml:space="preserve"> </v>
      </c>
      <c r="L1179" s="16" t="str">
        <f>+CONSOLIDADO!L1183&amp;" "&amp;CONSOLIDADO!M1183</f>
        <v xml:space="preserve"> </v>
      </c>
      <c r="M1179" s="16" t="str">
        <f>+CONSOLIDADO!N1183&amp;" "&amp;CONSOLIDADO!O1183</f>
        <v xml:space="preserve"> </v>
      </c>
    </row>
    <row r="1180" spans="1:13" x14ac:dyDescent="0.2">
      <c r="A1180" s="34" t="str">
        <f t="shared" si="90"/>
        <v>-677</v>
      </c>
      <c r="B1180" s="34">
        <f t="shared" si="91"/>
        <v>677</v>
      </c>
      <c r="C1180" s="34" t="str">
        <f t="shared" si="92"/>
        <v/>
      </c>
      <c r="D1180" s="34" t="str">
        <f t="shared" si="93"/>
        <v/>
      </c>
      <c r="E1180" s="34" t="str">
        <f t="shared" si="94"/>
        <v/>
      </c>
      <c r="F1180" s="35" t="str">
        <f>IF(ISERROR(CONSOLIDADO!D1184&amp;IF(LEN(CONSOLIDADO!G1184)=1,"00"&amp;CONSOLIDADO!G1184,IF(LEN(CONSOLIDADO!G1184)=2,"0"&amp;CONSOLIDADO!G1184,IF(LEN(CONSOLIDADO!G1184)=3,CONSOLIDADO!G1184,""))))=TRUE,"",CONSOLIDADO!D1184&amp;IF(LEN(CONSOLIDADO!G1184)=1,"00"&amp;CONSOLIDADO!G1184,IF(LEN(CONSOLIDADO!G1184)=2,"0"&amp;CONSOLIDADO!G1184,IF(LEN(CONSOLIDADO!G1184)=3,CONSOLIDADO!G1184,""))))</f>
        <v/>
      </c>
      <c r="G1180" s="16">
        <f>CONSOLIDADO!B1184</f>
        <v>0</v>
      </c>
      <c r="H1180" s="16" t="str">
        <f>MID(CONSOLIDADO!E1184,6,250)</f>
        <v/>
      </c>
      <c r="I1180" s="36">
        <f>CONSOLIDADO!H1184</f>
        <v>0</v>
      </c>
      <c r="J1180" s="34" t="str">
        <f>+CONSOLIDADO!P1184&amp;" - "&amp;CONSOLIDADO!Q1184&amp;" - "&amp;CONSOLIDADO!R1184&amp;" "&amp;CONSOLIDADO!S1184</f>
        <v xml:space="preserve"> -  -  </v>
      </c>
      <c r="K1180" s="34" t="str">
        <f>+CONSOLIDADO!J1184&amp;" "&amp;CONSOLIDADO!K1184</f>
        <v xml:space="preserve"> </v>
      </c>
      <c r="L1180" s="16" t="str">
        <f>+CONSOLIDADO!L1184&amp;" "&amp;CONSOLIDADO!M1184</f>
        <v xml:space="preserve"> </v>
      </c>
      <c r="M1180" s="16" t="str">
        <f>+CONSOLIDADO!N1184&amp;" "&amp;CONSOLIDADO!O1184</f>
        <v xml:space="preserve"> </v>
      </c>
    </row>
    <row r="1181" spans="1:13" x14ac:dyDescent="0.2">
      <c r="A1181" s="34" t="str">
        <f t="shared" si="90"/>
        <v>-678</v>
      </c>
      <c r="B1181" s="34">
        <f t="shared" si="91"/>
        <v>678</v>
      </c>
      <c r="C1181" s="34" t="str">
        <f t="shared" si="92"/>
        <v/>
      </c>
      <c r="D1181" s="34" t="str">
        <f t="shared" si="93"/>
        <v/>
      </c>
      <c r="E1181" s="34" t="str">
        <f t="shared" si="94"/>
        <v/>
      </c>
      <c r="F1181" s="35" t="str">
        <f>IF(ISERROR(CONSOLIDADO!D1185&amp;IF(LEN(CONSOLIDADO!G1185)=1,"00"&amp;CONSOLIDADO!G1185,IF(LEN(CONSOLIDADO!G1185)=2,"0"&amp;CONSOLIDADO!G1185,IF(LEN(CONSOLIDADO!G1185)=3,CONSOLIDADO!G1185,""))))=TRUE,"",CONSOLIDADO!D1185&amp;IF(LEN(CONSOLIDADO!G1185)=1,"00"&amp;CONSOLIDADO!G1185,IF(LEN(CONSOLIDADO!G1185)=2,"0"&amp;CONSOLIDADO!G1185,IF(LEN(CONSOLIDADO!G1185)=3,CONSOLIDADO!G1185,""))))</f>
        <v/>
      </c>
      <c r="G1181" s="16">
        <f>CONSOLIDADO!B1185</f>
        <v>0</v>
      </c>
      <c r="H1181" s="16" t="str">
        <f>MID(CONSOLIDADO!E1185,6,250)</f>
        <v/>
      </c>
      <c r="I1181" s="36">
        <f>CONSOLIDADO!H1185</f>
        <v>0</v>
      </c>
      <c r="J1181" s="34" t="str">
        <f>+CONSOLIDADO!P1185&amp;" - "&amp;CONSOLIDADO!Q1185&amp;" - "&amp;CONSOLIDADO!R1185&amp;" "&amp;CONSOLIDADO!S1185</f>
        <v xml:space="preserve"> -  -  </v>
      </c>
      <c r="K1181" s="34" t="str">
        <f>+CONSOLIDADO!J1185&amp;" "&amp;CONSOLIDADO!K1185</f>
        <v xml:space="preserve"> </v>
      </c>
      <c r="L1181" s="16" t="str">
        <f>+CONSOLIDADO!L1185&amp;" "&amp;CONSOLIDADO!M1185</f>
        <v xml:space="preserve"> </v>
      </c>
      <c r="M1181" s="16" t="str">
        <f>+CONSOLIDADO!N1185&amp;" "&amp;CONSOLIDADO!O1185</f>
        <v xml:space="preserve"> </v>
      </c>
    </row>
    <row r="1182" spans="1:13" x14ac:dyDescent="0.2">
      <c r="A1182" s="34" t="str">
        <f t="shared" si="90"/>
        <v>-679</v>
      </c>
      <c r="B1182" s="34">
        <f t="shared" si="91"/>
        <v>679</v>
      </c>
      <c r="C1182" s="34" t="str">
        <f t="shared" si="92"/>
        <v/>
      </c>
      <c r="D1182" s="34" t="str">
        <f t="shared" si="93"/>
        <v/>
      </c>
      <c r="E1182" s="34" t="str">
        <f t="shared" si="94"/>
        <v/>
      </c>
      <c r="F1182" s="35" t="str">
        <f>IF(ISERROR(CONSOLIDADO!D1186&amp;IF(LEN(CONSOLIDADO!G1186)=1,"00"&amp;CONSOLIDADO!G1186,IF(LEN(CONSOLIDADO!G1186)=2,"0"&amp;CONSOLIDADO!G1186,IF(LEN(CONSOLIDADO!G1186)=3,CONSOLIDADO!G1186,""))))=TRUE,"",CONSOLIDADO!D1186&amp;IF(LEN(CONSOLIDADO!G1186)=1,"00"&amp;CONSOLIDADO!G1186,IF(LEN(CONSOLIDADO!G1186)=2,"0"&amp;CONSOLIDADO!G1186,IF(LEN(CONSOLIDADO!G1186)=3,CONSOLIDADO!G1186,""))))</f>
        <v/>
      </c>
      <c r="G1182" s="16">
        <f>CONSOLIDADO!B1186</f>
        <v>0</v>
      </c>
      <c r="H1182" s="16" t="str">
        <f>MID(CONSOLIDADO!E1186,6,250)</f>
        <v/>
      </c>
      <c r="I1182" s="36">
        <f>CONSOLIDADO!H1186</f>
        <v>0</v>
      </c>
      <c r="J1182" s="34" t="str">
        <f>+CONSOLIDADO!P1186&amp;" - "&amp;CONSOLIDADO!Q1186&amp;" - "&amp;CONSOLIDADO!R1186&amp;" "&amp;CONSOLIDADO!S1186</f>
        <v xml:space="preserve"> -  -  </v>
      </c>
      <c r="K1182" s="34" t="str">
        <f>+CONSOLIDADO!J1186&amp;" "&amp;CONSOLIDADO!K1186</f>
        <v xml:space="preserve"> </v>
      </c>
      <c r="L1182" s="16" t="str">
        <f>+CONSOLIDADO!L1186&amp;" "&amp;CONSOLIDADO!M1186</f>
        <v xml:space="preserve"> </v>
      </c>
      <c r="M1182" s="16" t="str">
        <f>+CONSOLIDADO!N1186&amp;" "&amp;CONSOLIDADO!O1186</f>
        <v xml:space="preserve"> </v>
      </c>
    </row>
    <row r="1183" spans="1:13" x14ac:dyDescent="0.2">
      <c r="A1183" s="34" t="str">
        <f t="shared" si="90"/>
        <v>-680</v>
      </c>
      <c r="B1183" s="34">
        <f t="shared" si="91"/>
        <v>680</v>
      </c>
      <c r="C1183" s="34" t="str">
        <f t="shared" si="92"/>
        <v/>
      </c>
      <c r="D1183" s="34" t="str">
        <f t="shared" si="93"/>
        <v/>
      </c>
      <c r="E1183" s="34" t="str">
        <f t="shared" si="94"/>
        <v/>
      </c>
      <c r="F1183" s="35" t="str">
        <f>IF(ISERROR(CONSOLIDADO!D1187&amp;IF(LEN(CONSOLIDADO!G1187)=1,"00"&amp;CONSOLIDADO!G1187,IF(LEN(CONSOLIDADO!G1187)=2,"0"&amp;CONSOLIDADO!G1187,IF(LEN(CONSOLIDADO!G1187)=3,CONSOLIDADO!G1187,""))))=TRUE,"",CONSOLIDADO!D1187&amp;IF(LEN(CONSOLIDADO!G1187)=1,"00"&amp;CONSOLIDADO!G1187,IF(LEN(CONSOLIDADO!G1187)=2,"0"&amp;CONSOLIDADO!G1187,IF(LEN(CONSOLIDADO!G1187)=3,CONSOLIDADO!G1187,""))))</f>
        <v/>
      </c>
      <c r="G1183" s="16">
        <f>CONSOLIDADO!B1187</f>
        <v>0</v>
      </c>
      <c r="H1183" s="16" t="str">
        <f>MID(CONSOLIDADO!E1187,6,250)</f>
        <v/>
      </c>
      <c r="I1183" s="36">
        <f>CONSOLIDADO!H1187</f>
        <v>0</v>
      </c>
      <c r="J1183" s="34" t="str">
        <f>+CONSOLIDADO!P1187&amp;" - "&amp;CONSOLIDADO!Q1187&amp;" - "&amp;CONSOLIDADO!R1187&amp;" "&amp;CONSOLIDADO!S1187</f>
        <v xml:space="preserve"> -  -  </v>
      </c>
      <c r="K1183" s="34" t="str">
        <f>+CONSOLIDADO!J1187&amp;" "&amp;CONSOLIDADO!K1187</f>
        <v xml:space="preserve"> </v>
      </c>
      <c r="L1183" s="16" t="str">
        <f>+CONSOLIDADO!L1187&amp;" "&amp;CONSOLIDADO!M1187</f>
        <v xml:space="preserve"> </v>
      </c>
      <c r="M1183" s="16" t="str">
        <f>+CONSOLIDADO!N1187&amp;" "&amp;CONSOLIDADO!O1187</f>
        <v xml:space="preserve"> </v>
      </c>
    </row>
    <row r="1184" spans="1:13" x14ac:dyDescent="0.2">
      <c r="A1184" s="34" t="str">
        <f t="shared" si="90"/>
        <v>-681</v>
      </c>
      <c r="B1184" s="34">
        <f t="shared" si="91"/>
        <v>681</v>
      </c>
      <c r="C1184" s="34" t="str">
        <f t="shared" si="92"/>
        <v/>
      </c>
      <c r="D1184" s="34" t="str">
        <f t="shared" si="93"/>
        <v/>
      </c>
      <c r="E1184" s="34" t="str">
        <f t="shared" si="94"/>
        <v/>
      </c>
      <c r="F1184" s="35" t="str">
        <f>IF(ISERROR(CONSOLIDADO!D1188&amp;IF(LEN(CONSOLIDADO!G1188)=1,"00"&amp;CONSOLIDADO!G1188,IF(LEN(CONSOLIDADO!G1188)=2,"0"&amp;CONSOLIDADO!G1188,IF(LEN(CONSOLIDADO!G1188)=3,CONSOLIDADO!G1188,""))))=TRUE,"",CONSOLIDADO!D1188&amp;IF(LEN(CONSOLIDADO!G1188)=1,"00"&amp;CONSOLIDADO!G1188,IF(LEN(CONSOLIDADO!G1188)=2,"0"&amp;CONSOLIDADO!G1188,IF(LEN(CONSOLIDADO!G1188)=3,CONSOLIDADO!G1188,""))))</f>
        <v/>
      </c>
      <c r="G1184" s="16">
        <f>CONSOLIDADO!B1188</f>
        <v>0</v>
      </c>
      <c r="H1184" s="16" t="str">
        <f>MID(CONSOLIDADO!E1188,6,250)</f>
        <v/>
      </c>
      <c r="I1184" s="36">
        <f>CONSOLIDADO!H1188</f>
        <v>0</v>
      </c>
      <c r="J1184" s="34" t="str">
        <f>+CONSOLIDADO!P1188&amp;" - "&amp;CONSOLIDADO!Q1188&amp;" - "&amp;CONSOLIDADO!R1188&amp;" "&amp;CONSOLIDADO!S1188</f>
        <v xml:space="preserve"> -  -  </v>
      </c>
      <c r="K1184" s="34" t="str">
        <f>+CONSOLIDADO!J1188&amp;" "&amp;CONSOLIDADO!K1188</f>
        <v xml:space="preserve"> </v>
      </c>
      <c r="L1184" s="16" t="str">
        <f>+CONSOLIDADO!L1188&amp;" "&amp;CONSOLIDADO!M1188</f>
        <v xml:space="preserve"> </v>
      </c>
      <c r="M1184" s="16" t="str">
        <f>+CONSOLIDADO!N1188&amp;" "&amp;CONSOLIDADO!O1188</f>
        <v xml:space="preserve"> </v>
      </c>
    </row>
    <row r="1185" spans="1:13" x14ac:dyDescent="0.2">
      <c r="A1185" s="34" t="str">
        <f t="shared" si="90"/>
        <v>-682</v>
      </c>
      <c r="B1185" s="34">
        <f t="shared" si="91"/>
        <v>682</v>
      </c>
      <c r="C1185" s="34" t="str">
        <f t="shared" si="92"/>
        <v/>
      </c>
      <c r="D1185" s="34" t="str">
        <f t="shared" si="93"/>
        <v/>
      </c>
      <c r="E1185" s="34" t="str">
        <f t="shared" si="94"/>
        <v/>
      </c>
      <c r="F1185" s="35" t="str">
        <f>IF(ISERROR(CONSOLIDADO!D1189&amp;IF(LEN(CONSOLIDADO!G1189)=1,"00"&amp;CONSOLIDADO!G1189,IF(LEN(CONSOLIDADO!G1189)=2,"0"&amp;CONSOLIDADO!G1189,IF(LEN(CONSOLIDADO!G1189)=3,CONSOLIDADO!G1189,""))))=TRUE,"",CONSOLIDADO!D1189&amp;IF(LEN(CONSOLIDADO!G1189)=1,"00"&amp;CONSOLIDADO!G1189,IF(LEN(CONSOLIDADO!G1189)=2,"0"&amp;CONSOLIDADO!G1189,IF(LEN(CONSOLIDADO!G1189)=3,CONSOLIDADO!G1189,""))))</f>
        <v/>
      </c>
      <c r="G1185" s="16">
        <f>CONSOLIDADO!B1189</f>
        <v>0</v>
      </c>
      <c r="H1185" s="16" t="str">
        <f>MID(CONSOLIDADO!E1189,6,250)</f>
        <v/>
      </c>
      <c r="I1185" s="36">
        <f>CONSOLIDADO!H1189</f>
        <v>0</v>
      </c>
      <c r="J1185" s="34" t="str">
        <f>+CONSOLIDADO!P1189&amp;" - "&amp;CONSOLIDADO!Q1189&amp;" - "&amp;CONSOLIDADO!R1189&amp;" "&amp;CONSOLIDADO!S1189</f>
        <v xml:space="preserve"> -  -  </v>
      </c>
      <c r="K1185" s="34" t="str">
        <f>+CONSOLIDADO!J1189&amp;" "&amp;CONSOLIDADO!K1189</f>
        <v xml:space="preserve"> </v>
      </c>
      <c r="L1185" s="16" t="str">
        <f>+CONSOLIDADO!L1189&amp;" "&amp;CONSOLIDADO!M1189</f>
        <v xml:space="preserve"> </v>
      </c>
      <c r="M1185" s="16" t="str">
        <f>+CONSOLIDADO!N1189&amp;" "&amp;CONSOLIDADO!O1189</f>
        <v xml:space="preserve"> </v>
      </c>
    </row>
    <row r="1186" spans="1:13" x14ac:dyDescent="0.2">
      <c r="A1186" s="34" t="str">
        <f t="shared" si="90"/>
        <v>-683</v>
      </c>
      <c r="B1186" s="34">
        <f t="shared" si="91"/>
        <v>683</v>
      </c>
      <c r="C1186" s="34" t="str">
        <f t="shared" si="92"/>
        <v/>
      </c>
      <c r="D1186" s="34" t="str">
        <f t="shared" si="93"/>
        <v/>
      </c>
      <c r="E1186" s="34" t="str">
        <f t="shared" si="94"/>
        <v/>
      </c>
      <c r="F1186" s="35" t="str">
        <f>IF(ISERROR(CONSOLIDADO!D1190&amp;IF(LEN(CONSOLIDADO!G1190)=1,"00"&amp;CONSOLIDADO!G1190,IF(LEN(CONSOLIDADO!G1190)=2,"0"&amp;CONSOLIDADO!G1190,IF(LEN(CONSOLIDADO!G1190)=3,CONSOLIDADO!G1190,""))))=TRUE,"",CONSOLIDADO!D1190&amp;IF(LEN(CONSOLIDADO!G1190)=1,"00"&amp;CONSOLIDADO!G1190,IF(LEN(CONSOLIDADO!G1190)=2,"0"&amp;CONSOLIDADO!G1190,IF(LEN(CONSOLIDADO!G1190)=3,CONSOLIDADO!G1190,""))))</f>
        <v/>
      </c>
      <c r="G1186" s="16">
        <f>CONSOLIDADO!B1190</f>
        <v>0</v>
      </c>
      <c r="H1186" s="16" t="str">
        <f>MID(CONSOLIDADO!E1190,6,250)</f>
        <v/>
      </c>
      <c r="I1186" s="36">
        <f>CONSOLIDADO!H1190</f>
        <v>0</v>
      </c>
      <c r="J1186" s="34" t="str">
        <f>+CONSOLIDADO!P1190&amp;" - "&amp;CONSOLIDADO!Q1190&amp;" - "&amp;CONSOLIDADO!R1190&amp;" "&amp;CONSOLIDADO!S1190</f>
        <v xml:space="preserve"> -  -  </v>
      </c>
      <c r="K1186" s="34" t="str">
        <f>+CONSOLIDADO!J1190&amp;" "&amp;CONSOLIDADO!K1190</f>
        <v xml:space="preserve"> </v>
      </c>
      <c r="L1186" s="16" t="str">
        <f>+CONSOLIDADO!L1190&amp;" "&amp;CONSOLIDADO!M1190</f>
        <v xml:space="preserve"> </v>
      </c>
      <c r="M1186" s="16" t="str">
        <f>+CONSOLIDADO!N1190&amp;" "&amp;CONSOLIDADO!O1190</f>
        <v xml:space="preserve"> </v>
      </c>
    </row>
    <row r="1187" spans="1:13" x14ac:dyDescent="0.2">
      <c r="A1187" s="34" t="str">
        <f t="shared" si="90"/>
        <v>-684</v>
      </c>
      <c r="B1187" s="34">
        <f t="shared" si="91"/>
        <v>684</v>
      </c>
      <c r="C1187" s="34" t="str">
        <f t="shared" si="92"/>
        <v/>
      </c>
      <c r="D1187" s="34" t="str">
        <f t="shared" si="93"/>
        <v/>
      </c>
      <c r="E1187" s="34" t="str">
        <f t="shared" si="94"/>
        <v/>
      </c>
      <c r="F1187" s="35" t="str">
        <f>IF(ISERROR(CONSOLIDADO!D1191&amp;IF(LEN(CONSOLIDADO!G1191)=1,"00"&amp;CONSOLIDADO!G1191,IF(LEN(CONSOLIDADO!G1191)=2,"0"&amp;CONSOLIDADO!G1191,IF(LEN(CONSOLIDADO!G1191)=3,CONSOLIDADO!G1191,""))))=TRUE,"",CONSOLIDADO!D1191&amp;IF(LEN(CONSOLIDADO!G1191)=1,"00"&amp;CONSOLIDADO!G1191,IF(LEN(CONSOLIDADO!G1191)=2,"0"&amp;CONSOLIDADO!G1191,IF(LEN(CONSOLIDADO!G1191)=3,CONSOLIDADO!G1191,""))))</f>
        <v/>
      </c>
      <c r="G1187" s="16">
        <f>CONSOLIDADO!B1191</f>
        <v>0</v>
      </c>
      <c r="H1187" s="16" t="str">
        <f>MID(CONSOLIDADO!E1191,6,250)</f>
        <v/>
      </c>
      <c r="I1187" s="36">
        <f>CONSOLIDADO!H1191</f>
        <v>0</v>
      </c>
      <c r="J1187" s="34" t="str">
        <f>+CONSOLIDADO!P1191&amp;" - "&amp;CONSOLIDADO!Q1191&amp;" - "&amp;CONSOLIDADO!R1191&amp;" "&amp;CONSOLIDADO!S1191</f>
        <v xml:space="preserve"> -  -  </v>
      </c>
      <c r="K1187" s="34" t="str">
        <f>+CONSOLIDADO!J1191&amp;" "&amp;CONSOLIDADO!K1191</f>
        <v xml:space="preserve"> </v>
      </c>
      <c r="L1187" s="16" t="str">
        <f>+CONSOLIDADO!L1191&amp;" "&amp;CONSOLIDADO!M1191</f>
        <v xml:space="preserve"> </v>
      </c>
      <c r="M1187" s="16" t="str">
        <f>+CONSOLIDADO!N1191&amp;" "&amp;CONSOLIDADO!O1191</f>
        <v xml:space="preserve"> </v>
      </c>
    </row>
    <row r="1188" spans="1:13" x14ac:dyDescent="0.2">
      <c r="A1188" s="34" t="str">
        <f t="shared" si="90"/>
        <v>-685</v>
      </c>
      <c r="B1188" s="34">
        <f t="shared" si="91"/>
        <v>685</v>
      </c>
      <c r="C1188" s="34" t="str">
        <f t="shared" si="92"/>
        <v/>
      </c>
      <c r="D1188" s="34" t="str">
        <f t="shared" si="93"/>
        <v/>
      </c>
      <c r="E1188" s="34" t="str">
        <f t="shared" si="94"/>
        <v/>
      </c>
      <c r="F1188" s="35" t="str">
        <f>IF(ISERROR(CONSOLIDADO!D1192&amp;IF(LEN(CONSOLIDADO!G1192)=1,"00"&amp;CONSOLIDADO!G1192,IF(LEN(CONSOLIDADO!G1192)=2,"0"&amp;CONSOLIDADO!G1192,IF(LEN(CONSOLIDADO!G1192)=3,CONSOLIDADO!G1192,""))))=TRUE,"",CONSOLIDADO!D1192&amp;IF(LEN(CONSOLIDADO!G1192)=1,"00"&amp;CONSOLIDADO!G1192,IF(LEN(CONSOLIDADO!G1192)=2,"0"&amp;CONSOLIDADO!G1192,IF(LEN(CONSOLIDADO!G1192)=3,CONSOLIDADO!G1192,""))))</f>
        <v/>
      </c>
      <c r="G1188" s="16">
        <f>CONSOLIDADO!B1192</f>
        <v>0</v>
      </c>
      <c r="H1188" s="16" t="str">
        <f>MID(CONSOLIDADO!E1192,6,250)</f>
        <v/>
      </c>
      <c r="I1188" s="36">
        <f>CONSOLIDADO!H1192</f>
        <v>0</v>
      </c>
      <c r="J1188" s="34" t="str">
        <f>+CONSOLIDADO!P1192&amp;" - "&amp;CONSOLIDADO!Q1192&amp;" - "&amp;CONSOLIDADO!R1192&amp;" "&amp;CONSOLIDADO!S1192</f>
        <v xml:space="preserve"> -  -  </v>
      </c>
      <c r="K1188" s="34" t="str">
        <f>+CONSOLIDADO!J1192&amp;" "&amp;CONSOLIDADO!K1192</f>
        <v xml:space="preserve"> </v>
      </c>
      <c r="L1188" s="16" t="str">
        <f>+CONSOLIDADO!L1192&amp;" "&amp;CONSOLIDADO!M1192</f>
        <v xml:space="preserve"> </v>
      </c>
      <c r="M1188" s="16" t="str">
        <f>+CONSOLIDADO!N1192&amp;" "&amp;CONSOLIDADO!O1192</f>
        <v xml:space="preserve"> </v>
      </c>
    </row>
    <row r="1189" spans="1:13" x14ac:dyDescent="0.2">
      <c r="A1189" s="34" t="str">
        <f t="shared" si="90"/>
        <v>-686</v>
      </c>
      <c r="B1189" s="34">
        <f t="shared" si="91"/>
        <v>686</v>
      </c>
      <c r="C1189" s="34" t="str">
        <f t="shared" si="92"/>
        <v/>
      </c>
      <c r="D1189" s="34" t="str">
        <f t="shared" si="93"/>
        <v/>
      </c>
      <c r="E1189" s="34" t="str">
        <f t="shared" si="94"/>
        <v/>
      </c>
      <c r="F1189" s="35" t="str">
        <f>IF(ISERROR(CONSOLIDADO!D1193&amp;IF(LEN(CONSOLIDADO!G1193)=1,"00"&amp;CONSOLIDADO!G1193,IF(LEN(CONSOLIDADO!G1193)=2,"0"&amp;CONSOLIDADO!G1193,IF(LEN(CONSOLIDADO!G1193)=3,CONSOLIDADO!G1193,""))))=TRUE,"",CONSOLIDADO!D1193&amp;IF(LEN(CONSOLIDADO!G1193)=1,"00"&amp;CONSOLIDADO!G1193,IF(LEN(CONSOLIDADO!G1193)=2,"0"&amp;CONSOLIDADO!G1193,IF(LEN(CONSOLIDADO!G1193)=3,CONSOLIDADO!G1193,""))))</f>
        <v/>
      </c>
      <c r="G1189" s="16">
        <f>CONSOLIDADO!B1193</f>
        <v>0</v>
      </c>
      <c r="H1189" s="16" t="str">
        <f>MID(CONSOLIDADO!E1193,6,250)</f>
        <v/>
      </c>
      <c r="I1189" s="36">
        <f>CONSOLIDADO!H1193</f>
        <v>0</v>
      </c>
      <c r="J1189" s="34" t="str">
        <f>+CONSOLIDADO!P1193&amp;" - "&amp;CONSOLIDADO!Q1193&amp;" - "&amp;CONSOLIDADO!R1193&amp;" "&amp;CONSOLIDADO!S1193</f>
        <v xml:space="preserve"> -  -  </v>
      </c>
      <c r="K1189" s="34" t="str">
        <f>+CONSOLIDADO!J1193&amp;" "&amp;CONSOLIDADO!K1193</f>
        <v xml:space="preserve"> </v>
      </c>
      <c r="L1189" s="16" t="str">
        <f>+CONSOLIDADO!L1193&amp;" "&amp;CONSOLIDADO!M1193</f>
        <v xml:space="preserve"> </v>
      </c>
      <c r="M1189" s="16" t="str">
        <f>+CONSOLIDADO!N1193&amp;" "&amp;CONSOLIDADO!O1193</f>
        <v xml:space="preserve"> </v>
      </c>
    </row>
    <row r="1190" spans="1:13" x14ac:dyDescent="0.2">
      <c r="A1190" s="34" t="str">
        <f t="shared" si="90"/>
        <v>-687</v>
      </c>
      <c r="B1190" s="34">
        <f t="shared" si="91"/>
        <v>687</v>
      </c>
      <c r="C1190" s="34" t="str">
        <f t="shared" si="92"/>
        <v/>
      </c>
      <c r="D1190" s="34" t="str">
        <f t="shared" si="93"/>
        <v/>
      </c>
      <c r="E1190" s="34" t="str">
        <f t="shared" si="94"/>
        <v/>
      </c>
      <c r="F1190" s="35" t="str">
        <f>IF(ISERROR(CONSOLIDADO!D1194&amp;IF(LEN(CONSOLIDADO!G1194)=1,"00"&amp;CONSOLIDADO!G1194,IF(LEN(CONSOLIDADO!G1194)=2,"0"&amp;CONSOLIDADO!G1194,IF(LEN(CONSOLIDADO!G1194)=3,CONSOLIDADO!G1194,""))))=TRUE,"",CONSOLIDADO!D1194&amp;IF(LEN(CONSOLIDADO!G1194)=1,"00"&amp;CONSOLIDADO!G1194,IF(LEN(CONSOLIDADO!G1194)=2,"0"&amp;CONSOLIDADO!G1194,IF(LEN(CONSOLIDADO!G1194)=3,CONSOLIDADO!G1194,""))))</f>
        <v/>
      </c>
      <c r="G1190" s="16">
        <f>CONSOLIDADO!B1194</f>
        <v>0</v>
      </c>
      <c r="H1190" s="16" t="str">
        <f>MID(CONSOLIDADO!E1194,6,250)</f>
        <v/>
      </c>
      <c r="I1190" s="36">
        <f>CONSOLIDADO!H1194</f>
        <v>0</v>
      </c>
      <c r="J1190" s="34" t="str">
        <f>+CONSOLIDADO!P1194&amp;" - "&amp;CONSOLIDADO!Q1194&amp;" - "&amp;CONSOLIDADO!R1194&amp;" "&amp;CONSOLIDADO!S1194</f>
        <v xml:space="preserve"> -  -  </v>
      </c>
      <c r="K1190" s="34" t="str">
        <f>+CONSOLIDADO!J1194&amp;" "&amp;CONSOLIDADO!K1194</f>
        <v xml:space="preserve"> </v>
      </c>
      <c r="L1190" s="16" t="str">
        <f>+CONSOLIDADO!L1194&amp;" "&amp;CONSOLIDADO!M1194</f>
        <v xml:space="preserve"> </v>
      </c>
      <c r="M1190" s="16" t="str">
        <f>+CONSOLIDADO!N1194&amp;" "&amp;CONSOLIDADO!O1194</f>
        <v xml:space="preserve"> </v>
      </c>
    </row>
    <row r="1191" spans="1:13" x14ac:dyDescent="0.2">
      <c r="A1191" s="34" t="str">
        <f t="shared" si="90"/>
        <v>-688</v>
      </c>
      <c r="B1191" s="34">
        <f t="shared" si="91"/>
        <v>688</v>
      </c>
      <c r="C1191" s="34" t="str">
        <f t="shared" si="92"/>
        <v/>
      </c>
      <c r="D1191" s="34" t="str">
        <f t="shared" si="93"/>
        <v/>
      </c>
      <c r="E1191" s="34" t="str">
        <f t="shared" si="94"/>
        <v/>
      </c>
      <c r="F1191" s="35" t="str">
        <f>IF(ISERROR(CONSOLIDADO!D1195&amp;IF(LEN(CONSOLIDADO!G1195)=1,"00"&amp;CONSOLIDADO!G1195,IF(LEN(CONSOLIDADO!G1195)=2,"0"&amp;CONSOLIDADO!G1195,IF(LEN(CONSOLIDADO!G1195)=3,CONSOLIDADO!G1195,""))))=TRUE,"",CONSOLIDADO!D1195&amp;IF(LEN(CONSOLIDADO!G1195)=1,"00"&amp;CONSOLIDADO!G1195,IF(LEN(CONSOLIDADO!G1195)=2,"0"&amp;CONSOLIDADO!G1195,IF(LEN(CONSOLIDADO!G1195)=3,CONSOLIDADO!G1195,""))))</f>
        <v/>
      </c>
      <c r="G1191" s="16">
        <f>CONSOLIDADO!B1195</f>
        <v>0</v>
      </c>
      <c r="H1191" s="16" t="str">
        <f>MID(CONSOLIDADO!E1195,6,250)</f>
        <v/>
      </c>
      <c r="I1191" s="36">
        <f>CONSOLIDADO!H1195</f>
        <v>0</v>
      </c>
      <c r="J1191" s="34" t="str">
        <f>+CONSOLIDADO!P1195&amp;" - "&amp;CONSOLIDADO!Q1195&amp;" - "&amp;CONSOLIDADO!R1195&amp;" "&amp;CONSOLIDADO!S1195</f>
        <v xml:space="preserve"> -  -  </v>
      </c>
      <c r="K1191" s="34" t="str">
        <f>+CONSOLIDADO!J1195&amp;" "&amp;CONSOLIDADO!K1195</f>
        <v xml:space="preserve"> </v>
      </c>
      <c r="L1191" s="16" t="str">
        <f>+CONSOLIDADO!L1195&amp;" "&amp;CONSOLIDADO!M1195</f>
        <v xml:space="preserve"> </v>
      </c>
      <c r="M1191" s="16" t="str">
        <f>+CONSOLIDADO!N1195&amp;" "&amp;CONSOLIDADO!O1195</f>
        <v xml:space="preserve"> </v>
      </c>
    </row>
    <row r="1192" spans="1:13" x14ac:dyDescent="0.2">
      <c r="A1192" s="34" t="str">
        <f t="shared" si="90"/>
        <v>-689</v>
      </c>
      <c r="B1192" s="34">
        <f t="shared" si="91"/>
        <v>689</v>
      </c>
      <c r="C1192" s="34" t="str">
        <f t="shared" si="92"/>
        <v/>
      </c>
      <c r="D1192" s="34" t="str">
        <f t="shared" si="93"/>
        <v/>
      </c>
      <c r="E1192" s="34" t="str">
        <f t="shared" si="94"/>
        <v/>
      </c>
      <c r="F1192" s="35" t="str">
        <f>IF(ISERROR(CONSOLIDADO!D1196&amp;IF(LEN(CONSOLIDADO!G1196)=1,"00"&amp;CONSOLIDADO!G1196,IF(LEN(CONSOLIDADO!G1196)=2,"0"&amp;CONSOLIDADO!G1196,IF(LEN(CONSOLIDADO!G1196)=3,CONSOLIDADO!G1196,""))))=TRUE,"",CONSOLIDADO!D1196&amp;IF(LEN(CONSOLIDADO!G1196)=1,"00"&amp;CONSOLIDADO!G1196,IF(LEN(CONSOLIDADO!G1196)=2,"0"&amp;CONSOLIDADO!G1196,IF(LEN(CONSOLIDADO!G1196)=3,CONSOLIDADO!G1196,""))))</f>
        <v/>
      </c>
      <c r="G1192" s="16">
        <f>CONSOLIDADO!B1196</f>
        <v>0</v>
      </c>
      <c r="H1192" s="16" t="str">
        <f>MID(CONSOLIDADO!E1196,6,250)</f>
        <v/>
      </c>
      <c r="I1192" s="36">
        <f>CONSOLIDADO!H1196</f>
        <v>0</v>
      </c>
      <c r="J1192" s="34" t="str">
        <f>+CONSOLIDADO!P1196&amp;" - "&amp;CONSOLIDADO!Q1196&amp;" - "&amp;CONSOLIDADO!R1196&amp;" "&amp;CONSOLIDADO!S1196</f>
        <v xml:space="preserve"> -  -  </v>
      </c>
      <c r="K1192" s="34" t="str">
        <f>+CONSOLIDADO!J1196&amp;" "&amp;CONSOLIDADO!K1196</f>
        <v xml:space="preserve"> </v>
      </c>
      <c r="L1192" s="16" t="str">
        <f>+CONSOLIDADO!L1196&amp;" "&amp;CONSOLIDADO!M1196</f>
        <v xml:space="preserve"> </v>
      </c>
      <c r="M1192" s="16" t="str">
        <f>+CONSOLIDADO!N1196&amp;" "&amp;CONSOLIDADO!O1196</f>
        <v xml:space="preserve"> </v>
      </c>
    </row>
    <row r="1193" spans="1:13" x14ac:dyDescent="0.2">
      <c r="A1193" s="34" t="str">
        <f t="shared" si="90"/>
        <v>-690</v>
      </c>
      <c r="B1193" s="34">
        <f t="shared" si="91"/>
        <v>690</v>
      </c>
      <c r="C1193" s="34" t="str">
        <f t="shared" si="92"/>
        <v/>
      </c>
      <c r="D1193" s="34" t="str">
        <f t="shared" si="93"/>
        <v/>
      </c>
      <c r="E1193" s="34" t="str">
        <f t="shared" si="94"/>
        <v/>
      </c>
      <c r="F1193" s="35" t="str">
        <f>IF(ISERROR(CONSOLIDADO!D1197&amp;IF(LEN(CONSOLIDADO!G1197)=1,"00"&amp;CONSOLIDADO!G1197,IF(LEN(CONSOLIDADO!G1197)=2,"0"&amp;CONSOLIDADO!G1197,IF(LEN(CONSOLIDADO!G1197)=3,CONSOLIDADO!G1197,""))))=TRUE,"",CONSOLIDADO!D1197&amp;IF(LEN(CONSOLIDADO!G1197)=1,"00"&amp;CONSOLIDADO!G1197,IF(LEN(CONSOLIDADO!G1197)=2,"0"&amp;CONSOLIDADO!G1197,IF(LEN(CONSOLIDADO!G1197)=3,CONSOLIDADO!G1197,""))))</f>
        <v/>
      </c>
      <c r="G1193" s="16">
        <f>CONSOLIDADO!B1197</f>
        <v>0</v>
      </c>
      <c r="H1193" s="16" t="str">
        <f>MID(CONSOLIDADO!E1197,6,250)</f>
        <v/>
      </c>
      <c r="I1193" s="36">
        <f>CONSOLIDADO!H1197</f>
        <v>0</v>
      </c>
      <c r="J1193" s="34" t="str">
        <f>+CONSOLIDADO!P1197&amp;" - "&amp;CONSOLIDADO!Q1197&amp;" - "&amp;CONSOLIDADO!R1197&amp;" "&amp;CONSOLIDADO!S1197</f>
        <v xml:space="preserve"> -  -  </v>
      </c>
      <c r="K1193" s="34" t="str">
        <f>+CONSOLIDADO!J1197&amp;" "&amp;CONSOLIDADO!K1197</f>
        <v xml:space="preserve"> </v>
      </c>
      <c r="L1193" s="16" t="str">
        <f>+CONSOLIDADO!L1197&amp;" "&amp;CONSOLIDADO!M1197</f>
        <v xml:space="preserve"> </v>
      </c>
      <c r="M1193" s="16" t="str">
        <f>+CONSOLIDADO!N1197&amp;" "&amp;CONSOLIDADO!O1197</f>
        <v xml:space="preserve"> </v>
      </c>
    </row>
    <row r="1194" spans="1:13" x14ac:dyDescent="0.2">
      <c r="A1194" s="34" t="str">
        <f t="shared" si="90"/>
        <v>-691</v>
      </c>
      <c r="B1194" s="34">
        <f t="shared" si="91"/>
        <v>691</v>
      </c>
      <c r="C1194" s="34" t="str">
        <f t="shared" si="92"/>
        <v/>
      </c>
      <c r="D1194" s="34" t="str">
        <f t="shared" si="93"/>
        <v/>
      </c>
      <c r="E1194" s="34" t="str">
        <f t="shared" si="94"/>
        <v/>
      </c>
      <c r="F1194" s="35" t="str">
        <f>IF(ISERROR(CONSOLIDADO!D1198&amp;IF(LEN(CONSOLIDADO!G1198)=1,"00"&amp;CONSOLIDADO!G1198,IF(LEN(CONSOLIDADO!G1198)=2,"0"&amp;CONSOLIDADO!G1198,IF(LEN(CONSOLIDADO!G1198)=3,CONSOLIDADO!G1198,""))))=TRUE,"",CONSOLIDADO!D1198&amp;IF(LEN(CONSOLIDADO!G1198)=1,"00"&amp;CONSOLIDADO!G1198,IF(LEN(CONSOLIDADO!G1198)=2,"0"&amp;CONSOLIDADO!G1198,IF(LEN(CONSOLIDADO!G1198)=3,CONSOLIDADO!G1198,""))))</f>
        <v/>
      </c>
      <c r="G1194" s="16">
        <f>CONSOLIDADO!B1198</f>
        <v>0</v>
      </c>
      <c r="H1194" s="16" t="str">
        <f>MID(CONSOLIDADO!E1198,6,250)</f>
        <v/>
      </c>
      <c r="I1194" s="36">
        <f>CONSOLIDADO!H1198</f>
        <v>0</v>
      </c>
      <c r="J1194" s="34" t="str">
        <f>+CONSOLIDADO!P1198&amp;" - "&amp;CONSOLIDADO!Q1198&amp;" - "&amp;CONSOLIDADO!R1198&amp;" "&amp;CONSOLIDADO!S1198</f>
        <v xml:space="preserve"> -  -  </v>
      </c>
      <c r="K1194" s="34" t="str">
        <f>+CONSOLIDADO!J1198&amp;" "&amp;CONSOLIDADO!K1198</f>
        <v xml:space="preserve"> </v>
      </c>
      <c r="L1194" s="16" t="str">
        <f>+CONSOLIDADO!L1198&amp;" "&amp;CONSOLIDADO!M1198</f>
        <v xml:space="preserve"> </v>
      </c>
      <c r="M1194" s="16" t="str">
        <f>+CONSOLIDADO!N1198&amp;" "&amp;CONSOLIDADO!O1198</f>
        <v xml:space="preserve"> </v>
      </c>
    </row>
    <row r="1195" spans="1:13" x14ac:dyDescent="0.2">
      <c r="A1195" s="34" t="str">
        <f t="shared" si="90"/>
        <v>-692</v>
      </c>
      <c r="B1195" s="34">
        <f t="shared" si="91"/>
        <v>692</v>
      </c>
      <c r="C1195" s="34" t="str">
        <f t="shared" si="92"/>
        <v/>
      </c>
      <c r="D1195" s="34" t="str">
        <f t="shared" si="93"/>
        <v/>
      </c>
      <c r="E1195" s="34" t="str">
        <f t="shared" si="94"/>
        <v/>
      </c>
      <c r="F1195" s="35" t="str">
        <f>IF(ISERROR(CONSOLIDADO!D1199&amp;IF(LEN(CONSOLIDADO!G1199)=1,"00"&amp;CONSOLIDADO!G1199,IF(LEN(CONSOLIDADO!G1199)=2,"0"&amp;CONSOLIDADO!G1199,IF(LEN(CONSOLIDADO!G1199)=3,CONSOLIDADO!G1199,""))))=TRUE,"",CONSOLIDADO!D1199&amp;IF(LEN(CONSOLIDADO!G1199)=1,"00"&amp;CONSOLIDADO!G1199,IF(LEN(CONSOLIDADO!G1199)=2,"0"&amp;CONSOLIDADO!G1199,IF(LEN(CONSOLIDADO!G1199)=3,CONSOLIDADO!G1199,""))))</f>
        <v/>
      </c>
      <c r="G1195" s="16">
        <f>CONSOLIDADO!B1199</f>
        <v>0</v>
      </c>
      <c r="H1195" s="16" t="str">
        <f>MID(CONSOLIDADO!E1199,6,250)</f>
        <v/>
      </c>
      <c r="I1195" s="36">
        <f>CONSOLIDADO!H1199</f>
        <v>0</v>
      </c>
      <c r="J1195" s="34" t="str">
        <f>+CONSOLIDADO!P1199&amp;" - "&amp;CONSOLIDADO!Q1199&amp;" - "&amp;CONSOLIDADO!R1199&amp;" "&amp;CONSOLIDADO!S1199</f>
        <v xml:space="preserve"> -  -  </v>
      </c>
      <c r="K1195" s="34" t="str">
        <f>+CONSOLIDADO!J1199&amp;" "&amp;CONSOLIDADO!K1199</f>
        <v xml:space="preserve"> </v>
      </c>
      <c r="L1195" s="16" t="str">
        <f>+CONSOLIDADO!L1199&amp;" "&amp;CONSOLIDADO!M1199</f>
        <v xml:space="preserve"> </v>
      </c>
      <c r="M1195" s="16" t="str">
        <f>+CONSOLIDADO!N1199&amp;" "&amp;CONSOLIDADO!O1199</f>
        <v xml:space="preserve"> </v>
      </c>
    </row>
    <row r="1196" spans="1:13" x14ac:dyDescent="0.2">
      <c r="A1196" s="34" t="str">
        <f t="shared" si="90"/>
        <v>-693</v>
      </c>
      <c r="B1196" s="34">
        <f t="shared" si="91"/>
        <v>693</v>
      </c>
      <c r="C1196" s="34" t="str">
        <f t="shared" si="92"/>
        <v/>
      </c>
      <c r="D1196" s="34" t="str">
        <f t="shared" si="93"/>
        <v/>
      </c>
      <c r="E1196" s="34" t="str">
        <f t="shared" si="94"/>
        <v/>
      </c>
      <c r="F1196" s="35" t="str">
        <f>IF(ISERROR(CONSOLIDADO!D1200&amp;IF(LEN(CONSOLIDADO!G1200)=1,"00"&amp;CONSOLIDADO!G1200,IF(LEN(CONSOLIDADO!G1200)=2,"0"&amp;CONSOLIDADO!G1200,IF(LEN(CONSOLIDADO!G1200)=3,CONSOLIDADO!G1200,""))))=TRUE,"",CONSOLIDADO!D1200&amp;IF(LEN(CONSOLIDADO!G1200)=1,"00"&amp;CONSOLIDADO!G1200,IF(LEN(CONSOLIDADO!G1200)=2,"0"&amp;CONSOLIDADO!G1200,IF(LEN(CONSOLIDADO!G1200)=3,CONSOLIDADO!G1200,""))))</f>
        <v/>
      </c>
      <c r="G1196" s="16">
        <f>CONSOLIDADO!B1200</f>
        <v>0</v>
      </c>
      <c r="H1196" s="16" t="str">
        <f>MID(CONSOLIDADO!E1200,6,250)</f>
        <v/>
      </c>
      <c r="I1196" s="36">
        <f>CONSOLIDADO!H1200</f>
        <v>0</v>
      </c>
      <c r="J1196" s="34" t="str">
        <f>+CONSOLIDADO!P1200&amp;" - "&amp;CONSOLIDADO!Q1200&amp;" - "&amp;CONSOLIDADO!R1200&amp;" "&amp;CONSOLIDADO!S1200</f>
        <v xml:space="preserve"> -  -  </v>
      </c>
      <c r="K1196" s="34" t="str">
        <f>+CONSOLIDADO!J1200&amp;" "&amp;CONSOLIDADO!K1200</f>
        <v xml:space="preserve"> </v>
      </c>
      <c r="L1196" s="16" t="str">
        <f>+CONSOLIDADO!L1200&amp;" "&amp;CONSOLIDADO!M1200</f>
        <v xml:space="preserve"> </v>
      </c>
      <c r="M1196" s="16" t="str">
        <f>+CONSOLIDADO!N1200&amp;" "&amp;CONSOLIDADO!O1200</f>
        <v xml:space="preserve"> </v>
      </c>
    </row>
    <row r="1197" spans="1:13" x14ac:dyDescent="0.2">
      <c r="A1197" s="34" t="str">
        <f t="shared" si="90"/>
        <v>-694</v>
      </c>
      <c r="B1197" s="34">
        <f t="shared" si="91"/>
        <v>694</v>
      </c>
      <c r="C1197" s="34" t="str">
        <f t="shared" si="92"/>
        <v/>
      </c>
      <c r="D1197" s="34" t="str">
        <f t="shared" si="93"/>
        <v/>
      </c>
      <c r="E1197" s="34" t="str">
        <f t="shared" si="94"/>
        <v/>
      </c>
      <c r="F1197" s="35" t="str">
        <f>IF(ISERROR(CONSOLIDADO!D1201&amp;IF(LEN(CONSOLIDADO!G1201)=1,"00"&amp;CONSOLIDADO!G1201,IF(LEN(CONSOLIDADO!G1201)=2,"0"&amp;CONSOLIDADO!G1201,IF(LEN(CONSOLIDADO!G1201)=3,CONSOLIDADO!G1201,""))))=TRUE,"",CONSOLIDADO!D1201&amp;IF(LEN(CONSOLIDADO!G1201)=1,"00"&amp;CONSOLIDADO!G1201,IF(LEN(CONSOLIDADO!G1201)=2,"0"&amp;CONSOLIDADO!G1201,IF(LEN(CONSOLIDADO!G1201)=3,CONSOLIDADO!G1201,""))))</f>
        <v/>
      </c>
      <c r="G1197" s="16">
        <f>CONSOLIDADO!B1201</f>
        <v>0</v>
      </c>
      <c r="H1197" s="16" t="str">
        <f>MID(CONSOLIDADO!E1201,6,250)</f>
        <v/>
      </c>
      <c r="I1197" s="36">
        <f>CONSOLIDADO!H1201</f>
        <v>0</v>
      </c>
      <c r="J1197" s="34" t="str">
        <f>+CONSOLIDADO!P1201&amp;" - "&amp;CONSOLIDADO!Q1201&amp;" - "&amp;CONSOLIDADO!R1201&amp;" "&amp;CONSOLIDADO!S1201</f>
        <v xml:space="preserve"> -  -  </v>
      </c>
      <c r="K1197" s="34" t="str">
        <f>+CONSOLIDADO!J1201&amp;" "&amp;CONSOLIDADO!K1201</f>
        <v xml:space="preserve"> </v>
      </c>
      <c r="L1197" s="16" t="str">
        <f>+CONSOLIDADO!L1201&amp;" "&amp;CONSOLIDADO!M1201</f>
        <v xml:space="preserve"> </v>
      </c>
      <c r="M1197" s="16" t="str">
        <f>+CONSOLIDADO!N1201&amp;" "&amp;CONSOLIDADO!O1201</f>
        <v xml:space="preserve"> </v>
      </c>
    </row>
    <row r="1198" spans="1:13" x14ac:dyDescent="0.2">
      <c r="A1198" s="34" t="str">
        <f t="shared" si="90"/>
        <v>-695</v>
      </c>
      <c r="B1198" s="34">
        <f t="shared" si="91"/>
        <v>695</v>
      </c>
      <c r="C1198" s="34" t="str">
        <f t="shared" si="92"/>
        <v/>
      </c>
      <c r="D1198" s="34" t="str">
        <f t="shared" si="93"/>
        <v/>
      </c>
      <c r="E1198" s="34" t="str">
        <f t="shared" si="94"/>
        <v/>
      </c>
      <c r="F1198" s="35" t="str">
        <f>IF(ISERROR(CONSOLIDADO!D1202&amp;IF(LEN(CONSOLIDADO!G1202)=1,"00"&amp;CONSOLIDADO!G1202,IF(LEN(CONSOLIDADO!G1202)=2,"0"&amp;CONSOLIDADO!G1202,IF(LEN(CONSOLIDADO!G1202)=3,CONSOLIDADO!G1202,""))))=TRUE,"",CONSOLIDADO!D1202&amp;IF(LEN(CONSOLIDADO!G1202)=1,"00"&amp;CONSOLIDADO!G1202,IF(LEN(CONSOLIDADO!G1202)=2,"0"&amp;CONSOLIDADO!G1202,IF(LEN(CONSOLIDADO!G1202)=3,CONSOLIDADO!G1202,""))))</f>
        <v/>
      </c>
      <c r="G1198" s="16">
        <f>CONSOLIDADO!B1202</f>
        <v>0</v>
      </c>
      <c r="H1198" s="16" t="str">
        <f>MID(CONSOLIDADO!E1202,6,250)</f>
        <v/>
      </c>
      <c r="I1198" s="36">
        <f>CONSOLIDADO!H1202</f>
        <v>0</v>
      </c>
      <c r="J1198" s="34" t="str">
        <f>+CONSOLIDADO!P1202&amp;" - "&amp;CONSOLIDADO!Q1202&amp;" - "&amp;CONSOLIDADO!R1202&amp;" "&amp;CONSOLIDADO!S1202</f>
        <v xml:space="preserve"> -  -  </v>
      </c>
      <c r="K1198" s="34" t="str">
        <f>+CONSOLIDADO!J1202&amp;" "&amp;CONSOLIDADO!K1202</f>
        <v xml:space="preserve"> </v>
      </c>
      <c r="L1198" s="16" t="str">
        <f>+CONSOLIDADO!L1202&amp;" "&amp;CONSOLIDADO!M1202</f>
        <v xml:space="preserve"> </v>
      </c>
      <c r="M1198" s="16" t="str">
        <f>+CONSOLIDADO!N1202&amp;" "&amp;CONSOLIDADO!O1202</f>
        <v xml:space="preserve"> </v>
      </c>
    </row>
    <row r="1199" spans="1:13" x14ac:dyDescent="0.2">
      <c r="A1199" s="34" t="str">
        <f t="shared" si="90"/>
        <v>-696</v>
      </c>
      <c r="B1199" s="34">
        <f t="shared" si="91"/>
        <v>696</v>
      </c>
      <c r="C1199" s="34" t="str">
        <f t="shared" si="92"/>
        <v/>
      </c>
      <c r="D1199" s="34" t="str">
        <f t="shared" si="93"/>
        <v/>
      </c>
      <c r="E1199" s="34" t="str">
        <f t="shared" si="94"/>
        <v/>
      </c>
      <c r="F1199" s="35" t="str">
        <f>IF(ISERROR(CONSOLIDADO!D1203&amp;IF(LEN(CONSOLIDADO!G1203)=1,"00"&amp;CONSOLIDADO!G1203,IF(LEN(CONSOLIDADO!G1203)=2,"0"&amp;CONSOLIDADO!G1203,IF(LEN(CONSOLIDADO!G1203)=3,CONSOLIDADO!G1203,""))))=TRUE,"",CONSOLIDADO!D1203&amp;IF(LEN(CONSOLIDADO!G1203)=1,"00"&amp;CONSOLIDADO!G1203,IF(LEN(CONSOLIDADO!G1203)=2,"0"&amp;CONSOLIDADO!G1203,IF(LEN(CONSOLIDADO!G1203)=3,CONSOLIDADO!G1203,""))))</f>
        <v/>
      </c>
      <c r="G1199" s="16">
        <f>CONSOLIDADO!B1203</f>
        <v>0</v>
      </c>
      <c r="H1199" s="16" t="str">
        <f>MID(CONSOLIDADO!E1203,6,250)</f>
        <v/>
      </c>
      <c r="I1199" s="36">
        <f>CONSOLIDADO!H1203</f>
        <v>0</v>
      </c>
      <c r="J1199" s="34" t="str">
        <f>+CONSOLIDADO!P1203&amp;" - "&amp;CONSOLIDADO!Q1203&amp;" - "&amp;CONSOLIDADO!R1203&amp;" "&amp;CONSOLIDADO!S1203</f>
        <v xml:space="preserve"> -  -  </v>
      </c>
      <c r="K1199" s="34" t="str">
        <f>+CONSOLIDADO!J1203&amp;" "&amp;CONSOLIDADO!K1203</f>
        <v xml:space="preserve"> </v>
      </c>
      <c r="L1199" s="16" t="str">
        <f>+CONSOLIDADO!L1203&amp;" "&amp;CONSOLIDADO!M1203</f>
        <v xml:space="preserve"> </v>
      </c>
      <c r="M1199" s="16" t="str">
        <f>+CONSOLIDADO!N1203&amp;" "&amp;CONSOLIDADO!O1203</f>
        <v xml:space="preserve"> </v>
      </c>
    </row>
    <row r="1200" spans="1:13" x14ac:dyDescent="0.2">
      <c r="A1200" s="34" t="str">
        <f t="shared" si="90"/>
        <v>-697</v>
      </c>
      <c r="B1200" s="34">
        <f t="shared" si="91"/>
        <v>697</v>
      </c>
      <c r="C1200" s="34" t="str">
        <f t="shared" si="92"/>
        <v/>
      </c>
      <c r="D1200" s="34" t="str">
        <f t="shared" si="93"/>
        <v/>
      </c>
      <c r="E1200" s="34" t="str">
        <f t="shared" si="94"/>
        <v/>
      </c>
      <c r="F1200" s="35" t="str">
        <f>IF(ISERROR(CONSOLIDADO!D1204&amp;IF(LEN(CONSOLIDADO!G1204)=1,"00"&amp;CONSOLIDADO!G1204,IF(LEN(CONSOLIDADO!G1204)=2,"0"&amp;CONSOLIDADO!G1204,IF(LEN(CONSOLIDADO!G1204)=3,CONSOLIDADO!G1204,""))))=TRUE,"",CONSOLIDADO!D1204&amp;IF(LEN(CONSOLIDADO!G1204)=1,"00"&amp;CONSOLIDADO!G1204,IF(LEN(CONSOLIDADO!G1204)=2,"0"&amp;CONSOLIDADO!G1204,IF(LEN(CONSOLIDADO!G1204)=3,CONSOLIDADO!G1204,""))))</f>
        <v/>
      </c>
      <c r="G1200" s="16">
        <f>CONSOLIDADO!B1204</f>
        <v>0</v>
      </c>
      <c r="H1200" s="16" t="str">
        <f>MID(CONSOLIDADO!E1204,6,250)</f>
        <v/>
      </c>
      <c r="I1200" s="36">
        <f>CONSOLIDADO!H1204</f>
        <v>0</v>
      </c>
      <c r="J1200" s="34" t="str">
        <f>+CONSOLIDADO!P1204&amp;" - "&amp;CONSOLIDADO!Q1204&amp;" - "&amp;CONSOLIDADO!R1204&amp;" "&amp;CONSOLIDADO!S1204</f>
        <v xml:space="preserve"> -  -  </v>
      </c>
      <c r="K1200" s="34" t="str">
        <f>+CONSOLIDADO!J1204&amp;" "&amp;CONSOLIDADO!K1204</f>
        <v xml:space="preserve"> </v>
      </c>
      <c r="L1200" s="16" t="str">
        <f>+CONSOLIDADO!L1204&amp;" "&amp;CONSOLIDADO!M1204</f>
        <v xml:space="preserve"> </v>
      </c>
      <c r="M1200" s="16" t="str">
        <f>+CONSOLIDADO!N1204&amp;" "&amp;CONSOLIDADO!O1204</f>
        <v xml:space="preserve"> </v>
      </c>
    </row>
    <row r="1201" spans="1:13" x14ac:dyDescent="0.2">
      <c r="A1201" s="34" t="str">
        <f t="shared" si="90"/>
        <v>-698</v>
      </c>
      <c r="B1201" s="34">
        <f t="shared" si="91"/>
        <v>698</v>
      </c>
      <c r="C1201" s="34" t="str">
        <f t="shared" si="92"/>
        <v/>
      </c>
      <c r="D1201" s="34" t="str">
        <f t="shared" si="93"/>
        <v/>
      </c>
      <c r="E1201" s="34" t="str">
        <f t="shared" si="94"/>
        <v/>
      </c>
      <c r="F1201" s="35" t="str">
        <f>IF(ISERROR(CONSOLIDADO!D1205&amp;IF(LEN(CONSOLIDADO!G1205)=1,"00"&amp;CONSOLIDADO!G1205,IF(LEN(CONSOLIDADO!G1205)=2,"0"&amp;CONSOLIDADO!G1205,IF(LEN(CONSOLIDADO!G1205)=3,CONSOLIDADO!G1205,""))))=TRUE,"",CONSOLIDADO!D1205&amp;IF(LEN(CONSOLIDADO!G1205)=1,"00"&amp;CONSOLIDADO!G1205,IF(LEN(CONSOLIDADO!G1205)=2,"0"&amp;CONSOLIDADO!G1205,IF(LEN(CONSOLIDADO!G1205)=3,CONSOLIDADO!G1205,""))))</f>
        <v/>
      </c>
      <c r="G1201" s="16">
        <f>CONSOLIDADO!B1205</f>
        <v>0</v>
      </c>
      <c r="H1201" s="16" t="str">
        <f>MID(CONSOLIDADO!E1205,6,250)</f>
        <v/>
      </c>
      <c r="I1201" s="36">
        <f>CONSOLIDADO!H1205</f>
        <v>0</v>
      </c>
      <c r="J1201" s="34" t="str">
        <f>+CONSOLIDADO!P1205&amp;" - "&amp;CONSOLIDADO!Q1205&amp;" - "&amp;CONSOLIDADO!R1205&amp;" "&amp;CONSOLIDADO!S1205</f>
        <v xml:space="preserve"> -  -  </v>
      </c>
      <c r="K1201" s="34" t="str">
        <f>+CONSOLIDADO!J1205&amp;" "&amp;CONSOLIDADO!K1205</f>
        <v xml:space="preserve"> </v>
      </c>
      <c r="L1201" s="16" t="str">
        <f>+CONSOLIDADO!L1205&amp;" "&amp;CONSOLIDADO!M1205</f>
        <v xml:space="preserve"> </v>
      </c>
      <c r="M1201" s="16" t="str">
        <f>+CONSOLIDADO!N1205&amp;" "&amp;CONSOLIDADO!O1205</f>
        <v xml:space="preserve"> </v>
      </c>
    </row>
    <row r="1202" spans="1:13" x14ac:dyDescent="0.2">
      <c r="A1202" s="34" t="str">
        <f t="shared" si="90"/>
        <v>-699</v>
      </c>
      <c r="B1202" s="34">
        <f t="shared" si="91"/>
        <v>699</v>
      </c>
      <c r="C1202" s="34" t="str">
        <f t="shared" si="92"/>
        <v/>
      </c>
      <c r="D1202" s="34" t="str">
        <f t="shared" si="93"/>
        <v/>
      </c>
      <c r="E1202" s="34" t="str">
        <f t="shared" si="94"/>
        <v/>
      </c>
      <c r="F1202" s="35" t="str">
        <f>IF(ISERROR(CONSOLIDADO!D1206&amp;IF(LEN(CONSOLIDADO!G1206)=1,"00"&amp;CONSOLIDADO!G1206,IF(LEN(CONSOLIDADO!G1206)=2,"0"&amp;CONSOLIDADO!G1206,IF(LEN(CONSOLIDADO!G1206)=3,CONSOLIDADO!G1206,""))))=TRUE,"",CONSOLIDADO!D1206&amp;IF(LEN(CONSOLIDADO!G1206)=1,"00"&amp;CONSOLIDADO!G1206,IF(LEN(CONSOLIDADO!G1206)=2,"0"&amp;CONSOLIDADO!G1206,IF(LEN(CONSOLIDADO!G1206)=3,CONSOLIDADO!G1206,""))))</f>
        <v/>
      </c>
      <c r="G1202" s="16">
        <f>CONSOLIDADO!B1206</f>
        <v>0</v>
      </c>
      <c r="H1202" s="16" t="str">
        <f>MID(CONSOLIDADO!E1206,6,250)</f>
        <v/>
      </c>
      <c r="I1202" s="36">
        <f>CONSOLIDADO!H1206</f>
        <v>0</v>
      </c>
      <c r="J1202" s="34" t="str">
        <f>+CONSOLIDADO!P1206&amp;" - "&amp;CONSOLIDADO!Q1206&amp;" - "&amp;CONSOLIDADO!R1206&amp;" "&amp;CONSOLIDADO!S1206</f>
        <v xml:space="preserve"> -  -  </v>
      </c>
      <c r="K1202" s="34" t="str">
        <f>+CONSOLIDADO!J1206&amp;" "&amp;CONSOLIDADO!K1206</f>
        <v xml:space="preserve"> </v>
      </c>
      <c r="L1202" s="16" t="str">
        <f>+CONSOLIDADO!L1206&amp;" "&amp;CONSOLIDADO!M1206</f>
        <v xml:space="preserve"> </v>
      </c>
      <c r="M1202" s="16" t="str">
        <f>+CONSOLIDADO!N1206&amp;" "&amp;CONSOLIDADO!O1206</f>
        <v xml:space="preserve"> </v>
      </c>
    </row>
    <row r="1203" spans="1:13" x14ac:dyDescent="0.2">
      <c r="A1203" s="34" t="str">
        <f t="shared" si="90"/>
        <v>-700</v>
      </c>
      <c r="B1203" s="34">
        <f t="shared" si="91"/>
        <v>700</v>
      </c>
      <c r="C1203" s="34" t="str">
        <f t="shared" si="92"/>
        <v/>
      </c>
      <c r="D1203" s="34" t="str">
        <f t="shared" si="93"/>
        <v/>
      </c>
      <c r="E1203" s="34" t="str">
        <f t="shared" si="94"/>
        <v/>
      </c>
      <c r="F1203" s="35" t="str">
        <f>IF(ISERROR(CONSOLIDADO!D1207&amp;IF(LEN(CONSOLIDADO!G1207)=1,"00"&amp;CONSOLIDADO!G1207,IF(LEN(CONSOLIDADO!G1207)=2,"0"&amp;CONSOLIDADO!G1207,IF(LEN(CONSOLIDADO!G1207)=3,CONSOLIDADO!G1207,""))))=TRUE,"",CONSOLIDADO!D1207&amp;IF(LEN(CONSOLIDADO!G1207)=1,"00"&amp;CONSOLIDADO!G1207,IF(LEN(CONSOLIDADO!G1207)=2,"0"&amp;CONSOLIDADO!G1207,IF(LEN(CONSOLIDADO!G1207)=3,CONSOLIDADO!G1207,""))))</f>
        <v/>
      </c>
      <c r="G1203" s="16">
        <f>CONSOLIDADO!B1207</f>
        <v>0</v>
      </c>
      <c r="H1203" s="16" t="str">
        <f>MID(CONSOLIDADO!E1207,6,250)</f>
        <v/>
      </c>
      <c r="I1203" s="36">
        <f>CONSOLIDADO!H1207</f>
        <v>0</v>
      </c>
      <c r="J1203" s="34" t="str">
        <f>+CONSOLIDADO!P1207&amp;" - "&amp;CONSOLIDADO!Q1207&amp;" - "&amp;CONSOLIDADO!R1207&amp;" "&amp;CONSOLIDADO!S1207</f>
        <v xml:space="preserve"> -  -  </v>
      </c>
      <c r="K1203" s="34" t="str">
        <f>+CONSOLIDADO!J1207&amp;" "&amp;CONSOLIDADO!K1207</f>
        <v xml:space="preserve"> </v>
      </c>
      <c r="L1203" s="16" t="str">
        <f>+CONSOLIDADO!L1207&amp;" "&amp;CONSOLIDADO!M1207</f>
        <v xml:space="preserve"> </v>
      </c>
      <c r="M1203" s="16" t="str">
        <f>+CONSOLIDADO!N1207&amp;" "&amp;CONSOLIDADO!O1207</f>
        <v xml:space="preserve"> </v>
      </c>
    </row>
    <row r="1204" spans="1:13" x14ac:dyDescent="0.2">
      <c r="A1204" s="34" t="str">
        <f t="shared" si="90"/>
        <v>-701</v>
      </c>
      <c r="B1204" s="34">
        <f t="shared" si="91"/>
        <v>701</v>
      </c>
      <c r="C1204" s="34" t="str">
        <f t="shared" si="92"/>
        <v/>
      </c>
      <c r="D1204" s="34" t="str">
        <f t="shared" si="93"/>
        <v/>
      </c>
      <c r="E1204" s="34" t="str">
        <f t="shared" si="94"/>
        <v/>
      </c>
      <c r="F1204" s="35" t="str">
        <f>IF(ISERROR(CONSOLIDADO!D1208&amp;IF(LEN(CONSOLIDADO!G1208)=1,"00"&amp;CONSOLIDADO!G1208,IF(LEN(CONSOLIDADO!G1208)=2,"0"&amp;CONSOLIDADO!G1208,IF(LEN(CONSOLIDADO!G1208)=3,CONSOLIDADO!G1208,""))))=TRUE,"",CONSOLIDADO!D1208&amp;IF(LEN(CONSOLIDADO!G1208)=1,"00"&amp;CONSOLIDADO!G1208,IF(LEN(CONSOLIDADO!G1208)=2,"0"&amp;CONSOLIDADO!G1208,IF(LEN(CONSOLIDADO!G1208)=3,CONSOLIDADO!G1208,""))))</f>
        <v/>
      </c>
      <c r="G1204" s="16">
        <f>CONSOLIDADO!B1208</f>
        <v>0</v>
      </c>
      <c r="H1204" s="16" t="str">
        <f>MID(CONSOLIDADO!E1208,6,250)</f>
        <v/>
      </c>
      <c r="I1204" s="36">
        <f>CONSOLIDADO!H1208</f>
        <v>0</v>
      </c>
      <c r="J1204" s="34" t="str">
        <f>+CONSOLIDADO!P1208&amp;" - "&amp;CONSOLIDADO!Q1208&amp;" - "&amp;CONSOLIDADO!R1208&amp;" "&amp;CONSOLIDADO!S1208</f>
        <v xml:space="preserve"> -  -  </v>
      </c>
      <c r="K1204" s="34" t="str">
        <f>+CONSOLIDADO!J1208&amp;" "&amp;CONSOLIDADO!K1208</f>
        <v xml:space="preserve"> </v>
      </c>
      <c r="L1204" s="16" t="str">
        <f>+CONSOLIDADO!L1208&amp;" "&amp;CONSOLIDADO!M1208</f>
        <v xml:space="preserve"> </v>
      </c>
      <c r="M1204" s="16" t="str">
        <f>+CONSOLIDADO!N1208&amp;" "&amp;CONSOLIDADO!O1208</f>
        <v xml:space="preserve"> </v>
      </c>
    </row>
    <row r="1205" spans="1:13" x14ac:dyDescent="0.2">
      <c r="A1205" s="34" t="str">
        <f t="shared" si="90"/>
        <v>-702</v>
      </c>
      <c r="B1205" s="34">
        <f t="shared" si="91"/>
        <v>702</v>
      </c>
      <c r="C1205" s="34" t="str">
        <f t="shared" si="92"/>
        <v/>
      </c>
      <c r="D1205" s="34" t="str">
        <f t="shared" si="93"/>
        <v/>
      </c>
      <c r="E1205" s="34" t="str">
        <f t="shared" si="94"/>
        <v/>
      </c>
      <c r="F1205" s="35" t="str">
        <f>IF(ISERROR(CONSOLIDADO!D1209&amp;IF(LEN(CONSOLIDADO!G1209)=1,"00"&amp;CONSOLIDADO!G1209,IF(LEN(CONSOLIDADO!G1209)=2,"0"&amp;CONSOLIDADO!G1209,IF(LEN(CONSOLIDADO!G1209)=3,CONSOLIDADO!G1209,""))))=TRUE,"",CONSOLIDADO!D1209&amp;IF(LEN(CONSOLIDADO!G1209)=1,"00"&amp;CONSOLIDADO!G1209,IF(LEN(CONSOLIDADO!G1209)=2,"0"&amp;CONSOLIDADO!G1209,IF(LEN(CONSOLIDADO!G1209)=3,CONSOLIDADO!G1209,""))))</f>
        <v/>
      </c>
      <c r="G1205" s="16">
        <f>CONSOLIDADO!B1209</f>
        <v>0</v>
      </c>
      <c r="H1205" s="16" t="str">
        <f>MID(CONSOLIDADO!E1209,6,250)</f>
        <v/>
      </c>
      <c r="I1205" s="36">
        <f>CONSOLIDADO!H1209</f>
        <v>0</v>
      </c>
      <c r="J1205" s="34" t="str">
        <f>+CONSOLIDADO!P1209&amp;" - "&amp;CONSOLIDADO!Q1209&amp;" - "&amp;CONSOLIDADO!R1209&amp;" "&amp;CONSOLIDADO!S1209</f>
        <v xml:space="preserve"> -  -  </v>
      </c>
      <c r="K1205" s="34" t="str">
        <f>+CONSOLIDADO!J1209&amp;" "&amp;CONSOLIDADO!K1209</f>
        <v xml:space="preserve"> </v>
      </c>
      <c r="L1205" s="16" t="str">
        <f>+CONSOLIDADO!L1209&amp;" "&amp;CONSOLIDADO!M1209</f>
        <v xml:space="preserve"> </v>
      </c>
      <c r="M1205" s="16" t="str">
        <f>+CONSOLIDADO!N1209&amp;" "&amp;CONSOLIDADO!O1209</f>
        <v xml:space="preserve"> </v>
      </c>
    </row>
    <row r="1206" spans="1:13" x14ac:dyDescent="0.2">
      <c r="A1206" s="34" t="str">
        <f t="shared" si="90"/>
        <v>-703</v>
      </c>
      <c r="B1206" s="34">
        <f t="shared" si="91"/>
        <v>703</v>
      </c>
      <c r="C1206" s="34" t="str">
        <f t="shared" si="92"/>
        <v/>
      </c>
      <c r="D1206" s="34" t="str">
        <f t="shared" si="93"/>
        <v/>
      </c>
      <c r="E1206" s="34" t="str">
        <f t="shared" si="94"/>
        <v/>
      </c>
      <c r="F1206" s="35" t="str">
        <f>IF(ISERROR(CONSOLIDADO!D1210&amp;IF(LEN(CONSOLIDADO!G1210)=1,"00"&amp;CONSOLIDADO!G1210,IF(LEN(CONSOLIDADO!G1210)=2,"0"&amp;CONSOLIDADO!G1210,IF(LEN(CONSOLIDADO!G1210)=3,CONSOLIDADO!G1210,""))))=TRUE,"",CONSOLIDADO!D1210&amp;IF(LEN(CONSOLIDADO!G1210)=1,"00"&amp;CONSOLIDADO!G1210,IF(LEN(CONSOLIDADO!G1210)=2,"0"&amp;CONSOLIDADO!G1210,IF(LEN(CONSOLIDADO!G1210)=3,CONSOLIDADO!G1210,""))))</f>
        <v/>
      </c>
      <c r="G1206" s="16">
        <f>CONSOLIDADO!B1210</f>
        <v>0</v>
      </c>
      <c r="H1206" s="16" t="str">
        <f>MID(CONSOLIDADO!E1210,6,250)</f>
        <v/>
      </c>
      <c r="I1206" s="36">
        <f>CONSOLIDADO!H1210</f>
        <v>0</v>
      </c>
      <c r="J1206" s="34" t="str">
        <f>+CONSOLIDADO!P1210&amp;" - "&amp;CONSOLIDADO!Q1210&amp;" - "&amp;CONSOLIDADO!R1210&amp;" "&amp;CONSOLIDADO!S1210</f>
        <v xml:space="preserve"> -  -  </v>
      </c>
      <c r="K1206" s="34" t="str">
        <f>+CONSOLIDADO!J1210&amp;" "&amp;CONSOLIDADO!K1210</f>
        <v xml:space="preserve"> </v>
      </c>
      <c r="L1206" s="16" t="str">
        <f>+CONSOLIDADO!L1210&amp;" "&amp;CONSOLIDADO!M1210</f>
        <v xml:space="preserve"> </v>
      </c>
      <c r="M1206" s="16" t="str">
        <f>+CONSOLIDADO!N1210&amp;" "&amp;CONSOLIDADO!O1210</f>
        <v xml:space="preserve"> </v>
      </c>
    </row>
    <row r="1207" spans="1:13" x14ac:dyDescent="0.2">
      <c r="A1207" s="34" t="str">
        <f t="shared" si="90"/>
        <v>-704</v>
      </c>
      <c r="B1207" s="34">
        <f t="shared" si="91"/>
        <v>704</v>
      </c>
      <c r="C1207" s="34" t="str">
        <f t="shared" si="92"/>
        <v/>
      </c>
      <c r="D1207" s="34" t="str">
        <f t="shared" si="93"/>
        <v/>
      </c>
      <c r="E1207" s="34" t="str">
        <f t="shared" si="94"/>
        <v/>
      </c>
      <c r="F1207" s="35" t="str">
        <f>IF(ISERROR(CONSOLIDADO!D1211&amp;IF(LEN(CONSOLIDADO!G1211)=1,"00"&amp;CONSOLIDADO!G1211,IF(LEN(CONSOLIDADO!G1211)=2,"0"&amp;CONSOLIDADO!G1211,IF(LEN(CONSOLIDADO!G1211)=3,CONSOLIDADO!G1211,""))))=TRUE,"",CONSOLIDADO!D1211&amp;IF(LEN(CONSOLIDADO!G1211)=1,"00"&amp;CONSOLIDADO!G1211,IF(LEN(CONSOLIDADO!G1211)=2,"0"&amp;CONSOLIDADO!G1211,IF(LEN(CONSOLIDADO!G1211)=3,CONSOLIDADO!G1211,""))))</f>
        <v/>
      </c>
      <c r="G1207" s="16">
        <f>CONSOLIDADO!B1211</f>
        <v>0</v>
      </c>
      <c r="H1207" s="16" t="str">
        <f>MID(CONSOLIDADO!E1211,6,250)</f>
        <v/>
      </c>
      <c r="I1207" s="36">
        <f>CONSOLIDADO!H1211</f>
        <v>0</v>
      </c>
      <c r="J1207" s="34" t="str">
        <f>+CONSOLIDADO!P1211&amp;" - "&amp;CONSOLIDADO!Q1211&amp;" - "&amp;CONSOLIDADO!R1211&amp;" "&amp;CONSOLIDADO!S1211</f>
        <v xml:space="preserve"> -  -  </v>
      </c>
      <c r="K1207" s="34" t="str">
        <f>+CONSOLIDADO!J1211&amp;" "&amp;CONSOLIDADO!K1211</f>
        <v xml:space="preserve"> </v>
      </c>
      <c r="L1207" s="16" t="str">
        <f>+CONSOLIDADO!L1211&amp;" "&amp;CONSOLIDADO!M1211</f>
        <v xml:space="preserve"> </v>
      </c>
      <c r="M1207" s="16" t="str">
        <f>+CONSOLIDADO!N1211&amp;" "&amp;CONSOLIDADO!O1211</f>
        <v xml:space="preserve"> </v>
      </c>
    </row>
    <row r="1208" spans="1:13" x14ac:dyDescent="0.2">
      <c r="A1208" s="34" t="str">
        <f t="shared" si="90"/>
        <v>-705</v>
      </c>
      <c r="B1208" s="34">
        <f t="shared" si="91"/>
        <v>705</v>
      </c>
      <c r="C1208" s="34" t="str">
        <f t="shared" si="92"/>
        <v/>
      </c>
      <c r="D1208" s="34" t="str">
        <f t="shared" si="93"/>
        <v/>
      </c>
      <c r="E1208" s="34" t="str">
        <f t="shared" si="94"/>
        <v/>
      </c>
      <c r="F1208" s="35" t="str">
        <f>IF(ISERROR(CONSOLIDADO!D1212&amp;IF(LEN(CONSOLIDADO!G1212)=1,"00"&amp;CONSOLIDADO!G1212,IF(LEN(CONSOLIDADO!G1212)=2,"0"&amp;CONSOLIDADO!G1212,IF(LEN(CONSOLIDADO!G1212)=3,CONSOLIDADO!G1212,""))))=TRUE,"",CONSOLIDADO!D1212&amp;IF(LEN(CONSOLIDADO!G1212)=1,"00"&amp;CONSOLIDADO!G1212,IF(LEN(CONSOLIDADO!G1212)=2,"0"&amp;CONSOLIDADO!G1212,IF(LEN(CONSOLIDADO!G1212)=3,CONSOLIDADO!G1212,""))))</f>
        <v/>
      </c>
      <c r="G1208" s="16">
        <f>CONSOLIDADO!B1212</f>
        <v>0</v>
      </c>
      <c r="H1208" s="16" t="str">
        <f>MID(CONSOLIDADO!E1212,6,250)</f>
        <v/>
      </c>
      <c r="I1208" s="36">
        <f>CONSOLIDADO!H1212</f>
        <v>0</v>
      </c>
      <c r="J1208" s="34" t="str">
        <f>+CONSOLIDADO!P1212&amp;" - "&amp;CONSOLIDADO!Q1212&amp;" - "&amp;CONSOLIDADO!R1212&amp;" "&amp;CONSOLIDADO!S1212</f>
        <v xml:space="preserve"> -  -  </v>
      </c>
      <c r="K1208" s="34" t="str">
        <f>+CONSOLIDADO!J1212&amp;" "&amp;CONSOLIDADO!K1212</f>
        <v xml:space="preserve"> </v>
      </c>
      <c r="L1208" s="16" t="str">
        <f>+CONSOLIDADO!L1212&amp;" "&amp;CONSOLIDADO!M1212</f>
        <v xml:space="preserve"> </v>
      </c>
      <c r="M1208" s="16" t="str">
        <f>+CONSOLIDADO!N1212&amp;" "&amp;CONSOLIDADO!O1212</f>
        <v xml:space="preserve"> </v>
      </c>
    </row>
    <row r="1209" spans="1:13" x14ac:dyDescent="0.2">
      <c r="A1209" s="34" t="str">
        <f t="shared" si="90"/>
        <v>-706</v>
      </c>
      <c r="B1209" s="34">
        <f t="shared" si="91"/>
        <v>706</v>
      </c>
      <c r="C1209" s="34" t="str">
        <f t="shared" si="92"/>
        <v/>
      </c>
      <c r="D1209" s="34" t="str">
        <f t="shared" si="93"/>
        <v/>
      </c>
      <c r="E1209" s="34" t="str">
        <f t="shared" si="94"/>
        <v/>
      </c>
      <c r="F1209" s="35" t="str">
        <f>IF(ISERROR(CONSOLIDADO!D1213&amp;IF(LEN(CONSOLIDADO!G1213)=1,"00"&amp;CONSOLIDADO!G1213,IF(LEN(CONSOLIDADO!G1213)=2,"0"&amp;CONSOLIDADO!G1213,IF(LEN(CONSOLIDADO!G1213)=3,CONSOLIDADO!G1213,""))))=TRUE,"",CONSOLIDADO!D1213&amp;IF(LEN(CONSOLIDADO!G1213)=1,"00"&amp;CONSOLIDADO!G1213,IF(LEN(CONSOLIDADO!G1213)=2,"0"&amp;CONSOLIDADO!G1213,IF(LEN(CONSOLIDADO!G1213)=3,CONSOLIDADO!G1213,""))))</f>
        <v/>
      </c>
      <c r="G1209" s="16">
        <f>CONSOLIDADO!B1213</f>
        <v>0</v>
      </c>
      <c r="H1209" s="16" t="str">
        <f>MID(CONSOLIDADO!E1213,6,250)</f>
        <v/>
      </c>
      <c r="I1209" s="36">
        <f>CONSOLIDADO!H1213</f>
        <v>0</v>
      </c>
      <c r="J1209" s="34" t="str">
        <f>+CONSOLIDADO!P1213&amp;" - "&amp;CONSOLIDADO!Q1213&amp;" - "&amp;CONSOLIDADO!R1213&amp;" "&amp;CONSOLIDADO!S1213</f>
        <v xml:space="preserve"> -  -  </v>
      </c>
      <c r="K1209" s="34" t="str">
        <f>+CONSOLIDADO!J1213&amp;" "&amp;CONSOLIDADO!K1213</f>
        <v xml:space="preserve"> </v>
      </c>
      <c r="L1209" s="16" t="str">
        <f>+CONSOLIDADO!L1213&amp;" "&amp;CONSOLIDADO!M1213</f>
        <v xml:space="preserve"> </v>
      </c>
      <c r="M1209" s="16" t="str">
        <f>+CONSOLIDADO!N1213&amp;" "&amp;CONSOLIDADO!O1213</f>
        <v xml:space="preserve"> </v>
      </c>
    </row>
    <row r="1210" spans="1:13" x14ac:dyDescent="0.2">
      <c r="A1210" s="34" t="str">
        <f t="shared" si="90"/>
        <v>-707</v>
      </c>
      <c r="B1210" s="34">
        <f t="shared" si="91"/>
        <v>707</v>
      </c>
      <c r="C1210" s="34" t="str">
        <f t="shared" si="92"/>
        <v/>
      </c>
      <c r="D1210" s="34" t="str">
        <f t="shared" si="93"/>
        <v/>
      </c>
      <c r="E1210" s="34" t="str">
        <f t="shared" si="94"/>
        <v/>
      </c>
      <c r="F1210" s="35" t="str">
        <f>IF(ISERROR(CONSOLIDADO!D1214&amp;IF(LEN(CONSOLIDADO!G1214)=1,"00"&amp;CONSOLIDADO!G1214,IF(LEN(CONSOLIDADO!G1214)=2,"0"&amp;CONSOLIDADO!G1214,IF(LEN(CONSOLIDADO!G1214)=3,CONSOLIDADO!G1214,""))))=TRUE,"",CONSOLIDADO!D1214&amp;IF(LEN(CONSOLIDADO!G1214)=1,"00"&amp;CONSOLIDADO!G1214,IF(LEN(CONSOLIDADO!G1214)=2,"0"&amp;CONSOLIDADO!G1214,IF(LEN(CONSOLIDADO!G1214)=3,CONSOLIDADO!G1214,""))))</f>
        <v/>
      </c>
      <c r="G1210" s="16">
        <f>CONSOLIDADO!B1214</f>
        <v>0</v>
      </c>
      <c r="H1210" s="16" t="str">
        <f>MID(CONSOLIDADO!E1214,6,250)</f>
        <v/>
      </c>
      <c r="I1210" s="36">
        <f>CONSOLIDADO!H1214</f>
        <v>0</v>
      </c>
      <c r="J1210" s="34" t="str">
        <f>+CONSOLIDADO!P1214&amp;" - "&amp;CONSOLIDADO!Q1214&amp;" - "&amp;CONSOLIDADO!R1214&amp;" "&amp;CONSOLIDADO!S1214</f>
        <v xml:space="preserve"> -  -  </v>
      </c>
      <c r="K1210" s="34" t="str">
        <f>+CONSOLIDADO!J1214&amp;" "&amp;CONSOLIDADO!K1214</f>
        <v xml:space="preserve"> </v>
      </c>
      <c r="L1210" s="16" t="str">
        <f>+CONSOLIDADO!L1214&amp;" "&amp;CONSOLIDADO!M1214</f>
        <v xml:space="preserve"> </v>
      </c>
      <c r="M1210" s="16" t="str">
        <f>+CONSOLIDADO!N1214&amp;" "&amp;CONSOLIDADO!O1214</f>
        <v xml:space="preserve"> </v>
      </c>
    </row>
    <row r="1211" spans="1:13" x14ac:dyDescent="0.2">
      <c r="A1211" s="34" t="str">
        <f t="shared" si="90"/>
        <v>-708</v>
      </c>
      <c r="B1211" s="34">
        <f t="shared" si="91"/>
        <v>708</v>
      </c>
      <c r="C1211" s="34" t="str">
        <f t="shared" si="92"/>
        <v/>
      </c>
      <c r="D1211" s="34" t="str">
        <f t="shared" si="93"/>
        <v/>
      </c>
      <c r="E1211" s="34" t="str">
        <f t="shared" si="94"/>
        <v/>
      </c>
      <c r="F1211" s="35" t="str">
        <f>IF(ISERROR(CONSOLIDADO!D1215&amp;IF(LEN(CONSOLIDADO!G1215)=1,"00"&amp;CONSOLIDADO!G1215,IF(LEN(CONSOLIDADO!G1215)=2,"0"&amp;CONSOLIDADO!G1215,IF(LEN(CONSOLIDADO!G1215)=3,CONSOLIDADO!G1215,""))))=TRUE,"",CONSOLIDADO!D1215&amp;IF(LEN(CONSOLIDADO!G1215)=1,"00"&amp;CONSOLIDADO!G1215,IF(LEN(CONSOLIDADO!G1215)=2,"0"&amp;CONSOLIDADO!G1215,IF(LEN(CONSOLIDADO!G1215)=3,CONSOLIDADO!G1215,""))))</f>
        <v/>
      </c>
      <c r="G1211" s="16">
        <f>CONSOLIDADO!B1215</f>
        <v>0</v>
      </c>
      <c r="H1211" s="16" t="str">
        <f>MID(CONSOLIDADO!E1215,6,250)</f>
        <v/>
      </c>
      <c r="I1211" s="36">
        <f>CONSOLIDADO!H1215</f>
        <v>0</v>
      </c>
      <c r="J1211" s="34" t="str">
        <f>+CONSOLIDADO!P1215&amp;" - "&amp;CONSOLIDADO!Q1215&amp;" - "&amp;CONSOLIDADO!R1215&amp;" "&amp;CONSOLIDADO!S1215</f>
        <v xml:space="preserve"> -  -  </v>
      </c>
      <c r="K1211" s="34" t="str">
        <f>+CONSOLIDADO!J1215&amp;" "&amp;CONSOLIDADO!K1215</f>
        <v xml:space="preserve"> </v>
      </c>
      <c r="L1211" s="16" t="str">
        <f>+CONSOLIDADO!L1215&amp;" "&amp;CONSOLIDADO!M1215</f>
        <v xml:space="preserve"> </v>
      </c>
      <c r="M1211" s="16" t="str">
        <f>+CONSOLIDADO!N1215&amp;" "&amp;CONSOLIDADO!O1215</f>
        <v xml:space="preserve"> </v>
      </c>
    </row>
    <row r="1212" spans="1:13" x14ac:dyDescent="0.2">
      <c r="A1212" s="34" t="str">
        <f t="shared" si="90"/>
        <v>-709</v>
      </c>
      <c r="B1212" s="34">
        <f t="shared" si="91"/>
        <v>709</v>
      </c>
      <c r="C1212" s="34" t="str">
        <f t="shared" si="92"/>
        <v/>
      </c>
      <c r="D1212" s="34" t="str">
        <f t="shared" si="93"/>
        <v/>
      </c>
      <c r="E1212" s="34" t="str">
        <f t="shared" si="94"/>
        <v/>
      </c>
      <c r="F1212" s="35" t="str">
        <f>IF(ISERROR(CONSOLIDADO!D1216&amp;IF(LEN(CONSOLIDADO!G1216)=1,"00"&amp;CONSOLIDADO!G1216,IF(LEN(CONSOLIDADO!G1216)=2,"0"&amp;CONSOLIDADO!G1216,IF(LEN(CONSOLIDADO!G1216)=3,CONSOLIDADO!G1216,""))))=TRUE,"",CONSOLIDADO!D1216&amp;IF(LEN(CONSOLIDADO!G1216)=1,"00"&amp;CONSOLIDADO!G1216,IF(LEN(CONSOLIDADO!G1216)=2,"0"&amp;CONSOLIDADO!G1216,IF(LEN(CONSOLIDADO!G1216)=3,CONSOLIDADO!G1216,""))))</f>
        <v/>
      </c>
      <c r="G1212" s="16">
        <f>CONSOLIDADO!B1216</f>
        <v>0</v>
      </c>
      <c r="H1212" s="16" t="str">
        <f>MID(CONSOLIDADO!E1216,6,250)</f>
        <v/>
      </c>
      <c r="I1212" s="36">
        <f>CONSOLIDADO!H1216</f>
        <v>0</v>
      </c>
      <c r="J1212" s="34" t="str">
        <f>+CONSOLIDADO!P1216&amp;" - "&amp;CONSOLIDADO!Q1216&amp;" - "&amp;CONSOLIDADO!R1216&amp;" "&amp;CONSOLIDADO!S1216</f>
        <v xml:space="preserve"> -  -  </v>
      </c>
      <c r="K1212" s="34" t="str">
        <f>+CONSOLIDADO!J1216&amp;" "&amp;CONSOLIDADO!K1216</f>
        <v xml:space="preserve"> </v>
      </c>
      <c r="L1212" s="16" t="str">
        <f>+CONSOLIDADO!L1216&amp;" "&amp;CONSOLIDADO!M1216</f>
        <v xml:space="preserve"> </v>
      </c>
      <c r="M1212" s="16" t="str">
        <f>+CONSOLIDADO!N1216&amp;" "&amp;CONSOLIDADO!O1216</f>
        <v xml:space="preserve"> </v>
      </c>
    </row>
    <row r="1213" spans="1:13" x14ac:dyDescent="0.2">
      <c r="A1213" s="34" t="str">
        <f t="shared" si="90"/>
        <v>-710</v>
      </c>
      <c r="B1213" s="34">
        <f t="shared" si="91"/>
        <v>710</v>
      </c>
      <c r="C1213" s="34" t="str">
        <f t="shared" si="92"/>
        <v/>
      </c>
      <c r="D1213" s="34" t="str">
        <f t="shared" si="93"/>
        <v/>
      </c>
      <c r="E1213" s="34" t="str">
        <f t="shared" si="94"/>
        <v/>
      </c>
      <c r="F1213" s="35" t="str">
        <f>IF(ISERROR(CONSOLIDADO!D1217&amp;IF(LEN(CONSOLIDADO!G1217)=1,"00"&amp;CONSOLIDADO!G1217,IF(LEN(CONSOLIDADO!G1217)=2,"0"&amp;CONSOLIDADO!G1217,IF(LEN(CONSOLIDADO!G1217)=3,CONSOLIDADO!G1217,""))))=TRUE,"",CONSOLIDADO!D1217&amp;IF(LEN(CONSOLIDADO!G1217)=1,"00"&amp;CONSOLIDADO!G1217,IF(LEN(CONSOLIDADO!G1217)=2,"0"&amp;CONSOLIDADO!G1217,IF(LEN(CONSOLIDADO!G1217)=3,CONSOLIDADO!G1217,""))))</f>
        <v/>
      </c>
      <c r="G1213" s="16">
        <f>CONSOLIDADO!B1217</f>
        <v>0</v>
      </c>
      <c r="H1213" s="16" t="str">
        <f>MID(CONSOLIDADO!E1217,6,250)</f>
        <v/>
      </c>
      <c r="I1213" s="36">
        <f>CONSOLIDADO!H1217</f>
        <v>0</v>
      </c>
      <c r="J1213" s="34" t="str">
        <f>+CONSOLIDADO!P1217&amp;" - "&amp;CONSOLIDADO!Q1217&amp;" - "&amp;CONSOLIDADO!R1217&amp;" "&amp;CONSOLIDADO!S1217</f>
        <v xml:space="preserve"> -  -  </v>
      </c>
      <c r="K1213" s="34" t="str">
        <f>+CONSOLIDADO!J1217&amp;" "&amp;CONSOLIDADO!K1217</f>
        <v xml:space="preserve"> </v>
      </c>
      <c r="L1213" s="16" t="str">
        <f>+CONSOLIDADO!L1217&amp;" "&amp;CONSOLIDADO!M1217</f>
        <v xml:space="preserve"> </v>
      </c>
      <c r="M1213" s="16" t="str">
        <f>+CONSOLIDADO!N1217&amp;" "&amp;CONSOLIDADO!O1217</f>
        <v xml:space="preserve"> </v>
      </c>
    </row>
    <row r="1214" spans="1:13" x14ac:dyDescent="0.2">
      <c r="A1214" s="34" t="str">
        <f t="shared" si="90"/>
        <v>-711</v>
      </c>
      <c r="B1214" s="34">
        <f t="shared" si="91"/>
        <v>711</v>
      </c>
      <c r="C1214" s="34" t="str">
        <f t="shared" si="92"/>
        <v/>
      </c>
      <c r="D1214" s="34" t="str">
        <f t="shared" si="93"/>
        <v/>
      </c>
      <c r="E1214" s="34" t="str">
        <f t="shared" si="94"/>
        <v/>
      </c>
      <c r="F1214" s="35" t="str">
        <f>IF(ISERROR(CONSOLIDADO!D1218&amp;IF(LEN(CONSOLIDADO!G1218)=1,"00"&amp;CONSOLIDADO!G1218,IF(LEN(CONSOLIDADO!G1218)=2,"0"&amp;CONSOLIDADO!G1218,IF(LEN(CONSOLIDADO!G1218)=3,CONSOLIDADO!G1218,""))))=TRUE,"",CONSOLIDADO!D1218&amp;IF(LEN(CONSOLIDADO!G1218)=1,"00"&amp;CONSOLIDADO!G1218,IF(LEN(CONSOLIDADO!G1218)=2,"0"&amp;CONSOLIDADO!G1218,IF(LEN(CONSOLIDADO!G1218)=3,CONSOLIDADO!G1218,""))))</f>
        <v/>
      </c>
      <c r="G1214" s="16">
        <f>CONSOLIDADO!B1218</f>
        <v>0</v>
      </c>
      <c r="H1214" s="16" t="str">
        <f>MID(CONSOLIDADO!E1218,6,250)</f>
        <v/>
      </c>
      <c r="I1214" s="36">
        <f>CONSOLIDADO!H1218</f>
        <v>0</v>
      </c>
      <c r="J1214" s="34" t="str">
        <f>+CONSOLIDADO!P1218&amp;" - "&amp;CONSOLIDADO!Q1218&amp;" - "&amp;CONSOLIDADO!R1218&amp;" "&amp;CONSOLIDADO!S1218</f>
        <v xml:space="preserve"> -  -  </v>
      </c>
      <c r="K1214" s="34" t="str">
        <f>+CONSOLIDADO!J1218&amp;" "&amp;CONSOLIDADO!K1218</f>
        <v xml:space="preserve"> </v>
      </c>
      <c r="L1214" s="16" t="str">
        <f>+CONSOLIDADO!L1218&amp;" "&amp;CONSOLIDADO!M1218</f>
        <v xml:space="preserve"> </v>
      </c>
      <c r="M1214" s="16" t="str">
        <f>+CONSOLIDADO!N1218&amp;" "&amp;CONSOLIDADO!O1218</f>
        <v xml:space="preserve"> </v>
      </c>
    </row>
    <row r="1215" spans="1:13" x14ac:dyDescent="0.2">
      <c r="A1215" s="34" t="str">
        <f t="shared" si="90"/>
        <v>-712</v>
      </c>
      <c r="B1215" s="34">
        <f t="shared" si="91"/>
        <v>712</v>
      </c>
      <c r="C1215" s="34" t="str">
        <f t="shared" si="92"/>
        <v/>
      </c>
      <c r="D1215" s="34" t="str">
        <f t="shared" si="93"/>
        <v/>
      </c>
      <c r="E1215" s="34" t="str">
        <f t="shared" si="94"/>
        <v/>
      </c>
      <c r="F1215" s="35" t="str">
        <f>IF(ISERROR(CONSOLIDADO!D1219&amp;IF(LEN(CONSOLIDADO!G1219)=1,"00"&amp;CONSOLIDADO!G1219,IF(LEN(CONSOLIDADO!G1219)=2,"0"&amp;CONSOLIDADO!G1219,IF(LEN(CONSOLIDADO!G1219)=3,CONSOLIDADO!G1219,""))))=TRUE,"",CONSOLIDADO!D1219&amp;IF(LEN(CONSOLIDADO!G1219)=1,"00"&amp;CONSOLIDADO!G1219,IF(LEN(CONSOLIDADO!G1219)=2,"0"&amp;CONSOLIDADO!G1219,IF(LEN(CONSOLIDADO!G1219)=3,CONSOLIDADO!G1219,""))))</f>
        <v/>
      </c>
      <c r="G1215" s="16">
        <f>CONSOLIDADO!B1219</f>
        <v>0</v>
      </c>
      <c r="H1215" s="16" t="str">
        <f>MID(CONSOLIDADO!E1219,6,250)</f>
        <v/>
      </c>
      <c r="I1215" s="36">
        <f>CONSOLIDADO!H1219</f>
        <v>0</v>
      </c>
      <c r="J1215" s="34" t="str">
        <f>+CONSOLIDADO!P1219&amp;" - "&amp;CONSOLIDADO!Q1219&amp;" - "&amp;CONSOLIDADO!R1219&amp;" "&amp;CONSOLIDADO!S1219</f>
        <v xml:space="preserve"> -  -  </v>
      </c>
      <c r="K1215" s="34" t="str">
        <f>+CONSOLIDADO!J1219&amp;" "&amp;CONSOLIDADO!K1219</f>
        <v xml:space="preserve"> </v>
      </c>
      <c r="L1215" s="16" t="str">
        <f>+CONSOLIDADO!L1219&amp;" "&amp;CONSOLIDADO!M1219</f>
        <v xml:space="preserve"> </v>
      </c>
      <c r="M1215" s="16" t="str">
        <f>+CONSOLIDADO!N1219&amp;" "&amp;CONSOLIDADO!O1219</f>
        <v xml:space="preserve"> </v>
      </c>
    </row>
    <row r="1216" spans="1:13" x14ac:dyDescent="0.2">
      <c r="A1216" s="34" t="str">
        <f t="shared" si="90"/>
        <v>-713</v>
      </c>
      <c r="B1216" s="34">
        <f t="shared" si="91"/>
        <v>713</v>
      </c>
      <c r="C1216" s="34" t="str">
        <f t="shared" si="92"/>
        <v/>
      </c>
      <c r="D1216" s="34" t="str">
        <f t="shared" si="93"/>
        <v/>
      </c>
      <c r="E1216" s="34" t="str">
        <f t="shared" si="94"/>
        <v/>
      </c>
      <c r="F1216" s="35" t="str">
        <f>IF(ISERROR(CONSOLIDADO!D1220&amp;IF(LEN(CONSOLIDADO!G1220)=1,"00"&amp;CONSOLIDADO!G1220,IF(LEN(CONSOLIDADO!G1220)=2,"0"&amp;CONSOLIDADO!G1220,IF(LEN(CONSOLIDADO!G1220)=3,CONSOLIDADO!G1220,""))))=TRUE,"",CONSOLIDADO!D1220&amp;IF(LEN(CONSOLIDADO!G1220)=1,"00"&amp;CONSOLIDADO!G1220,IF(LEN(CONSOLIDADO!G1220)=2,"0"&amp;CONSOLIDADO!G1220,IF(LEN(CONSOLIDADO!G1220)=3,CONSOLIDADO!G1220,""))))</f>
        <v/>
      </c>
      <c r="G1216" s="16">
        <f>CONSOLIDADO!B1220</f>
        <v>0</v>
      </c>
      <c r="H1216" s="16" t="str">
        <f>MID(CONSOLIDADO!E1220,6,250)</f>
        <v/>
      </c>
      <c r="I1216" s="36">
        <f>CONSOLIDADO!H1220</f>
        <v>0</v>
      </c>
      <c r="J1216" s="34" t="str">
        <f>+CONSOLIDADO!P1220&amp;" - "&amp;CONSOLIDADO!Q1220&amp;" - "&amp;CONSOLIDADO!R1220&amp;" "&amp;CONSOLIDADO!S1220</f>
        <v xml:space="preserve"> -  -  </v>
      </c>
      <c r="K1216" s="34" t="str">
        <f>+CONSOLIDADO!J1220&amp;" "&amp;CONSOLIDADO!K1220</f>
        <v xml:space="preserve"> </v>
      </c>
      <c r="L1216" s="16" t="str">
        <f>+CONSOLIDADO!L1220&amp;" "&amp;CONSOLIDADO!M1220</f>
        <v xml:space="preserve"> </v>
      </c>
      <c r="M1216" s="16" t="str">
        <f>+CONSOLIDADO!N1220&amp;" "&amp;CONSOLIDADO!O1220</f>
        <v xml:space="preserve"> </v>
      </c>
    </row>
    <row r="1217" spans="1:13" x14ac:dyDescent="0.2">
      <c r="A1217" s="34" t="str">
        <f t="shared" si="90"/>
        <v>-714</v>
      </c>
      <c r="B1217" s="34">
        <f t="shared" si="91"/>
        <v>714</v>
      </c>
      <c r="C1217" s="34" t="str">
        <f t="shared" si="92"/>
        <v/>
      </c>
      <c r="D1217" s="34" t="str">
        <f t="shared" si="93"/>
        <v/>
      </c>
      <c r="E1217" s="34" t="str">
        <f t="shared" si="94"/>
        <v/>
      </c>
      <c r="F1217" s="35" t="str">
        <f>IF(ISERROR(CONSOLIDADO!D1221&amp;IF(LEN(CONSOLIDADO!G1221)=1,"00"&amp;CONSOLIDADO!G1221,IF(LEN(CONSOLIDADO!G1221)=2,"0"&amp;CONSOLIDADO!G1221,IF(LEN(CONSOLIDADO!G1221)=3,CONSOLIDADO!G1221,""))))=TRUE,"",CONSOLIDADO!D1221&amp;IF(LEN(CONSOLIDADO!G1221)=1,"00"&amp;CONSOLIDADO!G1221,IF(LEN(CONSOLIDADO!G1221)=2,"0"&amp;CONSOLIDADO!G1221,IF(LEN(CONSOLIDADO!G1221)=3,CONSOLIDADO!G1221,""))))</f>
        <v/>
      </c>
      <c r="G1217" s="16">
        <f>CONSOLIDADO!B1221</f>
        <v>0</v>
      </c>
      <c r="H1217" s="16" t="str">
        <f>MID(CONSOLIDADO!E1221,6,250)</f>
        <v/>
      </c>
      <c r="I1217" s="36">
        <f>CONSOLIDADO!H1221</f>
        <v>0</v>
      </c>
      <c r="J1217" s="34" t="str">
        <f>+CONSOLIDADO!P1221&amp;" - "&amp;CONSOLIDADO!Q1221&amp;" - "&amp;CONSOLIDADO!R1221&amp;" "&amp;CONSOLIDADO!S1221</f>
        <v xml:space="preserve"> -  -  </v>
      </c>
      <c r="K1217" s="34" t="str">
        <f>+CONSOLIDADO!J1221&amp;" "&amp;CONSOLIDADO!K1221</f>
        <v xml:space="preserve"> </v>
      </c>
      <c r="L1217" s="16" t="str">
        <f>+CONSOLIDADO!L1221&amp;" "&amp;CONSOLIDADO!M1221</f>
        <v xml:space="preserve"> </v>
      </c>
      <c r="M1217" s="16" t="str">
        <f>+CONSOLIDADO!N1221&amp;" "&amp;CONSOLIDADO!O1221</f>
        <v xml:space="preserve"> </v>
      </c>
    </row>
    <row r="1218" spans="1:13" x14ac:dyDescent="0.2">
      <c r="A1218" s="34" t="str">
        <f t="shared" si="90"/>
        <v>-715</v>
      </c>
      <c r="B1218" s="34">
        <f t="shared" si="91"/>
        <v>715</v>
      </c>
      <c r="C1218" s="34" t="str">
        <f t="shared" si="92"/>
        <v/>
      </c>
      <c r="D1218" s="34" t="str">
        <f t="shared" si="93"/>
        <v/>
      </c>
      <c r="E1218" s="34" t="str">
        <f t="shared" si="94"/>
        <v/>
      </c>
      <c r="F1218" s="35" t="str">
        <f>IF(ISERROR(CONSOLIDADO!D1222&amp;IF(LEN(CONSOLIDADO!G1222)=1,"00"&amp;CONSOLIDADO!G1222,IF(LEN(CONSOLIDADO!G1222)=2,"0"&amp;CONSOLIDADO!G1222,IF(LEN(CONSOLIDADO!G1222)=3,CONSOLIDADO!G1222,""))))=TRUE,"",CONSOLIDADO!D1222&amp;IF(LEN(CONSOLIDADO!G1222)=1,"00"&amp;CONSOLIDADO!G1222,IF(LEN(CONSOLIDADO!G1222)=2,"0"&amp;CONSOLIDADO!G1222,IF(LEN(CONSOLIDADO!G1222)=3,CONSOLIDADO!G1222,""))))</f>
        <v/>
      </c>
      <c r="G1218" s="16">
        <f>CONSOLIDADO!B1222</f>
        <v>0</v>
      </c>
      <c r="H1218" s="16" t="str">
        <f>MID(CONSOLIDADO!E1222,6,250)</f>
        <v/>
      </c>
      <c r="I1218" s="36">
        <f>CONSOLIDADO!H1222</f>
        <v>0</v>
      </c>
      <c r="J1218" s="34" t="str">
        <f>+CONSOLIDADO!P1222&amp;" - "&amp;CONSOLIDADO!Q1222&amp;" - "&amp;CONSOLIDADO!R1222&amp;" "&amp;CONSOLIDADO!S1222</f>
        <v xml:space="preserve"> -  -  </v>
      </c>
      <c r="K1218" s="34" t="str">
        <f>+CONSOLIDADO!J1222&amp;" "&amp;CONSOLIDADO!K1222</f>
        <v xml:space="preserve"> </v>
      </c>
      <c r="L1218" s="16" t="str">
        <f>+CONSOLIDADO!L1222&amp;" "&amp;CONSOLIDADO!M1222</f>
        <v xml:space="preserve"> </v>
      </c>
      <c r="M1218" s="16" t="str">
        <f>+CONSOLIDADO!N1222&amp;" "&amp;CONSOLIDADO!O1222</f>
        <v xml:space="preserve"> </v>
      </c>
    </row>
    <row r="1219" spans="1:13" x14ac:dyDescent="0.2">
      <c r="A1219" s="34" t="str">
        <f t="shared" si="90"/>
        <v>-716</v>
      </c>
      <c r="B1219" s="34">
        <f t="shared" si="91"/>
        <v>716</v>
      </c>
      <c r="C1219" s="34" t="str">
        <f t="shared" si="92"/>
        <v/>
      </c>
      <c r="D1219" s="34" t="str">
        <f t="shared" si="93"/>
        <v/>
      </c>
      <c r="E1219" s="34" t="str">
        <f t="shared" si="94"/>
        <v/>
      </c>
      <c r="F1219" s="35" t="str">
        <f>IF(ISERROR(CONSOLIDADO!D1223&amp;IF(LEN(CONSOLIDADO!G1223)=1,"00"&amp;CONSOLIDADO!G1223,IF(LEN(CONSOLIDADO!G1223)=2,"0"&amp;CONSOLIDADO!G1223,IF(LEN(CONSOLIDADO!G1223)=3,CONSOLIDADO!G1223,""))))=TRUE,"",CONSOLIDADO!D1223&amp;IF(LEN(CONSOLIDADO!G1223)=1,"00"&amp;CONSOLIDADO!G1223,IF(LEN(CONSOLIDADO!G1223)=2,"0"&amp;CONSOLIDADO!G1223,IF(LEN(CONSOLIDADO!G1223)=3,CONSOLIDADO!G1223,""))))</f>
        <v/>
      </c>
      <c r="G1219" s="16">
        <f>CONSOLIDADO!B1223</f>
        <v>0</v>
      </c>
      <c r="H1219" s="16" t="str">
        <f>MID(CONSOLIDADO!E1223,6,250)</f>
        <v/>
      </c>
      <c r="I1219" s="36">
        <f>CONSOLIDADO!H1223</f>
        <v>0</v>
      </c>
      <c r="J1219" s="34" t="str">
        <f>+CONSOLIDADO!P1223&amp;" - "&amp;CONSOLIDADO!Q1223&amp;" - "&amp;CONSOLIDADO!R1223&amp;" "&amp;CONSOLIDADO!S1223</f>
        <v xml:space="preserve"> -  -  </v>
      </c>
      <c r="K1219" s="34" t="str">
        <f>+CONSOLIDADO!J1223&amp;" "&amp;CONSOLIDADO!K1223</f>
        <v xml:space="preserve"> </v>
      </c>
      <c r="L1219" s="16" t="str">
        <f>+CONSOLIDADO!L1223&amp;" "&amp;CONSOLIDADO!M1223</f>
        <v xml:space="preserve"> </v>
      </c>
      <c r="M1219" s="16" t="str">
        <f>+CONSOLIDADO!N1223&amp;" "&amp;CONSOLIDADO!O1223</f>
        <v xml:space="preserve"> </v>
      </c>
    </row>
    <row r="1220" spans="1:13" x14ac:dyDescent="0.2">
      <c r="A1220" s="34" t="str">
        <f t="shared" ref="A1220:A1283" si="95">+C1220&amp;"-"&amp;B1220</f>
        <v>-717</v>
      </c>
      <c r="B1220" s="34">
        <f t="shared" ref="B1220:B1283" si="96">IF(C1220=C1219,B1219+1,1)</f>
        <v>717</v>
      </c>
      <c r="C1220" s="34" t="str">
        <f t="shared" ref="C1220:C1283" si="97">MID($F1220,1,13)</f>
        <v/>
      </c>
      <c r="D1220" s="34" t="str">
        <f t="shared" ref="D1220:D1283" si="98">MID($F1220,1,15)</f>
        <v/>
      </c>
      <c r="E1220" s="34" t="str">
        <f t="shared" ref="E1220:E1283" si="99">MID($F1220,1,17)</f>
        <v/>
      </c>
      <c r="F1220" s="35" t="str">
        <f>IF(ISERROR(CONSOLIDADO!D1224&amp;IF(LEN(CONSOLIDADO!G1224)=1,"00"&amp;CONSOLIDADO!G1224,IF(LEN(CONSOLIDADO!G1224)=2,"0"&amp;CONSOLIDADO!G1224,IF(LEN(CONSOLIDADO!G1224)=3,CONSOLIDADO!G1224,""))))=TRUE,"",CONSOLIDADO!D1224&amp;IF(LEN(CONSOLIDADO!G1224)=1,"00"&amp;CONSOLIDADO!G1224,IF(LEN(CONSOLIDADO!G1224)=2,"0"&amp;CONSOLIDADO!G1224,IF(LEN(CONSOLIDADO!G1224)=3,CONSOLIDADO!G1224,""))))</f>
        <v/>
      </c>
      <c r="G1220" s="16">
        <f>CONSOLIDADO!B1224</f>
        <v>0</v>
      </c>
      <c r="H1220" s="16" t="str">
        <f>MID(CONSOLIDADO!E1224,6,250)</f>
        <v/>
      </c>
      <c r="I1220" s="36">
        <f>CONSOLIDADO!H1224</f>
        <v>0</v>
      </c>
      <c r="J1220" s="34" t="str">
        <f>+CONSOLIDADO!P1224&amp;" - "&amp;CONSOLIDADO!Q1224&amp;" - "&amp;CONSOLIDADO!R1224&amp;" "&amp;CONSOLIDADO!S1224</f>
        <v xml:space="preserve"> -  -  </v>
      </c>
      <c r="K1220" s="34" t="str">
        <f>+CONSOLIDADO!J1224&amp;" "&amp;CONSOLIDADO!K1224</f>
        <v xml:space="preserve"> </v>
      </c>
      <c r="L1220" s="16" t="str">
        <f>+CONSOLIDADO!L1224&amp;" "&amp;CONSOLIDADO!M1224</f>
        <v xml:space="preserve"> </v>
      </c>
      <c r="M1220" s="16" t="str">
        <f>+CONSOLIDADO!N1224&amp;" "&amp;CONSOLIDADO!O1224</f>
        <v xml:space="preserve"> </v>
      </c>
    </row>
    <row r="1221" spans="1:13" x14ac:dyDescent="0.2">
      <c r="A1221" s="34" t="str">
        <f t="shared" si="95"/>
        <v>-718</v>
      </c>
      <c r="B1221" s="34">
        <f t="shared" si="96"/>
        <v>718</v>
      </c>
      <c r="C1221" s="34" t="str">
        <f t="shared" si="97"/>
        <v/>
      </c>
      <c r="D1221" s="34" t="str">
        <f t="shared" si="98"/>
        <v/>
      </c>
      <c r="E1221" s="34" t="str">
        <f t="shared" si="99"/>
        <v/>
      </c>
      <c r="F1221" s="35" t="str">
        <f>IF(ISERROR(CONSOLIDADO!D1225&amp;IF(LEN(CONSOLIDADO!G1225)=1,"00"&amp;CONSOLIDADO!G1225,IF(LEN(CONSOLIDADO!G1225)=2,"0"&amp;CONSOLIDADO!G1225,IF(LEN(CONSOLIDADO!G1225)=3,CONSOLIDADO!G1225,""))))=TRUE,"",CONSOLIDADO!D1225&amp;IF(LEN(CONSOLIDADO!G1225)=1,"00"&amp;CONSOLIDADO!G1225,IF(LEN(CONSOLIDADO!G1225)=2,"0"&amp;CONSOLIDADO!G1225,IF(LEN(CONSOLIDADO!G1225)=3,CONSOLIDADO!G1225,""))))</f>
        <v/>
      </c>
      <c r="G1221" s="16">
        <f>CONSOLIDADO!B1225</f>
        <v>0</v>
      </c>
      <c r="H1221" s="16" t="str">
        <f>MID(CONSOLIDADO!E1225,6,250)</f>
        <v/>
      </c>
      <c r="I1221" s="36">
        <f>CONSOLIDADO!H1225</f>
        <v>0</v>
      </c>
      <c r="J1221" s="34" t="str">
        <f>+CONSOLIDADO!P1225&amp;" - "&amp;CONSOLIDADO!Q1225&amp;" - "&amp;CONSOLIDADO!R1225&amp;" "&amp;CONSOLIDADO!S1225</f>
        <v xml:space="preserve"> -  -  </v>
      </c>
      <c r="K1221" s="34" t="str">
        <f>+CONSOLIDADO!J1225&amp;" "&amp;CONSOLIDADO!K1225</f>
        <v xml:space="preserve"> </v>
      </c>
      <c r="L1221" s="16" t="str">
        <f>+CONSOLIDADO!L1225&amp;" "&amp;CONSOLIDADO!M1225</f>
        <v xml:space="preserve"> </v>
      </c>
      <c r="M1221" s="16" t="str">
        <f>+CONSOLIDADO!N1225&amp;" "&amp;CONSOLIDADO!O1225</f>
        <v xml:space="preserve"> </v>
      </c>
    </row>
    <row r="1222" spans="1:13" x14ac:dyDescent="0.2">
      <c r="A1222" s="34" t="str">
        <f t="shared" si="95"/>
        <v>-719</v>
      </c>
      <c r="B1222" s="34">
        <f t="shared" si="96"/>
        <v>719</v>
      </c>
      <c r="C1222" s="34" t="str">
        <f t="shared" si="97"/>
        <v/>
      </c>
      <c r="D1222" s="34" t="str">
        <f t="shared" si="98"/>
        <v/>
      </c>
      <c r="E1222" s="34" t="str">
        <f t="shared" si="99"/>
        <v/>
      </c>
      <c r="F1222" s="35" t="str">
        <f>IF(ISERROR(CONSOLIDADO!D1226&amp;IF(LEN(CONSOLIDADO!G1226)=1,"00"&amp;CONSOLIDADO!G1226,IF(LEN(CONSOLIDADO!G1226)=2,"0"&amp;CONSOLIDADO!G1226,IF(LEN(CONSOLIDADO!G1226)=3,CONSOLIDADO!G1226,""))))=TRUE,"",CONSOLIDADO!D1226&amp;IF(LEN(CONSOLIDADO!G1226)=1,"00"&amp;CONSOLIDADO!G1226,IF(LEN(CONSOLIDADO!G1226)=2,"0"&amp;CONSOLIDADO!G1226,IF(LEN(CONSOLIDADO!G1226)=3,CONSOLIDADO!G1226,""))))</f>
        <v/>
      </c>
      <c r="G1222" s="16">
        <f>CONSOLIDADO!B1226</f>
        <v>0</v>
      </c>
      <c r="H1222" s="16" t="str">
        <f>MID(CONSOLIDADO!E1226,6,250)</f>
        <v/>
      </c>
      <c r="I1222" s="36">
        <f>CONSOLIDADO!H1226</f>
        <v>0</v>
      </c>
      <c r="J1222" s="34" t="str">
        <f>+CONSOLIDADO!P1226&amp;" - "&amp;CONSOLIDADO!Q1226&amp;" - "&amp;CONSOLIDADO!R1226&amp;" "&amp;CONSOLIDADO!S1226</f>
        <v xml:space="preserve"> -  -  </v>
      </c>
      <c r="K1222" s="34" t="str">
        <f>+CONSOLIDADO!J1226&amp;" "&amp;CONSOLIDADO!K1226</f>
        <v xml:space="preserve"> </v>
      </c>
      <c r="L1222" s="16" t="str">
        <f>+CONSOLIDADO!L1226&amp;" "&amp;CONSOLIDADO!M1226</f>
        <v xml:space="preserve"> </v>
      </c>
      <c r="M1222" s="16" t="str">
        <f>+CONSOLIDADO!N1226&amp;" "&amp;CONSOLIDADO!O1226</f>
        <v xml:space="preserve"> </v>
      </c>
    </row>
    <row r="1223" spans="1:13" x14ac:dyDescent="0.2">
      <c r="A1223" s="34" t="str">
        <f t="shared" si="95"/>
        <v>-720</v>
      </c>
      <c r="B1223" s="34">
        <f t="shared" si="96"/>
        <v>720</v>
      </c>
      <c r="C1223" s="34" t="str">
        <f t="shared" si="97"/>
        <v/>
      </c>
      <c r="D1223" s="34" t="str">
        <f t="shared" si="98"/>
        <v/>
      </c>
      <c r="E1223" s="34" t="str">
        <f t="shared" si="99"/>
        <v/>
      </c>
      <c r="F1223" s="35" t="str">
        <f>IF(ISERROR(CONSOLIDADO!D1227&amp;IF(LEN(CONSOLIDADO!G1227)=1,"00"&amp;CONSOLIDADO!G1227,IF(LEN(CONSOLIDADO!G1227)=2,"0"&amp;CONSOLIDADO!G1227,IF(LEN(CONSOLIDADO!G1227)=3,CONSOLIDADO!G1227,""))))=TRUE,"",CONSOLIDADO!D1227&amp;IF(LEN(CONSOLIDADO!G1227)=1,"00"&amp;CONSOLIDADO!G1227,IF(LEN(CONSOLIDADO!G1227)=2,"0"&amp;CONSOLIDADO!G1227,IF(LEN(CONSOLIDADO!G1227)=3,CONSOLIDADO!G1227,""))))</f>
        <v/>
      </c>
      <c r="G1223" s="16">
        <f>CONSOLIDADO!B1227</f>
        <v>0</v>
      </c>
      <c r="H1223" s="16" t="str">
        <f>MID(CONSOLIDADO!E1227,6,250)</f>
        <v/>
      </c>
      <c r="I1223" s="36">
        <f>CONSOLIDADO!H1227</f>
        <v>0</v>
      </c>
      <c r="J1223" s="34" t="str">
        <f>+CONSOLIDADO!P1227&amp;" - "&amp;CONSOLIDADO!Q1227&amp;" - "&amp;CONSOLIDADO!R1227&amp;" "&amp;CONSOLIDADO!S1227</f>
        <v xml:space="preserve"> -  -  </v>
      </c>
      <c r="K1223" s="34" t="str">
        <f>+CONSOLIDADO!J1227&amp;" "&amp;CONSOLIDADO!K1227</f>
        <v xml:space="preserve"> </v>
      </c>
      <c r="L1223" s="16" t="str">
        <f>+CONSOLIDADO!L1227&amp;" "&amp;CONSOLIDADO!M1227</f>
        <v xml:space="preserve"> </v>
      </c>
      <c r="M1223" s="16" t="str">
        <f>+CONSOLIDADO!N1227&amp;" "&amp;CONSOLIDADO!O1227</f>
        <v xml:space="preserve"> </v>
      </c>
    </row>
    <row r="1224" spans="1:13" x14ac:dyDescent="0.2">
      <c r="A1224" s="34" t="str">
        <f t="shared" si="95"/>
        <v>-721</v>
      </c>
      <c r="B1224" s="34">
        <f t="shared" si="96"/>
        <v>721</v>
      </c>
      <c r="C1224" s="34" t="str">
        <f t="shared" si="97"/>
        <v/>
      </c>
      <c r="D1224" s="34" t="str">
        <f t="shared" si="98"/>
        <v/>
      </c>
      <c r="E1224" s="34" t="str">
        <f t="shared" si="99"/>
        <v/>
      </c>
      <c r="F1224" s="35" t="str">
        <f>IF(ISERROR(CONSOLIDADO!D1228&amp;IF(LEN(CONSOLIDADO!G1228)=1,"00"&amp;CONSOLIDADO!G1228,IF(LEN(CONSOLIDADO!G1228)=2,"0"&amp;CONSOLIDADO!G1228,IF(LEN(CONSOLIDADO!G1228)=3,CONSOLIDADO!G1228,""))))=TRUE,"",CONSOLIDADO!D1228&amp;IF(LEN(CONSOLIDADO!G1228)=1,"00"&amp;CONSOLIDADO!G1228,IF(LEN(CONSOLIDADO!G1228)=2,"0"&amp;CONSOLIDADO!G1228,IF(LEN(CONSOLIDADO!G1228)=3,CONSOLIDADO!G1228,""))))</f>
        <v/>
      </c>
      <c r="G1224" s="16">
        <f>CONSOLIDADO!B1228</f>
        <v>0</v>
      </c>
      <c r="H1224" s="16" t="str">
        <f>MID(CONSOLIDADO!E1228,6,250)</f>
        <v/>
      </c>
      <c r="I1224" s="36">
        <f>CONSOLIDADO!H1228</f>
        <v>0</v>
      </c>
      <c r="J1224" s="34" t="str">
        <f>+CONSOLIDADO!P1228&amp;" - "&amp;CONSOLIDADO!Q1228&amp;" - "&amp;CONSOLIDADO!R1228&amp;" "&amp;CONSOLIDADO!S1228</f>
        <v xml:space="preserve"> -  -  </v>
      </c>
      <c r="K1224" s="34" t="str">
        <f>+CONSOLIDADO!J1228&amp;" "&amp;CONSOLIDADO!K1228</f>
        <v xml:space="preserve"> </v>
      </c>
      <c r="L1224" s="16" t="str">
        <f>+CONSOLIDADO!L1228&amp;" "&amp;CONSOLIDADO!M1228</f>
        <v xml:space="preserve"> </v>
      </c>
      <c r="M1224" s="16" t="str">
        <f>+CONSOLIDADO!N1228&amp;" "&amp;CONSOLIDADO!O1228</f>
        <v xml:space="preserve"> </v>
      </c>
    </row>
    <row r="1225" spans="1:13" x14ac:dyDescent="0.2">
      <c r="A1225" s="34" t="str">
        <f t="shared" si="95"/>
        <v>-722</v>
      </c>
      <c r="B1225" s="34">
        <f t="shared" si="96"/>
        <v>722</v>
      </c>
      <c r="C1225" s="34" t="str">
        <f t="shared" si="97"/>
        <v/>
      </c>
      <c r="D1225" s="34" t="str">
        <f t="shared" si="98"/>
        <v/>
      </c>
      <c r="E1225" s="34" t="str">
        <f t="shared" si="99"/>
        <v/>
      </c>
      <c r="F1225" s="35" t="str">
        <f>IF(ISERROR(CONSOLIDADO!D1229&amp;IF(LEN(CONSOLIDADO!G1229)=1,"00"&amp;CONSOLIDADO!G1229,IF(LEN(CONSOLIDADO!G1229)=2,"0"&amp;CONSOLIDADO!G1229,IF(LEN(CONSOLIDADO!G1229)=3,CONSOLIDADO!G1229,""))))=TRUE,"",CONSOLIDADO!D1229&amp;IF(LEN(CONSOLIDADO!G1229)=1,"00"&amp;CONSOLIDADO!G1229,IF(LEN(CONSOLIDADO!G1229)=2,"0"&amp;CONSOLIDADO!G1229,IF(LEN(CONSOLIDADO!G1229)=3,CONSOLIDADO!G1229,""))))</f>
        <v/>
      </c>
      <c r="G1225" s="16">
        <f>CONSOLIDADO!B1229</f>
        <v>0</v>
      </c>
      <c r="H1225" s="16" t="str">
        <f>MID(CONSOLIDADO!E1229,6,250)</f>
        <v/>
      </c>
      <c r="I1225" s="36">
        <f>CONSOLIDADO!H1229</f>
        <v>0</v>
      </c>
      <c r="J1225" s="34" t="str">
        <f>+CONSOLIDADO!P1229&amp;" - "&amp;CONSOLIDADO!Q1229&amp;" - "&amp;CONSOLIDADO!R1229&amp;" "&amp;CONSOLIDADO!S1229</f>
        <v xml:space="preserve"> -  -  </v>
      </c>
      <c r="K1225" s="34" t="str">
        <f>+CONSOLIDADO!J1229&amp;" "&amp;CONSOLIDADO!K1229</f>
        <v xml:space="preserve"> </v>
      </c>
      <c r="L1225" s="16" t="str">
        <f>+CONSOLIDADO!L1229&amp;" "&amp;CONSOLIDADO!M1229</f>
        <v xml:space="preserve"> </v>
      </c>
      <c r="M1225" s="16" t="str">
        <f>+CONSOLIDADO!N1229&amp;" "&amp;CONSOLIDADO!O1229</f>
        <v xml:space="preserve"> </v>
      </c>
    </row>
    <row r="1226" spans="1:13" x14ac:dyDescent="0.2">
      <c r="A1226" s="34" t="str">
        <f t="shared" si="95"/>
        <v>-723</v>
      </c>
      <c r="B1226" s="34">
        <f t="shared" si="96"/>
        <v>723</v>
      </c>
      <c r="C1226" s="34" t="str">
        <f t="shared" si="97"/>
        <v/>
      </c>
      <c r="D1226" s="34" t="str">
        <f t="shared" si="98"/>
        <v/>
      </c>
      <c r="E1226" s="34" t="str">
        <f t="shared" si="99"/>
        <v/>
      </c>
      <c r="F1226" s="35" t="str">
        <f>IF(ISERROR(CONSOLIDADO!D1230&amp;IF(LEN(CONSOLIDADO!G1230)=1,"00"&amp;CONSOLIDADO!G1230,IF(LEN(CONSOLIDADO!G1230)=2,"0"&amp;CONSOLIDADO!G1230,IF(LEN(CONSOLIDADO!G1230)=3,CONSOLIDADO!G1230,""))))=TRUE,"",CONSOLIDADO!D1230&amp;IF(LEN(CONSOLIDADO!G1230)=1,"00"&amp;CONSOLIDADO!G1230,IF(LEN(CONSOLIDADO!G1230)=2,"0"&amp;CONSOLIDADO!G1230,IF(LEN(CONSOLIDADO!G1230)=3,CONSOLIDADO!G1230,""))))</f>
        <v/>
      </c>
      <c r="G1226" s="16">
        <f>CONSOLIDADO!B1230</f>
        <v>0</v>
      </c>
      <c r="H1226" s="16" t="str">
        <f>MID(CONSOLIDADO!E1230,6,250)</f>
        <v/>
      </c>
      <c r="I1226" s="36">
        <f>CONSOLIDADO!H1230</f>
        <v>0</v>
      </c>
      <c r="J1226" s="34" t="str">
        <f>+CONSOLIDADO!P1230&amp;" - "&amp;CONSOLIDADO!Q1230&amp;" - "&amp;CONSOLIDADO!R1230&amp;" "&amp;CONSOLIDADO!S1230</f>
        <v xml:space="preserve"> -  -  </v>
      </c>
      <c r="K1226" s="34" t="str">
        <f>+CONSOLIDADO!J1230&amp;" "&amp;CONSOLIDADO!K1230</f>
        <v xml:space="preserve"> </v>
      </c>
      <c r="L1226" s="16" t="str">
        <f>+CONSOLIDADO!L1230&amp;" "&amp;CONSOLIDADO!M1230</f>
        <v xml:space="preserve"> </v>
      </c>
      <c r="M1226" s="16" t="str">
        <f>+CONSOLIDADO!N1230&amp;" "&amp;CONSOLIDADO!O1230</f>
        <v xml:space="preserve"> </v>
      </c>
    </row>
    <row r="1227" spans="1:13" x14ac:dyDescent="0.2">
      <c r="A1227" s="34" t="str">
        <f t="shared" si="95"/>
        <v>-724</v>
      </c>
      <c r="B1227" s="34">
        <f t="shared" si="96"/>
        <v>724</v>
      </c>
      <c r="C1227" s="34" t="str">
        <f t="shared" si="97"/>
        <v/>
      </c>
      <c r="D1227" s="34" t="str">
        <f t="shared" si="98"/>
        <v/>
      </c>
      <c r="E1227" s="34" t="str">
        <f t="shared" si="99"/>
        <v/>
      </c>
      <c r="F1227" s="35" t="str">
        <f>IF(ISERROR(CONSOLIDADO!D1231&amp;IF(LEN(CONSOLIDADO!G1231)=1,"00"&amp;CONSOLIDADO!G1231,IF(LEN(CONSOLIDADO!G1231)=2,"0"&amp;CONSOLIDADO!G1231,IF(LEN(CONSOLIDADO!G1231)=3,CONSOLIDADO!G1231,""))))=TRUE,"",CONSOLIDADO!D1231&amp;IF(LEN(CONSOLIDADO!G1231)=1,"00"&amp;CONSOLIDADO!G1231,IF(LEN(CONSOLIDADO!G1231)=2,"0"&amp;CONSOLIDADO!G1231,IF(LEN(CONSOLIDADO!G1231)=3,CONSOLIDADO!G1231,""))))</f>
        <v/>
      </c>
      <c r="G1227" s="16">
        <f>CONSOLIDADO!B1231</f>
        <v>0</v>
      </c>
      <c r="H1227" s="16" t="str">
        <f>MID(CONSOLIDADO!E1231,6,250)</f>
        <v/>
      </c>
      <c r="I1227" s="36">
        <f>CONSOLIDADO!H1231</f>
        <v>0</v>
      </c>
      <c r="J1227" s="34" t="str">
        <f>+CONSOLIDADO!P1231&amp;" - "&amp;CONSOLIDADO!Q1231&amp;" - "&amp;CONSOLIDADO!R1231&amp;" "&amp;CONSOLIDADO!S1231</f>
        <v xml:space="preserve"> -  -  </v>
      </c>
      <c r="K1227" s="34" t="str">
        <f>+CONSOLIDADO!J1231&amp;" "&amp;CONSOLIDADO!K1231</f>
        <v xml:space="preserve"> </v>
      </c>
      <c r="L1227" s="16" t="str">
        <f>+CONSOLIDADO!L1231&amp;" "&amp;CONSOLIDADO!M1231</f>
        <v xml:space="preserve"> </v>
      </c>
      <c r="M1227" s="16" t="str">
        <f>+CONSOLIDADO!N1231&amp;" "&amp;CONSOLIDADO!O1231</f>
        <v xml:space="preserve"> </v>
      </c>
    </row>
    <row r="1228" spans="1:13" x14ac:dyDescent="0.2">
      <c r="A1228" s="34" t="str">
        <f t="shared" si="95"/>
        <v>-725</v>
      </c>
      <c r="B1228" s="34">
        <f t="shared" si="96"/>
        <v>725</v>
      </c>
      <c r="C1228" s="34" t="str">
        <f t="shared" si="97"/>
        <v/>
      </c>
      <c r="D1228" s="34" t="str">
        <f t="shared" si="98"/>
        <v/>
      </c>
      <c r="E1228" s="34" t="str">
        <f t="shared" si="99"/>
        <v/>
      </c>
      <c r="F1228" s="35" t="str">
        <f>IF(ISERROR(CONSOLIDADO!D1232&amp;IF(LEN(CONSOLIDADO!G1232)=1,"00"&amp;CONSOLIDADO!G1232,IF(LEN(CONSOLIDADO!G1232)=2,"0"&amp;CONSOLIDADO!G1232,IF(LEN(CONSOLIDADO!G1232)=3,CONSOLIDADO!G1232,""))))=TRUE,"",CONSOLIDADO!D1232&amp;IF(LEN(CONSOLIDADO!G1232)=1,"00"&amp;CONSOLIDADO!G1232,IF(LEN(CONSOLIDADO!G1232)=2,"0"&amp;CONSOLIDADO!G1232,IF(LEN(CONSOLIDADO!G1232)=3,CONSOLIDADO!G1232,""))))</f>
        <v/>
      </c>
      <c r="G1228" s="16">
        <f>CONSOLIDADO!B1232</f>
        <v>0</v>
      </c>
      <c r="H1228" s="16" t="str">
        <f>MID(CONSOLIDADO!E1232,6,250)</f>
        <v/>
      </c>
      <c r="I1228" s="36">
        <f>CONSOLIDADO!H1232</f>
        <v>0</v>
      </c>
      <c r="J1228" s="34" t="str">
        <f>+CONSOLIDADO!P1232&amp;" - "&amp;CONSOLIDADO!Q1232&amp;" - "&amp;CONSOLIDADO!R1232&amp;" "&amp;CONSOLIDADO!S1232</f>
        <v xml:space="preserve"> -  -  </v>
      </c>
      <c r="K1228" s="34" t="str">
        <f>+CONSOLIDADO!J1232&amp;" "&amp;CONSOLIDADO!K1232</f>
        <v xml:space="preserve"> </v>
      </c>
      <c r="L1228" s="16" t="str">
        <f>+CONSOLIDADO!L1232&amp;" "&amp;CONSOLIDADO!M1232</f>
        <v xml:space="preserve"> </v>
      </c>
      <c r="M1228" s="16" t="str">
        <f>+CONSOLIDADO!N1232&amp;" "&amp;CONSOLIDADO!O1232</f>
        <v xml:space="preserve"> </v>
      </c>
    </row>
    <row r="1229" spans="1:13" x14ac:dyDescent="0.2">
      <c r="A1229" s="34" t="str">
        <f t="shared" si="95"/>
        <v>-726</v>
      </c>
      <c r="B1229" s="34">
        <f t="shared" si="96"/>
        <v>726</v>
      </c>
      <c r="C1229" s="34" t="str">
        <f t="shared" si="97"/>
        <v/>
      </c>
      <c r="D1229" s="34" t="str">
        <f t="shared" si="98"/>
        <v/>
      </c>
      <c r="E1229" s="34" t="str">
        <f t="shared" si="99"/>
        <v/>
      </c>
      <c r="F1229" s="35" t="str">
        <f>IF(ISERROR(CONSOLIDADO!D1233&amp;IF(LEN(CONSOLIDADO!G1233)=1,"00"&amp;CONSOLIDADO!G1233,IF(LEN(CONSOLIDADO!G1233)=2,"0"&amp;CONSOLIDADO!G1233,IF(LEN(CONSOLIDADO!G1233)=3,CONSOLIDADO!G1233,""))))=TRUE,"",CONSOLIDADO!D1233&amp;IF(LEN(CONSOLIDADO!G1233)=1,"00"&amp;CONSOLIDADO!G1233,IF(LEN(CONSOLIDADO!G1233)=2,"0"&amp;CONSOLIDADO!G1233,IF(LEN(CONSOLIDADO!G1233)=3,CONSOLIDADO!G1233,""))))</f>
        <v/>
      </c>
      <c r="G1229" s="16">
        <f>CONSOLIDADO!B1233</f>
        <v>0</v>
      </c>
      <c r="H1229" s="16" t="str">
        <f>MID(CONSOLIDADO!E1233,6,250)</f>
        <v/>
      </c>
      <c r="I1229" s="36">
        <f>CONSOLIDADO!H1233</f>
        <v>0</v>
      </c>
      <c r="J1229" s="34" t="str">
        <f>+CONSOLIDADO!P1233&amp;" - "&amp;CONSOLIDADO!Q1233&amp;" - "&amp;CONSOLIDADO!R1233&amp;" "&amp;CONSOLIDADO!S1233</f>
        <v xml:space="preserve"> -  -  </v>
      </c>
      <c r="K1229" s="34" t="str">
        <f>+CONSOLIDADO!J1233&amp;" "&amp;CONSOLIDADO!K1233</f>
        <v xml:space="preserve"> </v>
      </c>
      <c r="L1229" s="16" t="str">
        <f>+CONSOLIDADO!L1233&amp;" "&amp;CONSOLIDADO!M1233</f>
        <v xml:space="preserve"> </v>
      </c>
      <c r="M1229" s="16" t="str">
        <f>+CONSOLIDADO!N1233&amp;" "&amp;CONSOLIDADO!O1233</f>
        <v xml:space="preserve"> </v>
      </c>
    </row>
    <row r="1230" spans="1:13" x14ac:dyDescent="0.2">
      <c r="A1230" s="34" t="str">
        <f t="shared" si="95"/>
        <v>-727</v>
      </c>
      <c r="B1230" s="34">
        <f t="shared" si="96"/>
        <v>727</v>
      </c>
      <c r="C1230" s="34" t="str">
        <f t="shared" si="97"/>
        <v/>
      </c>
      <c r="D1230" s="34" t="str">
        <f t="shared" si="98"/>
        <v/>
      </c>
      <c r="E1230" s="34" t="str">
        <f t="shared" si="99"/>
        <v/>
      </c>
      <c r="F1230" s="35" t="str">
        <f>IF(ISERROR(CONSOLIDADO!D1234&amp;IF(LEN(CONSOLIDADO!G1234)=1,"00"&amp;CONSOLIDADO!G1234,IF(LEN(CONSOLIDADO!G1234)=2,"0"&amp;CONSOLIDADO!G1234,IF(LEN(CONSOLIDADO!G1234)=3,CONSOLIDADO!G1234,""))))=TRUE,"",CONSOLIDADO!D1234&amp;IF(LEN(CONSOLIDADO!G1234)=1,"00"&amp;CONSOLIDADO!G1234,IF(LEN(CONSOLIDADO!G1234)=2,"0"&amp;CONSOLIDADO!G1234,IF(LEN(CONSOLIDADO!G1234)=3,CONSOLIDADO!G1234,""))))</f>
        <v/>
      </c>
      <c r="G1230" s="16">
        <f>CONSOLIDADO!B1234</f>
        <v>0</v>
      </c>
      <c r="H1230" s="16" t="str">
        <f>MID(CONSOLIDADO!E1234,6,250)</f>
        <v/>
      </c>
      <c r="I1230" s="36">
        <f>CONSOLIDADO!H1234</f>
        <v>0</v>
      </c>
      <c r="J1230" s="34" t="str">
        <f>+CONSOLIDADO!P1234&amp;" - "&amp;CONSOLIDADO!Q1234&amp;" - "&amp;CONSOLIDADO!R1234&amp;" "&amp;CONSOLIDADO!S1234</f>
        <v xml:space="preserve"> -  -  </v>
      </c>
      <c r="K1230" s="34" t="str">
        <f>+CONSOLIDADO!J1234&amp;" "&amp;CONSOLIDADO!K1234</f>
        <v xml:space="preserve"> </v>
      </c>
      <c r="L1230" s="16" t="str">
        <f>+CONSOLIDADO!L1234&amp;" "&amp;CONSOLIDADO!M1234</f>
        <v xml:space="preserve"> </v>
      </c>
      <c r="M1230" s="16" t="str">
        <f>+CONSOLIDADO!N1234&amp;" "&amp;CONSOLIDADO!O1234</f>
        <v xml:space="preserve"> </v>
      </c>
    </row>
    <row r="1231" spans="1:13" x14ac:dyDescent="0.2">
      <c r="A1231" s="34" t="str">
        <f t="shared" si="95"/>
        <v>-728</v>
      </c>
      <c r="B1231" s="34">
        <f t="shared" si="96"/>
        <v>728</v>
      </c>
      <c r="C1231" s="34" t="str">
        <f t="shared" si="97"/>
        <v/>
      </c>
      <c r="D1231" s="34" t="str">
        <f t="shared" si="98"/>
        <v/>
      </c>
      <c r="E1231" s="34" t="str">
        <f t="shared" si="99"/>
        <v/>
      </c>
      <c r="F1231" s="35" t="str">
        <f>IF(ISERROR(CONSOLIDADO!D1235&amp;IF(LEN(CONSOLIDADO!G1235)=1,"00"&amp;CONSOLIDADO!G1235,IF(LEN(CONSOLIDADO!G1235)=2,"0"&amp;CONSOLIDADO!G1235,IF(LEN(CONSOLIDADO!G1235)=3,CONSOLIDADO!G1235,""))))=TRUE,"",CONSOLIDADO!D1235&amp;IF(LEN(CONSOLIDADO!G1235)=1,"00"&amp;CONSOLIDADO!G1235,IF(LEN(CONSOLIDADO!G1235)=2,"0"&amp;CONSOLIDADO!G1235,IF(LEN(CONSOLIDADO!G1235)=3,CONSOLIDADO!G1235,""))))</f>
        <v/>
      </c>
      <c r="G1231" s="16">
        <f>CONSOLIDADO!B1235</f>
        <v>0</v>
      </c>
      <c r="H1231" s="16" t="str">
        <f>MID(CONSOLIDADO!E1235,6,250)</f>
        <v/>
      </c>
      <c r="I1231" s="36">
        <f>CONSOLIDADO!H1235</f>
        <v>0</v>
      </c>
      <c r="J1231" s="34" t="str">
        <f>+CONSOLIDADO!P1235&amp;" - "&amp;CONSOLIDADO!Q1235&amp;" - "&amp;CONSOLIDADO!R1235&amp;" "&amp;CONSOLIDADO!S1235</f>
        <v xml:space="preserve"> -  -  </v>
      </c>
      <c r="K1231" s="34" t="str">
        <f>+CONSOLIDADO!J1235&amp;" "&amp;CONSOLIDADO!K1235</f>
        <v xml:space="preserve"> </v>
      </c>
      <c r="L1231" s="16" t="str">
        <f>+CONSOLIDADO!L1235&amp;" "&amp;CONSOLIDADO!M1235</f>
        <v xml:space="preserve"> </v>
      </c>
      <c r="M1231" s="16" t="str">
        <f>+CONSOLIDADO!N1235&amp;" "&amp;CONSOLIDADO!O1235</f>
        <v xml:space="preserve"> </v>
      </c>
    </row>
    <row r="1232" spans="1:13" x14ac:dyDescent="0.2">
      <c r="A1232" s="34" t="str">
        <f t="shared" si="95"/>
        <v>-729</v>
      </c>
      <c r="B1232" s="34">
        <f t="shared" si="96"/>
        <v>729</v>
      </c>
      <c r="C1232" s="34" t="str">
        <f t="shared" si="97"/>
        <v/>
      </c>
      <c r="D1232" s="34" t="str">
        <f t="shared" si="98"/>
        <v/>
      </c>
      <c r="E1232" s="34" t="str">
        <f t="shared" si="99"/>
        <v/>
      </c>
      <c r="F1232" s="35" t="str">
        <f>IF(ISERROR(CONSOLIDADO!D1236&amp;IF(LEN(CONSOLIDADO!G1236)=1,"00"&amp;CONSOLIDADO!G1236,IF(LEN(CONSOLIDADO!G1236)=2,"0"&amp;CONSOLIDADO!G1236,IF(LEN(CONSOLIDADO!G1236)=3,CONSOLIDADO!G1236,""))))=TRUE,"",CONSOLIDADO!D1236&amp;IF(LEN(CONSOLIDADO!G1236)=1,"00"&amp;CONSOLIDADO!G1236,IF(LEN(CONSOLIDADO!G1236)=2,"0"&amp;CONSOLIDADO!G1236,IF(LEN(CONSOLIDADO!G1236)=3,CONSOLIDADO!G1236,""))))</f>
        <v/>
      </c>
      <c r="G1232" s="16">
        <f>CONSOLIDADO!B1236</f>
        <v>0</v>
      </c>
      <c r="H1232" s="16" t="str">
        <f>MID(CONSOLIDADO!E1236,6,250)</f>
        <v/>
      </c>
      <c r="I1232" s="36">
        <f>CONSOLIDADO!H1236</f>
        <v>0</v>
      </c>
      <c r="J1232" s="34" t="str">
        <f>+CONSOLIDADO!P1236&amp;" - "&amp;CONSOLIDADO!Q1236&amp;" - "&amp;CONSOLIDADO!R1236&amp;" "&amp;CONSOLIDADO!S1236</f>
        <v xml:space="preserve"> -  -  </v>
      </c>
      <c r="K1232" s="34" t="str">
        <f>+CONSOLIDADO!J1236&amp;" "&amp;CONSOLIDADO!K1236</f>
        <v xml:space="preserve"> </v>
      </c>
      <c r="L1232" s="16" t="str">
        <f>+CONSOLIDADO!L1236&amp;" "&amp;CONSOLIDADO!M1236</f>
        <v xml:space="preserve"> </v>
      </c>
      <c r="M1232" s="16" t="str">
        <f>+CONSOLIDADO!N1236&amp;" "&amp;CONSOLIDADO!O1236</f>
        <v xml:space="preserve"> </v>
      </c>
    </row>
    <row r="1233" spans="1:13" x14ac:dyDescent="0.2">
      <c r="A1233" s="34" t="str">
        <f t="shared" si="95"/>
        <v>-730</v>
      </c>
      <c r="B1233" s="34">
        <f t="shared" si="96"/>
        <v>730</v>
      </c>
      <c r="C1233" s="34" t="str">
        <f t="shared" si="97"/>
        <v/>
      </c>
      <c r="D1233" s="34" t="str">
        <f t="shared" si="98"/>
        <v/>
      </c>
      <c r="E1233" s="34" t="str">
        <f t="shared" si="99"/>
        <v/>
      </c>
      <c r="F1233" s="35" t="str">
        <f>IF(ISERROR(CONSOLIDADO!D1237&amp;IF(LEN(CONSOLIDADO!G1237)=1,"00"&amp;CONSOLIDADO!G1237,IF(LEN(CONSOLIDADO!G1237)=2,"0"&amp;CONSOLIDADO!G1237,IF(LEN(CONSOLIDADO!G1237)=3,CONSOLIDADO!G1237,""))))=TRUE,"",CONSOLIDADO!D1237&amp;IF(LEN(CONSOLIDADO!G1237)=1,"00"&amp;CONSOLIDADO!G1237,IF(LEN(CONSOLIDADO!G1237)=2,"0"&amp;CONSOLIDADO!G1237,IF(LEN(CONSOLIDADO!G1237)=3,CONSOLIDADO!G1237,""))))</f>
        <v/>
      </c>
      <c r="G1233" s="16">
        <f>CONSOLIDADO!B1237</f>
        <v>0</v>
      </c>
      <c r="H1233" s="16" t="str">
        <f>MID(CONSOLIDADO!E1237,6,250)</f>
        <v/>
      </c>
      <c r="I1233" s="36">
        <f>CONSOLIDADO!H1237</f>
        <v>0</v>
      </c>
      <c r="J1233" s="34" t="str">
        <f>+CONSOLIDADO!P1237&amp;" - "&amp;CONSOLIDADO!Q1237&amp;" - "&amp;CONSOLIDADO!R1237&amp;" "&amp;CONSOLIDADO!S1237</f>
        <v xml:space="preserve"> -  -  </v>
      </c>
      <c r="K1233" s="34" t="str">
        <f>+CONSOLIDADO!J1237&amp;" "&amp;CONSOLIDADO!K1237</f>
        <v xml:space="preserve"> </v>
      </c>
      <c r="L1233" s="16" t="str">
        <f>+CONSOLIDADO!L1237&amp;" "&amp;CONSOLIDADO!M1237</f>
        <v xml:space="preserve"> </v>
      </c>
      <c r="M1233" s="16" t="str">
        <f>+CONSOLIDADO!N1237&amp;" "&amp;CONSOLIDADO!O1237</f>
        <v xml:space="preserve"> </v>
      </c>
    </row>
    <row r="1234" spans="1:13" x14ac:dyDescent="0.2">
      <c r="A1234" s="34" t="str">
        <f t="shared" si="95"/>
        <v>-731</v>
      </c>
      <c r="B1234" s="34">
        <f t="shared" si="96"/>
        <v>731</v>
      </c>
      <c r="C1234" s="34" t="str">
        <f t="shared" si="97"/>
        <v/>
      </c>
      <c r="D1234" s="34" t="str">
        <f t="shared" si="98"/>
        <v/>
      </c>
      <c r="E1234" s="34" t="str">
        <f t="shared" si="99"/>
        <v/>
      </c>
      <c r="F1234" s="35" t="str">
        <f>IF(ISERROR(CONSOLIDADO!D1238&amp;IF(LEN(CONSOLIDADO!G1238)=1,"00"&amp;CONSOLIDADO!G1238,IF(LEN(CONSOLIDADO!G1238)=2,"0"&amp;CONSOLIDADO!G1238,IF(LEN(CONSOLIDADO!G1238)=3,CONSOLIDADO!G1238,""))))=TRUE,"",CONSOLIDADO!D1238&amp;IF(LEN(CONSOLIDADO!G1238)=1,"00"&amp;CONSOLIDADO!G1238,IF(LEN(CONSOLIDADO!G1238)=2,"0"&amp;CONSOLIDADO!G1238,IF(LEN(CONSOLIDADO!G1238)=3,CONSOLIDADO!G1238,""))))</f>
        <v/>
      </c>
      <c r="G1234" s="16">
        <f>CONSOLIDADO!B1238</f>
        <v>0</v>
      </c>
      <c r="H1234" s="16" t="str">
        <f>MID(CONSOLIDADO!E1238,6,250)</f>
        <v/>
      </c>
      <c r="I1234" s="36">
        <f>CONSOLIDADO!H1238</f>
        <v>0</v>
      </c>
      <c r="J1234" s="34" t="str">
        <f>+CONSOLIDADO!P1238&amp;" - "&amp;CONSOLIDADO!Q1238&amp;" - "&amp;CONSOLIDADO!R1238&amp;" "&amp;CONSOLIDADO!S1238</f>
        <v xml:space="preserve"> -  -  </v>
      </c>
      <c r="K1234" s="34" t="str">
        <f>+CONSOLIDADO!J1238&amp;" "&amp;CONSOLIDADO!K1238</f>
        <v xml:space="preserve"> </v>
      </c>
      <c r="L1234" s="16" t="str">
        <f>+CONSOLIDADO!L1238&amp;" "&amp;CONSOLIDADO!M1238</f>
        <v xml:space="preserve"> </v>
      </c>
      <c r="M1234" s="16" t="str">
        <f>+CONSOLIDADO!N1238&amp;" "&amp;CONSOLIDADO!O1238</f>
        <v xml:space="preserve"> </v>
      </c>
    </row>
    <row r="1235" spans="1:13" x14ac:dyDescent="0.2">
      <c r="A1235" s="34" t="str">
        <f t="shared" si="95"/>
        <v>-732</v>
      </c>
      <c r="B1235" s="34">
        <f t="shared" si="96"/>
        <v>732</v>
      </c>
      <c r="C1235" s="34" t="str">
        <f t="shared" si="97"/>
        <v/>
      </c>
      <c r="D1235" s="34" t="str">
        <f t="shared" si="98"/>
        <v/>
      </c>
      <c r="E1235" s="34" t="str">
        <f t="shared" si="99"/>
        <v/>
      </c>
      <c r="F1235" s="35" t="str">
        <f>IF(ISERROR(CONSOLIDADO!D1239&amp;IF(LEN(CONSOLIDADO!G1239)=1,"00"&amp;CONSOLIDADO!G1239,IF(LEN(CONSOLIDADO!G1239)=2,"0"&amp;CONSOLIDADO!G1239,IF(LEN(CONSOLIDADO!G1239)=3,CONSOLIDADO!G1239,""))))=TRUE,"",CONSOLIDADO!D1239&amp;IF(LEN(CONSOLIDADO!G1239)=1,"00"&amp;CONSOLIDADO!G1239,IF(LEN(CONSOLIDADO!G1239)=2,"0"&amp;CONSOLIDADO!G1239,IF(LEN(CONSOLIDADO!G1239)=3,CONSOLIDADO!G1239,""))))</f>
        <v/>
      </c>
      <c r="G1235" s="16">
        <f>CONSOLIDADO!B1239</f>
        <v>0</v>
      </c>
      <c r="H1235" s="16" t="str">
        <f>MID(CONSOLIDADO!E1239,6,250)</f>
        <v/>
      </c>
      <c r="I1235" s="36">
        <f>CONSOLIDADO!H1239</f>
        <v>0</v>
      </c>
      <c r="J1235" s="34" t="str">
        <f>+CONSOLIDADO!P1239&amp;" - "&amp;CONSOLIDADO!Q1239&amp;" - "&amp;CONSOLIDADO!R1239&amp;" "&amp;CONSOLIDADO!S1239</f>
        <v xml:space="preserve"> -  -  </v>
      </c>
      <c r="K1235" s="34" t="str">
        <f>+CONSOLIDADO!J1239&amp;" "&amp;CONSOLIDADO!K1239</f>
        <v xml:space="preserve"> </v>
      </c>
      <c r="L1235" s="16" t="str">
        <f>+CONSOLIDADO!L1239&amp;" "&amp;CONSOLIDADO!M1239</f>
        <v xml:space="preserve"> </v>
      </c>
      <c r="M1235" s="16" t="str">
        <f>+CONSOLIDADO!N1239&amp;" "&amp;CONSOLIDADO!O1239</f>
        <v xml:space="preserve"> </v>
      </c>
    </row>
    <row r="1236" spans="1:13" x14ac:dyDescent="0.2">
      <c r="A1236" s="34" t="str">
        <f t="shared" si="95"/>
        <v>-733</v>
      </c>
      <c r="B1236" s="34">
        <f t="shared" si="96"/>
        <v>733</v>
      </c>
      <c r="C1236" s="34" t="str">
        <f t="shared" si="97"/>
        <v/>
      </c>
      <c r="D1236" s="34" t="str">
        <f t="shared" si="98"/>
        <v/>
      </c>
      <c r="E1236" s="34" t="str">
        <f t="shared" si="99"/>
        <v/>
      </c>
      <c r="F1236" s="35" t="str">
        <f>IF(ISERROR(CONSOLIDADO!D1240&amp;IF(LEN(CONSOLIDADO!G1240)=1,"00"&amp;CONSOLIDADO!G1240,IF(LEN(CONSOLIDADO!G1240)=2,"0"&amp;CONSOLIDADO!G1240,IF(LEN(CONSOLIDADO!G1240)=3,CONSOLIDADO!G1240,""))))=TRUE,"",CONSOLIDADO!D1240&amp;IF(LEN(CONSOLIDADO!G1240)=1,"00"&amp;CONSOLIDADO!G1240,IF(LEN(CONSOLIDADO!G1240)=2,"0"&amp;CONSOLIDADO!G1240,IF(LEN(CONSOLIDADO!G1240)=3,CONSOLIDADO!G1240,""))))</f>
        <v/>
      </c>
      <c r="G1236" s="16">
        <f>CONSOLIDADO!B1240</f>
        <v>0</v>
      </c>
      <c r="H1236" s="16" t="str">
        <f>MID(CONSOLIDADO!E1240,6,250)</f>
        <v/>
      </c>
      <c r="I1236" s="36">
        <f>CONSOLIDADO!H1240</f>
        <v>0</v>
      </c>
      <c r="J1236" s="34" t="str">
        <f>+CONSOLIDADO!P1240&amp;" - "&amp;CONSOLIDADO!Q1240&amp;" - "&amp;CONSOLIDADO!R1240&amp;" "&amp;CONSOLIDADO!S1240</f>
        <v xml:space="preserve"> -  -  </v>
      </c>
      <c r="K1236" s="34" t="str">
        <f>+CONSOLIDADO!J1240&amp;" "&amp;CONSOLIDADO!K1240</f>
        <v xml:space="preserve"> </v>
      </c>
      <c r="L1236" s="16" t="str">
        <f>+CONSOLIDADO!L1240&amp;" "&amp;CONSOLIDADO!M1240</f>
        <v xml:space="preserve"> </v>
      </c>
      <c r="M1236" s="16" t="str">
        <f>+CONSOLIDADO!N1240&amp;" "&amp;CONSOLIDADO!O1240</f>
        <v xml:space="preserve"> </v>
      </c>
    </row>
    <row r="1237" spans="1:13" x14ac:dyDescent="0.2">
      <c r="A1237" s="34" t="str">
        <f t="shared" si="95"/>
        <v>-734</v>
      </c>
      <c r="B1237" s="34">
        <f t="shared" si="96"/>
        <v>734</v>
      </c>
      <c r="C1237" s="34" t="str">
        <f t="shared" si="97"/>
        <v/>
      </c>
      <c r="D1237" s="34" t="str">
        <f t="shared" si="98"/>
        <v/>
      </c>
      <c r="E1237" s="34" t="str">
        <f t="shared" si="99"/>
        <v/>
      </c>
      <c r="F1237" s="35" t="str">
        <f>IF(ISERROR(CONSOLIDADO!D1241&amp;IF(LEN(CONSOLIDADO!G1241)=1,"00"&amp;CONSOLIDADO!G1241,IF(LEN(CONSOLIDADO!G1241)=2,"0"&amp;CONSOLIDADO!G1241,IF(LEN(CONSOLIDADO!G1241)=3,CONSOLIDADO!G1241,""))))=TRUE,"",CONSOLIDADO!D1241&amp;IF(LEN(CONSOLIDADO!G1241)=1,"00"&amp;CONSOLIDADO!G1241,IF(LEN(CONSOLIDADO!G1241)=2,"0"&amp;CONSOLIDADO!G1241,IF(LEN(CONSOLIDADO!G1241)=3,CONSOLIDADO!G1241,""))))</f>
        <v/>
      </c>
      <c r="G1237" s="16">
        <f>CONSOLIDADO!B1241</f>
        <v>0</v>
      </c>
      <c r="H1237" s="16" t="str">
        <f>MID(CONSOLIDADO!E1241,6,250)</f>
        <v/>
      </c>
      <c r="I1237" s="36">
        <f>CONSOLIDADO!H1241</f>
        <v>0</v>
      </c>
      <c r="J1237" s="34" t="str">
        <f>+CONSOLIDADO!P1241&amp;" - "&amp;CONSOLIDADO!Q1241&amp;" - "&amp;CONSOLIDADO!R1241&amp;" "&amp;CONSOLIDADO!S1241</f>
        <v xml:space="preserve"> -  -  </v>
      </c>
      <c r="K1237" s="34" t="str">
        <f>+CONSOLIDADO!J1241&amp;" "&amp;CONSOLIDADO!K1241</f>
        <v xml:space="preserve"> </v>
      </c>
      <c r="L1237" s="16" t="str">
        <f>+CONSOLIDADO!L1241&amp;" "&amp;CONSOLIDADO!M1241</f>
        <v xml:space="preserve"> </v>
      </c>
      <c r="M1237" s="16" t="str">
        <f>+CONSOLIDADO!N1241&amp;" "&amp;CONSOLIDADO!O1241</f>
        <v xml:space="preserve"> </v>
      </c>
    </row>
    <row r="1238" spans="1:13" x14ac:dyDescent="0.2">
      <c r="A1238" s="34" t="str">
        <f t="shared" si="95"/>
        <v>-735</v>
      </c>
      <c r="B1238" s="34">
        <f t="shared" si="96"/>
        <v>735</v>
      </c>
      <c r="C1238" s="34" t="str">
        <f t="shared" si="97"/>
        <v/>
      </c>
      <c r="D1238" s="34" t="str">
        <f t="shared" si="98"/>
        <v/>
      </c>
      <c r="E1238" s="34" t="str">
        <f t="shared" si="99"/>
        <v/>
      </c>
      <c r="F1238" s="35" t="str">
        <f>IF(ISERROR(CONSOLIDADO!D1242&amp;IF(LEN(CONSOLIDADO!G1242)=1,"00"&amp;CONSOLIDADO!G1242,IF(LEN(CONSOLIDADO!G1242)=2,"0"&amp;CONSOLIDADO!G1242,IF(LEN(CONSOLIDADO!G1242)=3,CONSOLIDADO!G1242,""))))=TRUE,"",CONSOLIDADO!D1242&amp;IF(LEN(CONSOLIDADO!G1242)=1,"00"&amp;CONSOLIDADO!G1242,IF(LEN(CONSOLIDADO!G1242)=2,"0"&amp;CONSOLIDADO!G1242,IF(LEN(CONSOLIDADO!G1242)=3,CONSOLIDADO!G1242,""))))</f>
        <v/>
      </c>
      <c r="G1238" s="16">
        <f>CONSOLIDADO!B1242</f>
        <v>0</v>
      </c>
      <c r="H1238" s="16" t="str">
        <f>MID(CONSOLIDADO!E1242,6,250)</f>
        <v/>
      </c>
      <c r="I1238" s="36">
        <f>CONSOLIDADO!H1242</f>
        <v>0</v>
      </c>
      <c r="J1238" s="34" t="str">
        <f>+CONSOLIDADO!P1242&amp;" - "&amp;CONSOLIDADO!Q1242&amp;" - "&amp;CONSOLIDADO!R1242&amp;" "&amp;CONSOLIDADO!S1242</f>
        <v xml:space="preserve"> -  -  </v>
      </c>
      <c r="K1238" s="34" t="str">
        <f>+CONSOLIDADO!J1242&amp;" "&amp;CONSOLIDADO!K1242</f>
        <v xml:space="preserve"> </v>
      </c>
      <c r="L1238" s="16" t="str">
        <f>+CONSOLIDADO!L1242&amp;" "&amp;CONSOLIDADO!M1242</f>
        <v xml:space="preserve"> </v>
      </c>
      <c r="M1238" s="16" t="str">
        <f>+CONSOLIDADO!N1242&amp;" "&amp;CONSOLIDADO!O1242</f>
        <v xml:space="preserve"> </v>
      </c>
    </row>
    <row r="1239" spans="1:13" x14ac:dyDescent="0.2">
      <c r="A1239" s="34" t="str">
        <f t="shared" si="95"/>
        <v>-736</v>
      </c>
      <c r="B1239" s="34">
        <f t="shared" si="96"/>
        <v>736</v>
      </c>
      <c r="C1239" s="34" t="str">
        <f t="shared" si="97"/>
        <v/>
      </c>
      <c r="D1239" s="34" t="str">
        <f t="shared" si="98"/>
        <v/>
      </c>
      <c r="E1239" s="34" t="str">
        <f t="shared" si="99"/>
        <v/>
      </c>
      <c r="F1239" s="35" t="str">
        <f>IF(ISERROR(CONSOLIDADO!D1243&amp;IF(LEN(CONSOLIDADO!G1243)=1,"00"&amp;CONSOLIDADO!G1243,IF(LEN(CONSOLIDADO!G1243)=2,"0"&amp;CONSOLIDADO!G1243,IF(LEN(CONSOLIDADO!G1243)=3,CONSOLIDADO!G1243,""))))=TRUE,"",CONSOLIDADO!D1243&amp;IF(LEN(CONSOLIDADO!G1243)=1,"00"&amp;CONSOLIDADO!G1243,IF(LEN(CONSOLIDADO!G1243)=2,"0"&amp;CONSOLIDADO!G1243,IF(LEN(CONSOLIDADO!G1243)=3,CONSOLIDADO!G1243,""))))</f>
        <v/>
      </c>
      <c r="G1239" s="16">
        <f>CONSOLIDADO!B1243</f>
        <v>0</v>
      </c>
      <c r="H1239" s="16" t="str">
        <f>MID(CONSOLIDADO!E1243,6,250)</f>
        <v/>
      </c>
      <c r="I1239" s="36">
        <f>CONSOLIDADO!H1243</f>
        <v>0</v>
      </c>
      <c r="J1239" s="34" t="str">
        <f>+CONSOLIDADO!P1243&amp;" - "&amp;CONSOLIDADO!Q1243&amp;" - "&amp;CONSOLIDADO!R1243&amp;" "&amp;CONSOLIDADO!S1243</f>
        <v xml:space="preserve"> -  -  </v>
      </c>
      <c r="K1239" s="34" t="str">
        <f>+CONSOLIDADO!J1243&amp;" "&amp;CONSOLIDADO!K1243</f>
        <v xml:space="preserve"> </v>
      </c>
      <c r="L1239" s="16" t="str">
        <f>+CONSOLIDADO!L1243&amp;" "&amp;CONSOLIDADO!M1243</f>
        <v xml:space="preserve"> </v>
      </c>
      <c r="M1239" s="16" t="str">
        <f>+CONSOLIDADO!N1243&amp;" "&amp;CONSOLIDADO!O1243</f>
        <v xml:space="preserve"> </v>
      </c>
    </row>
    <row r="1240" spans="1:13" x14ac:dyDescent="0.2">
      <c r="A1240" s="34" t="str">
        <f t="shared" si="95"/>
        <v>-737</v>
      </c>
      <c r="B1240" s="34">
        <f t="shared" si="96"/>
        <v>737</v>
      </c>
      <c r="C1240" s="34" t="str">
        <f t="shared" si="97"/>
        <v/>
      </c>
      <c r="D1240" s="34" t="str">
        <f t="shared" si="98"/>
        <v/>
      </c>
      <c r="E1240" s="34" t="str">
        <f t="shared" si="99"/>
        <v/>
      </c>
      <c r="F1240" s="35" t="str">
        <f>IF(ISERROR(CONSOLIDADO!D1244&amp;IF(LEN(CONSOLIDADO!G1244)=1,"00"&amp;CONSOLIDADO!G1244,IF(LEN(CONSOLIDADO!G1244)=2,"0"&amp;CONSOLIDADO!G1244,IF(LEN(CONSOLIDADO!G1244)=3,CONSOLIDADO!G1244,""))))=TRUE,"",CONSOLIDADO!D1244&amp;IF(LEN(CONSOLIDADO!G1244)=1,"00"&amp;CONSOLIDADO!G1244,IF(LEN(CONSOLIDADO!G1244)=2,"0"&amp;CONSOLIDADO!G1244,IF(LEN(CONSOLIDADO!G1244)=3,CONSOLIDADO!G1244,""))))</f>
        <v/>
      </c>
      <c r="G1240" s="16">
        <f>CONSOLIDADO!B1244</f>
        <v>0</v>
      </c>
      <c r="H1240" s="16" t="str">
        <f>MID(CONSOLIDADO!E1244,6,250)</f>
        <v/>
      </c>
      <c r="I1240" s="36">
        <f>CONSOLIDADO!H1244</f>
        <v>0</v>
      </c>
      <c r="J1240" s="34" t="str">
        <f>+CONSOLIDADO!P1244&amp;" - "&amp;CONSOLIDADO!Q1244&amp;" - "&amp;CONSOLIDADO!R1244&amp;" "&amp;CONSOLIDADO!S1244</f>
        <v xml:space="preserve"> -  -  </v>
      </c>
      <c r="K1240" s="34" t="str">
        <f>+CONSOLIDADO!J1244&amp;" "&amp;CONSOLIDADO!K1244</f>
        <v xml:space="preserve"> </v>
      </c>
      <c r="L1240" s="16" t="str">
        <f>+CONSOLIDADO!L1244&amp;" "&amp;CONSOLIDADO!M1244</f>
        <v xml:space="preserve"> </v>
      </c>
      <c r="M1240" s="16" t="str">
        <f>+CONSOLIDADO!N1244&amp;" "&amp;CONSOLIDADO!O1244</f>
        <v xml:space="preserve"> </v>
      </c>
    </row>
    <row r="1241" spans="1:13" x14ac:dyDescent="0.2">
      <c r="A1241" s="34" t="str">
        <f t="shared" si="95"/>
        <v>-738</v>
      </c>
      <c r="B1241" s="34">
        <f t="shared" si="96"/>
        <v>738</v>
      </c>
      <c r="C1241" s="34" t="str">
        <f t="shared" si="97"/>
        <v/>
      </c>
      <c r="D1241" s="34" t="str">
        <f t="shared" si="98"/>
        <v/>
      </c>
      <c r="E1241" s="34" t="str">
        <f t="shared" si="99"/>
        <v/>
      </c>
      <c r="F1241" s="35" t="str">
        <f>IF(ISERROR(CONSOLIDADO!D1245&amp;IF(LEN(CONSOLIDADO!G1245)=1,"00"&amp;CONSOLIDADO!G1245,IF(LEN(CONSOLIDADO!G1245)=2,"0"&amp;CONSOLIDADO!G1245,IF(LEN(CONSOLIDADO!G1245)=3,CONSOLIDADO!G1245,""))))=TRUE,"",CONSOLIDADO!D1245&amp;IF(LEN(CONSOLIDADO!G1245)=1,"00"&amp;CONSOLIDADO!G1245,IF(LEN(CONSOLIDADO!G1245)=2,"0"&amp;CONSOLIDADO!G1245,IF(LEN(CONSOLIDADO!G1245)=3,CONSOLIDADO!G1245,""))))</f>
        <v/>
      </c>
      <c r="G1241" s="16">
        <f>CONSOLIDADO!B1245</f>
        <v>0</v>
      </c>
      <c r="H1241" s="16" t="str">
        <f>MID(CONSOLIDADO!E1245,6,250)</f>
        <v/>
      </c>
      <c r="I1241" s="36">
        <f>CONSOLIDADO!H1245</f>
        <v>0</v>
      </c>
      <c r="J1241" s="34" t="str">
        <f>+CONSOLIDADO!P1245&amp;" - "&amp;CONSOLIDADO!Q1245&amp;" - "&amp;CONSOLIDADO!R1245&amp;" "&amp;CONSOLIDADO!S1245</f>
        <v xml:space="preserve"> -  -  </v>
      </c>
      <c r="K1241" s="34" t="str">
        <f>+CONSOLIDADO!J1245&amp;" "&amp;CONSOLIDADO!K1245</f>
        <v xml:space="preserve"> </v>
      </c>
      <c r="L1241" s="16" t="str">
        <f>+CONSOLIDADO!L1245&amp;" "&amp;CONSOLIDADO!M1245</f>
        <v xml:space="preserve"> </v>
      </c>
      <c r="M1241" s="16" t="str">
        <f>+CONSOLIDADO!N1245&amp;" "&amp;CONSOLIDADO!O1245</f>
        <v xml:space="preserve"> </v>
      </c>
    </row>
    <row r="1242" spans="1:13" x14ac:dyDescent="0.2">
      <c r="A1242" s="34" t="str">
        <f t="shared" si="95"/>
        <v>-739</v>
      </c>
      <c r="B1242" s="34">
        <f t="shared" si="96"/>
        <v>739</v>
      </c>
      <c r="C1242" s="34" t="str">
        <f t="shared" si="97"/>
        <v/>
      </c>
      <c r="D1242" s="34" t="str">
        <f t="shared" si="98"/>
        <v/>
      </c>
      <c r="E1242" s="34" t="str">
        <f t="shared" si="99"/>
        <v/>
      </c>
      <c r="F1242" s="35" t="str">
        <f>IF(ISERROR(CONSOLIDADO!D1246&amp;IF(LEN(CONSOLIDADO!G1246)=1,"00"&amp;CONSOLIDADO!G1246,IF(LEN(CONSOLIDADO!G1246)=2,"0"&amp;CONSOLIDADO!G1246,IF(LEN(CONSOLIDADO!G1246)=3,CONSOLIDADO!G1246,""))))=TRUE,"",CONSOLIDADO!D1246&amp;IF(LEN(CONSOLIDADO!G1246)=1,"00"&amp;CONSOLIDADO!G1246,IF(LEN(CONSOLIDADO!G1246)=2,"0"&amp;CONSOLIDADO!G1246,IF(LEN(CONSOLIDADO!G1246)=3,CONSOLIDADO!G1246,""))))</f>
        <v/>
      </c>
      <c r="G1242" s="16">
        <f>CONSOLIDADO!B1246</f>
        <v>0</v>
      </c>
      <c r="H1242" s="16" t="str">
        <f>MID(CONSOLIDADO!E1246,6,250)</f>
        <v/>
      </c>
      <c r="I1242" s="36">
        <f>CONSOLIDADO!H1246</f>
        <v>0</v>
      </c>
      <c r="J1242" s="34" t="str">
        <f>+CONSOLIDADO!P1246&amp;" - "&amp;CONSOLIDADO!Q1246&amp;" - "&amp;CONSOLIDADO!R1246&amp;" "&amp;CONSOLIDADO!S1246</f>
        <v xml:space="preserve"> -  -  </v>
      </c>
      <c r="K1242" s="34" t="str">
        <f>+CONSOLIDADO!J1246&amp;" "&amp;CONSOLIDADO!K1246</f>
        <v xml:space="preserve"> </v>
      </c>
      <c r="L1242" s="16" t="str">
        <f>+CONSOLIDADO!L1246&amp;" "&amp;CONSOLIDADO!M1246</f>
        <v xml:space="preserve"> </v>
      </c>
      <c r="M1242" s="16" t="str">
        <f>+CONSOLIDADO!N1246&amp;" "&amp;CONSOLIDADO!O1246</f>
        <v xml:space="preserve"> </v>
      </c>
    </row>
    <row r="1243" spans="1:13" x14ac:dyDescent="0.2">
      <c r="A1243" s="34" t="str">
        <f t="shared" si="95"/>
        <v>-740</v>
      </c>
      <c r="B1243" s="34">
        <f t="shared" si="96"/>
        <v>740</v>
      </c>
      <c r="C1243" s="34" t="str">
        <f t="shared" si="97"/>
        <v/>
      </c>
      <c r="D1243" s="34" t="str">
        <f t="shared" si="98"/>
        <v/>
      </c>
      <c r="E1243" s="34" t="str">
        <f t="shared" si="99"/>
        <v/>
      </c>
      <c r="F1243" s="35" t="str">
        <f>IF(ISERROR(CONSOLIDADO!D1247&amp;IF(LEN(CONSOLIDADO!G1247)=1,"00"&amp;CONSOLIDADO!G1247,IF(LEN(CONSOLIDADO!G1247)=2,"0"&amp;CONSOLIDADO!G1247,IF(LEN(CONSOLIDADO!G1247)=3,CONSOLIDADO!G1247,""))))=TRUE,"",CONSOLIDADO!D1247&amp;IF(LEN(CONSOLIDADO!G1247)=1,"00"&amp;CONSOLIDADO!G1247,IF(LEN(CONSOLIDADO!G1247)=2,"0"&amp;CONSOLIDADO!G1247,IF(LEN(CONSOLIDADO!G1247)=3,CONSOLIDADO!G1247,""))))</f>
        <v/>
      </c>
      <c r="G1243" s="16">
        <f>CONSOLIDADO!B1247</f>
        <v>0</v>
      </c>
      <c r="H1243" s="16" t="str">
        <f>MID(CONSOLIDADO!E1247,6,250)</f>
        <v/>
      </c>
      <c r="I1243" s="36">
        <f>CONSOLIDADO!H1247</f>
        <v>0</v>
      </c>
      <c r="J1243" s="34" t="str">
        <f>+CONSOLIDADO!P1247&amp;" - "&amp;CONSOLIDADO!Q1247&amp;" - "&amp;CONSOLIDADO!R1247&amp;" "&amp;CONSOLIDADO!S1247</f>
        <v xml:space="preserve"> -  -  </v>
      </c>
      <c r="K1243" s="34" t="str">
        <f>+CONSOLIDADO!J1247&amp;" "&amp;CONSOLIDADO!K1247</f>
        <v xml:space="preserve"> </v>
      </c>
      <c r="L1243" s="16" t="str">
        <f>+CONSOLIDADO!L1247&amp;" "&amp;CONSOLIDADO!M1247</f>
        <v xml:space="preserve"> </v>
      </c>
      <c r="M1243" s="16" t="str">
        <f>+CONSOLIDADO!N1247&amp;" "&amp;CONSOLIDADO!O1247</f>
        <v xml:space="preserve"> </v>
      </c>
    </row>
    <row r="1244" spans="1:13" x14ac:dyDescent="0.2">
      <c r="A1244" s="34" t="str">
        <f t="shared" si="95"/>
        <v>-741</v>
      </c>
      <c r="B1244" s="34">
        <f t="shared" si="96"/>
        <v>741</v>
      </c>
      <c r="C1244" s="34" t="str">
        <f t="shared" si="97"/>
        <v/>
      </c>
      <c r="D1244" s="34" t="str">
        <f t="shared" si="98"/>
        <v/>
      </c>
      <c r="E1244" s="34" t="str">
        <f t="shared" si="99"/>
        <v/>
      </c>
      <c r="F1244" s="35" t="str">
        <f>IF(ISERROR(CONSOLIDADO!D1248&amp;IF(LEN(CONSOLIDADO!G1248)=1,"00"&amp;CONSOLIDADO!G1248,IF(LEN(CONSOLIDADO!G1248)=2,"0"&amp;CONSOLIDADO!G1248,IF(LEN(CONSOLIDADO!G1248)=3,CONSOLIDADO!G1248,""))))=TRUE,"",CONSOLIDADO!D1248&amp;IF(LEN(CONSOLIDADO!G1248)=1,"00"&amp;CONSOLIDADO!G1248,IF(LEN(CONSOLIDADO!G1248)=2,"0"&amp;CONSOLIDADO!G1248,IF(LEN(CONSOLIDADO!G1248)=3,CONSOLIDADO!G1248,""))))</f>
        <v/>
      </c>
      <c r="G1244" s="16">
        <f>CONSOLIDADO!B1248</f>
        <v>0</v>
      </c>
      <c r="H1244" s="16" t="str">
        <f>MID(CONSOLIDADO!E1248,6,250)</f>
        <v/>
      </c>
      <c r="I1244" s="36">
        <f>CONSOLIDADO!H1248</f>
        <v>0</v>
      </c>
      <c r="J1244" s="34" t="str">
        <f>+CONSOLIDADO!P1248&amp;" - "&amp;CONSOLIDADO!Q1248&amp;" - "&amp;CONSOLIDADO!R1248&amp;" "&amp;CONSOLIDADO!S1248</f>
        <v xml:space="preserve"> -  -  </v>
      </c>
      <c r="K1244" s="34" t="str">
        <f>+CONSOLIDADO!J1248&amp;" "&amp;CONSOLIDADO!K1248</f>
        <v xml:space="preserve"> </v>
      </c>
      <c r="L1244" s="16" t="str">
        <f>+CONSOLIDADO!L1248&amp;" "&amp;CONSOLIDADO!M1248</f>
        <v xml:space="preserve"> </v>
      </c>
      <c r="M1244" s="16" t="str">
        <f>+CONSOLIDADO!N1248&amp;" "&amp;CONSOLIDADO!O1248</f>
        <v xml:space="preserve"> </v>
      </c>
    </row>
    <row r="1245" spans="1:13" x14ac:dyDescent="0.2">
      <c r="A1245" s="34" t="str">
        <f t="shared" si="95"/>
        <v>-742</v>
      </c>
      <c r="B1245" s="34">
        <f t="shared" si="96"/>
        <v>742</v>
      </c>
      <c r="C1245" s="34" t="str">
        <f t="shared" si="97"/>
        <v/>
      </c>
      <c r="D1245" s="34" t="str">
        <f t="shared" si="98"/>
        <v/>
      </c>
      <c r="E1245" s="34" t="str">
        <f t="shared" si="99"/>
        <v/>
      </c>
      <c r="F1245" s="35" t="str">
        <f>IF(ISERROR(CONSOLIDADO!D1249&amp;IF(LEN(CONSOLIDADO!G1249)=1,"00"&amp;CONSOLIDADO!G1249,IF(LEN(CONSOLIDADO!G1249)=2,"0"&amp;CONSOLIDADO!G1249,IF(LEN(CONSOLIDADO!G1249)=3,CONSOLIDADO!G1249,""))))=TRUE,"",CONSOLIDADO!D1249&amp;IF(LEN(CONSOLIDADO!G1249)=1,"00"&amp;CONSOLIDADO!G1249,IF(LEN(CONSOLIDADO!G1249)=2,"0"&amp;CONSOLIDADO!G1249,IF(LEN(CONSOLIDADO!G1249)=3,CONSOLIDADO!G1249,""))))</f>
        <v/>
      </c>
      <c r="G1245" s="16">
        <f>CONSOLIDADO!B1249</f>
        <v>0</v>
      </c>
      <c r="H1245" s="16" t="str">
        <f>MID(CONSOLIDADO!E1249,6,250)</f>
        <v/>
      </c>
      <c r="I1245" s="36">
        <f>CONSOLIDADO!H1249</f>
        <v>0</v>
      </c>
      <c r="J1245" s="34" t="str">
        <f>+CONSOLIDADO!P1249&amp;" - "&amp;CONSOLIDADO!Q1249&amp;" - "&amp;CONSOLIDADO!R1249&amp;" "&amp;CONSOLIDADO!S1249</f>
        <v xml:space="preserve"> -  -  </v>
      </c>
      <c r="K1245" s="34" t="str">
        <f>+CONSOLIDADO!J1249&amp;" "&amp;CONSOLIDADO!K1249</f>
        <v xml:space="preserve"> </v>
      </c>
      <c r="L1245" s="16" t="str">
        <f>+CONSOLIDADO!L1249&amp;" "&amp;CONSOLIDADO!M1249</f>
        <v xml:space="preserve"> </v>
      </c>
      <c r="M1245" s="16" t="str">
        <f>+CONSOLIDADO!N1249&amp;" "&amp;CONSOLIDADO!O1249</f>
        <v xml:space="preserve"> </v>
      </c>
    </row>
    <row r="1246" spans="1:13" x14ac:dyDescent="0.2">
      <c r="A1246" s="34" t="str">
        <f t="shared" si="95"/>
        <v>-743</v>
      </c>
      <c r="B1246" s="34">
        <f t="shared" si="96"/>
        <v>743</v>
      </c>
      <c r="C1246" s="34" t="str">
        <f t="shared" si="97"/>
        <v/>
      </c>
      <c r="D1246" s="34" t="str">
        <f t="shared" si="98"/>
        <v/>
      </c>
      <c r="E1246" s="34" t="str">
        <f t="shared" si="99"/>
        <v/>
      </c>
      <c r="F1246" s="35" t="str">
        <f>IF(ISERROR(CONSOLIDADO!D1250&amp;IF(LEN(CONSOLIDADO!G1250)=1,"00"&amp;CONSOLIDADO!G1250,IF(LEN(CONSOLIDADO!G1250)=2,"0"&amp;CONSOLIDADO!G1250,IF(LEN(CONSOLIDADO!G1250)=3,CONSOLIDADO!G1250,""))))=TRUE,"",CONSOLIDADO!D1250&amp;IF(LEN(CONSOLIDADO!G1250)=1,"00"&amp;CONSOLIDADO!G1250,IF(LEN(CONSOLIDADO!G1250)=2,"0"&amp;CONSOLIDADO!G1250,IF(LEN(CONSOLIDADO!G1250)=3,CONSOLIDADO!G1250,""))))</f>
        <v/>
      </c>
      <c r="G1246" s="16">
        <f>CONSOLIDADO!B1250</f>
        <v>0</v>
      </c>
      <c r="H1246" s="16" t="str">
        <f>MID(CONSOLIDADO!E1250,6,250)</f>
        <v/>
      </c>
      <c r="I1246" s="36">
        <f>CONSOLIDADO!H1250</f>
        <v>0</v>
      </c>
      <c r="J1246" s="34" t="str">
        <f>+CONSOLIDADO!P1250&amp;" - "&amp;CONSOLIDADO!Q1250&amp;" - "&amp;CONSOLIDADO!R1250&amp;" "&amp;CONSOLIDADO!S1250</f>
        <v xml:space="preserve"> -  -  </v>
      </c>
      <c r="K1246" s="34" t="str">
        <f>+CONSOLIDADO!J1250&amp;" "&amp;CONSOLIDADO!K1250</f>
        <v xml:space="preserve"> </v>
      </c>
      <c r="L1246" s="16" t="str">
        <f>+CONSOLIDADO!L1250&amp;" "&amp;CONSOLIDADO!M1250</f>
        <v xml:space="preserve"> </v>
      </c>
      <c r="M1246" s="16" t="str">
        <f>+CONSOLIDADO!N1250&amp;" "&amp;CONSOLIDADO!O1250</f>
        <v xml:space="preserve"> </v>
      </c>
    </row>
    <row r="1247" spans="1:13" x14ac:dyDescent="0.2">
      <c r="A1247" s="34" t="str">
        <f t="shared" si="95"/>
        <v>-744</v>
      </c>
      <c r="B1247" s="34">
        <f t="shared" si="96"/>
        <v>744</v>
      </c>
      <c r="C1247" s="34" t="str">
        <f t="shared" si="97"/>
        <v/>
      </c>
      <c r="D1247" s="34" t="str">
        <f t="shared" si="98"/>
        <v/>
      </c>
      <c r="E1247" s="34" t="str">
        <f t="shared" si="99"/>
        <v/>
      </c>
      <c r="F1247" s="35" t="str">
        <f>IF(ISERROR(CONSOLIDADO!D1251&amp;IF(LEN(CONSOLIDADO!G1251)=1,"00"&amp;CONSOLIDADO!G1251,IF(LEN(CONSOLIDADO!G1251)=2,"0"&amp;CONSOLIDADO!G1251,IF(LEN(CONSOLIDADO!G1251)=3,CONSOLIDADO!G1251,""))))=TRUE,"",CONSOLIDADO!D1251&amp;IF(LEN(CONSOLIDADO!G1251)=1,"00"&amp;CONSOLIDADO!G1251,IF(LEN(CONSOLIDADO!G1251)=2,"0"&amp;CONSOLIDADO!G1251,IF(LEN(CONSOLIDADO!G1251)=3,CONSOLIDADO!G1251,""))))</f>
        <v/>
      </c>
      <c r="G1247" s="16">
        <f>CONSOLIDADO!B1251</f>
        <v>0</v>
      </c>
      <c r="H1247" s="16" t="str">
        <f>MID(CONSOLIDADO!E1251,6,250)</f>
        <v/>
      </c>
      <c r="I1247" s="36">
        <f>CONSOLIDADO!H1251</f>
        <v>0</v>
      </c>
      <c r="J1247" s="34" t="str">
        <f>+CONSOLIDADO!P1251&amp;" - "&amp;CONSOLIDADO!Q1251&amp;" - "&amp;CONSOLIDADO!R1251&amp;" "&amp;CONSOLIDADO!S1251</f>
        <v xml:space="preserve"> -  -  </v>
      </c>
      <c r="K1247" s="34" t="str">
        <f>+CONSOLIDADO!J1251&amp;" "&amp;CONSOLIDADO!K1251</f>
        <v xml:space="preserve"> </v>
      </c>
      <c r="L1247" s="16" t="str">
        <f>+CONSOLIDADO!L1251&amp;" "&amp;CONSOLIDADO!M1251</f>
        <v xml:space="preserve"> </v>
      </c>
      <c r="M1247" s="16" t="str">
        <f>+CONSOLIDADO!N1251&amp;" "&amp;CONSOLIDADO!O1251</f>
        <v xml:space="preserve"> </v>
      </c>
    </row>
    <row r="1248" spans="1:13" x14ac:dyDescent="0.2">
      <c r="A1248" s="34" t="str">
        <f t="shared" si="95"/>
        <v>-745</v>
      </c>
      <c r="B1248" s="34">
        <f t="shared" si="96"/>
        <v>745</v>
      </c>
      <c r="C1248" s="34" t="str">
        <f t="shared" si="97"/>
        <v/>
      </c>
      <c r="D1248" s="34" t="str">
        <f t="shared" si="98"/>
        <v/>
      </c>
      <c r="E1248" s="34" t="str">
        <f t="shared" si="99"/>
        <v/>
      </c>
      <c r="F1248" s="35" t="str">
        <f>IF(ISERROR(CONSOLIDADO!D1252&amp;IF(LEN(CONSOLIDADO!G1252)=1,"00"&amp;CONSOLIDADO!G1252,IF(LEN(CONSOLIDADO!G1252)=2,"0"&amp;CONSOLIDADO!G1252,IF(LEN(CONSOLIDADO!G1252)=3,CONSOLIDADO!G1252,""))))=TRUE,"",CONSOLIDADO!D1252&amp;IF(LEN(CONSOLIDADO!G1252)=1,"00"&amp;CONSOLIDADO!G1252,IF(LEN(CONSOLIDADO!G1252)=2,"0"&amp;CONSOLIDADO!G1252,IF(LEN(CONSOLIDADO!G1252)=3,CONSOLIDADO!G1252,""))))</f>
        <v/>
      </c>
      <c r="G1248" s="16">
        <f>CONSOLIDADO!B1252</f>
        <v>0</v>
      </c>
      <c r="H1248" s="16" t="str">
        <f>MID(CONSOLIDADO!E1252,6,250)</f>
        <v/>
      </c>
      <c r="I1248" s="36">
        <f>CONSOLIDADO!H1252</f>
        <v>0</v>
      </c>
      <c r="J1248" s="34" t="str">
        <f>+CONSOLIDADO!P1252&amp;" - "&amp;CONSOLIDADO!Q1252&amp;" - "&amp;CONSOLIDADO!R1252&amp;" "&amp;CONSOLIDADO!S1252</f>
        <v xml:space="preserve"> -  -  </v>
      </c>
      <c r="K1248" s="34" t="str">
        <f>+CONSOLIDADO!J1252&amp;" "&amp;CONSOLIDADO!K1252</f>
        <v xml:space="preserve"> </v>
      </c>
      <c r="L1248" s="16" t="str">
        <f>+CONSOLIDADO!L1252&amp;" "&amp;CONSOLIDADO!M1252</f>
        <v xml:space="preserve"> </v>
      </c>
      <c r="M1248" s="16" t="str">
        <f>+CONSOLIDADO!N1252&amp;" "&amp;CONSOLIDADO!O1252</f>
        <v xml:space="preserve"> </v>
      </c>
    </row>
    <row r="1249" spans="1:13" x14ac:dyDescent="0.2">
      <c r="A1249" s="34" t="str">
        <f t="shared" si="95"/>
        <v>-746</v>
      </c>
      <c r="B1249" s="34">
        <f t="shared" si="96"/>
        <v>746</v>
      </c>
      <c r="C1249" s="34" t="str">
        <f t="shared" si="97"/>
        <v/>
      </c>
      <c r="D1249" s="34" t="str">
        <f t="shared" si="98"/>
        <v/>
      </c>
      <c r="E1249" s="34" t="str">
        <f t="shared" si="99"/>
        <v/>
      </c>
      <c r="F1249" s="35" t="str">
        <f>IF(ISERROR(CONSOLIDADO!D1253&amp;IF(LEN(CONSOLIDADO!G1253)=1,"00"&amp;CONSOLIDADO!G1253,IF(LEN(CONSOLIDADO!G1253)=2,"0"&amp;CONSOLIDADO!G1253,IF(LEN(CONSOLIDADO!G1253)=3,CONSOLIDADO!G1253,""))))=TRUE,"",CONSOLIDADO!D1253&amp;IF(LEN(CONSOLIDADO!G1253)=1,"00"&amp;CONSOLIDADO!G1253,IF(LEN(CONSOLIDADO!G1253)=2,"0"&amp;CONSOLIDADO!G1253,IF(LEN(CONSOLIDADO!G1253)=3,CONSOLIDADO!G1253,""))))</f>
        <v/>
      </c>
      <c r="G1249" s="16">
        <f>CONSOLIDADO!B1253</f>
        <v>0</v>
      </c>
      <c r="H1249" s="16" t="str">
        <f>MID(CONSOLIDADO!E1253,6,250)</f>
        <v/>
      </c>
      <c r="I1249" s="36">
        <f>CONSOLIDADO!H1253</f>
        <v>0</v>
      </c>
      <c r="J1249" s="34" t="str">
        <f>+CONSOLIDADO!P1253&amp;" - "&amp;CONSOLIDADO!Q1253&amp;" - "&amp;CONSOLIDADO!R1253&amp;" "&amp;CONSOLIDADO!S1253</f>
        <v xml:space="preserve"> -  -  </v>
      </c>
      <c r="K1249" s="34" t="str">
        <f>+CONSOLIDADO!J1253&amp;" "&amp;CONSOLIDADO!K1253</f>
        <v xml:space="preserve"> </v>
      </c>
      <c r="L1249" s="16" t="str">
        <f>+CONSOLIDADO!L1253&amp;" "&amp;CONSOLIDADO!M1253</f>
        <v xml:space="preserve"> </v>
      </c>
      <c r="M1249" s="16" t="str">
        <f>+CONSOLIDADO!N1253&amp;" "&amp;CONSOLIDADO!O1253</f>
        <v xml:space="preserve"> </v>
      </c>
    </row>
    <row r="1250" spans="1:13" x14ac:dyDescent="0.2">
      <c r="A1250" s="34" t="str">
        <f t="shared" si="95"/>
        <v>-747</v>
      </c>
      <c r="B1250" s="34">
        <f t="shared" si="96"/>
        <v>747</v>
      </c>
      <c r="C1250" s="34" t="str">
        <f t="shared" si="97"/>
        <v/>
      </c>
      <c r="D1250" s="34" t="str">
        <f t="shared" si="98"/>
        <v/>
      </c>
      <c r="E1250" s="34" t="str">
        <f t="shared" si="99"/>
        <v/>
      </c>
      <c r="F1250" s="35" t="str">
        <f>IF(ISERROR(CONSOLIDADO!D1254&amp;IF(LEN(CONSOLIDADO!G1254)=1,"00"&amp;CONSOLIDADO!G1254,IF(LEN(CONSOLIDADO!G1254)=2,"0"&amp;CONSOLIDADO!G1254,IF(LEN(CONSOLIDADO!G1254)=3,CONSOLIDADO!G1254,""))))=TRUE,"",CONSOLIDADO!D1254&amp;IF(LEN(CONSOLIDADO!G1254)=1,"00"&amp;CONSOLIDADO!G1254,IF(LEN(CONSOLIDADO!G1254)=2,"0"&amp;CONSOLIDADO!G1254,IF(LEN(CONSOLIDADO!G1254)=3,CONSOLIDADO!G1254,""))))</f>
        <v/>
      </c>
      <c r="G1250" s="16">
        <f>CONSOLIDADO!B1254</f>
        <v>0</v>
      </c>
      <c r="H1250" s="16" t="str">
        <f>MID(CONSOLIDADO!E1254,6,250)</f>
        <v/>
      </c>
      <c r="I1250" s="36">
        <f>CONSOLIDADO!H1254</f>
        <v>0</v>
      </c>
      <c r="J1250" s="34" t="str">
        <f>+CONSOLIDADO!P1254&amp;" - "&amp;CONSOLIDADO!Q1254&amp;" - "&amp;CONSOLIDADO!R1254&amp;" "&amp;CONSOLIDADO!S1254</f>
        <v xml:space="preserve"> -  -  </v>
      </c>
      <c r="K1250" s="34" t="str">
        <f>+CONSOLIDADO!J1254&amp;" "&amp;CONSOLIDADO!K1254</f>
        <v xml:space="preserve"> </v>
      </c>
      <c r="L1250" s="16" t="str">
        <f>+CONSOLIDADO!L1254&amp;" "&amp;CONSOLIDADO!M1254</f>
        <v xml:space="preserve"> </v>
      </c>
      <c r="M1250" s="16" t="str">
        <f>+CONSOLIDADO!N1254&amp;" "&amp;CONSOLIDADO!O1254</f>
        <v xml:space="preserve"> </v>
      </c>
    </row>
    <row r="1251" spans="1:13" x14ac:dyDescent="0.2">
      <c r="A1251" s="34" t="str">
        <f t="shared" si="95"/>
        <v>-748</v>
      </c>
      <c r="B1251" s="34">
        <f t="shared" si="96"/>
        <v>748</v>
      </c>
      <c r="C1251" s="34" t="str">
        <f t="shared" si="97"/>
        <v/>
      </c>
      <c r="D1251" s="34" t="str">
        <f t="shared" si="98"/>
        <v/>
      </c>
      <c r="E1251" s="34" t="str">
        <f t="shared" si="99"/>
        <v/>
      </c>
      <c r="F1251" s="35" t="str">
        <f>IF(ISERROR(CONSOLIDADO!D1255&amp;IF(LEN(CONSOLIDADO!G1255)=1,"00"&amp;CONSOLIDADO!G1255,IF(LEN(CONSOLIDADO!G1255)=2,"0"&amp;CONSOLIDADO!G1255,IF(LEN(CONSOLIDADO!G1255)=3,CONSOLIDADO!G1255,""))))=TRUE,"",CONSOLIDADO!D1255&amp;IF(LEN(CONSOLIDADO!G1255)=1,"00"&amp;CONSOLIDADO!G1255,IF(LEN(CONSOLIDADO!G1255)=2,"0"&amp;CONSOLIDADO!G1255,IF(LEN(CONSOLIDADO!G1255)=3,CONSOLIDADO!G1255,""))))</f>
        <v/>
      </c>
      <c r="G1251" s="16">
        <f>CONSOLIDADO!B1255</f>
        <v>0</v>
      </c>
      <c r="H1251" s="16" t="str">
        <f>MID(CONSOLIDADO!E1255,6,250)</f>
        <v/>
      </c>
      <c r="I1251" s="36">
        <f>CONSOLIDADO!H1255</f>
        <v>0</v>
      </c>
      <c r="J1251" s="34" t="str">
        <f>+CONSOLIDADO!P1255&amp;" - "&amp;CONSOLIDADO!Q1255&amp;" - "&amp;CONSOLIDADO!R1255&amp;" "&amp;CONSOLIDADO!S1255</f>
        <v xml:space="preserve"> -  -  </v>
      </c>
      <c r="K1251" s="34" t="str">
        <f>+CONSOLIDADO!J1255&amp;" "&amp;CONSOLIDADO!K1255</f>
        <v xml:space="preserve"> </v>
      </c>
      <c r="L1251" s="16" t="str">
        <f>+CONSOLIDADO!L1255&amp;" "&amp;CONSOLIDADO!M1255</f>
        <v xml:space="preserve"> </v>
      </c>
      <c r="M1251" s="16" t="str">
        <f>+CONSOLIDADO!N1255&amp;" "&amp;CONSOLIDADO!O1255</f>
        <v xml:space="preserve"> </v>
      </c>
    </row>
    <row r="1252" spans="1:13" x14ac:dyDescent="0.2">
      <c r="A1252" s="34" t="str">
        <f t="shared" si="95"/>
        <v>-749</v>
      </c>
      <c r="B1252" s="34">
        <f t="shared" si="96"/>
        <v>749</v>
      </c>
      <c r="C1252" s="34" t="str">
        <f t="shared" si="97"/>
        <v/>
      </c>
      <c r="D1252" s="34" t="str">
        <f t="shared" si="98"/>
        <v/>
      </c>
      <c r="E1252" s="34" t="str">
        <f t="shared" si="99"/>
        <v/>
      </c>
      <c r="F1252" s="35" t="str">
        <f>IF(ISERROR(CONSOLIDADO!D1256&amp;IF(LEN(CONSOLIDADO!G1256)=1,"00"&amp;CONSOLIDADO!G1256,IF(LEN(CONSOLIDADO!G1256)=2,"0"&amp;CONSOLIDADO!G1256,IF(LEN(CONSOLIDADO!G1256)=3,CONSOLIDADO!G1256,""))))=TRUE,"",CONSOLIDADO!D1256&amp;IF(LEN(CONSOLIDADO!G1256)=1,"00"&amp;CONSOLIDADO!G1256,IF(LEN(CONSOLIDADO!G1256)=2,"0"&amp;CONSOLIDADO!G1256,IF(LEN(CONSOLIDADO!G1256)=3,CONSOLIDADO!G1256,""))))</f>
        <v/>
      </c>
      <c r="G1252" s="16">
        <f>CONSOLIDADO!B1256</f>
        <v>0</v>
      </c>
      <c r="H1252" s="16" t="str">
        <f>MID(CONSOLIDADO!E1256,6,250)</f>
        <v/>
      </c>
      <c r="I1252" s="36">
        <f>CONSOLIDADO!H1256</f>
        <v>0</v>
      </c>
      <c r="J1252" s="34" t="str">
        <f>+CONSOLIDADO!P1256&amp;" - "&amp;CONSOLIDADO!Q1256&amp;" - "&amp;CONSOLIDADO!R1256&amp;" "&amp;CONSOLIDADO!S1256</f>
        <v xml:space="preserve"> -  -  </v>
      </c>
      <c r="K1252" s="34" t="str">
        <f>+CONSOLIDADO!J1256&amp;" "&amp;CONSOLIDADO!K1256</f>
        <v xml:space="preserve"> </v>
      </c>
      <c r="L1252" s="16" t="str">
        <f>+CONSOLIDADO!L1256&amp;" "&amp;CONSOLIDADO!M1256</f>
        <v xml:space="preserve"> </v>
      </c>
      <c r="M1252" s="16" t="str">
        <f>+CONSOLIDADO!N1256&amp;" "&amp;CONSOLIDADO!O1256</f>
        <v xml:space="preserve"> </v>
      </c>
    </row>
    <row r="1253" spans="1:13" x14ac:dyDescent="0.2">
      <c r="A1253" s="34" t="str">
        <f t="shared" si="95"/>
        <v>-750</v>
      </c>
      <c r="B1253" s="34">
        <f t="shared" si="96"/>
        <v>750</v>
      </c>
      <c r="C1253" s="34" t="str">
        <f t="shared" si="97"/>
        <v/>
      </c>
      <c r="D1253" s="34" t="str">
        <f t="shared" si="98"/>
        <v/>
      </c>
      <c r="E1253" s="34" t="str">
        <f t="shared" si="99"/>
        <v/>
      </c>
      <c r="F1253" s="35" t="str">
        <f>IF(ISERROR(CONSOLIDADO!D1257&amp;IF(LEN(CONSOLIDADO!G1257)=1,"00"&amp;CONSOLIDADO!G1257,IF(LEN(CONSOLIDADO!G1257)=2,"0"&amp;CONSOLIDADO!G1257,IF(LEN(CONSOLIDADO!G1257)=3,CONSOLIDADO!G1257,""))))=TRUE,"",CONSOLIDADO!D1257&amp;IF(LEN(CONSOLIDADO!G1257)=1,"00"&amp;CONSOLIDADO!G1257,IF(LEN(CONSOLIDADO!G1257)=2,"0"&amp;CONSOLIDADO!G1257,IF(LEN(CONSOLIDADO!G1257)=3,CONSOLIDADO!G1257,""))))</f>
        <v/>
      </c>
      <c r="G1253" s="16">
        <f>CONSOLIDADO!B1257</f>
        <v>0</v>
      </c>
      <c r="H1253" s="16" t="str">
        <f>MID(CONSOLIDADO!E1257,6,250)</f>
        <v/>
      </c>
      <c r="I1253" s="36">
        <f>CONSOLIDADO!H1257</f>
        <v>0</v>
      </c>
      <c r="J1253" s="34" t="str">
        <f>+CONSOLIDADO!P1257&amp;" - "&amp;CONSOLIDADO!Q1257&amp;" - "&amp;CONSOLIDADO!R1257&amp;" "&amp;CONSOLIDADO!S1257</f>
        <v xml:space="preserve"> -  -  </v>
      </c>
      <c r="K1253" s="34" t="str">
        <f>+CONSOLIDADO!J1257&amp;" "&amp;CONSOLIDADO!K1257</f>
        <v xml:space="preserve"> </v>
      </c>
      <c r="L1253" s="16" t="str">
        <f>+CONSOLIDADO!L1257&amp;" "&amp;CONSOLIDADO!M1257</f>
        <v xml:space="preserve"> </v>
      </c>
      <c r="M1253" s="16" t="str">
        <f>+CONSOLIDADO!N1257&amp;" "&amp;CONSOLIDADO!O1257</f>
        <v xml:space="preserve"> </v>
      </c>
    </row>
    <row r="1254" spans="1:13" x14ac:dyDescent="0.2">
      <c r="A1254" s="34" t="str">
        <f t="shared" si="95"/>
        <v>-751</v>
      </c>
      <c r="B1254" s="34">
        <f t="shared" si="96"/>
        <v>751</v>
      </c>
      <c r="C1254" s="34" t="str">
        <f t="shared" si="97"/>
        <v/>
      </c>
      <c r="D1254" s="34" t="str">
        <f t="shared" si="98"/>
        <v/>
      </c>
      <c r="E1254" s="34" t="str">
        <f t="shared" si="99"/>
        <v/>
      </c>
      <c r="F1254" s="35" t="str">
        <f>IF(ISERROR(CONSOLIDADO!D1258&amp;IF(LEN(CONSOLIDADO!G1258)=1,"00"&amp;CONSOLIDADO!G1258,IF(LEN(CONSOLIDADO!G1258)=2,"0"&amp;CONSOLIDADO!G1258,IF(LEN(CONSOLIDADO!G1258)=3,CONSOLIDADO!G1258,""))))=TRUE,"",CONSOLIDADO!D1258&amp;IF(LEN(CONSOLIDADO!G1258)=1,"00"&amp;CONSOLIDADO!G1258,IF(LEN(CONSOLIDADO!G1258)=2,"0"&amp;CONSOLIDADO!G1258,IF(LEN(CONSOLIDADO!G1258)=3,CONSOLIDADO!G1258,""))))</f>
        <v/>
      </c>
      <c r="G1254" s="16">
        <f>CONSOLIDADO!B1258</f>
        <v>0</v>
      </c>
      <c r="H1254" s="16" t="str">
        <f>MID(CONSOLIDADO!E1258,6,250)</f>
        <v/>
      </c>
      <c r="I1254" s="36">
        <f>CONSOLIDADO!H1258</f>
        <v>0</v>
      </c>
      <c r="J1254" s="34" t="str">
        <f>+CONSOLIDADO!P1258&amp;" - "&amp;CONSOLIDADO!Q1258&amp;" - "&amp;CONSOLIDADO!R1258&amp;" "&amp;CONSOLIDADO!S1258</f>
        <v xml:space="preserve"> -  -  </v>
      </c>
      <c r="K1254" s="34" t="str">
        <f>+CONSOLIDADO!J1258&amp;" "&amp;CONSOLIDADO!K1258</f>
        <v xml:space="preserve"> </v>
      </c>
      <c r="L1254" s="16" t="str">
        <f>+CONSOLIDADO!L1258&amp;" "&amp;CONSOLIDADO!M1258</f>
        <v xml:space="preserve"> </v>
      </c>
      <c r="M1254" s="16" t="str">
        <f>+CONSOLIDADO!N1258&amp;" "&amp;CONSOLIDADO!O1258</f>
        <v xml:space="preserve"> </v>
      </c>
    </row>
    <row r="1255" spans="1:13" x14ac:dyDescent="0.2">
      <c r="A1255" s="34" t="str">
        <f t="shared" si="95"/>
        <v>-752</v>
      </c>
      <c r="B1255" s="34">
        <f t="shared" si="96"/>
        <v>752</v>
      </c>
      <c r="C1255" s="34" t="str">
        <f t="shared" si="97"/>
        <v/>
      </c>
      <c r="D1255" s="34" t="str">
        <f t="shared" si="98"/>
        <v/>
      </c>
      <c r="E1255" s="34" t="str">
        <f t="shared" si="99"/>
        <v/>
      </c>
      <c r="F1255" s="35" t="str">
        <f>IF(ISERROR(CONSOLIDADO!D1259&amp;IF(LEN(CONSOLIDADO!G1259)=1,"00"&amp;CONSOLIDADO!G1259,IF(LEN(CONSOLIDADO!G1259)=2,"0"&amp;CONSOLIDADO!G1259,IF(LEN(CONSOLIDADO!G1259)=3,CONSOLIDADO!G1259,""))))=TRUE,"",CONSOLIDADO!D1259&amp;IF(LEN(CONSOLIDADO!G1259)=1,"00"&amp;CONSOLIDADO!G1259,IF(LEN(CONSOLIDADO!G1259)=2,"0"&amp;CONSOLIDADO!G1259,IF(LEN(CONSOLIDADO!G1259)=3,CONSOLIDADO!G1259,""))))</f>
        <v/>
      </c>
      <c r="G1255" s="16">
        <f>CONSOLIDADO!B1259</f>
        <v>0</v>
      </c>
      <c r="H1255" s="16" t="str">
        <f>MID(CONSOLIDADO!E1259,6,250)</f>
        <v/>
      </c>
      <c r="I1255" s="36">
        <f>CONSOLIDADO!H1259</f>
        <v>0</v>
      </c>
      <c r="J1255" s="34" t="str">
        <f>+CONSOLIDADO!P1259&amp;" - "&amp;CONSOLIDADO!Q1259&amp;" - "&amp;CONSOLIDADO!R1259&amp;" "&amp;CONSOLIDADO!S1259</f>
        <v xml:space="preserve"> -  -  </v>
      </c>
      <c r="K1255" s="34" t="str">
        <f>+CONSOLIDADO!J1259&amp;" "&amp;CONSOLIDADO!K1259</f>
        <v xml:space="preserve"> </v>
      </c>
      <c r="L1255" s="16" t="str">
        <f>+CONSOLIDADO!L1259&amp;" "&amp;CONSOLIDADO!M1259</f>
        <v xml:space="preserve"> </v>
      </c>
      <c r="M1255" s="16" t="str">
        <f>+CONSOLIDADO!N1259&amp;" "&amp;CONSOLIDADO!O1259</f>
        <v xml:space="preserve"> </v>
      </c>
    </row>
    <row r="1256" spans="1:13" x14ac:dyDescent="0.2">
      <c r="A1256" s="34" t="str">
        <f t="shared" si="95"/>
        <v>-753</v>
      </c>
      <c r="B1256" s="34">
        <f t="shared" si="96"/>
        <v>753</v>
      </c>
      <c r="C1256" s="34" t="str">
        <f t="shared" si="97"/>
        <v/>
      </c>
      <c r="D1256" s="34" t="str">
        <f t="shared" si="98"/>
        <v/>
      </c>
      <c r="E1256" s="34" t="str">
        <f t="shared" si="99"/>
        <v/>
      </c>
      <c r="F1256" s="35" t="str">
        <f>IF(ISERROR(CONSOLIDADO!D1260&amp;IF(LEN(CONSOLIDADO!G1260)=1,"00"&amp;CONSOLIDADO!G1260,IF(LEN(CONSOLIDADO!G1260)=2,"0"&amp;CONSOLIDADO!G1260,IF(LEN(CONSOLIDADO!G1260)=3,CONSOLIDADO!G1260,""))))=TRUE,"",CONSOLIDADO!D1260&amp;IF(LEN(CONSOLIDADO!G1260)=1,"00"&amp;CONSOLIDADO!G1260,IF(LEN(CONSOLIDADO!G1260)=2,"0"&amp;CONSOLIDADO!G1260,IF(LEN(CONSOLIDADO!G1260)=3,CONSOLIDADO!G1260,""))))</f>
        <v/>
      </c>
      <c r="G1256" s="16">
        <f>CONSOLIDADO!B1260</f>
        <v>0</v>
      </c>
      <c r="H1256" s="16" t="str">
        <f>MID(CONSOLIDADO!E1260,6,250)</f>
        <v/>
      </c>
      <c r="I1256" s="36">
        <f>CONSOLIDADO!H1260</f>
        <v>0</v>
      </c>
      <c r="J1256" s="34" t="str">
        <f>+CONSOLIDADO!P1260&amp;" - "&amp;CONSOLIDADO!Q1260&amp;" - "&amp;CONSOLIDADO!R1260&amp;" "&amp;CONSOLIDADO!S1260</f>
        <v xml:space="preserve"> -  -  </v>
      </c>
      <c r="K1256" s="34" t="str">
        <f>+CONSOLIDADO!J1260&amp;" "&amp;CONSOLIDADO!K1260</f>
        <v xml:space="preserve"> </v>
      </c>
      <c r="L1256" s="16" t="str">
        <f>+CONSOLIDADO!L1260&amp;" "&amp;CONSOLIDADO!M1260</f>
        <v xml:space="preserve"> </v>
      </c>
      <c r="M1256" s="16" t="str">
        <f>+CONSOLIDADO!N1260&amp;" "&amp;CONSOLIDADO!O1260</f>
        <v xml:space="preserve"> </v>
      </c>
    </row>
    <row r="1257" spans="1:13" x14ac:dyDescent="0.2">
      <c r="A1257" s="34" t="str">
        <f t="shared" si="95"/>
        <v>-754</v>
      </c>
      <c r="B1257" s="34">
        <f t="shared" si="96"/>
        <v>754</v>
      </c>
      <c r="C1257" s="34" t="str">
        <f t="shared" si="97"/>
        <v/>
      </c>
      <c r="D1257" s="34" t="str">
        <f t="shared" si="98"/>
        <v/>
      </c>
      <c r="E1257" s="34" t="str">
        <f t="shared" si="99"/>
        <v/>
      </c>
      <c r="F1257" s="35" t="str">
        <f>IF(ISERROR(CONSOLIDADO!D1261&amp;IF(LEN(CONSOLIDADO!G1261)=1,"00"&amp;CONSOLIDADO!G1261,IF(LEN(CONSOLIDADO!G1261)=2,"0"&amp;CONSOLIDADO!G1261,IF(LEN(CONSOLIDADO!G1261)=3,CONSOLIDADO!G1261,""))))=TRUE,"",CONSOLIDADO!D1261&amp;IF(LEN(CONSOLIDADO!G1261)=1,"00"&amp;CONSOLIDADO!G1261,IF(LEN(CONSOLIDADO!G1261)=2,"0"&amp;CONSOLIDADO!G1261,IF(LEN(CONSOLIDADO!G1261)=3,CONSOLIDADO!G1261,""))))</f>
        <v/>
      </c>
      <c r="G1257" s="16">
        <f>CONSOLIDADO!B1261</f>
        <v>0</v>
      </c>
      <c r="H1257" s="16" t="str">
        <f>MID(CONSOLIDADO!E1261,6,250)</f>
        <v/>
      </c>
      <c r="I1257" s="36">
        <f>CONSOLIDADO!H1261</f>
        <v>0</v>
      </c>
      <c r="J1257" s="34" t="str">
        <f>+CONSOLIDADO!P1261&amp;" - "&amp;CONSOLIDADO!Q1261&amp;" - "&amp;CONSOLIDADO!R1261&amp;" "&amp;CONSOLIDADO!S1261</f>
        <v xml:space="preserve"> -  -  </v>
      </c>
      <c r="K1257" s="34" t="str">
        <f>+CONSOLIDADO!J1261&amp;" "&amp;CONSOLIDADO!K1261</f>
        <v xml:space="preserve"> </v>
      </c>
      <c r="L1257" s="16" t="str">
        <f>+CONSOLIDADO!L1261&amp;" "&amp;CONSOLIDADO!M1261</f>
        <v xml:space="preserve"> </v>
      </c>
      <c r="M1257" s="16" t="str">
        <f>+CONSOLIDADO!N1261&amp;" "&amp;CONSOLIDADO!O1261</f>
        <v xml:space="preserve"> </v>
      </c>
    </row>
    <row r="1258" spans="1:13" x14ac:dyDescent="0.2">
      <c r="A1258" s="34" t="str">
        <f t="shared" si="95"/>
        <v>-755</v>
      </c>
      <c r="B1258" s="34">
        <f t="shared" si="96"/>
        <v>755</v>
      </c>
      <c r="C1258" s="34" t="str">
        <f t="shared" si="97"/>
        <v/>
      </c>
      <c r="D1258" s="34" t="str">
        <f t="shared" si="98"/>
        <v/>
      </c>
      <c r="E1258" s="34" t="str">
        <f t="shared" si="99"/>
        <v/>
      </c>
      <c r="F1258" s="35" t="str">
        <f>IF(ISERROR(CONSOLIDADO!D1262&amp;IF(LEN(CONSOLIDADO!G1262)=1,"00"&amp;CONSOLIDADO!G1262,IF(LEN(CONSOLIDADO!G1262)=2,"0"&amp;CONSOLIDADO!G1262,IF(LEN(CONSOLIDADO!G1262)=3,CONSOLIDADO!G1262,""))))=TRUE,"",CONSOLIDADO!D1262&amp;IF(LEN(CONSOLIDADO!G1262)=1,"00"&amp;CONSOLIDADO!G1262,IF(LEN(CONSOLIDADO!G1262)=2,"0"&amp;CONSOLIDADO!G1262,IF(LEN(CONSOLIDADO!G1262)=3,CONSOLIDADO!G1262,""))))</f>
        <v/>
      </c>
      <c r="G1258" s="16">
        <f>CONSOLIDADO!B1262</f>
        <v>0</v>
      </c>
      <c r="H1258" s="16" t="str">
        <f>MID(CONSOLIDADO!E1262,6,250)</f>
        <v/>
      </c>
      <c r="I1258" s="36">
        <f>CONSOLIDADO!H1262</f>
        <v>0</v>
      </c>
      <c r="J1258" s="34" t="str">
        <f>+CONSOLIDADO!P1262&amp;" - "&amp;CONSOLIDADO!Q1262&amp;" - "&amp;CONSOLIDADO!R1262&amp;" "&amp;CONSOLIDADO!S1262</f>
        <v xml:space="preserve"> -  -  </v>
      </c>
      <c r="K1258" s="34" t="str">
        <f>+CONSOLIDADO!J1262&amp;" "&amp;CONSOLIDADO!K1262</f>
        <v xml:space="preserve"> </v>
      </c>
      <c r="L1258" s="16" t="str">
        <f>+CONSOLIDADO!L1262&amp;" "&amp;CONSOLIDADO!M1262</f>
        <v xml:space="preserve"> </v>
      </c>
      <c r="M1258" s="16" t="str">
        <f>+CONSOLIDADO!N1262&amp;" "&amp;CONSOLIDADO!O1262</f>
        <v xml:space="preserve"> </v>
      </c>
    </row>
    <row r="1259" spans="1:13" x14ac:dyDescent="0.2">
      <c r="A1259" s="34" t="str">
        <f t="shared" si="95"/>
        <v>-756</v>
      </c>
      <c r="B1259" s="34">
        <f t="shared" si="96"/>
        <v>756</v>
      </c>
      <c r="C1259" s="34" t="str">
        <f t="shared" si="97"/>
        <v/>
      </c>
      <c r="D1259" s="34" t="str">
        <f t="shared" si="98"/>
        <v/>
      </c>
      <c r="E1259" s="34" t="str">
        <f t="shared" si="99"/>
        <v/>
      </c>
      <c r="F1259" s="35" t="str">
        <f>IF(ISERROR(CONSOLIDADO!D1263&amp;IF(LEN(CONSOLIDADO!G1263)=1,"00"&amp;CONSOLIDADO!G1263,IF(LEN(CONSOLIDADO!G1263)=2,"0"&amp;CONSOLIDADO!G1263,IF(LEN(CONSOLIDADO!G1263)=3,CONSOLIDADO!G1263,""))))=TRUE,"",CONSOLIDADO!D1263&amp;IF(LEN(CONSOLIDADO!G1263)=1,"00"&amp;CONSOLIDADO!G1263,IF(LEN(CONSOLIDADO!G1263)=2,"0"&amp;CONSOLIDADO!G1263,IF(LEN(CONSOLIDADO!G1263)=3,CONSOLIDADO!G1263,""))))</f>
        <v/>
      </c>
      <c r="G1259" s="16">
        <f>CONSOLIDADO!B1263</f>
        <v>0</v>
      </c>
      <c r="H1259" s="16" t="str">
        <f>MID(CONSOLIDADO!E1263,6,250)</f>
        <v/>
      </c>
      <c r="I1259" s="36">
        <f>CONSOLIDADO!H1263</f>
        <v>0</v>
      </c>
      <c r="J1259" s="34" t="str">
        <f>+CONSOLIDADO!P1263&amp;" - "&amp;CONSOLIDADO!Q1263&amp;" - "&amp;CONSOLIDADO!R1263&amp;" "&amp;CONSOLIDADO!S1263</f>
        <v xml:space="preserve"> -  -  </v>
      </c>
      <c r="K1259" s="34" t="str">
        <f>+CONSOLIDADO!J1263&amp;" "&amp;CONSOLIDADO!K1263</f>
        <v xml:space="preserve"> </v>
      </c>
      <c r="L1259" s="16" t="str">
        <f>+CONSOLIDADO!L1263&amp;" "&amp;CONSOLIDADO!M1263</f>
        <v xml:space="preserve"> </v>
      </c>
      <c r="M1259" s="16" t="str">
        <f>+CONSOLIDADO!N1263&amp;" "&amp;CONSOLIDADO!O1263</f>
        <v xml:space="preserve"> </v>
      </c>
    </row>
    <row r="1260" spans="1:13" x14ac:dyDescent="0.2">
      <c r="A1260" s="34" t="str">
        <f t="shared" si="95"/>
        <v>-757</v>
      </c>
      <c r="B1260" s="34">
        <f t="shared" si="96"/>
        <v>757</v>
      </c>
      <c r="C1260" s="34" t="str">
        <f t="shared" si="97"/>
        <v/>
      </c>
      <c r="D1260" s="34" t="str">
        <f t="shared" si="98"/>
        <v/>
      </c>
      <c r="E1260" s="34" t="str">
        <f t="shared" si="99"/>
        <v/>
      </c>
      <c r="F1260" s="35" t="str">
        <f>IF(ISERROR(CONSOLIDADO!D1264&amp;IF(LEN(CONSOLIDADO!G1264)=1,"00"&amp;CONSOLIDADO!G1264,IF(LEN(CONSOLIDADO!G1264)=2,"0"&amp;CONSOLIDADO!G1264,IF(LEN(CONSOLIDADO!G1264)=3,CONSOLIDADO!G1264,""))))=TRUE,"",CONSOLIDADO!D1264&amp;IF(LEN(CONSOLIDADO!G1264)=1,"00"&amp;CONSOLIDADO!G1264,IF(LEN(CONSOLIDADO!G1264)=2,"0"&amp;CONSOLIDADO!G1264,IF(LEN(CONSOLIDADO!G1264)=3,CONSOLIDADO!G1264,""))))</f>
        <v/>
      </c>
      <c r="G1260" s="16">
        <f>CONSOLIDADO!B1264</f>
        <v>0</v>
      </c>
      <c r="H1260" s="16" t="str">
        <f>MID(CONSOLIDADO!E1264,6,250)</f>
        <v/>
      </c>
      <c r="I1260" s="36">
        <f>CONSOLIDADO!H1264</f>
        <v>0</v>
      </c>
      <c r="J1260" s="34" t="str">
        <f>+CONSOLIDADO!P1264&amp;" - "&amp;CONSOLIDADO!Q1264&amp;" - "&amp;CONSOLIDADO!R1264&amp;" "&amp;CONSOLIDADO!S1264</f>
        <v xml:space="preserve"> -  -  </v>
      </c>
      <c r="K1260" s="34" t="str">
        <f>+CONSOLIDADO!J1264&amp;" "&amp;CONSOLIDADO!K1264</f>
        <v xml:space="preserve"> </v>
      </c>
      <c r="L1260" s="16" t="str">
        <f>+CONSOLIDADO!L1264&amp;" "&amp;CONSOLIDADO!M1264</f>
        <v xml:space="preserve"> </v>
      </c>
      <c r="M1260" s="16" t="str">
        <f>+CONSOLIDADO!N1264&amp;" "&amp;CONSOLIDADO!O1264</f>
        <v xml:space="preserve"> </v>
      </c>
    </row>
    <row r="1261" spans="1:13" x14ac:dyDescent="0.2">
      <c r="A1261" s="34" t="str">
        <f t="shared" si="95"/>
        <v>-758</v>
      </c>
      <c r="B1261" s="34">
        <f t="shared" si="96"/>
        <v>758</v>
      </c>
      <c r="C1261" s="34" t="str">
        <f t="shared" si="97"/>
        <v/>
      </c>
      <c r="D1261" s="34" t="str">
        <f t="shared" si="98"/>
        <v/>
      </c>
      <c r="E1261" s="34" t="str">
        <f t="shared" si="99"/>
        <v/>
      </c>
      <c r="F1261" s="35" t="str">
        <f>IF(ISERROR(CONSOLIDADO!D1265&amp;IF(LEN(CONSOLIDADO!G1265)=1,"00"&amp;CONSOLIDADO!G1265,IF(LEN(CONSOLIDADO!G1265)=2,"0"&amp;CONSOLIDADO!G1265,IF(LEN(CONSOLIDADO!G1265)=3,CONSOLIDADO!G1265,""))))=TRUE,"",CONSOLIDADO!D1265&amp;IF(LEN(CONSOLIDADO!G1265)=1,"00"&amp;CONSOLIDADO!G1265,IF(LEN(CONSOLIDADO!G1265)=2,"0"&amp;CONSOLIDADO!G1265,IF(LEN(CONSOLIDADO!G1265)=3,CONSOLIDADO!G1265,""))))</f>
        <v/>
      </c>
      <c r="G1261" s="16">
        <f>CONSOLIDADO!B1265</f>
        <v>0</v>
      </c>
      <c r="H1261" s="16" t="str">
        <f>MID(CONSOLIDADO!E1265,6,250)</f>
        <v/>
      </c>
      <c r="I1261" s="36">
        <f>CONSOLIDADO!H1265</f>
        <v>0</v>
      </c>
      <c r="J1261" s="34" t="str">
        <f>+CONSOLIDADO!P1265&amp;" - "&amp;CONSOLIDADO!Q1265&amp;" - "&amp;CONSOLIDADO!R1265&amp;" "&amp;CONSOLIDADO!S1265</f>
        <v xml:space="preserve"> -  -  </v>
      </c>
      <c r="K1261" s="34" t="str">
        <f>+CONSOLIDADO!J1265&amp;" "&amp;CONSOLIDADO!K1265</f>
        <v xml:space="preserve"> </v>
      </c>
      <c r="L1261" s="16" t="str">
        <f>+CONSOLIDADO!L1265&amp;" "&amp;CONSOLIDADO!M1265</f>
        <v xml:space="preserve"> </v>
      </c>
      <c r="M1261" s="16" t="str">
        <f>+CONSOLIDADO!N1265&amp;" "&amp;CONSOLIDADO!O1265</f>
        <v xml:space="preserve"> </v>
      </c>
    </row>
    <row r="1262" spans="1:13" x14ac:dyDescent="0.2">
      <c r="A1262" s="34" t="str">
        <f t="shared" si="95"/>
        <v>-759</v>
      </c>
      <c r="B1262" s="34">
        <f t="shared" si="96"/>
        <v>759</v>
      </c>
      <c r="C1262" s="34" t="str">
        <f t="shared" si="97"/>
        <v/>
      </c>
      <c r="D1262" s="34" t="str">
        <f t="shared" si="98"/>
        <v/>
      </c>
      <c r="E1262" s="34" t="str">
        <f t="shared" si="99"/>
        <v/>
      </c>
      <c r="F1262" s="35" t="str">
        <f>IF(ISERROR(CONSOLIDADO!D1266&amp;IF(LEN(CONSOLIDADO!G1266)=1,"00"&amp;CONSOLIDADO!G1266,IF(LEN(CONSOLIDADO!G1266)=2,"0"&amp;CONSOLIDADO!G1266,IF(LEN(CONSOLIDADO!G1266)=3,CONSOLIDADO!G1266,""))))=TRUE,"",CONSOLIDADO!D1266&amp;IF(LEN(CONSOLIDADO!G1266)=1,"00"&amp;CONSOLIDADO!G1266,IF(LEN(CONSOLIDADO!G1266)=2,"0"&amp;CONSOLIDADO!G1266,IF(LEN(CONSOLIDADO!G1266)=3,CONSOLIDADO!G1266,""))))</f>
        <v/>
      </c>
      <c r="G1262" s="16">
        <f>CONSOLIDADO!B1266</f>
        <v>0</v>
      </c>
      <c r="H1262" s="16" t="str">
        <f>MID(CONSOLIDADO!E1266,6,250)</f>
        <v/>
      </c>
      <c r="I1262" s="36">
        <f>CONSOLIDADO!H1266</f>
        <v>0</v>
      </c>
      <c r="J1262" s="34" t="str">
        <f>+CONSOLIDADO!P1266&amp;" - "&amp;CONSOLIDADO!Q1266&amp;" - "&amp;CONSOLIDADO!R1266&amp;" "&amp;CONSOLIDADO!S1266</f>
        <v xml:space="preserve"> -  -  </v>
      </c>
      <c r="K1262" s="34" t="str">
        <f>+CONSOLIDADO!J1266&amp;" "&amp;CONSOLIDADO!K1266</f>
        <v xml:space="preserve"> </v>
      </c>
      <c r="L1262" s="16" t="str">
        <f>+CONSOLIDADO!L1266&amp;" "&amp;CONSOLIDADO!M1266</f>
        <v xml:space="preserve"> </v>
      </c>
      <c r="M1262" s="16" t="str">
        <f>+CONSOLIDADO!N1266&amp;" "&amp;CONSOLIDADO!O1266</f>
        <v xml:space="preserve"> </v>
      </c>
    </row>
    <row r="1263" spans="1:13" x14ac:dyDescent="0.2">
      <c r="A1263" s="34" t="str">
        <f t="shared" si="95"/>
        <v>-760</v>
      </c>
      <c r="B1263" s="34">
        <f t="shared" si="96"/>
        <v>760</v>
      </c>
      <c r="C1263" s="34" t="str">
        <f t="shared" si="97"/>
        <v/>
      </c>
      <c r="D1263" s="34" t="str">
        <f t="shared" si="98"/>
        <v/>
      </c>
      <c r="E1263" s="34" t="str">
        <f t="shared" si="99"/>
        <v/>
      </c>
      <c r="F1263" s="35" t="str">
        <f>IF(ISERROR(CONSOLIDADO!D1267&amp;IF(LEN(CONSOLIDADO!G1267)=1,"00"&amp;CONSOLIDADO!G1267,IF(LEN(CONSOLIDADO!G1267)=2,"0"&amp;CONSOLIDADO!G1267,IF(LEN(CONSOLIDADO!G1267)=3,CONSOLIDADO!G1267,""))))=TRUE,"",CONSOLIDADO!D1267&amp;IF(LEN(CONSOLIDADO!G1267)=1,"00"&amp;CONSOLIDADO!G1267,IF(LEN(CONSOLIDADO!G1267)=2,"0"&amp;CONSOLIDADO!G1267,IF(LEN(CONSOLIDADO!G1267)=3,CONSOLIDADO!G1267,""))))</f>
        <v/>
      </c>
      <c r="G1263" s="16">
        <f>CONSOLIDADO!B1267</f>
        <v>0</v>
      </c>
      <c r="H1263" s="16" t="str">
        <f>MID(CONSOLIDADO!E1267,6,250)</f>
        <v/>
      </c>
      <c r="I1263" s="36">
        <f>CONSOLIDADO!H1267</f>
        <v>0</v>
      </c>
      <c r="J1263" s="34" t="str">
        <f>+CONSOLIDADO!P1267&amp;" - "&amp;CONSOLIDADO!Q1267&amp;" - "&amp;CONSOLIDADO!R1267&amp;" "&amp;CONSOLIDADO!S1267</f>
        <v xml:space="preserve"> -  -  </v>
      </c>
      <c r="K1263" s="34" t="str">
        <f>+CONSOLIDADO!J1267&amp;" "&amp;CONSOLIDADO!K1267</f>
        <v xml:space="preserve"> </v>
      </c>
      <c r="L1263" s="16" t="str">
        <f>+CONSOLIDADO!L1267&amp;" "&amp;CONSOLIDADO!M1267</f>
        <v xml:space="preserve"> </v>
      </c>
      <c r="M1263" s="16" t="str">
        <f>+CONSOLIDADO!N1267&amp;" "&amp;CONSOLIDADO!O1267</f>
        <v xml:space="preserve"> </v>
      </c>
    </row>
    <row r="1264" spans="1:13" x14ac:dyDescent="0.2">
      <c r="A1264" s="34" t="str">
        <f t="shared" si="95"/>
        <v>-761</v>
      </c>
      <c r="B1264" s="34">
        <f t="shared" si="96"/>
        <v>761</v>
      </c>
      <c r="C1264" s="34" t="str">
        <f t="shared" si="97"/>
        <v/>
      </c>
      <c r="D1264" s="34" t="str">
        <f t="shared" si="98"/>
        <v/>
      </c>
      <c r="E1264" s="34" t="str">
        <f t="shared" si="99"/>
        <v/>
      </c>
      <c r="F1264" s="35" t="str">
        <f>IF(ISERROR(CONSOLIDADO!D1268&amp;IF(LEN(CONSOLIDADO!G1268)=1,"00"&amp;CONSOLIDADO!G1268,IF(LEN(CONSOLIDADO!G1268)=2,"0"&amp;CONSOLIDADO!G1268,IF(LEN(CONSOLIDADO!G1268)=3,CONSOLIDADO!G1268,""))))=TRUE,"",CONSOLIDADO!D1268&amp;IF(LEN(CONSOLIDADO!G1268)=1,"00"&amp;CONSOLIDADO!G1268,IF(LEN(CONSOLIDADO!G1268)=2,"0"&amp;CONSOLIDADO!G1268,IF(LEN(CONSOLIDADO!G1268)=3,CONSOLIDADO!G1268,""))))</f>
        <v/>
      </c>
      <c r="G1264" s="16">
        <f>CONSOLIDADO!B1268</f>
        <v>0</v>
      </c>
      <c r="H1264" s="16" t="str">
        <f>MID(CONSOLIDADO!E1268,6,250)</f>
        <v/>
      </c>
      <c r="I1264" s="36">
        <f>CONSOLIDADO!H1268</f>
        <v>0</v>
      </c>
      <c r="J1264" s="34" t="str">
        <f>+CONSOLIDADO!P1268&amp;" - "&amp;CONSOLIDADO!Q1268&amp;" - "&amp;CONSOLIDADO!R1268&amp;" "&amp;CONSOLIDADO!S1268</f>
        <v xml:space="preserve"> -  -  </v>
      </c>
      <c r="K1264" s="34" t="str">
        <f>+CONSOLIDADO!J1268&amp;" "&amp;CONSOLIDADO!K1268</f>
        <v xml:space="preserve"> </v>
      </c>
      <c r="L1264" s="16" t="str">
        <f>+CONSOLIDADO!L1268&amp;" "&amp;CONSOLIDADO!M1268</f>
        <v xml:space="preserve"> </v>
      </c>
      <c r="M1264" s="16" t="str">
        <f>+CONSOLIDADO!N1268&amp;" "&amp;CONSOLIDADO!O1268</f>
        <v xml:space="preserve"> </v>
      </c>
    </row>
    <row r="1265" spans="1:13" x14ac:dyDescent="0.2">
      <c r="A1265" s="34" t="str">
        <f t="shared" si="95"/>
        <v>-762</v>
      </c>
      <c r="B1265" s="34">
        <f t="shared" si="96"/>
        <v>762</v>
      </c>
      <c r="C1265" s="34" t="str">
        <f t="shared" si="97"/>
        <v/>
      </c>
      <c r="D1265" s="34" t="str">
        <f t="shared" si="98"/>
        <v/>
      </c>
      <c r="E1265" s="34" t="str">
        <f t="shared" si="99"/>
        <v/>
      </c>
      <c r="F1265" s="35" t="str">
        <f>IF(ISERROR(CONSOLIDADO!D1269&amp;IF(LEN(CONSOLIDADO!G1269)=1,"00"&amp;CONSOLIDADO!G1269,IF(LEN(CONSOLIDADO!G1269)=2,"0"&amp;CONSOLIDADO!G1269,IF(LEN(CONSOLIDADO!G1269)=3,CONSOLIDADO!G1269,""))))=TRUE,"",CONSOLIDADO!D1269&amp;IF(LEN(CONSOLIDADO!G1269)=1,"00"&amp;CONSOLIDADO!G1269,IF(LEN(CONSOLIDADO!G1269)=2,"0"&amp;CONSOLIDADO!G1269,IF(LEN(CONSOLIDADO!G1269)=3,CONSOLIDADO!G1269,""))))</f>
        <v/>
      </c>
      <c r="G1265" s="16">
        <f>CONSOLIDADO!B1269</f>
        <v>0</v>
      </c>
      <c r="H1265" s="16" t="str">
        <f>MID(CONSOLIDADO!E1269,6,250)</f>
        <v/>
      </c>
      <c r="I1265" s="36">
        <f>CONSOLIDADO!H1269</f>
        <v>0</v>
      </c>
      <c r="J1265" s="34" t="str">
        <f>+CONSOLIDADO!P1269&amp;" - "&amp;CONSOLIDADO!Q1269&amp;" - "&amp;CONSOLIDADO!R1269&amp;" "&amp;CONSOLIDADO!S1269</f>
        <v xml:space="preserve"> -  -  </v>
      </c>
      <c r="K1265" s="34" t="str">
        <f>+CONSOLIDADO!J1269&amp;" "&amp;CONSOLIDADO!K1269</f>
        <v xml:space="preserve"> </v>
      </c>
      <c r="L1265" s="16" t="str">
        <f>+CONSOLIDADO!L1269&amp;" "&amp;CONSOLIDADO!M1269</f>
        <v xml:space="preserve"> </v>
      </c>
      <c r="M1265" s="16" t="str">
        <f>+CONSOLIDADO!N1269&amp;" "&amp;CONSOLIDADO!O1269</f>
        <v xml:space="preserve"> </v>
      </c>
    </row>
    <row r="1266" spans="1:13" x14ac:dyDescent="0.2">
      <c r="A1266" s="34" t="str">
        <f t="shared" si="95"/>
        <v>-763</v>
      </c>
      <c r="B1266" s="34">
        <f t="shared" si="96"/>
        <v>763</v>
      </c>
      <c r="C1266" s="34" t="str">
        <f t="shared" si="97"/>
        <v/>
      </c>
      <c r="D1266" s="34" t="str">
        <f t="shared" si="98"/>
        <v/>
      </c>
      <c r="E1266" s="34" t="str">
        <f t="shared" si="99"/>
        <v/>
      </c>
      <c r="F1266" s="35" t="str">
        <f>IF(ISERROR(CONSOLIDADO!D1270&amp;IF(LEN(CONSOLIDADO!G1270)=1,"00"&amp;CONSOLIDADO!G1270,IF(LEN(CONSOLIDADO!G1270)=2,"0"&amp;CONSOLIDADO!G1270,IF(LEN(CONSOLIDADO!G1270)=3,CONSOLIDADO!G1270,""))))=TRUE,"",CONSOLIDADO!D1270&amp;IF(LEN(CONSOLIDADO!G1270)=1,"00"&amp;CONSOLIDADO!G1270,IF(LEN(CONSOLIDADO!G1270)=2,"0"&amp;CONSOLIDADO!G1270,IF(LEN(CONSOLIDADO!G1270)=3,CONSOLIDADO!G1270,""))))</f>
        <v/>
      </c>
      <c r="G1266" s="16">
        <f>CONSOLIDADO!B1270</f>
        <v>0</v>
      </c>
      <c r="H1266" s="16" t="str">
        <f>MID(CONSOLIDADO!E1270,6,250)</f>
        <v/>
      </c>
      <c r="I1266" s="36">
        <f>CONSOLIDADO!H1270</f>
        <v>0</v>
      </c>
      <c r="J1266" s="34" t="str">
        <f>+CONSOLIDADO!P1270&amp;" - "&amp;CONSOLIDADO!Q1270&amp;" - "&amp;CONSOLIDADO!R1270&amp;" "&amp;CONSOLIDADO!S1270</f>
        <v xml:space="preserve"> -  -  </v>
      </c>
      <c r="K1266" s="34" t="str">
        <f>+CONSOLIDADO!J1270&amp;" "&amp;CONSOLIDADO!K1270</f>
        <v xml:space="preserve"> </v>
      </c>
      <c r="L1266" s="16" t="str">
        <f>+CONSOLIDADO!L1270&amp;" "&amp;CONSOLIDADO!M1270</f>
        <v xml:space="preserve"> </v>
      </c>
      <c r="M1266" s="16" t="str">
        <f>+CONSOLIDADO!N1270&amp;" "&amp;CONSOLIDADO!O1270</f>
        <v xml:space="preserve"> </v>
      </c>
    </row>
    <row r="1267" spans="1:13" x14ac:dyDescent="0.2">
      <c r="A1267" s="34" t="str">
        <f t="shared" si="95"/>
        <v>-764</v>
      </c>
      <c r="B1267" s="34">
        <f t="shared" si="96"/>
        <v>764</v>
      </c>
      <c r="C1267" s="34" t="str">
        <f t="shared" si="97"/>
        <v/>
      </c>
      <c r="D1267" s="34" t="str">
        <f t="shared" si="98"/>
        <v/>
      </c>
      <c r="E1267" s="34" t="str">
        <f t="shared" si="99"/>
        <v/>
      </c>
      <c r="F1267" s="35" t="str">
        <f>IF(ISERROR(CONSOLIDADO!D1271&amp;IF(LEN(CONSOLIDADO!G1271)=1,"00"&amp;CONSOLIDADO!G1271,IF(LEN(CONSOLIDADO!G1271)=2,"0"&amp;CONSOLIDADO!G1271,IF(LEN(CONSOLIDADO!G1271)=3,CONSOLIDADO!G1271,""))))=TRUE,"",CONSOLIDADO!D1271&amp;IF(LEN(CONSOLIDADO!G1271)=1,"00"&amp;CONSOLIDADO!G1271,IF(LEN(CONSOLIDADO!G1271)=2,"0"&amp;CONSOLIDADO!G1271,IF(LEN(CONSOLIDADO!G1271)=3,CONSOLIDADO!G1271,""))))</f>
        <v/>
      </c>
      <c r="G1267" s="16">
        <f>CONSOLIDADO!B1271</f>
        <v>0</v>
      </c>
      <c r="H1267" s="16" t="str">
        <f>MID(CONSOLIDADO!E1271,6,250)</f>
        <v/>
      </c>
      <c r="I1267" s="36">
        <f>CONSOLIDADO!H1271</f>
        <v>0</v>
      </c>
      <c r="J1267" s="34" t="str">
        <f>+CONSOLIDADO!P1271&amp;" - "&amp;CONSOLIDADO!Q1271&amp;" - "&amp;CONSOLIDADO!R1271&amp;" "&amp;CONSOLIDADO!S1271</f>
        <v xml:space="preserve"> -  -  </v>
      </c>
      <c r="K1267" s="34" t="str">
        <f>+CONSOLIDADO!J1271&amp;" "&amp;CONSOLIDADO!K1271</f>
        <v xml:space="preserve"> </v>
      </c>
      <c r="L1267" s="16" t="str">
        <f>+CONSOLIDADO!L1271&amp;" "&amp;CONSOLIDADO!M1271</f>
        <v xml:space="preserve"> </v>
      </c>
      <c r="M1267" s="16" t="str">
        <f>+CONSOLIDADO!N1271&amp;" "&amp;CONSOLIDADO!O1271</f>
        <v xml:space="preserve"> </v>
      </c>
    </row>
    <row r="1268" spans="1:13" x14ac:dyDescent="0.2">
      <c r="A1268" s="34" t="str">
        <f t="shared" si="95"/>
        <v>-765</v>
      </c>
      <c r="B1268" s="34">
        <f t="shared" si="96"/>
        <v>765</v>
      </c>
      <c r="C1268" s="34" t="str">
        <f t="shared" si="97"/>
        <v/>
      </c>
      <c r="D1268" s="34" t="str">
        <f t="shared" si="98"/>
        <v/>
      </c>
      <c r="E1268" s="34" t="str">
        <f t="shared" si="99"/>
        <v/>
      </c>
      <c r="F1268" s="35" t="str">
        <f>IF(ISERROR(CONSOLIDADO!D1272&amp;IF(LEN(CONSOLIDADO!G1272)=1,"00"&amp;CONSOLIDADO!G1272,IF(LEN(CONSOLIDADO!G1272)=2,"0"&amp;CONSOLIDADO!G1272,IF(LEN(CONSOLIDADO!G1272)=3,CONSOLIDADO!G1272,""))))=TRUE,"",CONSOLIDADO!D1272&amp;IF(LEN(CONSOLIDADO!G1272)=1,"00"&amp;CONSOLIDADO!G1272,IF(LEN(CONSOLIDADO!G1272)=2,"0"&amp;CONSOLIDADO!G1272,IF(LEN(CONSOLIDADO!G1272)=3,CONSOLIDADO!G1272,""))))</f>
        <v/>
      </c>
      <c r="G1268" s="16">
        <f>CONSOLIDADO!B1272</f>
        <v>0</v>
      </c>
      <c r="H1268" s="16" t="str">
        <f>MID(CONSOLIDADO!E1272,6,250)</f>
        <v/>
      </c>
      <c r="I1268" s="36">
        <f>CONSOLIDADO!H1272</f>
        <v>0</v>
      </c>
      <c r="J1268" s="34" t="str">
        <f>+CONSOLIDADO!P1272&amp;" - "&amp;CONSOLIDADO!Q1272&amp;" - "&amp;CONSOLIDADO!R1272&amp;" "&amp;CONSOLIDADO!S1272</f>
        <v xml:space="preserve"> -  -  </v>
      </c>
      <c r="K1268" s="34" t="str">
        <f>+CONSOLIDADO!J1272&amp;" "&amp;CONSOLIDADO!K1272</f>
        <v xml:space="preserve"> </v>
      </c>
      <c r="L1268" s="16" t="str">
        <f>+CONSOLIDADO!L1272&amp;" "&amp;CONSOLIDADO!M1272</f>
        <v xml:space="preserve"> </v>
      </c>
      <c r="M1268" s="16" t="str">
        <f>+CONSOLIDADO!N1272&amp;" "&amp;CONSOLIDADO!O1272</f>
        <v xml:space="preserve"> </v>
      </c>
    </row>
    <row r="1269" spans="1:13" x14ac:dyDescent="0.2">
      <c r="A1269" s="34" t="str">
        <f t="shared" si="95"/>
        <v>-766</v>
      </c>
      <c r="B1269" s="34">
        <f t="shared" si="96"/>
        <v>766</v>
      </c>
      <c r="C1269" s="34" t="str">
        <f t="shared" si="97"/>
        <v/>
      </c>
      <c r="D1269" s="34" t="str">
        <f t="shared" si="98"/>
        <v/>
      </c>
      <c r="E1269" s="34" t="str">
        <f t="shared" si="99"/>
        <v/>
      </c>
      <c r="F1269" s="35" t="str">
        <f>IF(ISERROR(CONSOLIDADO!D1273&amp;IF(LEN(CONSOLIDADO!G1273)=1,"00"&amp;CONSOLIDADO!G1273,IF(LEN(CONSOLIDADO!G1273)=2,"0"&amp;CONSOLIDADO!G1273,IF(LEN(CONSOLIDADO!G1273)=3,CONSOLIDADO!G1273,""))))=TRUE,"",CONSOLIDADO!D1273&amp;IF(LEN(CONSOLIDADO!G1273)=1,"00"&amp;CONSOLIDADO!G1273,IF(LEN(CONSOLIDADO!G1273)=2,"0"&amp;CONSOLIDADO!G1273,IF(LEN(CONSOLIDADO!G1273)=3,CONSOLIDADO!G1273,""))))</f>
        <v/>
      </c>
      <c r="G1269" s="16">
        <f>CONSOLIDADO!B1273</f>
        <v>0</v>
      </c>
      <c r="H1269" s="16" t="str">
        <f>MID(CONSOLIDADO!E1273,6,250)</f>
        <v/>
      </c>
      <c r="I1269" s="36">
        <f>CONSOLIDADO!H1273</f>
        <v>0</v>
      </c>
      <c r="J1269" s="34" t="str">
        <f>+CONSOLIDADO!P1273&amp;" - "&amp;CONSOLIDADO!Q1273&amp;" - "&amp;CONSOLIDADO!R1273&amp;" "&amp;CONSOLIDADO!S1273</f>
        <v xml:space="preserve"> -  -  </v>
      </c>
      <c r="K1269" s="34" t="str">
        <f>+CONSOLIDADO!J1273&amp;" "&amp;CONSOLIDADO!K1273</f>
        <v xml:space="preserve"> </v>
      </c>
      <c r="L1269" s="16" t="str">
        <f>+CONSOLIDADO!L1273&amp;" "&amp;CONSOLIDADO!M1273</f>
        <v xml:space="preserve"> </v>
      </c>
      <c r="M1269" s="16" t="str">
        <f>+CONSOLIDADO!N1273&amp;" "&amp;CONSOLIDADO!O1273</f>
        <v xml:space="preserve"> </v>
      </c>
    </row>
    <row r="1270" spans="1:13" x14ac:dyDescent="0.2">
      <c r="A1270" s="34" t="str">
        <f t="shared" si="95"/>
        <v>-767</v>
      </c>
      <c r="B1270" s="34">
        <f t="shared" si="96"/>
        <v>767</v>
      </c>
      <c r="C1270" s="34" t="str">
        <f t="shared" si="97"/>
        <v/>
      </c>
      <c r="D1270" s="34" t="str">
        <f t="shared" si="98"/>
        <v/>
      </c>
      <c r="E1270" s="34" t="str">
        <f t="shared" si="99"/>
        <v/>
      </c>
      <c r="F1270" s="35" t="str">
        <f>IF(ISERROR(CONSOLIDADO!D1274&amp;IF(LEN(CONSOLIDADO!G1274)=1,"00"&amp;CONSOLIDADO!G1274,IF(LEN(CONSOLIDADO!G1274)=2,"0"&amp;CONSOLIDADO!G1274,IF(LEN(CONSOLIDADO!G1274)=3,CONSOLIDADO!G1274,""))))=TRUE,"",CONSOLIDADO!D1274&amp;IF(LEN(CONSOLIDADO!G1274)=1,"00"&amp;CONSOLIDADO!G1274,IF(LEN(CONSOLIDADO!G1274)=2,"0"&amp;CONSOLIDADO!G1274,IF(LEN(CONSOLIDADO!G1274)=3,CONSOLIDADO!G1274,""))))</f>
        <v/>
      </c>
      <c r="G1270" s="16">
        <f>CONSOLIDADO!B1274</f>
        <v>0</v>
      </c>
      <c r="H1270" s="16" t="str">
        <f>MID(CONSOLIDADO!E1274,6,250)</f>
        <v/>
      </c>
      <c r="I1270" s="36">
        <f>CONSOLIDADO!H1274</f>
        <v>0</v>
      </c>
      <c r="J1270" s="34" t="str">
        <f>+CONSOLIDADO!P1274&amp;" - "&amp;CONSOLIDADO!Q1274&amp;" - "&amp;CONSOLIDADO!R1274&amp;" "&amp;CONSOLIDADO!S1274</f>
        <v xml:space="preserve"> -  -  </v>
      </c>
      <c r="K1270" s="34" t="str">
        <f>+CONSOLIDADO!J1274&amp;" "&amp;CONSOLIDADO!K1274</f>
        <v xml:space="preserve"> </v>
      </c>
      <c r="L1270" s="16" t="str">
        <f>+CONSOLIDADO!L1274&amp;" "&amp;CONSOLIDADO!M1274</f>
        <v xml:space="preserve"> </v>
      </c>
      <c r="M1270" s="16" t="str">
        <f>+CONSOLIDADO!N1274&amp;" "&amp;CONSOLIDADO!O1274</f>
        <v xml:space="preserve"> </v>
      </c>
    </row>
    <row r="1271" spans="1:13" x14ac:dyDescent="0.2">
      <c r="A1271" s="34" t="str">
        <f t="shared" si="95"/>
        <v>-768</v>
      </c>
      <c r="B1271" s="34">
        <f t="shared" si="96"/>
        <v>768</v>
      </c>
      <c r="C1271" s="34" t="str">
        <f t="shared" si="97"/>
        <v/>
      </c>
      <c r="D1271" s="34" t="str">
        <f t="shared" si="98"/>
        <v/>
      </c>
      <c r="E1271" s="34" t="str">
        <f t="shared" si="99"/>
        <v/>
      </c>
      <c r="F1271" s="35" t="str">
        <f>IF(ISERROR(CONSOLIDADO!D1275&amp;IF(LEN(CONSOLIDADO!G1275)=1,"00"&amp;CONSOLIDADO!G1275,IF(LEN(CONSOLIDADO!G1275)=2,"0"&amp;CONSOLIDADO!G1275,IF(LEN(CONSOLIDADO!G1275)=3,CONSOLIDADO!G1275,""))))=TRUE,"",CONSOLIDADO!D1275&amp;IF(LEN(CONSOLIDADO!G1275)=1,"00"&amp;CONSOLIDADO!G1275,IF(LEN(CONSOLIDADO!G1275)=2,"0"&amp;CONSOLIDADO!G1275,IF(LEN(CONSOLIDADO!G1275)=3,CONSOLIDADO!G1275,""))))</f>
        <v/>
      </c>
      <c r="G1271" s="16">
        <f>CONSOLIDADO!B1275</f>
        <v>0</v>
      </c>
      <c r="H1271" s="16" t="str">
        <f>MID(CONSOLIDADO!E1275,6,250)</f>
        <v/>
      </c>
      <c r="I1271" s="36">
        <f>CONSOLIDADO!H1275</f>
        <v>0</v>
      </c>
      <c r="J1271" s="34" t="str">
        <f>+CONSOLIDADO!P1275&amp;" - "&amp;CONSOLIDADO!Q1275&amp;" - "&amp;CONSOLIDADO!R1275&amp;" "&amp;CONSOLIDADO!S1275</f>
        <v xml:space="preserve"> -  -  </v>
      </c>
      <c r="K1271" s="34" t="str">
        <f>+CONSOLIDADO!J1275&amp;" "&amp;CONSOLIDADO!K1275</f>
        <v xml:space="preserve"> </v>
      </c>
      <c r="L1271" s="16" t="str">
        <f>+CONSOLIDADO!L1275&amp;" "&amp;CONSOLIDADO!M1275</f>
        <v xml:space="preserve"> </v>
      </c>
      <c r="M1271" s="16" t="str">
        <f>+CONSOLIDADO!N1275&amp;" "&amp;CONSOLIDADO!O1275</f>
        <v xml:space="preserve"> </v>
      </c>
    </row>
    <row r="1272" spans="1:13" x14ac:dyDescent="0.2">
      <c r="A1272" s="34" t="str">
        <f t="shared" si="95"/>
        <v>-769</v>
      </c>
      <c r="B1272" s="34">
        <f t="shared" si="96"/>
        <v>769</v>
      </c>
      <c r="C1272" s="34" t="str">
        <f t="shared" si="97"/>
        <v/>
      </c>
      <c r="D1272" s="34" t="str">
        <f t="shared" si="98"/>
        <v/>
      </c>
      <c r="E1272" s="34" t="str">
        <f t="shared" si="99"/>
        <v/>
      </c>
      <c r="F1272" s="35" t="str">
        <f>IF(ISERROR(CONSOLIDADO!D1276&amp;IF(LEN(CONSOLIDADO!G1276)=1,"00"&amp;CONSOLIDADO!G1276,IF(LEN(CONSOLIDADO!G1276)=2,"0"&amp;CONSOLIDADO!G1276,IF(LEN(CONSOLIDADO!G1276)=3,CONSOLIDADO!G1276,""))))=TRUE,"",CONSOLIDADO!D1276&amp;IF(LEN(CONSOLIDADO!G1276)=1,"00"&amp;CONSOLIDADO!G1276,IF(LEN(CONSOLIDADO!G1276)=2,"0"&amp;CONSOLIDADO!G1276,IF(LEN(CONSOLIDADO!G1276)=3,CONSOLIDADO!G1276,""))))</f>
        <v/>
      </c>
      <c r="G1272" s="16">
        <f>CONSOLIDADO!B1276</f>
        <v>0</v>
      </c>
      <c r="H1272" s="16" t="str">
        <f>MID(CONSOLIDADO!E1276,6,250)</f>
        <v/>
      </c>
      <c r="I1272" s="36">
        <f>CONSOLIDADO!H1276</f>
        <v>0</v>
      </c>
      <c r="J1272" s="34" t="str">
        <f>+CONSOLIDADO!P1276&amp;" - "&amp;CONSOLIDADO!Q1276&amp;" - "&amp;CONSOLIDADO!R1276&amp;" "&amp;CONSOLIDADO!S1276</f>
        <v xml:space="preserve"> -  -  </v>
      </c>
      <c r="K1272" s="34" t="str">
        <f>+CONSOLIDADO!J1276&amp;" "&amp;CONSOLIDADO!K1276</f>
        <v xml:space="preserve"> </v>
      </c>
      <c r="L1272" s="16" t="str">
        <f>+CONSOLIDADO!L1276&amp;" "&amp;CONSOLIDADO!M1276</f>
        <v xml:space="preserve"> </v>
      </c>
      <c r="M1272" s="16" t="str">
        <f>+CONSOLIDADO!N1276&amp;" "&amp;CONSOLIDADO!O1276</f>
        <v xml:space="preserve"> </v>
      </c>
    </row>
    <row r="1273" spans="1:13" x14ac:dyDescent="0.2">
      <c r="A1273" s="34" t="str">
        <f t="shared" si="95"/>
        <v>-770</v>
      </c>
      <c r="B1273" s="34">
        <f t="shared" si="96"/>
        <v>770</v>
      </c>
      <c r="C1273" s="34" t="str">
        <f t="shared" si="97"/>
        <v/>
      </c>
      <c r="D1273" s="34" t="str">
        <f t="shared" si="98"/>
        <v/>
      </c>
      <c r="E1273" s="34" t="str">
        <f t="shared" si="99"/>
        <v/>
      </c>
      <c r="F1273" s="35" t="str">
        <f>IF(ISERROR(CONSOLIDADO!D1277&amp;IF(LEN(CONSOLIDADO!G1277)=1,"00"&amp;CONSOLIDADO!G1277,IF(LEN(CONSOLIDADO!G1277)=2,"0"&amp;CONSOLIDADO!G1277,IF(LEN(CONSOLIDADO!G1277)=3,CONSOLIDADO!G1277,""))))=TRUE,"",CONSOLIDADO!D1277&amp;IF(LEN(CONSOLIDADO!G1277)=1,"00"&amp;CONSOLIDADO!G1277,IF(LEN(CONSOLIDADO!G1277)=2,"0"&amp;CONSOLIDADO!G1277,IF(LEN(CONSOLIDADO!G1277)=3,CONSOLIDADO!G1277,""))))</f>
        <v/>
      </c>
      <c r="G1273" s="16">
        <f>CONSOLIDADO!B1277</f>
        <v>0</v>
      </c>
      <c r="H1273" s="16" t="str">
        <f>MID(CONSOLIDADO!E1277,6,250)</f>
        <v/>
      </c>
      <c r="I1273" s="36">
        <f>CONSOLIDADO!H1277</f>
        <v>0</v>
      </c>
      <c r="J1273" s="34" t="str">
        <f>+CONSOLIDADO!P1277&amp;" - "&amp;CONSOLIDADO!Q1277&amp;" - "&amp;CONSOLIDADO!R1277&amp;" "&amp;CONSOLIDADO!S1277</f>
        <v xml:space="preserve"> -  -  </v>
      </c>
      <c r="K1273" s="34" t="str">
        <f>+CONSOLIDADO!J1277&amp;" "&amp;CONSOLIDADO!K1277</f>
        <v xml:space="preserve"> </v>
      </c>
      <c r="L1273" s="16" t="str">
        <f>+CONSOLIDADO!L1277&amp;" "&amp;CONSOLIDADO!M1277</f>
        <v xml:space="preserve"> </v>
      </c>
      <c r="M1273" s="16" t="str">
        <f>+CONSOLIDADO!N1277&amp;" "&amp;CONSOLIDADO!O1277</f>
        <v xml:space="preserve"> </v>
      </c>
    </row>
    <row r="1274" spans="1:13" x14ac:dyDescent="0.2">
      <c r="A1274" s="34" t="str">
        <f t="shared" si="95"/>
        <v>-771</v>
      </c>
      <c r="B1274" s="34">
        <f t="shared" si="96"/>
        <v>771</v>
      </c>
      <c r="C1274" s="34" t="str">
        <f t="shared" si="97"/>
        <v/>
      </c>
      <c r="D1274" s="34" t="str">
        <f t="shared" si="98"/>
        <v/>
      </c>
      <c r="E1274" s="34" t="str">
        <f t="shared" si="99"/>
        <v/>
      </c>
      <c r="F1274" s="35" t="str">
        <f>IF(ISERROR(CONSOLIDADO!D1278&amp;IF(LEN(CONSOLIDADO!G1278)=1,"00"&amp;CONSOLIDADO!G1278,IF(LEN(CONSOLIDADO!G1278)=2,"0"&amp;CONSOLIDADO!G1278,IF(LEN(CONSOLIDADO!G1278)=3,CONSOLIDADO!G1278,""))))=TRUE,"",CONSOLIDADO!D1278&amp;IF(LEN(CONSOLIDADO!G1278)=1,"00"&amp;CONSOLIDADO!G1278,IF(LEN(CONSOLIDADO!G1278)=2,"0"&amp;CONSOLIDADO!G1278,IF(LEN(CONSOLIDADO!G1278)=3,CONSOLIDADO!G1278,""))))</f>
        <v/>
      </c>
      <c r="G1274" s="16">
        <f>CONSOLIDADO!B1278</f>
        <v>0</v>
      </c>
      <c r="H1274" s="16" t="str">
        <f>MID(CONSOLIDADO!E1278,6,250)</f>
        <v/>
      </c>
      <c r="I1274" s="36">
        <f>CONSOLIDADO!H1278</f>
        <v>0</v>
      </c>
      <c r="J1274" s="34" t="str">
        <f>+CONSOLIDADO!P1278&amp;" - "&amp;CONSOLIDADO!Q1278&amp;" - "&amp;CONSOLIDADO!R1278&amp;" "&amp;CONSOLIDADO!S1278</f>
        <v xml:space="preserve"> -  -  </v>
      </c>
      <c r="K1274" s="34" t="str">
        <f>+CONSOLIDADO!J1278&amp;" "&amp;CONSOLIDADO!K1278</f>
        <v xml:space="preserve"> </v>
      </c>
      <c r="L1274" s="16" t="str">
        <f>+CONSOLIDADO!L1278&amp;" "&amp;CONSOLIDADO!M1278</f>
        <v xml:space="preserve"> </v>
      </c>
      <c r="M1274" s="16" t="str">
        <f>+CONSOLIDADO!N1278&amp;" "&amp;CONSOLIDADO!O1278</f>
        <v xml:space="preserve"> </v>
      </c>
    </row>
    <row r="1275" spans="1:13" x14ac:dyDescent="0.2">
      <c r="A1275" s="34" t="str">
        <f t="shared" si="95"/>
        <v>-772</v>
      </c>
      <c r="B1275" s="34">
        <f t="shared" si="96"/>
        <v>772</v>
      </c>
      <c r="C1275" s="34" t="str">
        <f t="shared" si="97"/>
        <v/>
      </c>
      <c r="D1275" s="34" t="str">
        <f t="shared" si="98"/>
        <v/>
      </c>
      <c r="E1275" s="34" t="str">
        <f t="shared" si="99"/>
        <v/>
      </c>
      <c r="F1275" s="35" t="str">
        <f>IF(ISERROR(CONSOLIDADO!D1279&amp;IF(LEN(CONSOLIDADO!G1279)=1,"00"&amp;CONSOLIDADO!G1279,IF(LEN(CONSOLIDADO!G1279)=2,"0"&amp;CONSOLIDADO!G1279,IF(LEN(CONSOLIDADO!G1279)=3,CONSOLIDADO!G1279,""))))=TRUE,"",CONSOLIDADO!D1279&amp;IF(LEN(CONSOLIDADO!G1279)=1,"00"&amp;CONSOLIDADO!G1279,IF(LEN(CONSOLIDADO!G1279)=2,"0"&amp;CONSOLIDADO!G1279,IF(LEN(CONSOLIDADO!G1279)=3,CONSOLIDADO!G1279,""))))</f>
        <v/>
      </c>
      <c r="G1275" s="16">
        <f>CONSOLIDADO!B1279</f>
        <v>0</v>
      </c>
      <c r="H1275" s="16" t="str">
        <f>MID(CONSOLIDADO!E1279,6,250)</f>
        <v/>
      </c>
      <c r="I1275" s="36">
        <f>CONSOLIDADO!H1279</f>
        <v>0</v>
      </c>
      <c r="J1275" s="34" t="str">
        <f>+CONSOLIDADO!P1279&amp;" - "&amp;CONSOLIDADO!Q1279&amp;" - "&amp;CONSOLIDADO!R1279&amp;" "&amp;CONSOLIDADO!S1279</f>
        <v xml:space="preserve"> -  -  </v>
      </c>
      <c r="K1275" s="34" t="str">
        <f>+CONSOLIDADO!J1279&amp;" "&amp;CONSOLIDADO!K1279</f>
        <v xml:space="preserve"> </v>
      </c>
      <c r="L1275" s="16" t="str">
        <f>+CONSOLIDADO!L1279&amp;" "&amp;CONSOLIDADO!M1279</f>
        <v xml:space="preserve"> </v>
      </c>
      <c r="M1275" s="16" t="str">
        <f>+CONSOLIDADO!N1279&amp;" "&amp;CONSOLIDADO!O1279</f>
        <v xml:space="preserve"> </v>
      </c>
    </row>
    <row r="1276" spans="1:13" x14ac:dyDescent="0.2">
      <c r="A1276" s="34" t="str">
        <f t="shared" si="95"/>
        <v>-773</v>
      </c>
      <c r="B1276" s="34">
        <f t="shared" si="96"/>
        <v>773</v>
      </c>
      <c r="C1276" s="34" t="str">
        <f t="shared" si="97"/>
        <v/>
      </c>
      <c r="D1276" s="34" t="str">
        <f t="shared" si="98"/>
        <v/>
      </c>
      <c r="E1276" s="34" t="str">
        <f t="shared" si="99"/>
        <v/>
      </c>
      <c r="F1276" s="35" t="str">
        <f>IF(ISERROR(CONSOLIDADO!D1280&amp;IF(LEN(CONSOLIDADO!G1280)=1,"00"&amp;CONSOLIDADO!G1280,IF(LEN(CONSOLIDADO!G1280)=2,"0"&amp;CONSOLIDADO!G1280,IF(LEN(CONSOLIDADO!G1280)=3,CONSOLIDADO!G1280,""))))=TRUE,"",CONSOLIDADO!D1280&amp;IF(LEN(CONSOLIDADO!G1280)=1,"00"&amp;CONSOLIDADO!G1280,IF(LEN(CONSOLIDADO!G1280)=2,"0"&amp;CONSOLIDADO!G1280,IF(LEN(CONSOLIDADO!G1280)=3,CONSOLIDADO!G1280,""))))</f>
        <v/>
      </c>
      <c r="G1276" s="16">
        <f>CONSOLIDADO!B1280</f>
        <v>0</v>
      </c>
      <c r="H1276" s="16" t="str">
        <f>MID(CONSOLIDADO!E1280,6,250)</f>
        <v/>
      </c>
      <c r="I1276" s="36">
        <f>CONSOLIDADO!H1280</f>
        <v>0</v>
      </c>
      <c r="J1276" s="34" t="str">
        <f>+CONSOLIDADO!P1280&amp;" - "&amp;CONSOLIDADO!Q1280&amp;" - "&amp;CONSOLIDADO!R1280&amp;" "&amp;CONSOLIDADO!S1280</f>
        <v xml:space="preserve"> -  -  </v>
      </c>
      <c r="K1276" s="34" t="str">
        <f>+CONSOLIDADO!J1280&amp;" "&amp;CONSOLIDADO!K1280</f>
        <v xml:space="preserve"> </v>
      </c>
      <c r="L1276" s="16" t="str">
        <f>+CONSOLIDADO!L1280&amp;" "&amp;CONSOLIDADO!M1280</f>
        <v xml:space="preserve"> </v>
      </c>
      <c r="M1276" s="16" t="str">
        <f>+CONSOLIDADO!N1280&amp;" "&amp;CONSOLIDADO!O1280</f>
        <v xml:space="preserve"> </v>
      </c>
    </row>
    <row r="1277" spans="1:13" x14ac:dyDescent="0.2">
      <c r="A1277" s="34" t="str">
        <f t="shared" si="95"/>
        <v>-774</v>
      </c>
      <c r="B1277" s="34">
        <f t="shared" si="96"/>
        <v>774</v>
      </c>
      <c r="C1277" s="34" t="str">
        <f t="shared" si="97"/>
        <v/>
      </c>
      <c r="D1277" s="34" t="str">
        <f t="shared" si="98"/>
        <v/>
      </c>
      <c r="E1277" s="34" t="str">
        <f t="shared" si="99"/>
        <v/>
      </c>
      <c r="F1277" s="35" t="str">
        <f>IF(ISERROR(CONSOLIDADO!D1281&amp;IF(LEN(CONSOLIDADO!G1281)=1,"00"&amp;CONSOLIDADO!G1281,IF(LEN(CONSOLIDADO!G1281)=2,"0"&amp;CONSOLIDADO!G1281,IF(LEN(CONSOLIDADO!G1281)=3,CONSOLIDADO!G1281,""))))=TRUE,"",CONSOLIDADO!D1281&amp;IF(LEN(CONSOLIDADO!G1281)=1,"00"&amp;CONSOLIDADO!G1281,IF(LEN(CONSOLIDADO!G1281)=2,"0"&amp;CONSOLIDADO!G1281,IF(LEN(CONSOLIDADO!G1281)=3,CONSOLIDADO!G1281,""))))</f>
        <v/>
      </c>
      <c r="G1277" s="16">
        <f>CONSOLIDADO!B1281</f>
        <v>0</v>
      </c>
      <c r="H1277" s="16" t="str">
        <f>MID(CONSOLIDADO!E1281,6,250)</f>
        <v/>
      </c>
      <c r="I1277" s="36">
        <f>CONSOLIDADO!H1281</f>
        <v>0</v>
      </c>
      <c r="J1277" s="34" t="str">
        <f>+CONSOLIDADO!P1281&amp;" - "&amp;CONSOLIDADO!Q1281&amp;" - "&amp;CONSOLIDADO!R1281&amp;" "&amp;CONSOLIDADO!S1281</f>
        <v xml:space="preserve"> -  -  </v>
      </c>
      <c r="K1277" s="34" t="str">
        <f>+CONSOLIDADO!J1281&amp;" "&amp;CONSOLIDADO!K1281</f>
        <v xml:space="preserve"> </v>
      </c>
      <c r="L1277" s="16" t="str">
        <f>+CONSOLIDADO!L1281&amp;" "&amp;CONSOLIDADO!M1281</f>
        <v xml:space="preserve"> </v>
      </c>
      <c r="M1277" s="16" t="str">
        <f>+CONSOLIDADO!N1281&amp;" "&amp;CONSOLIDADO!O1281</f>
        <v xml:space="preserve"> </v>
      </c>
    </row>
    <row r="1278" spans="1:13" x14ac:dyDescent="0.2">
      <c r="A1278" s="34" t="str">
        <f t="shared" si="95"/>
        <v>-775</v>
      </c>
      <c r="B1278" s="34">
        <f t="shared" si="96"/>
        <v>775</v>
      </c>
      <c r="C1278" s="34" t="str">
        <f t="shared" si="97"/>
        <v/>
      </c>
      <c r="D1278" s="34" t="str">
        <f t="shared" si="98"/>
        <v/>
      </c>
      <c r="E1278" s="34" t="str">
        <f t="shared" si="99"/>
        <v/>
      </c>
      <c r="F1278" s="35" t="str">
        <f>IF(ISERROR(CONSOLIDADO!D1282&amp;IF(LEN(CONSOLIDADO!G1282)=1,"00"&amp;CONSOLIDADO!G1282,IF(LEN(CONSOLIDADO!G1282)=2,"0"&amp;CONSOLIDADO!G1282,IF(LEN(CONSOLIDADO!G1282)=3,CONSOLIDADO!G1282,""))))=TRUE,"",CONSOLIDADO!D1282&amp;IF(LEN(CONSOLIDADO!G1282)=1,"00"&amp;CONSOLIDADO!G1282,IF(LEN(CONSOLIDADO!G1282)=2,"0"&amp;CONSOLIDADO!G1282,IF(LEN(CONSOLIDADO!G1282)=3,CONSOLIDADO!G1282,""))))</f>
        <v/>
      </c>
      <c r="G1278" s="16">
        <f>CONSOLIDADO!B1282</f>
        <v>0</v>
      </c>
      <c r="H1278" s="16" t="str">
        <f>MID(CONSOLIDADO!E1282,6,250)</f>
        <v/>
      </c>
      <c r="I1278" s="36">
        <f>CONSOLIDADO!H1282</f>
        <v>0</v>
      </c>
      <c r="J1278" s="34" t="str">
        <f>+CONSOLIDADO!P1282&amp;" - "&amp;CONSOLIDADO!Q1282&amp;" - "&amp;CONSOLIDADO!R1282&amp;" "&amp;CONSOLIDADO!S1282</f>
        <v xml:space="preserve"> -  -  </v>
      </c>
      <c r="K1278" s="34" t="str">
        <f>+CONSOLIDADO!J1282&amp;" "&amp;CONSOLIDADO!K1282</f>
        <v xml:space="preserve"> </v>
      </c>
      <c r="L1278" s="16" t="str">
        <f>+CONSOLIDADO!L1282&amp;" "&amp;CONSOLIDADO!M1282</f>
        <v xml:space="preserve"> </v>
      </c>
      <c r="M1278" s="16" t="str">
        <f>+CONSOLIDADO!N1282&amp;" "&amp;CONSOLIDADO!O1282</f>
        <v xml:space="preserve"> </v>
      </c>
    </row>
    <row r="1279" spans="1:13" x14ac:dyDescent="0.2">
      <c r="A1279" s="34" t="str">
        <f t="shared" si="95"/>
        <v>-776</v>
      </c>
      <c r="B1279" s="34">
        <f t="shared" si="96"/>
        <v>776</v>
      </c>
      <c r="C1279" s="34" t="str">
        <f t="shared" si="97"/>
        <v/>
      </c>
      <c r="D1279" s="34" t="str">
        <f t="shared" si="98"/>
        <v/>
      </c>
      <c r="E1279" s="34" t="str">
        <f t="shared" si="99"/>
        <v/>
      </c>
      <c r="F1279" s="35" t="str">
        <f>IF(ISERROR(CONSOLIDADO!D1283&amp;IF(LEN(CONSOLIDADO!G1283)=1,"00"&amp;CONSOLIDADO!G1283,IF(LEN(CONSOLIDADO!G1283)=2,"0"&amp;CONSOLIDADO!G1283,IF(LEN(CONSOLIDADO!G1283)=3,CONSOLIDADO!G1283,""))))=TRUE,"",CONSOLIDADO!D1283&amp;IF(LEN(CONSOLIDADO!G1283)=1,"00"&amp;CONSOLIDADO!G1283,IF(LEN(CONSOLIDADO!G1283)=2,"0"&amp;CONSOLIDADO!G1283,IF(LEN(CONSOLIDADO!G1283)=3,CONSOLIDADO!G1283,""))))</f>
        <v/>
      </c>
      <c r="G1279" s="16">
        <f>CONSOLIDADO!B1283</f>
        <v>0</v>
      </c>
      <c r="H1279" s="16" t="str">
        <f>MID(CONSOLIDADO!E1283,6,250)</f>
        <v/>
      </c>
      <c r="I1279" s="36">
        <f>CONSOLIDADO!H1283</f>
        <v>0</v>
      </c>
      <c r="J1279" s="34" t="str">
        <f>+CONSOLIDADO!P1283&amp;" - "&amp;CONSOLIDADO!Q1283&amp;" - "&amp;CONSOLIDADO!R1283&amp;" "&amp;CONSOLIDADO!S1283</f>
        <v xml:space="preserve"> -  -  </v>
      </c>
      <c r="K1279" s="34" t="str">
        <f>+CONSOLIDADO!J1283&amp;" "&amp;CONSOLIDADO!K1283</f>
        <v xml:space="preserve"> </v>
      </c>
      <c r="L1279" s="16" t="str">
        <f>+CONSOLIDADO!L1283&amp;" "&amp;CONSOLIDADO!M1283</f>
        <v xml:space="preserve"> </v>
      </c>
      <c r="M1279" s="16" t="str">
        <f>+CONSOLIDADO!N1283&amp;" "&amp;CONSOLIDADO!O1283</f>
        <v xml:space="preserve"> </v>
      </c>
    </row>
    <row r="1280" spans="1:13" x14ac:dyDescent="0.2">
      <c r="A1280" s="34" t="str">
        <f t="shared" si="95"/>
        <v>-777</v>
      </c>
      <c r="B1280" s="34">
        <f t="shared" si="96"/>
        <v>777</v>
      </c>
      <c r="C1280" s="34" t="str">
        <f t="shared" si="97"/>
        <v/>
      </c>
      <c r="D1280" s="34" t="str">
        <f t="shared" si="98"/>
        <v/>
      </c>
      <c r="E1280" s="34" t="str">
        <f t="shared" si="99"/>
        <v/>
      </c>
      <c r="F1280" s="35" t="str">
        <f>IF(ISERROR(CONSOLIDADO!D1284&amp;IF(LEN(CONSOLIDADO!G1284)=1,"00"&amp;CONSOLIDADO!G1284,IF(LEN(CONSOLIDADO!G1284)=2,"0"&amp;CONSOLIDADO!G1284,IF(LEN(CONSOLIDADO!G1284)=3,CONSOLIDADO!G1284,""))))=TRUE,"",CONSOLIDADO!D1284&amp;IF(LEN(CONSOLIDADO!G1284)=1,"00"&amp;CONSOLIDADO!G1284,IF(LEN(CONSOLIDADO!G1284)=2,"0"&amp;CONSOLIDADO!G1284,IF(LEN(CONSOLIDADO!G1284)=3,CONSOLIDADO!G1284,""))))</f>
        <v/>
      </c>
      <c r="G1280" s="16">
        <f>CONSOLIDADO!B1284</f>
        <v>0</v>
      </c>
      <c r="H1280" s="16" t="str">
        <f>MID(CONSOLIDADO!E1284,6,250)</f>
        <v/>
      </c>
      <c r="I1280" s="36">
        <f>CONSOLIDADO!H1284</f>
        <v>0</v>
      </c>
      <c r="J1280" s="34" t="str">
        <f>+CONSOLIDADO!P1284&amp;" - "&amp;CONSOLIDADO!Q1284&amp;" - "&amp;CONSOLIDADO!R1284&amp;" "&amp;CONSOLIDADO!S1284</f>
        <v xml:space="preserve"> -  -  </v>
      </c>
      <c r="K1280" s="34" t="str">
        <f>+CONSOLIDADO!J1284&amp;" "&amp;CONSOLIDADO!K1284</f>
        <v xml:space="preserve"> </v>
      </c>
      <c r="L1280" s="16" t="str">
        <f>+CONSOLIDADO!L1284&amp;" "&amp;CONSOLIDADO!M1284</f>
        <v xml:space="preserve"> </v>
      </c>
      <c r="M1280" s="16" t="str">
        <f>+CONSOLIDADO!N1284&amp;" "&amp;CONSOLIDADO!O1284</f>
        <v xml:space="preserve"> </v>
      </c>
    </row>
    <row r="1281" spans="1:13" x14ac:dyDescent="0.2">
      <c r="A1281" s="34" t="str">
        <f t="shared" si="95"/>
        <v>-778</v>
      </c>
      <c r="B1281" s="34">
        <f t="shared" si="96"/>
        <v>778</v>
      </c>
      <c r="C1281" s="34" t="str">
        <f t="shared" si="97"/>
        <v/>
      </c>
      <c r="D1281" s="34" t="str">
        <f t="shared" si="98"/>
        <v/>
      </c>
      <c r="E1281" s="34" t="str">
        <f t="shared" si="99"/>
        <v/>
      </c>
      <c r="F1281" s="35" t="str">
        <f>IF(ISERROR(CONSOLIDADO!D1285&amp;IF(LEN(CONSOLIDADO!G1285)=1,"00"&amp;CONSOLIDADO!G1285,IF(LEN(CONSOLIDADO!G1285)=2,"0"&amp;CONSOLIDADO!G1285,IF(LEN(CONSOLIDADO!G1285)=3,CONSOLIDADO!G1285,""))))=TRUE,"",CONSOLIDADO!D1285&amp;IF(LEN(CONSOLIDADO!G1285)=1,"00"&amp;CONSOLIDADO!G1285,IF(LEN(CONSOLIDADO!G1285)=2,"0"&amp;CONSOLIDADO!G1285,IF(LEN(CONSOLIDADO!G1285)=3,CONSOLIDADO!G1285,""))))</f>
        <v/>
      </c>
      <c r="G1281" s="16">
        <f>CONSOLIDADO!B1285</f>
        <v>0</v>
      </c>
      <c r="H1281" s="16" t="str">
        <f>MID(CONSOLIDADO!E1285,6,250)</f>
        <v/>
      </c>
      <c r="I1281" s="36">
        <f>CONSOLIDADO!H1285</f>
        <v>0</v>
      </c>
      <c r="J1281" s="34" t="str">
        <f>+CONSOLIDADO!P1285&amp;" - "&amp;CONSOLIDADO!Q1285&amp;" - "&amp;CONSOLIDADO!R1285&amp;" "&amp;CONSOLIDADO!S1285</f>
        <v xml:space="preserve"> -  -  </v>
      </c>
      <c r="K1281" s="34" t="str">
        <f>+CONSOLIDADO!J1285&amp;" "&amp;CONSOLIDADO!K1285</f>
        <v xml:space="preserve"> </v>
      </c>
      <c r="L1281" s="16" t="str">
        <f>+CONSOLIDADO!L1285&amp;" "&amp;CONSOLIDADO!M1285</f>
        <v xml:space="preserve"> </v>
      </c>
      <c r="M1281" s="16" t="str">
        <f>+CONSOLIDADO!N1285&amp;" "&amp;CONSOLIDADO!O1285</f>
        <v xml:space="preserve"> </v>
      </c>
    </row>
    <row r="1282" spans="1:13" x14ac:dyDescent="0.2">
      <c r="A1282" s="34" t="str">
        <f t="shared" si="95"/>
        <v>-779</v>
      </c>
      <c r="B1282" s="34">
        <f t="shared" si="96"/>
        <v>779</v>
      </c>
      <c r="C1282" s="34" t="str">
        <f t="shared" si="97"/>
        <v/>
      </c>
      <c r="D1282" s="34" t="str">
        <f t="shared" si="98"/>
        <v/>
      </c>
      <c r="E1282" s="34" t="str">
        <f t="shared" si="99"/>
        <v/>
      </c>
      <c r="F1282" s="35" t="str">
        <f>IF(ISERROR(CONSOLIDADO!D1286&amp;IF(LEN(CONSOLIDADO!G1286)=1,"00"&amp;CONSOLIDADO!G1286,IF(LEN(CONSOLIDADO!G1286)=2,"0"&amp;CONSOLIDADO!G1286,IF(LEN(CONSOLIDADO!G1286)=3,CONSOLIDADO!G1286,""))))=TRUE,"",CONSOLIDADO!D1286&amp;IF(LEN(CONSOLIDADO!G1286)=1,"00"&amp;CONSOLIDADO!G1286,IF(LEN(CONSOLIDADO!G1286)=2,"0"&amp;CONSOLIDADO!G1286,IF(LEN(CONSOLIDADO!G1286)=3,CONSOLIDADO!G1286,""))))</f>
        <v/>
      </c>
      <c r="G1282" s="16">
        <f>CONSOLIDADO!B1286</f>
        <v>0</v>
      </c>
      <c r="H1282" s="16" t="str">
        <f>MID(CONSOLIDADO!E1286,6,250)</f>
        <v/>
      </c>
      <c r="I1282" s="36">
        <f>CONSOLIDADO!H1286</f>
        <v>0</v>
      </c>
      <c r="J1282" s="34" t="str">
        <f>+CONSOLIDADO!P1286&amp;" - "&amp;CONSOLIDADO!Q1286&amp;" - "&amp;CONSOLIDADO!R1286&amp;" "&amp;CONSOLIDADO!S1286</f>
        <v xml:space="preserve"> -  -  </v>
      </c>
      <c r="K1282" s="34" t="str">
        <f>+CONSOLIDADO!J1286&amp;" "&amp;CONSOLIDADO!K1286</f>
        <v xml:space="preserve"> </v>
      </c>
      <c r="L1282" s="16" t="str">
        <f>+CONSOLIDADO!L1286&amp;" "&amp;CONSOLIDADO!M1286</f>
        <v xml:space="preserve"> </v>
      </c>
      <c r="M1282" s="16" t="str">
        <f>+CONSOLIDADO!N1286&amp;" "&amp;CONSOLIDADO!O1286</f>
        <v xml:space="preserve"> </v>
      </c>
    </row>
    <row r="1283" spans="1:13" x14ac:dyDescent="0.2">
      <c r="A1283" s="34" t="str">
        <f t="shared" si="95"/>
        <v>-780</v>
      </c>
      <c r="B1283" s="34">
        <f t="shared" si="96"/>
        <v>780</v>
      </c>
      <c r="C1283" s="34" t="str">
        <f t="shared" si="97"/>
        <v/>
      </c>
      <c r="D1283" s="34" t="str">
        <f t="shared" si="98"/>
        <v/>
      </c>
      <c r="E1283" s="34" t="str">
        <f t="shared" si="99"/>
        <v/>
      </c>
      <c r="F1283" s="35" t="str">
        <f>IF(ISERROR(CONSOLIDADO!D1287&amp;IF(LEN(CONSOLIDADO!G1287)=1,"00"&amp;CONSOLIDADO!G1287,IF(LEN(CONSOLIDADO!G1287)=2,"0"&amp;CONSOLIDADO!G1287,IF(LEN(CONSOLIDADO!G1287)=3,CONSOLIDADO!G1287,""))))=TRUE,"",CONSOLIDADO!D1287&amp;IF(LEN(CONSOLIDADO!G1287)=1,"00"&amp;CONSOLIDADO!G1287,IF(LEN(CONSOLIDADO!G1287)=2,"0"&amp;CONSOLIDADO!G1287,IF(LEN(CONSOLIDADO!G1287)=3,CONSOLIDADO!G1287,""))))</f>
        <v/>
      </c>
      <c r="G1283" s="16">
        <f>CONSOLIDADO!B1287</f>
        <v>0</v>
      </c>
      <c r="H1283" s="16" t="str">
        <f>MID(CONSOLIDADO!E1287,6,250)</f>
        <v/>
      </c>
      <c r="I1283" s="36">
        <f>CONSOLIDADO!H1287</f>
        <v>0</v>
      </c>
      <c r="J1283" s="34" t="str">
        <f>+CONSOLIDADO!P1287&amp;" - "&amp;CONSOLIDADO!Q1287&amp;" - "&amp;CONSOLIDADO!R1287&amp;" "&amp;CONSOLIDADO!S1287</f>
        <v xml:space="preserve"> -  -  </v>
      </c>
      <c r="K1283" s="34" t="str">
        <f>+CONSOLIDADO!J1287&amp;" "&amp;CONSOLIDADO!K1287</f>
        <v xml:space="preserve"> </v>
      </c>
      <c r="L1283" s="16" t="str">
        <f>+CONSOLIDADO!L1287&amp;" "&amp;CONSOLIDADO!M1287</f>
        <v xml:space="preserve"> </v>
      </c>
      <c r="M1283" s="16" t="str">
        <f>+CONSOLIDADO!N1287&amp;" "&amp;CONSOLIDADO!O1287</f>
        <v xml:space="preserve"> </v>
      </c>
    </row>
    <row r="1284" spans="1:13" x14ac:dyDescent="0.2">
      <c r="A1284" s="34" t="str">
        <f t="shared" ref="A1284:A1347" si="100">+C1284&amp;"-"&amp;B1284</f>
        <v>-781</v>
      </c>
      <c r="B1284" s="34">
        <f t="shared" ref="B1284:B1347" si="101">IF(C1284=C1283,B1283+1,1)</f>
        <v>781</v>
      </c>
      <c r="C1284" s="34" t="str">
        <f t="shared" ref="C1284:C1347" si="102">MID($F1284,1,13)</f>
        <v/>
      </c>
      <c r="D1284" s="34" t="str">
        <f t="shared" ref="D1284:D1347" si="103">MID($F1284,1,15)</f>
        <v/>
      </c>
      <c r="E1284" s="34" t="str">
        <f t="shared" ref="E1284:E1347" si="104">MID($F1284,1,17)</f>
        <v/>
      </c>
      <c r="F1284" s="35" t="str">
        <f>IF(ISERROR(CONSOLIDADO!D1288&amp;IF(LEN(CONSOLIDADO!G1288)=1,"00"&amp;CONSOLIDADO!G1288,IF(LEN(CONSOLIDADO!G1288)=2,"0"&amp;CONSOLIDADO!G1288,IF(LEN(CONSOLIDADO!G1288)=3,CONSOLIDADO!G1288,""))))=TRUE,"",CONSOLIDADO!D1288&amp;IF(LEN(CONSOLIDADO!G1288)=1,"00"&amp;CONSOLIDADO!G1288,IF(LEN(CONSOLIDADO!G1288)=2,"0"&amp;CONSOLIDADO!G1288,IF(LEN(CONSOLIDADO!G1288)=3,CONSOLIDADO!G1288,""))))</f>
        <v/>
      </c>
      <c r="G1284" s="16">
        <f>CONSOLIDADO!B1288</f>
        <v>0</v>
      </c>
      <c r="H1284" s="16" t="str">
        <f>MID(CONSOLIDADO!E1288,6,250)</f>
        <v/>
      </c>
      <c r="I1284" s="36">
        <f>CONSOLIDADO!H1288</f>
        <v>0</v>
      </c>
      <c r="J1284" s="34" t="str">
        <f>+CONSOLIDADO!P1288&amp;" - "&amp;CONSOLIDADO!Q1288&amp;" - "&amp;CONSOLIDADO!R1288&amp;" "&amp;CONSOLIDADO!S1288</f>
        <v xml:space="preserve"> -  -  </v>
      </c>
      <c r="K1284" s="34" t="str">
        <f>+CONSOLIDADO!J1288&amp;" "&amp;CONSOLIDADO!K1288</f>
        <v xml:space="preserve"> </v>
      </c>
      <c r="L1284" s="16" t="str">
        <f>+CONSOLIDADO!L1288&amp;" "&amp;CONSOLIDADO!M1288</f>
        <v xml:space="preserve"> </v>
      </c>
      <c r="M1284" s="16" t="str">
        <f>+CONSOLIDADO!N1288&amp;" "&amp;CONSOLIDADO!O1288</f>
        <v xml:space="preserve"> </v>
      </c>
    </row>
    <row r="1285" spans="1:13" x14ac:dyDescent="0.2">
      <c r="A1285" s="34" t="str">
        <f t="shared" si="100"/>
        <v>-782</v>
      </c>
      <c r="B1285" s="34">
        <f t="shared" si="101"/>
        <v>782</v>
      </c>
      <c r="C1285" s="34" t="str">
        <f t="shared" si="102"/>
        <v/>
      </c>
      <c r="D1285" s="34" t="str">
        <f t="shared" si="103"/>
        <v/>
      </c>
      <c r="E1285" s="34" t="str">
        <f t="shared" si="104"/>
        <v/>
      </c>
      <c r="F1285" s="35" t="str">
        <f>IF(ISERROR(CONSOLIDADO!D1289&amp;IF(LEN(CONSOLIDADO!G1289)=1,"00"&amp;CONSOLIDADO!G1289,IF(LEN(CONSOLIDADO!G1289)=2,"0"&amp;CONSOLIDADO!G1289,IF(LEN(CONSOLIDADO!G1289)=3,CONSOLIDADO!G1289,""))))=TRUE,"",CONSOLIDADO!D1289&amp;IF(LEN(CONSOLIDADO!G1289)=1,"00"&amp;CONSOLIDADO!G1289,IF(LEN(CONSOLIDADO!G1289)=2,"0"&amp;CONSOLIDADO!G1289,IF(LEN(CONSOLIDADO!G1289)=3,CONSOLIDADO!G1289,""))))</f>
        <v/>
      </c>
      <c r="G1285" s="16">
        <f>CONSOLIDADO!B1289</f>
        <v>0</v>
      </c>
      <c r="H1285" s="16" t="str">
        <f>MID(CONSOLIDADO!E1289,6,250)</f>
        <v/>
      </c>
      <c r="I1285" s="36">
        <f>CONSOLIDADO!H1289</f>
        <v>0</v>
      </c>
      <c r="J1285" s="34" t="str">
        <f>+CONSOLIDADO!P1289&amp;" - "&amp;CONSOLIDADO!Q1289&amp;" - "&amp;CONSOLIDADO!R1289&amp;" "&amp;CONSOLIDADO!S1289</f>
        <v xml:space="preserve"> -  -  </v>
      </c>
      <c r="K1285" s="34" t="str">
        <f>+CONSOLIDADO!J1289&amp;" "&amp;CONSOLIDADO!K1289</f>
        <v xml:space="preserve"> </v>
      </c>
      <c r="L1285" s="16" t="str">
        <f>+CONSOLIDADO!L1289&amp;" "&amp;CONSOLIDADO!M1289</f>
        <v xml:space="preserve"> </v>
      </c>
      <c r="M1285" s="16" t="str">
        <f>+CONSOLIDADO!N1289&amp;" "&amp;CONSOLIDADO!O1289</f>
        <v xml:space="preserve"> </v>
      </c>
    </row>
    <row r="1286" spans="1:13" x14ac:dyDescent="0.2">
      <c r="A1286" s="34" t="str">
        <f t="shared" si="100"/>
        <v>-783</v>
      </c>
      <c r="B1286" s="34">
        <f t="shared" si="101"/>
        <v>783</v>
      </c>
      <c r="C1286" s="34" t="str">
        <f t="shared" si="102"/>
        <v/>
      </c>
      <c r="D1286" s="34" t="str">
        <f t="shared" si="103"/>
        <v/>
      </c>
      <c r="E1286" s="34" t="str">
        <f t="shared" si="104"/>
        <v/>
      </c>
      <c r="F1286" s="35" t="str">
        <f>IF(ISERROR(CONSOLIDADO!D1290&amp;IF(LEN(CONSOLIDADO!G1290)=1,"00"&amp;CONSOLIDADO!G1290,IF(LEN(CONSOLIDADO!G1290)=2,"0"&amp;CONSOLIDADO!G1290,IF(LEN(CONSOLIDADO!G1290)=3,CONSOLIDADO!G1290,""))))=TRUE,"",CONSOLIDADO!D1290&amp;IF(LEN(CONSOLIDADO!G1290)=1,"00"&amp;CONSOLIDADO!G1290,IF(LEN(CONSOLIDADO!G1290)=2,"0"&amp;CONSOLIDADO!G1290,IF(LEN(CONSOLIDADO!G1290)=3,CONSOLIDADO!G1290,""))))</f>
        <v/>
      </c>
      <c r="G1286" s="16">
        <f>CONSOLIDADO!B1290</f>
        <v>0</v>
      </c>
      <c r="H1286" s="16" t="str">
        <f>MID(CONSOLIDADO!E1290,6,250)</f>
        <v/>
      </c>
      <c r="I1286" s="36">
        <f>CONSOLIDADO!H1290</f>
        <v>0</v>
      </c>
      <c r="J1286" s="34" t="str">
        <f>+CONSOLIDADO!P1290&amp;" - "&amp;CONSOLIDADO!Q1290&amp;" - "&amp;CONSOLIDADO!R1290&amp;" "&amp;CONSOLIDADO!S1290</f>
        <v xml:space="preserve"> -  -  </v>
      </c>
      <c r="K1286" s="34" t="str">
        <f>+CONSOLIDADO!J1290&amp;" "&amp;CONSOLIDADO!K1290</f>
        <v xml:space="preserve"> </v>
      </c>
      <c r="L1286" s="16" t="str">
        <f>+CONSOLIDADO!L1290&amp;" "&amp;CONSOLIDADO!M1290</f>
        <v xml:space="preserve"> </v>
      </c>
      <c r="M1286" s="16" t="str">
        <f>+CONSOLIDADO!N1290&amp;" "&amp;CONSOLIDADO!O1290</f>
        <v xml:space="preserve"> </v>
      </c>
    </row>
    <row r="1287" spans="1:13" x14ac:dyDescent="0.2">
      <c r="A1287" s="34" t="str">
        <f t="shared" si="100"/>
        <v>-784</v>
      </c>
      <c r="B1287" s="34">
        <f t="shared" si="101"/>
        <v>784</v>
      </c>
      <c r="C1287" s="34" t="str">
        <f t="shared" si="102"/>
        <v/>
      </c>
      <c r="D1287" s="34" t="str">
        <f t="shared" si="103"/>
        <v/>
      </c>
      <c r="E1287" s="34" t="str">
        <f t="shared" si="104"/>
        <v/>
      </c>
      <c r="F1287" s="35" t="str">
        <f>IF(ISERROR(CONSOLIDADO!D1291&amp;IF(LEN(CONSOLIDADO!G1291)=1,"00"&amp;CONSOLIDADO!G1291,IF(LEN(CONSOLIDADO!G1291)=2,"0"&amp;CONSOLIDADO!G1291,IF(LEN(CONSOLIDADO!G1291)=3,CONSOLIDADO!G1291,""))))=TRUE,"",CONSOLIDADO!D1291&amp;IF(LEN(CONSOLIDADO!G1291)=1,"00"&amp;CONSOLIDADO!G1291,IF(LEN(CONSOLIDADO!G1291)=2,"0"&amp;CONSOLIDADO!G1291,IF(LEN(CONSOLIDADO!G1291)=3,CONSOLIDADO!G1291,""))))</f>
        <v/>
      </c>
      <c r="G1287" s="16">
        <f>CONSOLIDADO!B1291</f>
        <v>0</v>
      </c>
      <c r="H1287" s="16" t="str">
        <f>MID(CONSOLIDADO!E1291,6,250)</f>
        <v/>
      </c>
      <c r="I1287" s="36">
        <f>CONSOLIDADO!H1291</f>
        <v>0</v>
      </c>
      <c r="J1287" s="34" t="str">
        <f>+CONSOLIDADO!P1291&amp;" - "&amp;CONSOLIDADO!Q1291&amp;" - "&amp;CONSOLIDADO!R1291&amp;" "&amp;CONSOLIDADO!S1291</f>
        <v xml:space="preserve"> -  -  </v>
      </c>
      <c r="K1287" s="34" t="str">
        <f>+CONSOLIDADO!J1291&amp;" "&amp;CONSOLIDADO!K1291</f>
        <v xml:space="preserve"> </v>
      </c>
      <c r="L1287" s="16" t="str">
        <f>+CONSOLIDADO!L1291&amp;" "&amp;CONSOLIDADO!M1291</f>
        <v xml:space="preserve"> </v>
      </c>
      <c r="M1287" s="16" t="str">
        <f>+CONSOLIDADO!N1291&amp;" "&amp;CONSOLIDADO!O1291</f>
        <v xml:space="preserve"> </v>
      </c>
    </row>
    <row r="1288" spans="1:13" x14ac:dyDescent="0.2">
      <c r="A1288" s="34" t="str">
        <f t="shared" si="100"/>
        <v>-785</v>
      </c>
      <c r="B1288" s="34">
        <f t="shared" si="101"/>
        <v>785</v>
      </c>
      <c r="C1288" s="34" t="str">
        <f t="shared" si="102"/>
        <v/>
      </c>
      <c r="D1288" s="34" t="str">
        <f t="shared" si="103"/>
        <v/>
      </c>
      <c r="E1288" s="34" t="str">
        <f t="shared" si="104"/>
        <v/>
      </c>
      <c r="F1288" s="35" t="str">
        <f>IF(ISERROR(CONSOLIDADO!D1292&amp;IF(LEN(CONSOLIDADO!G1292)=1,"00"&amp;CONSOLIDADO!G1292,IF(LEN(CONSOLIDADO!G1292)=2,"0"&amp;CONSOLIDADO!G1292,IF(LEN(CONSOLIDADO!G1292)=3,CONSOLIDADO!G1292,""))))=TRUE,"",CONSOLIDADO!D1292&amp;IF(LEN(CONSOLIDADO!G1292)=1,"00"&amp;CONSOLIDADO!G1292,IF(LEN(CONSOLIDADO!G1292)=2,"0"&amp;CONSOLIDADO!G1292,IF(LEN(CONSOLIDADO!G1292)=3,CONSOLIDADO!G1292,""))))</f>
        <v/>
      </c>
      <c r="G1288" s="16">
        <f>CONSOLIDADO!B1292</f>
        <v>0</v>
      </c>
      <c r="H1288" s="16" t="str">
        <f>MID(CONSOLIDADO!E1292,6,250)</f>
        <v/>
      </c>
      <c r="I1288" s="36">
        <f>CONSOLIDADO!H1292</f>
        <v>0</v>
      </c>
      <c r="J1288" s="34" t="str">
        <f>+CONSOLIDADO!P1292&amp;" - "&amp;CONSOLIDADO!Q1292&amp;" - "&amp;CONSOLIDADO!R1292&amp;" "&amp;CONSOLIDADO!S1292</f>
        <v xml:space="preserve"> -  -  </v>
      </c>
      <c r="K1288" s="34" t="str">
        <f>+CONSOLIDADO!J1292&amp;" "&amp;CONSOLIDADO!K1292</f>
        <v xml:space="preserve"> </v>
      </c>
      <c r="L1288" s="16" t="str">
        <f>+CONSOLIDADO!L1292&amp;" "&amp;CONSOLIDADO!M1292</f>
        <v xml:space="preserve"> </v>
      </c>
      <c r="M1288" s="16" t="str">
        <f>+CONSOLIDADO!N1292&amp;" "&amp;CONSOLIDADO!O1292</f>
        <v xml:space="preserve"> </v>
      </c>
    </row>
    <row r="1289" spans="1:13" x14ac:dyDescent="0.2">
      <c r="A1289" s="34" t="str">
        <f t="shared" si="100"/>
        <v>-786</v>
      </c>
      <c r="B1289" s="34">
        <f t="shared" si="101"/>
        <v>786</v>
      </c>
      <c r="C1289" s="34" t="str">
        <f t="shared" si="102"/>
        <v/>
      </c>
      <c r="D1289" s="34" t="str">
        <f t="shared" si="103"/>
        <v/>
      </c>
      <c r="E1289" s="34" t="str">
        <f t="shared" si="104"/>
        <v/>
      </c>
      <c r="F1289" s="35" t="str">
        <f>IF(ISERROR(CONSOLIDADO!D1293&amp;IF(LEN(CONSOLIDADO!G1293)=1,"00"&amp;CONSOLIDADO!G1293,IF(LEN(CONSOLIDADO!G1293)=2,"0"&amp;CONSOLIDADO!G1293,IF(LEN(CONSOLIDADO!G1293)=3,CONSOLIDADO!G1293,""))))=TRUE,"",CONSOLIDADO!D1293&amp;IF(LEN(CONSOLIDADO!G1293)=1,"00"&amp;CONSOLIDADO!G1293,IF(LEN(CONSOLIDADO!G1293)=2,"0"&amp;CONSOLIDADO!G1293,IF(LEN(CONSOLIDADO!G1293)=3,CONSOLIDADO!G1293,""))))</f>
        <v/>
      </c>
      <c r="G1289" s="16">
        <f>CONSOLIDADO!B1293</f>
        <v>0</v>
      </c>
      <c r="H1289" s="16" t="str">
        <f>MID(CONSOLIDADO!E1293,6,250)</f>
        <v/>
      </c>
      <c r="I1289" s="36">
        <f>CONSOLIDADO!H1293</f>
        <v>0</v>
      </c>
      <c r="J1289" s="34" t="str">
        <f>+CONSOLIDADO!P1293&amp;" - "&amp;CONSOLIDADO!Q1293&amp;" - "&amp;CONSOLIDADO!R1293&amp;" "&amp;CONSOLIDADO!S1293</f>
        <v xml:space="preserve"> -  -  </v>
      </c>
      <c r="K1289" s="34" t="str">
        <f>+CONSOLIDADO!J1293&amp;" "&amp;CONSOLIDADO!K1293</f>
        <v xml:space="preserve"> </v>
      </c>
      <c r="L1289" s="16" t="str">
        <f>+CONSOLIDADO!L1293&amp;" "&amp;CONSOLIDADO!M1293</f>
        <v xml:space="preserve"> </v>
      </c>
      <c r="M1289" s="16" t="str">
        <f>+CONSOLIDADO!N1293&amp;" "&amp;CONSOLIDADO!O1293</f>
        <v xml:space="preserve"> </v>
      </c>
    </row>
    <row r="1290" spans="1:13" x14ac:dyDescent="0.2">
      <c r="A1290" s="34" t="str">
        <f t="shared" si="100"/>
        <v>-787</v>
      </c>
      <c r="B1290" s="34">
        <f t="shared" si="101"/>
        <v>787</v>
      </c>
      <c r="C1290" s="34" t="str">
        <f t="shared" si="102"/>
        <v/>
      </c>
      <c r="D1290" s="34" t="str">
        <f t="shared" si="103"/>
        <v/>
      </c>
      <c r="E1290" s="34" t="str">
        <f t="shared" si="104"/>
        <v/>
      </c>
      <c r="F1290" s="35" t="str">
        <f>IF(ISERROR(CONSOLIDADO!D1294&amp;IF(LEN(CONSOLIDADO!G1294)=1,"00"&amp;CONSOLIDADO!G1294,IF(LEN(CONSOLIDADO!G1294)=2,"0"&amp;CONSOLIDADO!G1294,IF(LEN(CONSOLIDADO!G1294)=3,CONSOLIDADO!G1294,""))))=TRUE,"",CONSOLIDADO!D1294&amp;IF(LEN(CONSOLIDADO!G1294)=1,"00"&amp;CONSOLIDADO!G1294,IF(LEN(CONSOLIDADO!G1294)=2,"0"&amp;CONSOLIDADO!G1294,IF(LEN(CONSOLIDADO!G1294)=3,CONSOLIDADO!G1294,""))))</f>
        <v/>
      </c>
      <c r="G1290" s="16">
        <f>CONSOLIDADO!B1294</f>
        <v>0</v>
      </c>
      <c r="H1290" s="16" t="str">
        <f>MID(CONSOLIDADO!E1294,6,250)</f>
        <v/>
      </c>
      <c r="I1290" s="36">
        <f>CONSOLIDADO!H1294</f>
        <v>0</v>
      </c>
      <c r="J1290" s="34" t="str">
        <f>+CONSOLIDADO!P1294&amp;" - "&amp;CONSOLIDADO!Q1294&amp;" - "&amp;CONSOLIDADO!R1294&amp;" "&amp;CONSOLIDADO!S1294</f>
        <v xml:space="preserve"> -  -  </v>
      </c>
      <c r="K1290" s="34" t="str">
        <f>+CONSOLIDADO!J1294&amp;" "&amp;CONSOLIDADO!K1294</f>
        <v xml:space="preserve"> </v>
      </c>
      <c r="L1290" s="16" t="str">
        <f>+CONSOLIDADO!L1294&amp;" "&amp;CONSOLIDADO!M1294</f>
        <v xml:space="preserve"> </v>
      </c>
      <c r="M1290" s="16" t="str">
        <f>+CONSOLIDADO!N1294&amp;" "&amp;CONSOLIDADO!O1294</f>
        <v xml:space="preserve"> </v>
      </c>
    </row>
    <row r="1291" spans="1:13" x14ac:dyDescent="0.2">
      <c r="A1291" s="34" t="str">
        <f t="shared" si="100"/>
        <v>-788</v>
      </c>
      <c r="B1291" s="34">
        <f t="shared" si="101"/>
        <v>788</v>
      </c>
      <c r="C1291" s="34" t="str">
        <f t="shared" si="102"/>
        <v/>
      </c>
      <c r="D1291" s="34" t="str">
        <f t="shared" si="103"/>
        <v/>
      </c>
      <c r="E1291" s="34" t="str">
        <f t="shared" si="104"/>
        <v/>
      </c>
      <c r="F1291" s="35" t="str">
        <f>IF(ISERROR(CONSOLIDADO!D1295&amp;IF(LEN(CONSOLIDADO!G1295)=1,"00"&amp;CONSOLIDADO!G1295,IF(LEN(CONSOLIDADO!G1295)=2,"0"&amp;CONSOLIDADO!G1295,IF(LEN(CONSOLIDADO!G1295)=3,CONSOLIDADO!G1295,""))))=TRUE,"",CONSOLIDADO!D1295&amp;IF(LEN(CONSOLIDADO!G1295)=1,"00"&amp;CONSOLIDADO!G1295,IF(LEN(CONSOLIDADO!G1295)=2,"0"&amp;CONSOLIDADO!G1295,IF(LEN(CONSOLIDADO!G1295)=3,CONSOLIDADO!G1295,""))))</f>
        <v/>
      </c>
      <c r="G1291" s="16">
        <f>CONSOLIDADO!B1295</f>
        <v>0</v>
      </c>
      <c r="H1291" s="16" t="str">
        <f>MID(CONSOLIDADO!E1295,6,250)</f>
        <v/>
      </c>
      <c r="I1291" s="36">
        <f>CONSOLIDADO!H1295</f>
        <v>0</v>
      </c>
      <c r="J1291" s="34" t="str">
        <f>+CONSOLIDADO!P1295&amp;" - "&amp;CONSOLIDADO!Q1295&amp;" - "&amp;CONSOLIDADO!R1295&amp;" "&amp;CONSOLIDADO!S1295</f>
        <v xml:space="preserve"> -  -  </v>
      </c>
      <c r="K1291" s="34" t="str">
        <f>+CONSOLIDADO!J1295&amp;" "&amp;CONSOLIDADO!K1295</f>
        <v xml:space="preserve"> </v>
      </c>
      <c r="L1291" s="16" t="str">
        <f>+CONSOLIDADO!L1295&amp;" "&amp;CONSOLIDADO!M1295</f>
        <v xml:space="preserve"> </v>
      </c>
      <c r="M1291" s="16" t="str">
        <f>+CONSOLIDADO!N1295&amp;" "&amp;CONSOLIDADO!O1295</f>
        <v xml:space="preserve"> </v>
      </c>
    </row>
    <row r="1292" spans="1:13" x14ac:dyDescent="0.2">
      <c r="A1292" s="34" t="str">
        <f t="shared" si="100"/>
        <v>-789</v>
      </c>
      <c r="B1292" s="34">
        <f t="shared" si="101"/>
        <v>789</v>
      </c>
      <c r="C1292" s="34" t="str">
        <f t="shared" si="102"/>
        <v/>
      </c>
      <c r="D1292" s="34" t="str">
        <f t="shared" si="103"/>
        <v/>
      </c>
      <c r="E1292" s="34" t="str">
        <f t="shared" si="104"/>
        <v/>
      </c>
      <c r="F1292" s="35" t="str">
        <f>IF(ISERROR(CONSOLIDADO!D1296&amp;IF(LEN(CONSOLIDADO!G1296)=1,"00"&amp;CONSOLIDADO!G1296,IF(LEN(CONSOLIDADO!G1296)=2,"0"&amp;CONSOLIDADO!G1296,IF(LEN(CONSOLIDADO!G1296)=3,CONSOLIDADO!G1296,""))))=TRUE,"",CONSOLIDADO!D1296&amp;IF(LEN(CONSOLIDADO!G1296)=1,"00"&amp;CONSOLIDADO!G1296,IF(LEN(CONSOLIDADO!G1296)=2,"0"&amp;CONSOLIDADO!G1296,IF(LEN(CONSOLIDADO!G1296)=3,CONSOLIDADO!G1296,""))))</f>
        <v/>
      </c>
      <c r="G1292" s="16">
        <f>CONSOLIDADO!B1296</f>
        <v>0</v>
      </c>
      <c r="H1292" s="16" t="str">
        <f>MID(CONSOLIDADO!E1296,6,250)</f>
        <v/>
      </c>
      <c r="I1292" s="36">
        <f>CONSOLIDADO!H1296</f>
        <v>0</v>
      </c>
      <c r="J1292" s="34" t="str">
        <f>+CONSOLIDADO!P1296&amp;" - "&amp;CONSOLIDADO!Q1296&amp;" - "&amp;CONSOLIDADO!R1296&amp;" "&amp;CONSOLIDADO!S1296</f>
        <v xml:space="preserve"> -  -  </v>
      </c>
      <c r="K1292" s="34" t="str">
        <f>+CONSOLIDADO!J1296&amp;" "&amp;CONSOLIDADO!K1296</f>
        <v xml:space="preserve"> </v>
      </c>
      <c r="L1292" s="16" t="str">
        <f>+CONSOLIDADO!L1296&amp;" "&amp;CONSOLIDADO!M1296</f>
        <v xml:space="preserve"> </v>
      </c>
      <c r="M1292" s="16" t="str">
        <f>+CONSOLIDADO!N1296&amp;" "&amp;CONSOLIDADO!O1296</f>
        <v xml:space="preserve"> </v>
      </c>
    </row>
    <row r="1293" spans="1:13" x14ac:dyDescent="0.2">
      <c r="A1293" s="34" t="str">
        <f t="shared" si="100"/>
        <v>-790</v>
      </c>
      <c r="B1293" s="34">
        <f t="shared" si="101"/>
        <v>790</v>
      </c>
      <c r="C1293" s="34" t="str">
        <f t="shared" si="102"/>
        <v/>
      </c>
      <c r="D1293" s="34" t="str">
        <f t="shared" si="103"/>
        <v/>
      </c>
      <c r="E1293" s="34" t="str">
        <f t="shared" si="104"/>
        <v/>
      </c>
      <c r="F1293" s="35" t="str">
        <f>IF(ISERROR(CONSOLIDADO!D1297&amp;IF(LEN(CONSOLIDADO!G1297)=1,"00"&amp;CONSOLIDADO!G1297,IF(LEN(CONSOLIDADO!G1297)=2,"0"&amp;CONSOLIDADO!G1297,IF(LEN(CONSOLIDADO!G1297)=3,CONSOLIDADO!G1297,""))))=TRUE,"",CONSOLIDADO!D1297&amp;IF(LEN(CONSOLIDADO!G1297)=1,"00"&amp;CONSOLIDADO!G1297,IF(LEN(CONSOLIDADO!G1297)=2,"0"&amp;CONSOLIDADO!G1297,IF(LEN(CONSOLIDADO!G1297)=3,CONSOLIDADO!G1297,""))))</f>
        <v/>
      </c>
      <c r="G1293" s="16">
        <f>CONSOLIDADO!B1297</f>
        <v>0</v>
      </c>
      <c r="H1293" s="16" t="str">
        <f>MID(CONSOLIDADO!E1297,6,250)</f>
        <v/>
      </c>
      <c r="I1293" s="36">
        <f>CONSOLIDADO!H1297</f>
        <v>0</v>
      </c>
      <c r="J1293" s="34" t="str">
        <f>+CONSOLIDADO!P1297&amp;" - "&amp;CONSOLIDADO!Q1297&amp;" - "&amp;CONSOLIDADO!R1297&amp;" "&amp;CONSOLIDADO!S1297</f>
        <v xml:space="preserve"> -  -  </v>
      </c>
      <c r="K1293" s="34" t="str">
        <f>+CONSOLIDADO!J1297&amp;" "&amp;CONSOLIDADO!K1297</f>
        <v xml:space="preserve"> </v>
      </c>
      <c r="L1293" s="16" t="str">
        <f>+CONSOLIDADO!L1297&amp;" "&amp;CONSOLIDADO!M1297</f>
        <v xml:space="preserve"> </v>
      </c>
      <c r="M1293" s="16" t="str">
        <f>+CONSOLIDADO!N1297&amp;" "&amp;CONSOLIDADO!O1297</f>
        <v xml:space="preserve"> </v>
      </c>
    </row>
    <row r="1294" spans="1:13" x14ac:dyDescent="0.2">
      <c r="A1294" s="34" t="str">
        <f t="shared" si="100"/>
        <v>-791</v>
      </c>
      <c r="B1294" s="34">
        <f t="shared" si="101"/>
        <v>791</v>
      </c>
      <c r="C1294" s="34" t="str">
        <f t="shared" si="102"/>
        <v/>
      </c>
      <c r="D1294" s="34" t="str">
        <f t="shared" si="103"/>
        <v/>
      </c>
      <c r="E1294" s="34" t="str">
        <f t="shared" si="104"/>
        <v/>
      </c>
      <c r="F1294" s="35" t="str">
        <f>IF(ISERROR(CONSOLIDADO!D1298&amp;IF(LEN(CONSOLIDADO!G1298)=1,"00"&amp;CONSOLIDADO!G1298,IF(LEN(CONSOLIDADO!G1298)=2,"0"&amp;CONSOLIDADO!G1298,IF(LEN(CONSOLIDADO!G1298)=3,CONSOLIDADO!G1298,""))))=TRUE,"",CONSOLIDADO!D1298&amp;IF(LEN(CONSOLIDADO!G1298)=1,"00"&amp;CONSOLIDADO!G1298,IF(LEN(CONSOLIDADO!G1298)=2,"0"&amp;CONSOLIDADO!G1298,IF(LEN(CONSOLIDADO!G1298)=3,CONSOLIDADO!G1298,""))))</f>
        <v/>
      </c>
      <c r="G1294" s="16">
        <f>CONSOLIDADO!B1298</f>
        <v>0</v>
      </c>
      <c r="H1294" s="16" t="str">
        <f>MID(CONSOLIDADO!E1298,6,250)</f>
        <v/>
      </c>
      <c r="I1294" s="36">
        <f>CONSOLIDADO!H1298</f>
        <v>0</v>
      </c>
      <c r="J1294" s="34" t="str">
        <f>+CONSOLIDADO!P1298&amp;" - "&amp;CONSOLIDADO!Q1298&amp;" - "&amp;CONSOLIDADO!R1298&amp;" "&amp;CONSOLIDADO!S1298</f>
        <v xml:space="preserve"> -  -  </v>
      </c>
      <c r="K1294" s="34" t="str">
        <f>+CONSOLIDADO!J1298&amp;" "&amp;CONSOLIDADO!K1298</f>
        <v xml:space="preserve"> </v>
      </c>
      <c r="L1294" s="16" t="str">
        <f>+CONSOLIDADO!L1298&amp;" "&amp;CONSOLIDADO!M1298</f>
        <v xml:space="preserve"> </v>
      </c>
      <c r="M1294" s="16" t="str">
        <f>+CONSOLIDADO!N1298&amp;" "&amp;CONSOLIDADO!O1298</f>
        <v xml:space="preserve"> </v>
      </c>
    </row>
    <row r="1295" spans="1:13" x14ac:dyDescent="0.2">
      <c r="A1295" s="34" t="str">
        <f t="shared" si="100"/>
        <v>-792</v>
      </c>
      <c r="B1295" s="34">
        <f t="shared" si="101"/>
        <v>792</v>
      </c>
      <c r="C1295" s="34" t="str">
        <f t="shared" si="102"/>
        <v/>
      </c>
      <c r="D1295" s="34" t="str">
        <f t="shared" si="103"/>
        <v/>
      </c>
      <c r="E1295" s="34" t="str">
        <f t="shared" si="104"/>
        <v/>
      </c>
      <c r="F1295" s="35" t="str">
        <f>IF(ISERROR(CONSOLIDADO!D1299&amp;IF(LEN(CONSOLIDADO!G1299)=1,"00"&amp;CONSOLIDADO!G1299,IF(LEN(CONSOLIDADO!G1299)=2,"0"&amp;CONSOLIDADO!G1299,IF(LEN(CONSOLIDADO!G1299)=3,CONSOLIDADO!G1299,""))))=TRUE,"",CONSOLIDADO!D1299&amp;IF(LEN(CONSOLIDADO!G1299)=1,"00"&amp;CONSOLIDADO!G1299,IF(LEN(CONSOLIDADO!G1299)=2,"0"&amp;CONSOLIDADO!G1299,IF(LEN(CONSOLIDADO!G1299)=3,CONSOLIDADO!G1299,""))))</f>
        <v/>
      </c>
      <c r="G1295" s="16">
        <f>CONSOLIDADO!B1299</f>
        <v>0</v>
      </c>
      <c r="H1295" s="16" t="str">
        <f>MID(CONSOLIDADO!E1299,6,250)</f>
        <v/>
      </c>
      <c r="I1295" s="36">
        <f>CONSOLIDADO!H1299</f>
        <v>0</v>
      </c>
      <c r="J1295" s="34" t="str">
        <f>+CONSOLIDADO!P1299&amp;" - "&amp;CONSOLIDADO!Q1299&amp;" - "&amp;CONSOLIDADO!R1299&amp;" "&amp;CONSOLIDADO!S1299</f>
        <v xml:space="preserve"> -  -  </v>
      </c>
      <c r="K1295" s="34" t="str">
        <f>+CONSOLIDADO!J1299&amp;" "&amp;CONSOLIDADO!K1299</f>
        <v xml:space="preserve"> </v>
      </c>
      <c r="L1295" s="16" t="str">
        <f>+CONSOLIDADO!L1299&amp;" "&amp;CONSOLIDADO!M1299</f>
        <v xml:space="preserve"> </v>
      </c>
      <c r="M1295" s="16" t="str">
        <f>+CONSOLIDADO!N1299&amp;" "&amp;CONSOLIDADO!O1299</f>
        <v xml:space="preserve"> </v>
      </c>
    </row>
    <row r="1296" spans="1:13" x14ac:dyDescent="0.2">
      <c r="A1296" s="34" t="str">
        <f t="shared" si="100"/>
        <v>-793</v>
      </c>
      <c r="B1296" s="34">
        <f t="shared" si="101"/>
        <v>793</v>
      </c>
      <c r="C1296" s="34" t="str">
        <f t="shared" si="102"/>
        <v/>
      </c>
      <c r="D1296" s="34" t="str">
        <f t="shared" si="103"/>
        <v/>
      </c>
      <c r="E1296" s="34" t="str">
        <f t="shared" si="104"/>
        <v/>
      </c>
      <c r="F1296" s="35" t="str">
        <f>IF(ISERROR(CONSOLIDADO!D1300&amp;IF(LEN(CONSOLIDADO!G1300)=1,"00"&amp;CONSOLIDADO!G1300,IF(LEN(CONSOLIDADO!G1300)=2,"0"&amp;CONSOLIDADO!G1300,IF(LEN(CONSOLIDADO!G1300)=3,CONSOLIDADO!G1300,""))))=TRUE,"",CONSOLIDADO!D1300&amp;IF(LEN(CONSOLIDADO!G1300)=1,"00"&amp;CONSOLIDADO!G1300,IF(LEN(CONSOLIDADO!G1300)=2,"0"&amp;CONSOLIDADO!G1300,IF(LEN(CONSOLIDADO!G1300)=3,CONSOLIDADO!G1300,""))))</f>
        <v/>
      </c>
      <c r="G1296" s="16">
        <f>CONSOLIDADO!B1300</f>
        <v>0</v>
      </c>
      <c r="H1296" s="16" t="str">
        <f>MID(CONSOLIDADO!E1300,6,250)</f>
        <v/>
      </c>
      <c r="I1296" s="36">
        <f>CONSOLIDADO!H1300</f>
        <v>0</v>
      </c>
      <c r="J1296" s="34" t="str">
        <f>+CONSOLIDADO!P1300&amp;" - "&amp;CONSOLIDADO!Q1300&amp;" - "&amp;CONSOLIDADO!R1300&amp;" "&amp;CONSOLIDADO!S1300</f>
        <v xml:space="preserve"> -  -  </v>
      </c>
      <c r="K1296" s="34" t="str">
        <f>+CONSOLIDADO!J1300&amp;" "&amp;CONSOLIDADO!K1300</f>
        <v xml:space="preserve"> </v>
      </c>
      <c r="L1296" s="16" t="str">
        <f>+CONSOLIDADO!L1300&amp;" "&amp;CONSOLIDADO!M1300</f>
        <v xml:space="preserve"> </v>
      </c>
      <c r="M1296" s="16" t="str">
        <f>+CONSOLIDADO!N1300&amp;" "&amp;CONSOLIDADO!O1300</f>
        <v xml:space="preserve"> </v>
      </c>
    </row>
    <row r="1297" spans="1:13" x14ac:dyDescent="0.2">
      <c r="A1297" s="34" t="str">
        <f t="shared" si="100"/>
        <v>-794</v>
      </c>
      <c r="B1297" s="34">
        <f t="shared" si="101"/>
        <v>794</v>
      </c>
      <c r="C1297" s="34" t="str">
        <f t="shared" si="102"/>
        <v/>
      </c>
      <c r="D1297" s="34" t="str">
        <f t="shared" si="103"/>
        <v/>
      </c>
      <c r="E1297" s="34" t="str">
        <f t="shared" si="104"/>
        <v/>
      </c>
      <c r="F1297" s="35" t="str">
        <f>IF(ISERROR(CONSOLIDADO!D1301&amp;IF(LEN(CONSOLIDADO!G1301)=1,"00"&amp;CONSOLIDADO!G1301,IF(LEN(CONSOLIDADO!G1301)=2,"0"&amp;CONSOLIDADO!G1301,IF(LEN(CONSOLIDADO!G1301)=3,CONSOLIDADO!G1301,""))))=TRUE,"",CONSOLIDADO!D1301&amp;IF(LEN(CONSOLIDADO!G1301)=1,"00"&amp;CONSOLIDADO!G1301,IF(LEN(CONSOLIDADO!G1301)=2,"0"&amp;CONSOLIDADO!G1301,IF(LEN(CONSOLIDADO!G1301)=3,CONSOLIDADO!G1301,""))))</f>
        <v/>
      </c>
      <c r="G1297" s="16">
        <f>CONSOLIDADO!B1301</f>
        <v>0</v>
      </c>
      <c r="H1297" s="16" t="str">
        <f>MID(CONSOLIDADO!E1301,6,250)</f>
        <v/>
      </c>
      <c r="I1297" s="36">
        <f>CONSOLIDADO!H1301</f>
        <v>0</v>
      </c>
      <c r="J1297" s="34" t="str">
        <f>+CONSOLIDADO!P1301&amp;" - "&amp;CONSOLIDADO!Q1301&amp;" - "&amp;CONSOLIDADO!R1301&amp;" "&amp;CONSOLIDADO!S1301</f>
        <v xml:space="preserve"> -  -  </v>
      </c>
      <c r="K1297" s="34" t="str">
        <f>+CONSOLIDADO!J1301&amp;" "&amp;CONSOLIDADO!K1301</f>
        <v xml:space="preserve"> </v>
      </c>
      <c r="L1297" s="16" t="str">
        <f>+CONSOLIDADO!L1301&amp;" "&amp;CONSOLIDADO!M1301</f>
        <v xml:space="preserve"> </v>
      </c>
      <c r="M1297" s="16" t="str">
        <f>+CONSOLIDADO!N1301&amp;" "&amp;CONSOLIDADO!O1301</f>
        <v xml:space="preserve"> </v>
      </c>
    </row>
    <row r="1298" spans="1:13" x14ac:dyDescent="0.2">
      <c r="A1298" s="34" t="str">
        <f t="shared" si="100"/>
        <v>-795</v>
      </c>
      <c r="B1298" s="34">
        <f t="shared" si="101"/>
        <v>795</v>
      </c>
      <c r="C1298" s="34" t="str">
        <f t="shared" si="102"/>
        <v/>
      </c>
      <c r="D1298" s="34" t="str">
        <f t="shared" si="103"/>
        <v/>
      </c>
      <c r="E1298" s="34" t="str">
        <f t="shared" si="104"/>
        <v/>
      </c>
      <c r="F1298" s="35" t="str">
        <f>IF(ISERROR(CONSOLIDADO!D1302&amp;IF(LEN(CONSOLIDADO!G1302)=1,"00"&amp;CONSOLIDADO!G1302,IF(LEN(CONSOLIDADO!G1302)=2,"0"&amp;CONSOLIDADO!G1302,IF(LEN(CONSOLIDADO!G1302)=3,CONSOLIDADO!G1302,""))))=TRUE,"",CONSOLIDADO!D1302&amp;IF(LEN(CONSOLIDADO!G1302)=1,"00"&amp;CONSOLIDADO!G1302,IF(LEN(CONSOLIDADO!G1302)=2,"0"&amp;CONSOLIDADO!G1302,IF(LEN(CONSOLIDADO!G1302)=3,CONSOLIDADO!G1302,""))))</f>
        <v/>
      </c>
      <c r="G1298" s="16">
        <f>CONSOLIDADO!B1302</f>
        <v>0</v>
      </c>
      <c r="H1298" s="16" t="str">
        <f>MID(CONSOLIDADO!E1302,6,250)</f>
        <v/>
      </c>
      <c r="I1298" s="36">
        <f>CONSOLIDADO!H1302</f>
        <v>0</v>
      </c>
      <c r="J1298" s="34" t="str">
        <f>+CONSOLIDADO!P1302&amp;" - "&amp;CONSOLIDADO!Q1302&amp;" - "&amp;CONSOLIDADO!R1302&amp;" "&amp;CONSOLIDADO!S1302</f>
        <v xml:space="preserve"> -  -  </v>
      </c>
      <c r="K1298" s="34" t="str">
        <f>+CONSOLIDADO!J1302&amp;" "&amp;CONSOLIDADO!K1302</f>
        <v xml:space="preserve"> </v>
      </c>
      <c r="L1298" s="16" t="str">
        <f>+CONSOLIDADO!L1302&amp;" "&amp;CONSOLIDADO!M1302</f>
        <v xml:space="preserve"> </v>
      </c>
      <c r="M1298" s="16" t="str">
        <f>+CONSOLIDADO!N1302&amp;" "&amp;CONSOLIDADO!O1302</f>
        <v xml:space="preserve"> </v>
      </c>
    </row>
    <row r="1299" spans="1:13" x14ac:dyDescent="0.2">
      <c r="A1299" s="34" t="str">
        <f t="shared" si="100"/>
        <v>-796</v>
      </c>
      <c r="B1299" s="34">
        <f t="shared" si="101"/>
        <v>796</v>
      </c>
      <c r="C1299" s="34" t="str">
        <f t="shared" si="102"/>
        <v/>
      </c>
      <c r="D1299" s="34" t="str">
        <f t="shared" si="103"/>
        <v/>
      </c>
      <c r="E1299" s="34" t="str">
        <f t="shared" si="104"/>
        <v/>
      </c>
      <c r="F1299" s="35" t="str">
        <f>IF(ISERROR(CONSOLIDADO!D1303&amp;IF(LEN(CONSOLIDADO!G1303)=1,"00"&amp;CONSOLIDADO!G1303,IF(LEN(CONSOLIDADO!G1303)=2,"0"&amp;CONSOLIDADO!G1303,IF(LEN(CONSOLIDADO!G1303)=3,CONSOLIDADO!G1303,""))))=TRUE,"",CONSOLIDADO!D1303&amp;IF(LEN(CONSOLIDADO!G1303)=1,"00"&amp;CONSOLIDADO!G1303,IF(LEN(CONSOLIDADO!G1303)=2,"0"&amp;CONSOLIDADO!G1303,IF(LEN(CONSOLIDADO!G1303)=3,CONSOLIDADO!G1303,""))))</f>
        <v/>
      </c>
      <c r="G1299" s="16">
        <f>CONSOLIDADO!B1303</f>
        <v>0</v>
      </c>
      <c r="H1299" s="16" t="str">
        <f>MID(CONSOLIDADO!E1303,6,250)</f>
        <v/>
      </c>
      <c r="I1299" s="36">
        <f>CONSOLIDADO!H1303</f>
        <v>0</v>
      </c>
      <c r="J1299" s="34" t="str">
        <f>+CONSOLIDADO!P1303&amp;" - "&amp;CONSOLIDADO!Q1303&amp;" - "&amp;CONSOLIDADO!R1303&amp;" "&amp;CONSOLIDADO!S1303</f>
        <v xml:space="preserve"> -  -  </v>
      </c>
      <c r="K1299" s="34" t="str">
        <f>+CONSOLIDADO!J1303&amp;" "&amp;CONSOLIDADO!K1303</f>
        <v xml:space="preserve"> </v>
      </c>
      <c r="L1299" s="16" t="str">
        <f>+CONSOLIDADO!L1303&amp;" "&amp;CONSOLIDADO!M1303</f>
        <v xml:space="preserve"> </v>
      </c>
      <c r="M1299" s="16" t="str">
        <f>+CONSOLIDADO!N1303&amp;" "&amp;CONSOLIDADO!O1303</f>
        <v xml:space="preserve"> </v>
      </c>
    </row>
    <row r="1300" spans="1:13" x14ac:dyDescent="0.2">
      <c r="A1300" s="34" t="str">
        <f t="shared" si="100"/>
        <v>-797</v>
      </c>
      <c r="B1300" s="34">
        <f t="shared" si="101"/>
        <v>797</v>
      </c>
      <c r="C1300" s="34" t="str">
        <f t="shared" si="102"/>
        <v/>
      </c>
      <c r="D1300" s="34" t="str">
        <f t="shared" si="103"/>
        <v/>
      </c>
      <c r="E1300" s="34" t="str">
        <f t="shared" si="104"/>
        <v/>
      </c>
      <c r="F1300" s="35" t="str">
        <f>IF(ISERROR(CONSOLIDADO!D1304&amp;IF(LEN(CONSOLIDADO!G1304)=1,"00"&amp;CONSOLIDADO!G1304,IF(LEN(CONSOLIDADO!G1304)=2,"0"&amp;CONSOLIDADO!G1304,IF(LEN(CONSOLIDADO!G1304)=3,CONSOLIDADO!G1304,""))))=TRUE,"",CONSOLIDADO!D1304&amp;IF(LEN(CONSOLIDADO!G1304)=1,"00"&amp;CONSOLIDADO!G1304,IF(LEN(CONSOLIDADO!G1304)=2,"0"&amp;CONSOLIDADO!G1304,IF(LEN(CONSOLIDADO!G1304)=3,CONSOLIDADO!G1304,""))))</f>
        <v/>
      </c>
      <c r="G1300" s="16">
        <f>CONSOLIDADO!B1304</f>
        <v>0</v>
      </c>
      <c r="H1300" s="16" t="str">
        <f>MID(CONSOLIDADO!E1304,6,250)</f>
        <v/>
      </c>
      <c r="I1300" s="36">
        <f>CONSOLIDADO!H1304</f>
        <v>0</v>
      </c>
      <c r="J1300" s="34" t="str">
        <f>+CONSOLIDADO!P1304&amp;" - "&amp;CONSOLIDADO!Q1304&amp;" - "&amp;CONSOLIDADO!R1304&amp;" "&amp;CONSOLIDADO!S1304</f>
        <v xml:space="preserve"> -  -  </v>
      </c>
      <c r="K1300" s="34" t="str">
        <f>+CONSOLIDADO!J1304&amp;" "&amp;CONSOLIDADO!K1304</f>
        <v xml:space="preserve"> </v>
      </c>
      <c r="L1300" s="16" t="str">
        <f>+CONSOLIDADO!L1304&amp;" "&amp;CONSOLIDADO!M1304</f>
        <v xml:space="preserve"> </v>
      </c>
      <c r="M1300" s="16" t="str">
        <f>+CONSOLIDADO!N1304&amp;" "&amp;CONSOLIDADO!O1304</f>
        <v xml:space="preserve"> </v>
      </c>
    </row>
    <row r="1301" spans="1:13" x14ac:dyDescent="0.2">
      <c r="A1301" s="34" t="str">
        <f t="shared" si="100"/>
        <v>-798</v>
      </c>
      <c r="B1301" s="34">
        <f t="shared" si="101"/>
        <v>798</v>
      </c>
      <c r="C1301" s="34" t="str">
        <f t="shared" si="102"/>
        <v/>
      </c>
      <c r="D1301" s="34" t="str">
        <f t="shared" si="103"/>
        <v/>
      </c>
      <c r="E1301" s="34" t="str">
        <f t="shared" si="104"/>
        <v/>
      </c>
      <c r="F1301" s="35" t="str">
        <f>IF(ISERROR(CONSOLIDADO!D1305&amp;IF(LEN(CONSOLIDADO!G1305)=1,"00"&amp;CONSOLIDADO!G1305,IF(LEN(CONSOLIDADO!G1305)=2,"0"&amp;CONSOLIDADO!G1305,IF(LEN(CONSOLIDADO!G1305)=3,CONSOLIDADO!G1305,""))))=TRUE,"",CONSOLIDADO!D1305&amp;IF(LEN(CONSOLIDADO!G1305)=1,"00"&amp;CONSOLIDADO!G1305,IF(LEN(CONSOLIDADO!G1305)=2,"0"&amp;CONSOLIDADO!G1305,IF(LEN(CONSOLIDADO!G1305)=3,CONSOLIDADO!G1305,""))))</f>
        <v/>
      </c>
      <c r="G1301" s="16">
        <f>CONSOLIDADO!B1305</f>
        <v>0</v>
      </c>
      <c r="H1301" s="16" t="str">
        <f>MID(CONSOLIDADO!E1305,6,250)</f>
        <v/>
      </c>
      <c r="I1301" s="36">
        <f>CONSOLIDADO!H1305</f>
        <v>0</v>
      </c>
      <c r="J1301" s="34" t="str">
        <f>+CONSOLIDADO!P1305&amp;" - "&amp;CONSOLIDADO!Q1305&amp;" - "&amp;CONSOLIDADO!R1305&amp;" "&amp;CONSOLIDADO!S1305</f>
        <v xml:space="preserve"> -  -  </v>
      </c>
      <c r="K1301" s="34" t="str">
        <f>+CONSOLIDADO!J1305&amp;" "&amp;CONSOLIDADO!K1305</f>
        <v xml:space="preserve"> </v>
      </c>
      <c r="L1301" s="16" t="str">
        <f>+CONSOLIDADO!L1305&amp;" "&amp;CONSOLIDADO!M1305</f>
        <v xml:space="preserve"> </v>
      </c>
      <c r="M1301" s="16" t="str">
        <f>+CONSOLIDADO!N1305&amp;" "&amp;CONSOLIDADO!O1305</f>
        <v xml:space="preserve"> </v>
      </c>
    </row>
    <row r="1302" spans="1:13" x14ac:dyDescent="0.2">
      <c r="A1302" s="34" t="str">
        <f t="shared" si="100"/>
        <v>-799</v>
      </c>
      <c r="B1302" s="34">
        <f t="shared" si="101"/>
        <v>799</v>
      </c>
      <c r="C1302" s="34" t="str">
        <f t="shared" si="102"/>
        <v/>
      </c>
      <c r="D1302" s="34" t="str">
        <f t="shared" si="103"/>
        <v/>
      </c>
      <c r="E1302" s="34" t="str">
        <f t="shared" si="104"/>
        <v/>
      </c>
      <c r="F1302" s="35" t="str">
        <f>IF(ISERROR(CONSOLIDADO!D1306&amp;IF(LEN(CONSOLIDADO!G1306)=1,"00"&amp;CONSOLIDADO!G1306,IF(LEN(CONSOLIDADO!G1306)=2,"0"&amp;CONSOLIDADO!G1306,IF(LEN(CONSOLIDADO!G1306)=3,CONSOLIDADO!G1306,""))))=TRUE,"",CONSOLIDADO!D1306&amp;IF(LEN(CONSOLIDADO!G1306)=1,"00"&amp;CONSOLIDADO!G1306,IF(LEN(CONSOLIDADO!G1306)=2,"0"&amp;CONSOLIDADO!G1306,IF(LEN(CONSOLIDADO!G1306)=3,CONSOLIDADO!G1306,""))))</f>
        <v/>
      </c>
      <c r="G1302" s="16">
        <f>CONSOLIDADO!B1306</f>
        <v>0</v>
      </c>
      <c r="H1302" s="16" t="str">
        <f>MID(CONSOLIDADO!E1306,6,250)</f>
        <v/>
      </c>
      <c r="I1302" s="36">
        <f>CONSOLIDADO!H1306</f>
        <v>0</v>
      </c>
      <c r="J1302" s="34" t="str">
        <f>+CONSOLIDADO!P1306&amp;" - "&amp;CONSOLIDADO!Q1306&amp;" - "&amp;CONSOLIDADO!R1306&amp;" "&amp;CONSOLIDADO!S1306</f>
        <v xml:space="preserve"> -  -  </v>
      </c>
      <c r="K1302" s="34" t="str">
        <f>+CONSOLIDADO!J1306&amp;" "&amp;CONSOLIDADO!K1306</f>
        <v xml:space="preserve"> </v>
      </c>
      <c r="L1302" s="16" t="str">
        <f>+CONSOLIDADO!L1306&amp;" "&amp;CONSOLIDADO!M1306</f>
        <v xml:space="preserve"> </v>
      </c>
      <c r="M1302" s="16" t="str">
        <f>+CONSOLIDADO!N1306&amp;" "&amp;CONSOLIDADO!O1306</f>
        <v xml:space="preserve"> </v>
      </c>
    </row>
    <row r="1303" spans="1:13" x14ac:dyDescent="0.2">
      <c r="A1303" s="34" t="str">
        <f t="shared" si="100"/>
        <v>-800</v>
      </c>
      <c r="B1303" s="34">
        <f t="shared" si="101"/>
        <v>800</v>
      </c>
      <c r="C1303" s="34" t="str">
        <f t="shared" si="102"/>
        <v/>
      </c>
      <c r="D1303" s="34" t="str">
        <f t="shared" si="103"/>
        <v/>
      </c>
      <c r="E1303" s="34" t="str">
        <f t="shared" si="104"/>
        <v/>
      </c>
      <c r="F1303" s="35" t="str">
        <f>IF(ISERROR(CONSOLIDADO!D1307&amp;IF(LEN(CONSOLIDADO!G1307)=1,"00"&amp;CONSOLIDADO!G1307,IF(LEN(CONSOLIDADO!G1307)=2,"0"&amp;CONSOLIDADO!G1307,IF(LEN(CONSOLIDADO!G1307)=3,CONSOLIDADO!G1307,""))))=TRUE,"",CONSOLIDADO!D1307&amp;IF(LEN(CONSOLIDADO!G1307)=1,"00"&amp;CONSOLIDADO!G1307,IF(LEN(CONSOLIDADO!G1307)=2,"0"&amp;CONSOLIDADO!G1307,IF(LEN(CONSOLIDADO!G1307)=3,CONSOLIDADO!G1307,""))))</f>
        <v/>
      </c>
      <c r="G1303" s="16">
        <f>CONSOLIDADO!B1307</f>
        <v>0</v>
      </c>
      <c r="H1303" s="16" t="str">
        <f>MID(CONSOLIDADO!E1307,6,250)</f>
        <v/>
      </c>
      <c r="I1303" s="36">
        <f>CONSOLIDADO!H1307</f>
        <v>0</v>
      </c>
      <c r="J1303" s="34" t="str">
        <f>+CONSOLIDADO!P1307&amp;" - "&amp;CONSOLIDADO!Q1307&amp;" - "&amp;CONSOLIDADO!R1307&amp;" "&amp;CONSOLIDADO!S1307</f>
        <v xml:space="preserve"> -  -  </v>
      </c>
      <c r="K1303" s="34" t="str">
        <f>+CONSOLIDADO!J1307&amp;" "&amp;CONSOLIDADO!K1307</f>
        <v xml:space="preserve"> </v>
      </c>
      <c r="L1303" s="16" t="str">
        <f>+CONSOLIDADO!L1307&amp;" "&amp;CONSOLIDADO!M1307</f>
        <v xml:space="preserve"> </v>
      </c>
      <c r="M1303" s="16" t="str">
        <f>+CONSOLIDADO!N1307&amp;" "&amp;CONSOLIDADO!O1307</f>
        <v xml:space="preserve"> </v>
      </c>
    </row>
    <row r="1304" spans="1:13" x14ac:dyDescent="0.2">
      <c r="A1304" s="34" t="str">
        <f t="shared" si="100"/>
        <v>-801</v>
      </c>
      <c r="B1304" s="34">
        <f t="shared" si="101"/>
        <v>801</v>
      </c>
      <c r="C1304" s="34" t="str">
        <f t="shared" si="102"/>
        <v/>
      </c>
      <c r="D1304" s="34" t="str">
        <f t="shared" si="103"/>
        <v/>
      </c>
      <c r="E1304" s="34" t="str">
        <f t="shared" si="104"/>
        <v/>
      </c>
      <c r="F1304" s="35" t="str">
        <f>IF(ISERROR(CONSOLIDADO!D1308&amp;IF(LEN(CONSOLIDADO!G1308)=1,"00"&amp;CONSOLIDADO!G1308,IF(LEN(CONSOLIDADO!G1308)=2,"0"&amp;CONSOLIDADO!G1308,IF(LEN(CONSOLIDADO!G1308)=3,CONSOLIDADO!G1308,""))))=TRUE,"",CONSOLIDADO!D1308&amp;IF(LEN(CONSOLIDADO!G1308)=1,"00"&amp;CONSOLIDADO!G1308,IF(LEN(CONSOLIDADO!G1308)=2,"0"&amp;CONSOLIDADO!G1308,IF(LEN(CONSOLIDADO!G1308)=3,CONSOLIDADO!G1308,""))))</f>
        <v/>
      </c>
      <c r="G1304" s="16">
        <f>CONSOLIDADO!B1308</f>
        <v>0</v>
      </c>
      <c r="H1304" s="16" t="str">
        <f>MID(CONSOLIDADO!E1308,6,250)</f>
        <v/>
      </c>
      <c r="I1304" s="36">
        <f>CONSOLIDADO!H1308</f>
        <v>0</v>
      </c>
      <c r="J1304" s="34" t="str">
        <f>+CONSOLIDADO!P1308&amp;" - "&amp;CONSOLIDADO!Q1308&amp;" - "&amp;CONSOLIDADO!R1308&amp;" "&amp;CONSOLIDADO!S1308</f>
        <v xml:space="preserve"> -  -  </v>
      </c>
      <c r="K1304" s="34" t="str">
        <f>+CONSOLIDADO!J1308&amp;" "&amp;CONSOLIDADO!K1308</f>
        <v xml:space="preserve"> </v>
      </c>
      <c r="L1304" s="16" t="str">
        <f>+CONSOLIDADO!L1308&amp;" "&amp;CONSOLIDADO!M1308</f>
        <v xml:space="preserve"> </v>
      </c>
      <c r="M1304" s="16" t="str">
        <f>+CONSOLIDADO!N1308&amp;" "&amp;CONSOLIDADO!O1308</f>
        <v xml:space="preserve"> </v>
      </c>
    </row>
    <row r="1305" spans="1:13" x14ac:dyDescent="0.2">
      <c r="A1305" s="34" t="str">
        <f t="shared" si="100"/>
        <v>-802</v>
      </c>
      <c r="B1305" s="34">
        <f t="shared" si="101"/>
        <v>802</v>
      </c>
      <c r="C1305" s="34" t="str">
        <f t="shared" si="102"/>
        <v/>
      </c>
      <c r="D1305" s="34" t="str">
        <f t="shared" si="103"/>
        <v/>
      </c>
      <c r="E1305" s="34" t="str">
        <f t="shared" si="104"/>
        <v/>
      </c>
      <c r="F1305" s="35" t="str">
        <f>IF(ISERROR(CONSOLIDADO!D1309&amp;IF(LEN(CONSOLIDADO!G1309)=1,"00"&amp;CONSOLIDADO!G1309,IF(LEN(CONSOLIDADO!G1309)=2,"0"&amp;CONSOLIDADO!G1309,IF(LEN(CONSOLIDADO!G1309)=3,CONSOLIDADO!G1309,""))))=TRUE,"",CONSOLIDADO!D1309&amp;IF(LEN(CONSOLIDADO!G1309)=1,"00"&amp;CONSOLIDADO!G1309,IF(LEN(CONSOLIDADO!G1309)=2,"0"&amp;CONSOLIDADO!G1309,IF(LEN(CONSOLIDADO!G1309)=3,CONSOLIDADO!G1309,""))))</f>
        <v/>
      </c>
      <c r="G1305" s="16">
        <f>CONSOLIDADO!B1309</f>
        <v>0</v>
      </c>
      <c r="H1305" s="16" t="str">
        <f>MID(CONSOLIDADO!E1309,6,250)</f>
        <v/>
      </c>
      <c r="I1305" s="36">
        <f>CONSOLIDADO!H1309</f>
        <v>0</v>
      </c>
      <c r="J1305" s="34" t="str">
        <f>+CONSOLIDADO!P1309&amp;" - "&amp;CONSOLIDADO!Q1309&amp;" - "&amp;CONSOLIDADO!R1309&amp;" "&amp;CONSOLIDADO!S1309</f>
        <v xml:space="preserve"> -  -  </v>
      </c>
      <c r="K1305" s="34" t="str">
        <f>+CONSOLIDADO!J1309&amp;" "&amp;CONSOLIDADO!K1309</f>
        <v xml:space="preserve"> </v>
      </c>
      <c r="L1305" s="16" t="str">
        <f>+CONSOLIDADO!L1309&amp;" "&amp;CONSOLIDADO!M1309</f>
        <v xml:space="preserve"> </v>
      </c>
      <c r="M1305" s="16" t="str">
        <f>+CONSOLIDADO!N1309&amp;" "&amp;CONSOLIDADO!O1309</f>
        <v xml:space="preserve"> </v>
      </c>
    </row>
    <row r="1306" spans="1:13" x14ac:dyDescent="0.2">
      <c r="A1306" s="34" t="str">
        <f t="shared" si="100"/>
        <v>-803</v>
      </c>
      <c r="B1306" s="34">
        <f t="shared" si="101"/>
        <v>803</v>
      </c>
      <c r="C1306" s="34" t="str">
        <f t="shared" si="102"/>
        <v/>
      </c>
      <c r="D1306" s="34" t="str">
        <f t="shared" si="103"/>
        <v/>
      </c>
      <c r="E1306" s="34" t="str">
        <f t="shared" si="104"/>
        <v/>
      </c>
      <c r="F1306" s="35" t="str">
        <f>IF(ISERROR(CONSOLIDADO!D1310&amp;IF(LEN(CONSOLIDADO!G1310)=1,"00"&amp;CONSOLIDADO!G1310,IF(LEN(CONSOLIDADO!G1310)=2,"0"&amp;CONSOLIDADO!G1310,IF(LEN(CONSOLIDADO!G1310)=3,CONSOLIDADO!G1310,""))))=TRUE,"",CONSOLIDADO!D1310&amp;IF(LEN(CONSOLIDADO!G1310)=1,"00"&amp;CONSOLIDADO!G1310,IF(LEN(CONSOLIDADO!G1310)=2,"0"&amp;CONSOLIDADO!G1310,IF(LEN(CONSOLIDADO!G1310)=3,CONSOLIDADO!G1310,""))))</f>
        <v/>
      </c>
      <c r="G1306" s="16">
        <f>CONSOLIDADO!B1310</f>
        <v>0</v>
      </c>
      <c r="H1306" s="16" t="str">
        <f>MID(CONSOLIDADO!E1310,6,250)</f>
        <v/>
      </c>
      <c r="I1306" s="36">
        <f>CONSOLIDADO!H1310</f>
        <v>0</v>
      </c>
      <c r="J1306" s="34" t="str">
        <f>+CONSOLIDADO!P1310&amp;" - "&amp;CONSOLIDADO!Q1310&amp;" - "&amp;CONSOLIDADO!R1310&amp;" "&amp;CONSOLIDADO!S1310</f>
        <v xml:space="preserve"> -  -  </v>
      </c>
      <c r="K1306" s="34" t="str">
        <f>+CONSOLIDADO!J1310&amp;" "&amp;CONSOLIDADO!K1310</f>
        <v xml:space="preserve"> </v>
      </c>
      <c r="L1306" s="16" t="str">
        <f>+CONSOLIDADO!L1310&amp;" "&amp;CONSOLIDADO!M1310</f>
        <v xml:space="preserve"> </v>
      </c>
      <c r="M1306" s="16" t="str">
        <f>+CONSOLIDADO!N1310&amp;" "&amp;CONSOLIDADO!O1310</f>
        <v xml:space="preserve"> </v>
      </c>
    </row>
    <row r="1307" spans="1:13" x14ac:dyDescent="0.2">
      <c r="A1307" s="34" t="str">
        <f t="shared" si="100"/>
        <v>-804</v>
      </c>
      <c r="B1307" s="34">
        <f t="shared" si="101"/>
        <v>804</v>
      </c>
      <c r="C1307" s="34" t="str">
        <f t="shared" si="102"/>
        <v/>
      </c>
      <c r="D1307" s="34" t="str">
        <f t="shared" si="103"/>
        <v/>
      </c>
      <c r="E1307" s="34" t="str">
        <f t="shared" si="104"/>
        <v/>
      </c>
      <c r="F1307" s="35" t="str">
        <f>IF(ISERROR(CONSOLIDADO!D1311&amp;IF(LEN(CONSOLIDADO!G1311)=1,"00"&amp;CONSOLIDADO!G1311,IF(LEN(CONSOLIDADO!G1311)=2,"0"&amp;CONSOLIDADO!G1311,IF(LEN(CONSOLIDADO!G1311)=3,CONSOLIDADO!G1311,""))))=TRUE,"",CONSOLIDADO!D1311&amp;IF(LEN(CONSOLIDADO!G1311)=1,"00"&amp;CONSOLIDADO!G1311,IF(LEN(CONSOLIDADO!G1311)=2,"0"&amp;CONSOLIDADO!G1311,IF(LEN(CONSOLIDADO!G1311)=3,CONSOLIDADO!G1311,""))))</f>
        <v/>
      </c>
      <c r="G1307" s="16">
        <f>CONSOLIDADO!B1311</f>
        <v>0</v>
      </c>
      <c r="H1307" s="16" t="str">
        <f>MID(CONSOLIDADO!E1311,6,250)</f>
        <v/>
      </c>
      <c r="I1307" s="36">
        <f>CONSOLIDADO!H1311</f>
        <v>0</v>
      </c>
      <c r="J1307" s="34" t="str">
        <f>+CONSOLIDADO!P1311&amp;" - "&amp;CONSOLIDADO!Q1311&amp;" - "&amp;CONSOLIDADO!R1311&amp;" "&amp;CONSOLIDADO!S1311</f>
        <v xml:space="preserve"> -  -  </v>
      </c>
      <c r="K1307" s="34" t="str">
        <f>+CONSOLIDADO!J1311&amp;" "&amp;CONSOLIDADO!K1311</f>
        <v xml:space="preserve"> </v>
      </c>
      <c r="L1307" s="16" t="str">
        <f>+CONSOLIDADO!L1311&amp;" "&amp;CONSOLIDADO!M1311</f>
        <v xml:space="preserve"> </v>
      </c>
      <c r="M1307" s="16" t="str">
        <f>+CONSOLIDADO!N1311&amp;" "&amp;CONSOLIDADO!O1311</f>
        <v xml:space="preserve"> </v>
      </c>
    </row>
    <row r="1308" spans="1:13" x14ac:dyDescent="0.2">
      <c r="A1308" s="34" t="str">
        <f t="shared" si="100"/>
        <v>-805</v>
      </c>
      <c r="B1308" s="34">
        <f t="shared" si="101"/>
        <v>805</v>
      </c>
      <c r="C1308" s="34" t="str">
        <f t="shared" si="102"/>
        <v/>
      </c>
      <c r="D1308" s="34" t="str">
        <f t="shared" si="103"/>
        <v/>
      </c>
      <c r="E1308" s="34" t="str">
        <f t="shared" si="104"/>
        <v/>
      </c>
      <c r="F1308" s="35" t="str">
        <f>IF(ISERROR(CONSOLIDADO!D1312&amp;IF(LEN(CONSOLIDADO!G1312)=1,"00"&amp;CONSOLIDADO!G1312,IF(LEN(CONSOLIDADO!G1312)=2,"0"&amp;CONSOLIDADO!G1312,IF(LEN(CONSOLIDADO!G1312)=3,CONSOLIDADO!G1312,""))))=TRUE,"",CONSOLIDADO!D1312&amp;IF(LEN(CONSOLIDADO!G1312)=1,"00"&amp;CONSOLIDADO!G1312,IF(LEN(CONSOLIDADO!G1312)=2,"0"&amp;CONSOLIDADO!G1312,IF(LEN(CONSOLIDADO!G1312)=3,CONSOLIDADO!G1312,""))))</f>
        <v/>
      </c>
      <c r="G1308" s="16">
        <f>CONSOLIDADO!B1312</f>
        <v>0</v>
      </c>
      <c r="H1308" s="16" t="str">
        <f>MID(CONSOLIDADO!E1312,6,250)</f>
        <v/>
      </c>
      <c r="I1308" s="36">
        <f>CONSOLIDADO!H1312</f>
        <v>0</v>
      </c>
      <c r="J1308" s="34" t="str">
        <f>+CONSOLIDADO!P1312&amp;" - "&amp;CONSOLIDADO!Q1312&amp;" - "&amp;CONSOLIDADO!R1312&amp;" "&amp;CONSOLIDADO!S1312</f>
        <v xml:space="preserve"> -  -  </v>
      </c>
      <c r="K1308" s="34" t="str">
        <f>+CONSOLIDADO!J1312&amp;" "&amp;CONSOLIDADO!K1312</f>
        <v xml:space="preserve"> </v>
      </c>
      <c r="L1308" s="16" t="str">
        <f>+CONSOLIDADO!L1312&amp;" "&amp;CONSOLIDADO!M1312</f>
        <v xml:space="preserve"> </v>
      </c>
      <c r="M1308" s="16" t="str">
        <f>+CONSOLIDADO!N1312&amp;" "&amp;CONSOLIDADO!O1312</f>
        <v xml:space="preserve"> </v>
      </c>
    </row>
    <row r="1309" spans="1:13" x14ac:dyDescent="0.2">
      <c r="A1309" s="34" t="str">
        <f t="shared" si="100"/>
        <v>-806</v>
      </c>
      <c r="B1309" s="34">
        <f t="shared" si="101"/>
        <v>806</v>
      </c>
      <c r="C1309" s="34" t="str">
        <f t="shared" si="102"/>
        <v/>
      </c>
      <c r="D1309" s="34" t="str">
        <f t="shared" si="103"/>
        <v/>
      </c>
      <c r="E1309" s="34" t="str">
        <f t="shared" si="104"/>
        <v/>
      </c>
      <c r="F1309" s="35" t="str">
        <f>IF(ISERROR(CONSOLIDADO!D1313&amp;IF(LEN(CONSOLIDADO!G1313)=1,"00"&amp;CONSOLIDADO!G1313,IF(LEN(CONSOLIDADO!G1313)=2,"0"&amp;CONSOLIDADO!G1313,IF(LEN(CONSOLIDADO!G1313)=3,CONSOLIDADO!G1313,""))))=TRUE,"",CONSOLIDADO!D1313&amp;IF(LEN(CONSOLIDADO!G1313)=1,"00"&amp;CONSOLIDADO!G1313,IF(LEN(CONSOLIDADO!G1313)=2,"0"&amp;CONSOLIDADO!G1313,IF(LEN(CONSOLIDADO!G1313)=3,CONSOLIDADO!G1313,""))))</f>
        <v/>
      </c>
      <c r="G1309" s="16">
        <f>CONSOLIDADO!B1313</f>
        <v>0</v>
      </c>
      <c r="H1309" s="16" t="str">
        <f>MID(CONSOLIDADO!E1313,6,250)</f>
        <v/>
      </c>
      <c r="I1309" s="36">
        <f>CONSOLIDADO!H1313</f>
        <v>0</v>
      </c>
      <c r="J1309" s="34" t="str">
        <f>+CONSOLIDADO!P1313&amp;" - "&amp;CONSOLIDADO!Q1313&amp;" - "&amp;CONSOLIDADO!R1313&amp;" "&amp;CONSOLIDADO!S1313</f>
        <v xml:space="preserve"> -  -  </v>
      </c>
      <c r="K1309" s="34" t="str">
        <f>+CONSOLIDADO!J1313&amp;" "&amp;CONSOLIDADO!K1313</f>
        <v xml:space="preserve"> </v>
      </c>
      <c r="L1309" s="16" t="str">
        <f>+CONSOLIDADO!L1313&amp;" "&amp;CONSOLIDADO!M1313</f>
        <v xml:space="preserve"> </v>
      </c>
      <c r="M1309" s="16" t="str">
        <f>+CONSOLIDADO!N1313&amp;" "&amp;CONSOLIDADO!O1313</f>
        <v xml:space="preserve"> </v>
      </c>
    </row>
    <row r="1310" spans="1:13" x14ac:dyDescent="0.2">
      <c r="A1310" s="34" t="str">
        <f t="shared" si="100"/>
        <v>-807</v>
      </c>
      <c r="B1310" s="34">
        <f t="shared" si="101"/>
        <v>807</v>
      </c>
      <c r="C1310" s="34" t="str">
        <f t="shared" si="102"/>
        <v/>
      </c>
      <c r="D1310" s="34" t="str">
        <f t="shared" si="103"/>
        <v/>
      </c>
      <c r="E1310" s="34" t="str">
        <f t="shared" si="104"/>
        <v/>
      </c>
      <c r="F1310" s="35" t="str">
        <f>IF(ISERROR(CONSOLIDADO!D1314&amp;IF(LEN(CONSOLIDADO!G1314)=1,"00"&amp;CONSOLIDADO!G1314,IF(LEN(CONSOLIDADO!G1314)=2,"0"&amp;CONSOLIDADO!G1314,IF(LEN(CONSOLIDADO!G1314)=3,CONSOLIDADO!G1314,""))))=TRUE,"",CONSOLIDADO!D1314&amp;IF(LEN(CONSOLIDADO!G1314)=1,"00"&amp;CONSOLIDADO!G1314,IF(LEN(CONSOLIDADO!G1314)=2,"0"&amp;CONSOLIDADO!G1314,IF(LEN(CONSOLIDADO!G1314)=3,CONSOLIDADO!G1314,""))))</f>
        <v/>
      </c>
      <c r="G1310" s="16">
        <f>CONSOLIDADO!B1314</f>
        <v>0</v>
      </c>
      <c r="H1310" s="16" t="str">
        <f>MID(CONSOLIDADO!E1314,6,250)</f>
        <v/>
      </c>
      <c r="I1310" s="36">
        <f>CONSOLIDADO!H1314</f>
        <v>0</v>
      </c>
      <c r="J1310" s="34" t="str">
        <f>+CONSOLIDADO!P1314&amp;" - "&amp;CONSOLIDADO!Q1314&amp;" - "&amp;CONSOLIDADO!R1314&amp;" "&amp;CONSOLIDADO!S1314</f>
        <v xml:space="preserve"> -  -  </v>
      </c>
      <c r="K1310" s="34" t="str">
        <f>+CONSOLIDADO!J1314&amp;" "&amp;CONSOLIDADO!K1314</f>
        <v xml:space="preserve"> </v>
      </c>
      <c r="L1310" s="16" t="str">
        <f>+CONSOLIDADO!L1314&amp;" "&amp;CONSOLIDADO!M1314</f>
        <v xml:space="preserve"> </v>
      </c>
      <c r="M1310" s="16" t="str">
        <f>+CONSOLIDADO!N1314&amp;" "&amp;CONSOLIDADO!O1314</f>
        <v xml:space="preserve"> </v>
      </c>
    </row>
    <row r="1311" spans="1:13" x14ac:dyDescent="0.2">
      <c r="A1311" s="34" t="str">
        <f t="shared" si="100"/>
        <v>-808</v>
      </c>
      <c r="B1311" s="34">
        <f t="shared" si="101"/>
        <v>808</v>
      </c>
      <c r="C1311" s="34" t="str">
        <f t="shared" si="102"/>
        <v/>
      </c>
      <c r="D1311" s="34" t="str">
        <f t="shared" si="103"/>
        <v/>
      </c>
      <c r="E1311" s="34" t="str">
        <f t="shared" si="104"/>
        <v/>
      </c>
      <c r="F1311" s="35" t="str">
        <f>IF(ISERROR(CONSOLIDADO!D1315&amp;IF(LEN(CONSOLIDADO!G1315)=1,"00"&amp;CONSOLIDADO!G1315,IF(LEN(CONSOLIDADO!G1315)=2,"0"&amp;CONSOLIDADO!G1315,IF(LEN(CONSOLIDADO!G1315)=3,CONSOLIDADO!G1315,""))))=TRUE,"",CONSOLIDADO!D1315&amp;IF(LEN(CONSOLIDADO!G1315)=1,"00"&amp;CONSOLIDADO!G1315,IF(LEN(CONSOLIDADO!G1315)=2,"0"&amp;CONSOLIDADO!G1315,IF(LEN(CONSOLIDADO!G1315)=3,CONSOLIDADO!G1315,""))))</f>
        <v/>
      </c>
      <c r="G1311" s="16">
        <f>CONSOLIDADO!B1315</f>
        <v>0</v>
      </c>
      <c r="H1311" s="16" t="str">
        <f>MID(CONSOLIDADO!E1315,6,250)</f>
        <v/>
      </c>
      <c r="I1311" s="36">
        <f>CONSOLIDADO!H1315</f>
        <v>0</v>
      </c>
      <c r="J1311" s="34" t="str">
        <f>+CONSOLIDADO!P1315&amp;" - "&amp;CONSOLIDADO!Q1315&amp;" - "&amp;CONSOLIDADO!R1315&amp;" "&amp;CONSOLIDADO!S1315</f>
        <v xml:space="preserve"> -  -  </v>
      </c>
      <c r="K1311" s="34" t="str">
        <f>+CONSOLIDADO!J1315&amp;" "&amp;CONSOLIDADO!K1315</f>
        <v xml:space="preserve"> </v>
      </c>
      <c r="L1311" s="16" t="str">
        <f>+CONSOLIDADO!L1315&amp;" "&amp;CONSOLIDADO!M1315</f>
        <v xml:space="preserve"> </v>
      </c>
      <c r="M1311" s="16" t="str">
        <f>+CONSOLIDADO!N1315&amp;" "&amp;CONSOLIDADO!O1315</f>
        <v xml:space="preserve"> </v>
      </c>
    </row>
    <row r="1312" spans="1:13" x14ac:dyDescent="0.2">
      <c r="A1312" s="34" t="str">
        <f t="shared" si="100"/>
        <v>-809</v>
      </c>
      <c r="B1312" s="34">
        <f t="shared" si="101"/>
        <v>809</v>
      </c>
      <c r="C1312" s="34" t="str">
        <f t="shared" si="102"/>
        <v/>
      </c>
      <c r="D1312" s="34" t="str">
        <f t="shared" si="103"/>
        <v/>
      </c>
      <c r="E1312" s="34" t="str">
        <f t="shared" si="104"/>
        <v/>
      </c>
      <c r="F1312" s="35" t="str">
        <f>IF(ISERROR(CONSOLIDADO!D1316&amp;IF(LEN(CONSOLIDADO!G1316)=1,"00"&amp;CONSOLIDADO!G1316,IF(LEN(CONSOLIDADO!G1316)=2,"0"&amp;CONSOLIDADO!G1316,IF(LEN(CONSOLIDADO!G1316)=3,CONSOLIDADO!G1316,""))))=TRUE,"",CONSOLIDADO!D1316&amp;IF(LEN(CONSOLIDADO!G1316)=1,"00"&amp;CONSOLIDADO!G1316,IF(LEN(CONSOLIDADO!G1316)=2,"0"&amp;CONSOLIDADO!G1316,IF(LEN(CONSOLIDADO!G1316)=3,CONSOLIDADO!G1316,""))))</f>
        <v/>
      </c>
      <c r="G1312" s="16">
        <f>CONSOLIDADO!B1316</f>
        <v>0</v>
      </c>
      <c r="H1312" s="16" t="str">
        <f>MID(CONSOLIDADO!E1316,6,250)</f>
        <v/>
      </c>
      <c r="I1312" s="36">
        <f>CONSOLIDADO!H1316</f>
        <v>0</v>
      </c>
      <c r="J1312" s="34" t="str">
        <f>+CONSOLIDADO!P1316&amp;" - "&amp;CONSOLIDADO!Q1316&amp;" - "&amp;CONSOLIDADO!R1316&amp;" "&amp;CONSOLIDADO!S1316</f>
        <v xml:space="preserve"> -  -  </v>
      </c>
      <c r="K1312" s="34" t="str">
        <f>+CONSOLIDADO!J1316&amp;" "&amp;CONSOLIDADO!K1316</f>
        <v xml:space="preserve"> </v>
      </c>
      <c r="L1312" s="16" t="str">
        <f>+CONSOLIDADO!L1316&amp;" "&amp;CONSOLIDADO!M1316</f>
        <v xml:space="preserve"> </v>
      </c>
      <c r="M1312" s="16" t="str">
        <f>+CONSOLIDADO!N1316&amp;" "&amp;CONSOLIDADO!O1316</f>
        <v xml:space="preserve"> </v>
      </c>
    </row>
    <row r="1313" spans="1:13" x14ac:dyDescent="0.2">
      <c r="A1313" s="34" t="str">
        <f t="shared" si="100"/>
        <v>-810</v>
      </c>
      <c r="B1313" s="34">
        <f t="shared" si="101"/>
        <v>810</v>
      </c>
      <c r="C1313" s="34" t="str">
        <f t="shared" si="102"/>
        <v/>
      </c>
      <c r="D1313" s="34" t="str">
        <f t="shared" si="103"/>
        <v/>
      </c>
      <c r="E1313" s="34" t="str">
        <f t="shared" si="104"/>
        <v/>
      </c>
      <c r="F1313" s="35" t="str">
        <f>IF(ISERROR(CONSOLIDADO!D1317&amp;IF(LEN(CONSOLIDADO!G1317)=1,"00"&amp;CONSOLIDADO!G1317,IF(LEN(CONSOLIDADO!G1317)=2,"0"&amp;CONSOLIDADO!G1317,IF(LEN(CONSOLIDADO!G1317)=3,CONSOLIDADO!G1317,""))))=TRUE,"",CONSOLIDADO!D1317&amp;IF(LEN(CONSOLIDADO!G1317)=1,"00"&amp;CONSOLIDADO!G1317,IF(LEN(CONSOLIDADO!G1317)=2,"0"&amp;CONSOLIDADO!G1317,IF(LEN(CONSOLIDADO!G1317)=3,CONSOLIDADO!G1317,""))))</f>
        <v/>
      </c>
      <c r="G1313" s="16">
        <f>CONSOLIDADO!B1317</f>
        <v>0</v>
      </c>
      <c r="H1313" s="16" t="str">
        <f>MID(CONSOLIDADO!E1317,6,250)</f>
        <v/>
      </c>
      <c r="I1313" s="36">
        <f>CONSOLIDADO!H1317</f>
        <v>0</v>
      </c>
      <c r="J1313" s="34" t="str">
        <f>+CONSOLIDADO!P1317&amp;" - "&amp;CONSOLIDADO!Q1317&amp;" - "&amp;CONSOLIDADO!R1317&amp;" "&amp;CONSOLIDADO!S1317</f>
        <v xml:space="preserve"> -  -  </v>
      </c>
      <c r="K1313" s="34" t="str">
        <f>+CONSOLIDADO!J1317&amp;" "&amp;CONSOLIDADO!K1317</f>
        <v xml:space="preserve"> </v>
      </c>
      <c r="L1313" s="16" t="str">
        <f>+CONSOLIDADO!L1317&amp;" "&amp;CONSOLIDADO!M1317</f>
        <v xml:space="preserve"> </v>
      </c>
      <c r="M1313" s="16" t="str">
        <f>+CONSOLIDADO!N1317&amp;" "&amp;CONSOLIDADO!O1317</f>
        <v xml:space="preserve"> </v>
      </c>
    </row>
    <row r="1314" spans="1:13" x14ac:dyDescent="0.2">
      <c r="A1314" s="34" t="str">
        <f t="shared" si="100"/>
        <v>-811</v>
      </c>
      <c r="B1314" s="34">
        <f t="shared" si="101"/>
        <v>811</v>
      </c>
      <c r="C1314" s="34" t="str">
        <f t="shared" si="102"/>
        <v/>
      </c>
      <c r="D1314" s="34" t="str">
        <f t="shared" si="103"/>
        <v/>
      </c>
      <c r="E1314" s="34" t="str">
        <f t="shared" si="104"/>
        <v/>
      </c>
      <c r="F1314" s="35" t="str">
        <f>IF(ISERROR(CONSOLIDADO!D1318&amp;IF(LEN(CONSOLIDADO!G1318)=1,"00"&amp;CONSOLIDADO!G1318,IF(LEN(CONSOLIDADO!G1318)=2,"0"&amp;CONSOLIDADO!G1318,IF(LEN(CONSOLIDADO!G1318)=3,CONSOLIDADO!G1318,""))))=TRUE,"",CONSOLIDADO!D1318&amp;IF(LEN(CONSOLIDADO!G1318)=1,"00"&amp;CONSOLIDADO!G1318,IF(LEN(CONSOLIDADO!G1318)=2,"0"&amp;CONSOLIDADO!G1318,IF(LEN(CONSOLIDADO!G1318)=3,CONSOLIDADO!G1318,""))))</f>
        <v/>
      </c>
      <c r="G1314" s="16">
        <f>CONSOLIDADO!B1318</f>
        <v>0</v>
      </c>
      <c r="H1314" s="16" t="str">
        <f>MID(CONSOLIDADO!E1318,6,250)</f>
        <v/>
      </c>
      <c r="I1314" s="36">
        <f>CONSOLIDADO!H1318</f>
        <v>0</v>
      </c>
      <c r="J1314" s="34" t="str">
        <f>+CONSOLIDADO!P1318&amp;" - "&amp;CONSOLIDADO!Q1318&amp;" - "&amp;CONSOLIDADO!R1318&amp;" "&amp;CONSOLIDADO!S1318</f>
        <v xml:space="preserve"> -  -  </v>
      </c>
      <c r="K1314" s="34" t="str">
        <f>+CONSOLIDADO!J1318&amp;" "&amp;CONSOLIDADO!K1318</f>
        <v xml:space="preserve"> </v>
      </c>
      <c r="L1314" s="16" t="str">
        <f>+CONSOLIDADO!L1318&amp;" "&amp;CONSOLIDADO!M1318</f>
        <v xml:space="preserve"> </v>
      </c>
      <c r="M1314" s="16" t="str">
        <f>+CONSOLIDADO!N1318&amp;" "&amp;CONSOLIDADO!O1318</f>
        <v xml:space="preserve"> </v>
      </c>
    </row>
    <row r="1315" spans="1:13" x14ac:dyDescent="0.2">
      <c r="A1315" s="34" t="str">
        <f t="shared" si="100"/>
        <v>-812</v>
      </c>
      <c r="B1315" s="34">
        <f t="shared" si="101"/>
        <v>812</v>
      </c>
      <c r="C1315" s="34" t="str">
        <f t="shared" si="102"/>
        <v/>
      </c>
      <c r="D1315" s="34" t="str">
        <f t="shared" si="103"/>
        <v/>
      </c>
      <c r="E1315" s="34" t="str">
        <f t="shared" si="104"/>
        <v/>
      </c>
      <c r="F1315" s="35" t="str">
        <f>IF(ISERROR(CONSOLIDADO!D1319&amp;IF(LEN(CONSOLIDADO!G1319)=1,"00"&amp;CONSOLIDADO!G1319,IF(LEN(CONSOLIDADO!G1319)=2,"0"&amp;CONSOLIDADO!G1319,IF(LEN(CONSOLIDADO!G1319)=3,CONSOLIDADO!G1319,""))))=TRUE,"",CONSOLIDADO!D1319&amp;IF(LEN(CONSOLIDADO!G1319)=1,"00"&amp;CONSOLIDADO!G1319,IF(LEN(CONSOLIDADO!G1319)=2,"0"&amp;CONSOLIDADO!G1319,IF(LEN(CONSOLIDADO!G1319)=3,CONSOLIDADO!G1319,""))))</f>
        <v/>
      </c>
      <c r="G1315" s="16">
        <f>CONSOLIDADO!B1319</f>
        <v>0</v>
      </c>
      <c r="H1315" s="16" t="str">
        <f>MID(CONSOLIDADO!E1319,6,250)</f>
        <v/>
      </c>
      <c r="I1315" s="36">
        <f>CONSOLIDADO!H1319</f>
        <v>0</v>
      </c>
      <c r="J1315" s="34" t="str">
        <f>+CONSOLIDADO!P1319&amp;" - "&amp;CONSOLIDADO!Q1319&amp;" - "&amp;CONSOLIDADO!R1319&amp;" "&amp;CONSOLIDADO!S1319</f>
        <v xml:space="preserve"> -  -  </v>
      </c>
      <c r="K1315" s="34" t="str">
        <f>+CONSOLIDADO!J1319&amp;" "&amp;CONSOLIDADO!K1319</f>
        <v xml:space="preserve"> </v>
      </c>
      <c r="L1315" s="16" t="str">
        <f>+CONSOLIDADO!L1319&amp;" "&amp;CONSOLIDADO!M1319</f>
        <v xml:space="preserve"> </v>
      </c>
      <c r="M1315" s="16" t="str">
        <f>+CONSOLIDADO!N1319&amp;" "&amp;CONSOLIDADO!O1319</f>
        <v xml:space="preserve"> </v>
      </c>
    </row>
    <row r="1316" spans="1:13" x14ac:dyDescent="0.2">
      <c r="A1316" s="34" t="str">
        <f t="shared" si="100"/>
        <v>-813</v>
      </c>
      <c r="B1316" s="34">
        <f t="shared" si="101"/>
        <v>813</v>
      </c>
      <c r="C1316" s="34" t="str">
        <f t="shared" si="102"/>
        <v/>
      </c>
      <c r="D1316" s="34" t="str">
        <f t="shared" si="103"/>
        <v/>
      </c>
      <c r="E1316" s="34" t="str">
        <f t="shared" si="104"/>
        <v/>
      </c>
      <c r="F1316" s="35" t="str">
        <f>IF(ISERROR(CONSOLIDADO!D1320&amp;IF(LEN(CONSOLIDADO!G1320)=1,"00"&amp;CONSOLIDADO!G1320,IF(LEN(CONSOLIDADO!G1320)=2,"0"&amp;CONSOLIDADO!G1320,IF(LEN(CONSOLIDADO!G1320)=3,CONSOLIDADO!G1320,""))))=TRUE,"",CONSOLIDADO!D1320&amp;IF(LEN(CONSOLIDADO!G1320)=1,"00"&amp;CONSOLIDADO!G1320,IF(LEN(CONSOLIDADO!G1320)=2,"0"&amp;CONSOLIDADO!G1320,IF(LEN(CONSOLIDADO!G1320)=3,CONSOLIDADO!G1320,""))))</f>
        <v/>
      </c>
      <c r="G1316" s="16">
        <f>CONSOLIDADO!B1320</f>
        <v>0</v>
      </c>
      <c r="H1316" s="16" t="str">
        <f>MID(CONSOLIDADO!E1320,6,250)</f>
        <v/>
      </c>
      <c r="I1316" s="36">
        <f>CONSOLIDADO!H1320</f>
        <v>0</v>
      </c>
      <c r="J1316" s="34" t="str">
        <f>+CONSOLIDADO!P1320&amp;" - "&amp;CONSOLIDADO!Q1320&amp;" - "&amp;CONSOLIDADO!R1320&amp;" "&amp;CONSOLIDADO!S1320</f>
        <v xml:space="preserve"> -  -  </v>
      </c>
      <c r="K1316" s="34" t="str">
        <f>+CONSOLIDADO!J1320&amp;" "&amp;CONSOLIDADO!K1320</f>
        <v xml:space="preserve"> </v>
      </c>
      <c r="L1316" s="16" t="str">
        <f>+CONSOLIDADO!L1320&amp;" "&amp;CONSOLIDADO!M1320</f>
        <v xml:space="preserve"> </v>
      </c>
      <c r="M1316" s="16" t="str">
        <f>+CONSOLIDADO!N1320&amp;" "&amp;CONSOLIDADO!O1320</f>
        <v xml:space="preserve"> </v>
      </c>
    </row>
    <row r="1317" spans="1:13" x14ac:dyDescent="0.2">
      <c r="A1317" s="34" t="str">
        <f t="shared" si="100"/>
        <v>-814</v>
      </c>
      <c r="B1317" s="34">
        <f t="shared" si="101"/>
        <v>814</v>
      </c>
      <c r="C1317" s="34" t="str">
        <f t="shared" si="102"/>
        <v/>
      </c>
      <c r="D1317" s="34" t="str">
        <f t="shared" si="103"/>
        <v/>
      </c>
      <c r="E1317" s="34" t="str">
        <f t="shared" si="104"/>
        <v/>
      </c>
      <c r="F1317" s="35" t="str">
        <f>IF(ISERROR(CONSOLIDADO!D1321&amp;IF(LEN(CONSOLIDADO!G1321)=1,"00"&amp;CONSOLIDADO!G1321,IF(LEN(CONSOLIDADO!G1321)=2,"0"&amp;CONSOLIDADO!G1321,IF(LEN(CONSOLIDADO!G1321)=3,CONSOLIDADO!G1321,""))))=TRUE,"",CONSOLIDADO!D1321&amp;IF(LEN(CONSOLIDADO!G1321)=1,"00"&amp;CONSOLIDADO!G1321,IF(LEN(CONSOLIDADO!G1321)=2,"0"&amp;CONSOLIDADO!G1321,IF(LEN(CONSOLIDADO!G1321)=3,CONSOLIDADO!G1321,""))))</f>
        <v/>
      </c>
      <c r="G1317" s="16">
        <f>CONSOLIDADO!B1321</f>
        <v>0</v>
      </c>
      <c r="H1317" s="16" t="str">
        <f>MID(CONSOLIDADO!E1321,6,250)</f>
        <v/>
      </c>
      <c r="I1317" s="36">
        <f>CONSOLIDADO!H1321</f>
        <v>0</v>
      </c>
      <c r="J1317" s="34" t="str">
        <f>+CONSOLIDADO!P1321&amp;" - "&amp;CONSOLIDADO!Q1321&amp;" - "&amp;CONSOLIDADO!R1321&amp;" "&amp;CONSOLIDADO!S1321</f>
        <v xml:space="preserve"> -  -  </v>
      </c>
      <c r="K1317" s="34" t="str">
        <f>+CONSOLIDADO!J1321&amp;" "&amp;CONSOLIDADO!K1321</f>
        <v xml:space="preserve"> </v>
      </c>
      <c r="L1317" s="16" t="str">
        <f>+CONSOLIDADO!L1321&amp;" "&amp;CONSOLIDADO!M1321</f>
        <v xml:space="preserve"> </v>
      </c>
      <c r="M1317" s="16" t="str">
        <f>+CONSOLIDADO!N1321&amp;" "&amp;CONSOLIDADO!O1321</f>
        <v xml:space="preserve"> </v>
      </c>
    </row>
    <row r="1318" spans="1:13" x14ac:dyDescent="0.2">
      <c r="A1318" s="34" t="str">
        <f t="shared" si="100"/>
        <v>-815</v>
      </c>
      <c r="B1318" s="34">
        <f t="shared" si="101"/>
        <v>815</v>
      </c>
      <c r="C1318" s="34" t="str">
        <f t="shared" si="102"/>
        <v/>
      </c>
      <c r="D1318" s="34" t="str">
        <f t="shared" si="103"/>
        <v/>
      </c>
      <c r="E1318" s="34" t="str">
        <f t="shared" si="104"/>
        <v/>
      </c>
      <c r="F1318" s="35" t="str">
        <f>IF(ISERROR(CONSOLIDADO!D1322&amp;IF(LEN(CONSOLIDADO!G1322)=1,"00"&amp;CONSOLIDADO!G1322,IF(LEN(CONSOLIDADO!G1322)=2,"0"&amp;CONSOLIDADO!G1322,IF(LEN(CONSOLIDADO!G1322)=3,CONSOLIDADO!G1322,""))))=TRUE,"",CONSOLIDADO!D1322&amp;IF(LEN(CONSOLIDADO!G1322)=1,"00"&amp;CONSOLIDADO!G1322,IF(LEN(CONSOLIDADO!G1322)=2,"0"&amp;CONSOLIDADO!G1322,IF(LEN(CONSOLIDADO!G1322)=3,CONSOLIDADO!G1322,""))))</f>
        <v/>
      </c>
      <c r="G1318" s="16">
        <f>CONSOLIDADO!B1322</f>
        <v>0</v>
      </c>
      <c r="H1318" s="16" t="str">
        <f>MID(CONSOLIDADO!E1322,6,250)</f>
        <v/>
      </c>
      <c r="I1318" s="36">
        <f>CONSOLIDADO!H1322</f>
        <v>0</v>
      </c>
      <c r="J1318" s="34" t="str">
        <f>+CONSOLIDADO!P1322&amp;" - "&amp;CONSOLIDADO!Q1322&amp;" - "&amp;CONSOLIDADO!R1322&amp;" "&amp;CONSOLIDADO!S1322</f>
        <v xml:space="preserve"> -  -  </v>
      </c>
      <c r="K1318" s="34" t="str">
        <f>+CONSOLIDADO!J1322&amp;" "&amp;CONSOLIDADO!K1322</f>
        <v xml:space="preserve"> </v>
      </c>
      <c r="L1318" s="16" t="str">
        <f>+CONSOLIDADO!L1322&amp;" "&amp;CONSOLIDADO!M1322</f>
        <v xml:space="preserve"> </v>
      </c>
      <c r="M1318" s="16" t="str">
        <f>+CONSOLIDADO!N1322&amp;" "&amp;CONSOLIDADO!O1322</f>
        <v xml:space="preserve"> </v>
      </c>
    </row>
    <row r="1319" spans="1:13" x14ac:dyDescent="0.2">
      <c r="A1319" s="34" t="str">
        <f t="shared" si="100"/>
        <v>-816</v>
      </c>
      <c r="B1319" s="34">
        <f t="shared" si="101"/>
        <v>816</v>
      </c>
      <c r="C1319" s="34" t="str">
        <f t="shared" si="102"/>
        <v/>
      </c>
      <c r="D1319" s="34" t="str">
        <f t="shared" si="103"/>
        <v/>
      </c>
      <c r="E1319" s="34" t="str">
        <f t="shared" si="104"/>
        <v/>
      </c>
      <c r="F1319" s="35" t="str">
        <f>IF(ISERROR(CONSOLIDADO!D1323&amp;IF(LEN(CONSOLIDADO!G1323)=1,"00"&amp;CONSOLIDADO!G1323,IF(LEN(CONSOLIDADO!G1323)=2,"0"&amp;CONSOLIDADO!G1323,IF(LEN(CONSOLIDADO!G1323)=3,CONSOLIDADO!G1323,""))))=TRUE,"",CONSOLIDADO!D1323&amp;IF(LEN(CONSOLIDADO!G1323)=1,"00"&amp;CONSOLIDADO!G1323,IF(LEN(CONSOLIDADO!G1323)=2,"0"&amp;CONSOLIDADO!G1323,IF(LEN(CONSOLIDADO!G1323)=3,CONSOLIDADO!G1323,""))))</f>
        <v/>
      </c>
      <c r="G1319" s="16">
        <f>CONSOLIDADO!B1323</f>
        <v>0</v>
      </c>
      <c r="H1319" s="16" t="str">
        <f>MID(CONSOLIDADO!E1323,6,250)</f>
        <v/>
      </c>
      <c r="I1319" s="36">
        <f>CONSOLIDADO!H1323</f>
        <v>0</v>
      </c>
      <c r="J1319" s="34" t="str">
        <f>+CONSOLIDADO!P1323&amp;" - "&amp;CONSOLIDADO!Q1323&amp;" - "&amp;CONSOLIDADO!R1323&amp;" "&amp;CONSOLIDADO!S1323</f>
        <v xml:space="preserve"> -  -  </v>
      </c>
      <c r="K1319" s="34" t="str">
        <f>+CONSOLIDADO!J1323&amp;" "&amp;CONSOLIDADO!K1323</f>
        <v xml:space="preserve"> </v>
      </c>
      <c r="L1319" s="16" t="str">
        <f>+CONSOLIDADO!L1323&amp;" "&amp;CONSOLIDADO!M1323</f>
        <v xml:space="preserve"> </v>
      </c>
      <c r="M1319" s="16" t="str">
        <f>+CONSOLIDADO!N1323&amp;" "&amp;CONSOLIDADO!O1323</f>
        <v xml:space="preserve"> </v>
      </c>
    </row>
    <row r="1320" spans="1:13" x14ac:dyDescent="0.2">
      <c r="A1320" s="34" t="str">
        <f t="shared" si="100"/>
        <v>-817</v>
      </c>
      <c r="B1320" s="34">
        <f t="shared" si="101"/>
        <v>817</v>
      </c>
      <c r="C1320" s="34" t="str">
        <f t="shared" si="102"/>
        <v/>
      </c>
      <c r="D1320" s="34" t="str">
        <f t="shared" si="103"/>
        <v/>
      </c>
      <c r="E1320" s="34" t="str">
        <f t="shared" si="104"/>
        <v/>
      </c>
      <c r="F1320" s="35" t="str">
        <f>IF(ISERROR(CONSOLIDADO!D1324&amp;IF(LEN(CONSOLIDADO!G1324)=1,"00"&amp;CONSOLIDADO!G1324,IF(LEN(CONSOLIDADO!G1324)=2,"0"&amp;CONSOLIDADO!G1324,IF(LEN(CONSOLIDADO!G1324)=3,CONSOLIDADO!G1324,""))))=TRUE,"",CONSOLIDADO!D1324&amp;IF(LEN(CONSOLIDADO!G1324)=1,"00"&amp;CONSOLIDADO!G1324,IF(LEN(CONSOLIDADO!G1324)=2,"0"&amp;CONSOLIDADO!G1324,IF(LEN(CONSOLIDADO!G1324)=3,CONSOLIDADO!G1324,""))))</f>
        <v/>
      </c>
      <c r="G1320" s="16">
        <f>CONSOLIDADO!B1324</f>
        <v>0</v>
      </c>
      <c r="H1320" s="16" t="str">
        <f>MID(CONSOLIDADO!E1324,6,250)</f>
        <v/>
      </c>
      <c r="I1320" s="36">
        <f>CONSOLIDADO!H1324</f>
        <v>0</v>
      </c>
      <c r="J1320" s="34" t="str">
        <f>+CONSOLIDADO!P1324&amp;" - "&amp;CONSOLIDADO!Q1324&amp;" - "&amp;CONSOLIDADO!R1324&amp;" "&amp;CONSOLIDADO!S1324</f>
        <v xml:space="preserve"> -  -  </v>
      </c>
      <c r="K1320" s="34" t="str">
        <f>+CONSOLIDADO!J1324&amp;" "&amp;CONSOLIDADO!K1324</f>
        <v xml:space="preserve"> </v>
      </c>
      <c r="L1320" s="16" t="str">
        <f>+CONSOLIDADO!L1324&amp;" "&amp;CONSOLIDADO!M1324</f>
        <v xml:space="preserve"> </v>
      </c>
      <c r="M1320" s="16" t="str">
        <f>+CONSOLIDADO!N1324&amp;" "&amp;CONSOLIDADO!O1324</f>
        <v xml:space="preserve"> </v>
      </c>
    </row>
    <row r="1321" spans="1:13" x14ac:dyDescent="0.2">
      <c r="A1321" s="34" t="str">
        <f t="shared" si="100"/>
        <v>-818</v>
      </c>
      <c r="B1321" s="34">
        <f t="shared" si="101"/>
        <v>818</v>
      </c>
      <c r="C1321" s="34" t="str">
        <f t="shared" si="102"/>
        <v/>
      </c>
      <c r="D1321" s="34" t="str">
        <f t="shared" si="103"/>
        <v/>
      </c>
      <c r="E1321" s="34" t="str">
        <f t="shared" si="104"/>
        <v/>
      </c>
      <c r="F1321" s="35" t="str">
        <f>IF(ISERROR(CONSOLIDADO!D1325&amp;IF(LEN(CONSOLIDADO!G1325)=1,"00"&amp;CONSOLIDADO!G1325,IF(LEN(CONSOLIDADO!G1325)=2,"0"&amp;CONSOLIDADO!G1325,IF(LEN(CONSOLIDADO!G1325)=3,CONSOLIDADO!G1325,""))))=TRUE,"",CONSOLIDADO!D1325&amp;IF(LEN(CONSOLIDADO!G1325)=1,"00"&amp;CONSOLIDADO!G1325,IF(LEN(CONSOLIDADO!G1325)=2,"0"&amp;CONSOLIDADO!G1325,IF(LEN(CONSOLIDADO!G1325)=3,CONSOLIDADO!G1325,""))))</f>
        <v/>
      </c>
      <c r="G1321" s="16">
        <f>CONSOLIDADO!B1325</f>
        <v>0</v>
      </c>
      <c r="H1321" s="16" t="str">
        <f>MID(CONSOLIDADO!E1325,6,250)</f>
        <v/>
      </c>
      <c r="I1321" s="36">
        <f>CONSOLIDADO!H1325</f>
        <v>0</v>
      </c>
      <c r="J1321" s="34" t="str">
        <f>+CONSOLIDADO!P1325&amp;" - "&amp;CONSOLIDADO!Q1325&amp;" - "&amp;CONSOLIDADO!R1325&amp;" "&amp;CONSOLIDADO!S1325</f>
        <v xml:space="preserve"> -  -  </v>
      </c>
      <c r="K1321" s="34" t="str">
        <f>+CONSOLIDADO!J1325&amp;" "&amp;CONSOLIDADO!K1325</f>
        <v xml:space="preserve"> </v>
      </c>
      <c r="L1321" s="16" t="str">
        <f>+CONSOLIDADO!L1325&amp;" "&amp;CONSOLIDADO!M1325</f>
        <v xml:space="preserve"> </v>
      </c>
      <c r="M1321" s="16" t="str">
        <f>+CONSOLIDADO!N1325&amp;" "&amp;CONSOLIDADO!O1325</f>
        <v xml:space="preserve"> </v>
      </c>
    </row>
    <row r="1322" spans="1:13" x14ac:dyDescent="0.2">
      <c r="A1322" s="34" t="str">
        <f t="shared" si="100"/>
        <v>-819</v>
      </c>
      <c r="B1322" s="34">
        <f t="shared" si="101"/>
        <v>819</v>
      </c>
      <c r="C1322" s="34" t="str">
        <f t="shared" si="102"/>
        <v/>
      </c>
      <c r="D1322" s="34" t="str">
        <f t="shared" si="103"/>
        <v/>
      </c>
      <c r="E1322" s="34" t="str">
        <f t="shared" si="104"/>
        <v/>
      </c>
      <c r="F1322" s="35" t="str">
        <f>IF(ISERROR(CONSOLIDADO!D1326&amp;IF(LEN(CONSOLIDADO!G1326)=1,"00"&amp;CONSOLIDADO!G1326,IF(LEN(CONSOLIDADO!G1326)=2,"0"&amp;CONSOLIDADO!G1326,IF(LEN(CONSOLIDADO!G1326)=3,CONSOLIDADO!G1326,""))))=TRUE,"",CONSOLIDADO!D1326&amp;IF(LEN(CONSOLIDADO!G1326)=1,"00"&amp;CONSOLIDADO!G1326,IF(LEN(CONSOLIDADO!G1326)=2,"0"&amp;CONSOLIDADO!G1326,IF(LEN(CONSOLIDADO!G1326)=3,CONSOLIDADO!G1326,""))))</f>
        <v/>
      </c>
      <c r="G1322" s="16">
        <f>CONSOLIDADO!B1326</f>
        <v>0</v>
      </c>
      <c r="H1322" s="16" t="str">
        <f>MID(CONSOLIDADO!E1326,6,250)</f>
        <v/>
      </c>
      <c r="I1322" s="36">
        <f>CONSOLIDADO!H1326</f>
        <v>0</v>
      </c>
      <c r="J1322" s="34" t="str">
        <f>+CONSOLIDADO!P1326&amp;" - "&amp;CONSOLIDADO!Q1326&amp;" - "&amp;CONSOLIDADO!R1326&amp;" "&amp;CONSOLIDADO!S1326</f>
        <v xml:space="preserve"> -  -  </v>
      </c>
      <c r="K1322" s="34" t="str">
        <f>+CONSOLIDADO!J1326&amp;" "&amp;CONSOLIDADO!K1326</f>
        <v xml:space="preserve"> </v>
      </c>
      <c r="L1322" s="16" t="str">
        <f>+CONSOLIDADO!L1326&amp;" "&amp;CONSOLIDADO!M1326</f>
        <v xml:space="preserve"> </v>
      </c>
      <c r="M1322" s="16" t="str">
        <f>+CONSOLIDADO!N1326&amp;" "&amp;CONSOLIDADO!O1326</f>
        <v xml:space="preserve"> </v>
      </c>
    </row>
    <row r="1323" spans="1:13" x14ac:dyDescent="0.2">
      <c r="A1323" s="34" t="str">
        <f t="shared" si="100"/>
        <v>-820</v>
      </c>
      <c r="B1323" s="34">
        <f t="shared" si="101"/>
        <v>820</v>
      </c>
      <c r="C1323" s="34" t="str">
        <f t="shared" si="102"/>
        <v/>
      </c>
      <c r="D1323" s="34" t="str">
        <f t="shared" si="103"/>
        <v/>
      </c>
      <c r="E1323" s="34" t="str">
        <f t="shared" si="104"/>
        <v/>
      </c>
      <c r="F1323" s="35" t="str">
        <f>IF(ISERROR(CONSOLIDADO!D1327&amp;IF(LEN(CONSOLIDADO!G1327)=1,"00"&amp;CONSOLIDADO!G1327,IF(LEN(CONSOLIDADO!G1327)=2,"0"&amp;CONSOLIDADO!G1327,IF(LEN(CONSOLIDADO!G1327)=3,CONSOLIDADO!G1327,""))))=TRUE,"",CONSOLIDADO!D1327&amp;IF(LEN(CONSOLIDADO!G1327)=1,"00"&amp;CONSOLIDADO!G1327,IF(LEN(CONSOLIDADO!G1327)=2,"0"&amp;CONSOLIDADO!G1327,IF(LEN(CONSOLIDADO!G1327)=3,CONSOLIDADO!G1327,""))))</f>
        <v/>
      </c>
      <c r="G1323" s="16">
        <f>CONSOLIDADO!B1327</f>
        <v>0</v>
      </c>
      <c r="H1323" s="16" t="str">
        <f>MID(CONSOLIDADO!E1327,6,250)</f>
        <v/>
      </c>
      <c r="I1323" s="36">
        <f>CONSOLIDADO!H1327</f>
        <v>0</v>
      </c>
      <c r="J1323" s="34" t="str">
        <f>+CONSOLIDADO!P1327&amp;" - "&amp;CONSOLIDADO!Q1327&amp;" - "&amp;CONSOLIDADO!R1327&amp;" "&amp;CONSOLIDADO!S1327</f>
        <v xml:space="preserve"> -  -  </v>
      </c>
      <c r="K1323" s="34" t="str">
        <f>+CONSOLIDADO!J1327&amp;" "&amp;CONSOLIDADO!K1327</f>
        <v xml:space="preserve"> </v>
      </c>
      <c r="L1323" s="16" t="str">
        <f>+CONSOLIDADO!L1327&amp;" "&amp;CONSOLIDADO!M1327</f>
        <v xml:space="preserve"> </v>
      </c>
      <c r="M1323" s="16" t="str">
        <f>+CONSOLIDADO!N1327&amp;" "&amp;CONSOLIDADO!O1327</f>
        <v xml:space="preserve"> </v>
      </c>
    </row>
    <row r="1324" spans="1:13" x14ac:dyDescent="0.2">
      <c r="A1324" s="34" t="str">
        <f t="shared" si="100"/>
        <v>-821</v>
      </c>
      <c r="B1324" s="34">
        <f t="shared" si="101"/>
        <v>821</v>
      </c>
      <c r="C1324" s="34" t="str">
        <f t="shared" si="102"/>
        <v/>
      </c>
      <c r="D1324" s="34" t="str">
        <f t="shared" si="103"/>
        <v/>
      </c>
      <c r="E1324" s="34" t="str">
        <f t="shared" si="104"/>
        <v/>
      </c>
      <c r="F1324" s="35" t="str">
        <f>IF(ISERROR(CONSOLIDADO!D1328&amp;IF(LEN(CONSOLIDADO!G1328)=1,"00"&amp;CONSOLIDADO!G1328,IF(LEN(CONSOLIDADO!G1328)=2,"0"&amp;CONSOLIDADO!G1328,IF(LEN(CONSOLIDADO!G1328)=3,CONSOLIDADO!G1328,""))))=TRUE,"",CONSOLIDADO!D1328&amp;IF(LEN(CONSOLIDADO!G1328)=1,"00"&amp;CONSOLIDADO!G1328,IF(LEN(CONSOLIDADO!G1328)=2,"0"&amp;CONSOLIDADO!G1328,IF(LEN(CONSOLIDADO!G1328)=3,CONSOLIDADO!G1328,""))))</f>
        <v/>
      </c>
      <c r="G1324" s="16">
        <f>CONSOLIDADO!B1328</f>
        <v>0</v>
      </c>
      <c r="H1324" s="16" t="str">
        <f>MID(CONSOLIDADO!E1328,6,250)</f>
        <v/>
      </c>
      <c r="I1324" s="36">
        <f>CONSOLIDADO!H1328</f>
        <v>0</v>
      </c>
      <c r="J1324" s="34" t="str">
        <f>+CONSOLIDADO!P1328&amp;" - "&amp;CONSOLIDADO!Q1328&amp;" - "&amp;CONSOLIDADO!R1328&amp;" "&amp;CONSOLIDADO!S1328</f>
        <v xml:space="preserve"> -  -  </v>
      </c>
      <c r="K1324" s="34" t="str">
        <f>+CONSOLIDADO!J1328&amp;" "&amp;CONSOLIDADO!K1328</f>
        <v xml:space="preserve"> </v>
      </c>
      <c r="L1324" s="16" t="str">
        <f>+CONSOLIDADO!L1328&amp;" "&amp;CONSOLIDADO!M1328</f>
        <v xml:space="preserve"> </v>
      </c>
      <c r="M1324" s="16" t="str">
        <f>+CONSOLIDADO!N1328&amp;" "&amp;CONSOLIDADO!O1328</f>
        <v xml:space="preserve"> </v>
      </c>
    </row>
    <row r="1325" spans="1:13" x14ac:dyDescent="0.2">
      <c r="A1325" s="34" t="str">
        <f t="shared" si="100"/>
        <v>-822</v>
      </c>
      <c r="B1325" s="34">
        <f t="shared" si="101"/>
        <v>822</v>
      </c>
      <c r="C1325" s="34" t="str">
        <f t="shared" si="102"/>
        <v/>
      </c>
      <c r="D1325" s="34" t="str">
        <f t="shared" si="103"/>
        <v/>
      </c>
      <c r="E1325" s="34" t="str">
        <f t="shared" si="104"/>
        <v/>
      </c>
      <c r="F1325" s="35" t="str">
        <f>IF(ISERROR(CONSOLIDADO!D1329&amp;IF(LEN(CONSOLIDADO!G1329)=1,"00"&amp;CONSOLIDADO!G1329,IF(LEN(CONSOLIDADO!G1329)=2,"0"&amp;CONSOLIDADO!G1329,IF(LEN(CONSOLIDADO!G1329)=3,CONSOLIDADO!G1329,""))))=TRUE,"",CONSOLIDADO!D1329&amp;IF(LEN(CONSOLIDADO!G1329)=1,"00"&amp;CONSOLIDADO!G1329,IF(LEN(CONSOLIDADO!G1329)=2,"0"&amp;CONSOLIDADO!G1329,IF(LEN(CONSOLIDADO!G1329)=3,CONSOLIDADO!G1329,""))))</f>
        <v/>
      </c>
      <c r="G1325" s="16">
        <f>CONSOLIDADO!B1329</f>
        <v>0</v>
      </c>
      <c r="H1325" s="16" t="str">
        <f>MID(CONSOLIDADO!E1329,6,250)</f>
        <v/>
      </c>
      <c r="I1325" s="36">
        <f>CONSOLIDADO!H1329</f>
        <v>0</v>
      </c>
      <c r="J1325" s="34" t="str">
        <f>+CONSOLIDADO!P1329&amp;" - "&amp;CONSOLIDADO!Q1329&amp;" - "&amp;CONSOLIDADO!R1329&amp;" "&amp;CONSOLIDADO!S1329</f>
        <v xml:space="preserve"> -  -  </v>
      </c>
      <c r="K1325" s="34" t="str">
        <f>+CONSOLIDADO!J1329&amp;" "&amp;CONSOLIDADO!K1329</f>
        <v xml:space="preserve"> </v>
      </c>
      <c r="L1325" s="16" t="str">
        <f>+CONSOLIDADO!L1329&amp;" "&amp;CONSOLIDADO!M1329</f>
        <v xml:space="preserve"> </v>
      </c>
      <c r="M1325" s="16" t="str">
        <f>+CONSOLIDADO!N1329&amp;" "&amp;CONSOLIDADO!O1329</f>
        <v xml:space="preserve"> </v>
      </c>
    </row>
    <row r="1326" spans="1:13" x14ac:dyDescent="0.2">
      <c r="A1326" s="34" t="str">
        <f t="shared" si="100"/>
        <v>-823</v>
      </c>
      <c r="B1326" s="34">
        <f t="shared" si="101"/>
        <v>823</v>
      </c>
      <c r="C1326" s="34" t="str">
        <f t="shared" si="102"/>
        <v/>
      </c>
      <c r="D1326" s="34" t="str">
        <f t="shared" si="103"/>
        <v/>
      </c>
      <c r="E1326" s="34" t="str">
        <f t="shared" si="104"/>
        <v/>
      </c>
      <c r="F1326" s="35" t="str">
        <f>IF(ISERROR(CONSOLIDADO!D1330&amp;IF(LEN(CONSOLIDADO!G1330)=1,"00"&amp;CONSOLIDADO!G1330,IF(LEN(CONSOLIDADO!G1330)=2,"0"&amp;CONSOLIDADO!G1330,IF(LEN(CONSOLIDADO!G1330)=3,CONSOLIDADO!G1330,""))))=TRUE,"",CONSOLIDADO!D1330&amp;IF(LEN(CONSOLIDADO!G1330)=1,"00"&amp;CONSOLIDADO!G1330,IF(LEN(CONSOLIDADO!G1330)=2,"0"&amp;CONSOLIDADO!G1330,IF(LEN(CONSOLIDADO!G1330)=3,CONSOLIDADO!G1330,""))))</f>
        <v/>
      </c>
      <c r="G1326" s="16">
        <f>CONSOLIDADO!B1330</f>
        <v>0</v>
      </c>
      <c r="H1326" s="16" t="str">
        <f>MID(CONSOLIDADO!E1330,6,250)</f>
        <v/>
      </c>
      <c r="I1326" s="36">
        <f>CONSOLIDADO!H1330</f>
        <v>0</v>
      </c>
      <c r="J1326" s="34" t="str">
        <f>+CONSOLIDADO!P1330&amp;" - "&amp;CONSOLIDADO!Q1330&amp;" - "&amp;CONSOLIDADO!R1330&amp;" "&amp;CONSOLIDADO!S1330</f>
        <v xml:space="preserve"> -  -  </v>
      </c>
      <c r="K1326" s="34" t="str">
        <f>+CONSOLIDADO!J1330&amp;" "&amp;CONSOLIDADO!K1330</f>
        <v xml:space="preserve"> </v>
      </c>
      <c r="L1326" s="16" t="str">
        <f>+CONSOLIDADO!L1330&amp;" "&amp;CONSOLIDADO!M1330</f>
        <v xml:space="preserve"> </v>
      </c>
      <c r="M1326" s="16" t="str">
        <f>+CONSOLIDADO!N1330&amp;" "&amp;CONSOLIDADO!O1330</f>
        <v xml:space="preserve"> </v>
      </c>
    </row>
    <row r="1327" spans="1:13" x14ac:dyDescent="0.2">
      <c r="A1327" s="34" t="str">
        <f t="shared" si="100"/>
        <v>-824</v>
      </c>
      <c r="B1327" s="34">
        <f t="shared" si="101"/>
        <v>824</v>
      </c>
      <c r="C1327" s="34" t="str">
        <f t="shared" si="102"/>
        <v/>
      </c>
      <c r="D1327" s="34" t="str">
        <f t="shared" si="103"/>
        <v/>
      </c>
      <c r="E1327" s="34" t="str">
        <f t="shared" si="104"/>
        <v/>
      </c>
      <c r="F1327" s="35" t="str">
        <f>IF(ISERROR(CONSOLIDADO!D1331&amp;IF(LEN(CONSOLIDADO!G1331)=1,"00"&amp;CONSOLIDADO!G1331,IF(LEN(CONSOLIDADO!G1331)=2,"0"&amp;CONSOLIDADO!G1331,IF(LEN(CONSOLIDADO!G1331)=3,CONSOLIDADO!G1331,""))))=TRUE,"",CONSOLIDADO!D1331&amp;IF(LEN(CONSOLIDADO!G1331)=1,"00"&amp;CONSOLIDADO!G1331,IF(LEN(CONSOLIDADO!G1331)=2,"0"&amp;CONSOLIDADO!G1331,IF(LEN(CONSOLIDADO!G1331)=3,CONSOLIDADO!G1331,""))))</f>
        <v/>
      </c>
      <c r="G1327" s="16">
        <f>CONSOLIDADO!B1331</f>
        <v>0</v>
      </c>
      <c r="H1327" s="16" t="str">
        <f>MID(CONSOLIDADO!E1331,6,250)</f>
        <v/>
      </c>
      <c r="I1327" s="36">
        <f>CONSOLIDADO!H1331</f>
        <v>0</v>
      </c>
      <c r="J1327" s="34" t="str">
        <f>+CONSOLIDADO!P1331&amp;" - "&amp;CONSOLIDADO!Q1331&amp;" - "&amp;CONSOLIDADO!R1331&amp;" "&amp;CONSOLIDADO!S1331</f>
        <v xml:space="preserve"> -  -  </v>
      </c>
      <c r="K1327" s="34" t="str">
        <f>+CONSOLIDADO!J1331&amp;" "&amp;CONSOLIDADO!K1331</f>
        <v xml:space="preserve"> </v>
      </c>
      <c r="L1327" s="16" t="str">
        <f>+CONSOLIDADO!L1331&amp;" "&amp;CONSOLIDADO!M1331</f>
        <v xml:space="preserve"> </v>
      </c>
      <c r="M1327" s="16" t="str">
        <f>+CONSOLIDADO!N1331&amp;" "&amp;CONSOLIDADO!O1331</f>
        <v xml:space="preserve"> </v>
      </c>
    </row>
    <row r="1328" spans="1:13" x14ac:dyDescent="0.2">
      <c r="A1328" s="34" t="str">
        <f t="shared" si="100"/>
        <v>-825</v>
      </c>
      <c r="B1328" s="34">
        <f t="shared" si="101"/>
        <v>825</v>
      </c>
      <c r="C1328" s="34" t="str">
        <f t="shared" si="102"/>
        <v/>
      </c>
      <c r="D1328" s="34" t="str">
        <f t="shared" si="103"/>
        <v/>
      </c>
      <c r="E1328" s="34" t="str">
        <f t="shared" si="104"/>
        <v/>
      </c>
      <c r="F1328" s="35" t="str">
        <f>IF(ISERROR(CONSOLIDADO!D1332&amp;IF(LEN(CONSOLIDADO!G1332)=1,"00"&amp;CONSOLIDADO!G1332,IF(LEN(CONSOLIDADO!G1332)=2,"0"&amp;CONSOLIDADO!G1332,IF(LEN(CONSOLIDADO!G1332)=3,CONSOLIDADO!G1332,""))))=TRUE,"",CONSOLIDADO!D1332&amp;IF(LEN(CONSOLIDADO!G1332)=1,"00"&amp;CONSOLIDADO!G1332,IF(LEN(CONSOLIDADO!G1332)=2,"0"&amp;CONSOLIDADO!G1332,IF(LEN(CONSOLIDADO!G1332)=3,CONSOLIDADO!G1332,""))))</f>
        <v/>
      </c>
      <c r="G1328" s="16">
        <f>CONSOLIDADO!B1332</f>
        <v>0</v>
      </c>
      <c r="H1328" s="16" t="str">
        <f>MID(CONSOLIDADO!E1332,6,250)</f>
        <v/>
      </c>
      <c r="I1328" s="36">
        <f>CONSOLIDADO!H1332</f>
        <v>0</v>
      </c>
      <c r="J1328" s="34" t="str">
        <f>+CONSOLIDADO!P1332&amp;" - "&amp;CONSOLIDADO!Q1332&amp;" - "&amp;CONSOLIDADO!R1332&amp;" "&amp;CONSOLIDADO!S1332</f>
        <v xml:space="preserve"> -  -  </v>
      </c>
      <c r="K1328" s="34" t="str">
        <f>+CONSOLIDADO!J1332&amp;" "&amp;CONSOLIDADO!K1332</f>
        <v xml:space="preserve"> </v>
      </c>
      <c r="L1328" s="16" t="str">
        <f>+CONSOLIDADO!L1332&amp;" "&amp;CONSOLIDADO!M1332</f>
        <v xml:space="preserve"> </v>
      </c>
      <c r="M1328" s="16" t="str">
        <f>+CONSOLIDADO!N1332&amp;" "&amp;CONSOLIDADO!O1332</f>
        <v xml:space="preserve"> </v>
      </c>
    </row>
    <row r="1329" spans="1:13" x14ac:dyDescent="0.2">
      <c r="A1329" s="34" t="str">
        <f t="shared" si="100"/>
        <v>-826</v>
      </c>
      <c r="B1329" s="34">
        <f t="shared" si="101"/>
        <v>826</v>
      </c>
      <c r="C1329" s="34" t="str">
        <f t="shared" si="102"/>
        <v/>
      </c>
      <c r="D1329" s="34" t="str">
        <f t="shared" si="103"/>
        <v/>
      </c>
      <c r="E1329" s="34" t="str">
        <f t="shared" si="104"/>
        <v/>
      </c>
      <c r="F1329" s="35" t="str">
        <f>IF(ISERROR(CONSOLIDADO!D1333&amp;IF(LEN(CONSOLIDADO!G1333)=1,"00"&amp;CONSOLIDADO!G1333,IF(LEN(CONSOLIDADO!G1333)=2,"0"&amp;CONSOLIDADO!G1333,IF(LEN(CONSOLIDADO!G1333)=3,CONSOLIDADO!G1333,""))))=TRUE,"",CONSOLIDADO!D1333&amp;IF(LEN(CONSOLIDADO!G1333)=1,"00"&amp;CONSOLIDADO!G1333,IF(LEN(CONSOLIDADO!G1333)=2,"0"&amp;CONSOLIDADO!G1333,IF(LEN(CONSOLIDADO!G1333)=3,CONSOLIDADO!G1333,""))))</f>
        <v/>
      </c>
      <c r="G1329" s="16">
        <f>CONSOLIDADO!B1333</f>
        <v>0</v>
      </c>
      <c r="H1329" s="16" t="str">
        <f>MID(CONSOLIDADO!E1333,6,250)</f>
        <v/>
      </c>
      <c r="I1329" s="36">
        <f>CONSOLIDADO!H1333</f>
        <v>0</v>
      </c>
      <c r="J1329" s="34" t="str">
        <f>+CONSOLIDADO!P1333&amp;" - "&amp;CONSOLIDADO!Q1333&amp;" - "&amp;CONSOLIDADO!R1333&amp;" "&amp;CONSOLIDADO!S1333</f>
        <v xml:space="preserve"> -  -  </v>
      </c>
      <c r="K1329" s="34" t="str">
        <f>+CONSOLIDADO!J1333&amp;" "&amp;CONSOLIDADO!K1333</f>
        <v xml:space="preserve"> </v>
      </c>
      <c r="L1329" s="16" t="str">
        <f>+CONSOLIDADO!L1333&amp;" "&amp;CONSOLIDADO!M1333</f>
        <v xml:space="preserve"> </v>
      </c>
      <c r="M1329" s="16" t="str">
        <f>+CONSOLIDADO!N1333&amp;" "&amp;CONSOLIDADO!O1333</f>
        <v xml:space="preserve"> </v>
      </c>
    </row>
    <row r="1330" spans="1:13" x14ac:dyDescent="0.2">
      <c r="A1330" s="34" t="str">
        <f t="shared" si="100"/>
        <v>-827</v>
      </c>
      <c r="B1330" s="34">
        <f t="shared" si="101"/>
        <v>827</v>
      </c>
      <c r="C1330" s="34" t="str">
        <f t="shared" si="102"/>
        <v/>
      </c>
      <c r="D1330" s="34" t="str">
        <f t="shared" si="103"/>
        <v/>
      </c>
      <c r="E1330" s="34" t="str">
        <f t="shared" si="104"/>
        <v/>
      </c>
      <c r="F1330" s="35" t="str">
        <f>IF(ISERROR(CONSOLIDADO!D1334&amp;IF(LEN(CONSOLIDADO!G1334)=1,"00"&amp;CONSOLIDADO!G1334,IF(LEN(CONSOLIDADO!G1334)=2,"0"&amp;CONSOLIDADO!G1334,IF(LEN(CONSOLIDADO!G1334)=3,CONSOLIDADO!G1334,""))))=TRUE,"",CONSOLIDADO!D1334&amp;IF(LEN(CONSOLIDADO!G1334)=1,"00"&amp;CONSOLIDADO!G1334,IF(LEN(CONSOLIDADO!G1334)=2,"0"&amp;CONSOLIDADO!G1334,IF(LEN(CONSOLIDADO!G1334)=3,CONSOLIDADO!G1334,""))))</f>
        <v/>
      </c>
      <c r="G1330" s="16">
        <f>CONSOLIDADO!B1334</f>
        <v>0</v>
      </c>
      <c r="H1330" s="16" t="str">
        <f>MID(CONSOLIDADO!E1334,6,250)</f>
        <v/>
      </c>
      <c r="I1330" s="36">
        <f>CONSOLIDADO!H1334</f>
        <v>0</v>
      </c>
      <c r="J1330" s="34" t="str">
        <f>+CONSOLIDADO!P1334&amp;" - "&amp;CONSOLIDADO!Q1334&amp;" - "&amp;CONSOLIDADO!R1334&amp;" "&amp;CONSOLIDADO!S1334</f>
        <v xml:space="preserve"> -  -  </v>
      </c>
      <c r="K1330" s="34" t="str">
        <f>+CONSOLIDADO!J1334&amp;" "&amp;CONSOLIDADO!K1334</f>
        <v xml:space="preserve"> </v>
      </c>
      <c r="L1330" s="16" t="str">
        <f>+CONSOLIDADO!L1334&amp;" "&amp;CONSOLIDADO!M1334</f>
        <v xml:space="preserve"> </v>
      </c>
      <c r="M1330" s="16" t="str">
        <f>+CONSOLIDADO!N1334&amp;" "&amp;CONSOLIDADO!O1334</f>
        <v xml:space="preserve"> </v>
      </c>
    </row>
    <row r="1331" spans="1:13" x14ac:dyDescent="0.2">
      <c r="A1331" s="34" t="str">
        <f t="shared" si="100"/>
        <v>-828</v>
      </c>
      <c r="B1331" s="34">
        <f t="shared" si="101"/>
        <v>828</v>
      </c>
      <c r="C1331" s="34" t="str">
        <f t="shared" si="102"/>
        <v/>
      </c>
      <c r="D1331" s="34" t="str">
        <f t="shared" si="103"/>
        <v/>
      </c>
      <c r="E1331" s="34" t="str">
        <f t="shared" si="104"/>
        <v/>
      </c>
      <c r="F1331" s="35" t="str">
        <f>IF(ISERROR(CONSOLIDADO!D1335&amp;IF(LEN(CONSOLIDADO!G1335)=1,"00"&amp;CONSOLIDADO!G1335,IF(LEN(CONSOLIDADO!G1335)=2,"0"&amp;CONSOLIDADO!G1335,IF(LEN(CONSOLIDADO!G1335)=3,CONSOLIDADO!G1335,""))))=TRUE,"",CONSOLIDADO!D1335&amp;IF(LEN(CONSOLIDADO!G1335)=1,"00"&amp;CONSOLIDADO!G1335,IF(LEN(CONSOLIDADO!G1335)=2,"0"&amp;CONSOLIDADO!G1335,IF(LEN(CONSOLIDADO!G1335)=3,CONSOLIDADO!G1335,""))))</f>
        <v/>
      </c>
      <c r="G1331" s="16">
        <f>CONSOLIDADO!B1335</f>
        <v>0</v>
      </c>
      <c r="H1331" s="16" t="str">
        <f>MID(CONSOLIDADO!E1335,6,250)</f>
        <v/>
      </c>
      <c r="I1331" s="36">
        <f>CONSOLIDADO!H1335</f>
        <v>0</v>
      </c>
      <c r="J1331" s="34" t="str">
        <f>+CONSOLIDADO!P1335&amp;" - "&amp;CONSOLIDADO!Q1335&amp;" - "&amp;CONSOLIDADO!R1335&amp;" "&amp;CONSOLIDADO!S1335</f>
        <v xml:space="preserve"> -  -  </v>
      </c>
      <c r="K1331" s="34" t="str">
        <f>+CONSOLIDADO!J1335&amp;" "&amp;CONSOLIDADO!K1335</f>
        <v xml:space="preserve"> </v>
      </c>
      <c r="L1331" s="16" t="str">
        <f>+CONSOLIDADO!L1335&amp;" "&amp;CONSOLIDADO!M1335</f>
        <v xml:space="preserve"> </v>
      </c>
      <c r="M1331" s="16" t="str">
        <f>+CONSOLIDADO!N1335&amp;" "&amp;CONSOLIDADO!O1335</f>
        <v xml:space="preserve"> </v>
      </c>
    </row>
    <row r="1332" spans="1:13" x14ac:dyDescent="0.2">
      <c r="A1332" s="34" t="str">
        <f t="shared" si="100"/>
        <v>-829</v>
      </c>
      <c r="B1332" s="34">
        <f t="shared" si="101"/>
        <v>829</v>
      </c>
      <c r="C1332" s="34" t="str">
        <f t="shared" si="102"/>
        <v/>
      </c>
      <c r="D1332" s="34" t="str">
        <f t="shared" si="103"/>
        <v/>
      </c>
      <c r="E1332" s="34" t="str">
        <f t="shared" si="104"/>
        <v/>
      </c>
      <c r="F1332" s="35" t="str">
        <f>IF(ISERROR(CONSOLIDADO!D1336&amp;IF(LEN(CONSOLIDADO!G1336)=1,"00"&amp;CONSOLIDADO!G1336,IF(LEN(CONSOLIDADO!G1336)=2,"0"&amp;CONSOLIDADO!G1336,IF(LEN(CONSOLIDADO!G1336)=3,CONSOLIDADO!G1336,""))))=TRUE,"",CONSOLIDADO!D1336&amp;IF(LEN(CONSOLIDADO!G1336)=1,"00"&amp;CONSOLIDADO!G1336,IF(LEN(CONSOLIDADO!G1336)=2,"0"&amp;CONSOLIDADO!G1336,IF(LEN(CONSOLIDADO!G1336)=3,CONSOLIDADO!G1336,""))))</f>
        <v/>
      </c>
      <c r="G1332" s="16">
        <f>CONSOLIDADO!B1336</f>
        <v>0</v>
      </c>
      <c r="H1332" s="16" t="str">
        <f>MID(CONSOLIDADO!E1336,6,250)</f>
        <v/>
      </c>
      <c r="I1332" s="36">
        <f>CONSOLIDADO!H1336</f>
        <v>0</v>
      </c>
      <c r="J1332" s="34" t="str">
        <f>+CONSOLIDADO!P1336&amp;" - "&amp;CONSOLIDADO!Q1336&amp;" - "&amp;CONSOLIDADO!R1336&amp;" "&amp;CONSOLIDADO!S1336</f>
        <v xml:space="preserve"> -  -  </v>
      </c>
      <c r="K1332" s="34" t="str">
        <f>+CONSOLIDADO!J1336&amp;" "&amp;CONSOLIDADO!K1336</f>
        <v xml:space="preserve"> </v>
      </c>
      <c r="L1332" s="16" t="str">
        <f>+CONSOLIDADO!L1336&amp;" "&amp;CONSOLIDADO!M1336</f>
        <v xml:space="preserve"> </v>
      </c>
      <c r="M1332" s="16" t="str">
        <f>+CONSOLIDADO!N1336&amp;" "&amp;CONSOLIDADO!O1336</f>
        <v xml:space="preserve"> </v>
      </c>
    </row>
    <row r="1333" spans="1:13" x14ac:dyDescent="0.2">
      <c r="A1333" s="34" t="str">
        <f t="shared" si="100"/>
        <v>-830</v>
      </c>
      <c r="B1333" s="34">
        <f t="shared" si="101"/>
        <v>830</v>
      </c>
      <c r="C1333" s="34" t="str">
        <f t="shared" si="102"/>
        <v/>
      </c>
      <c r="D1333" s="34" t="str">
        <f t="shared" si="103"/>
        <v/>
      </c>
      <c r="E1333" s="34" t="str">
        <f t="shared" si="104"/>
        <v/>
      </c>
      <c r="F1333" s="35" t="str">
        <f>IF(ISERROR(CONSOLIDADO!D1337&amp;IF(LEN(CONSOLIDADO!G1337)=1,"00"&amp;CONSOLIDADO!G1337,IF(LEN(CONSOLIDADO!G1337)=2,"0"&amp;CONSOLIDADO!G1337,IF(LEN(CONSOLIDADO!G1337)=3,CONSOLIDADO!G1337,""))))=TRUE,"",CONSOLIDADO!D1337&amp;IF(LEN(CONSOLIDADO!G1337)=1,"00"&amp;CONSOLIDADO!G1337,IF(LEN(CONSOLIDADO!G1337)=2,"0"&amp;CONSOLIDADO!G1337,IF(LEN(CONSOLIDADO!G1337)=3,CONSOLIDADO!G1337,""))))</f>
        <v/>
      </c>
      <c r="G1333" s="16">
        <f>CONSOLIDADO!B1337</f>
        <v>0</v>
      </c>
      <c r="H1333" s="16" t="str">
        <f>MID(CONSOLIDADO!E1337,6,250)</f>
        <v/>
      </c>
      <c r="I1333" s="36">
        <f>CONSOLIDADO!H1337</f>
        <v>0</v>
      </c>
      <c r="J1333" s="34" t="str">
        <f>+CONSOLIDADO!P1337&amp;" - "&amp;CONSOLIDADO!Q1337&amp;" - "&amp;CONSOLIDADO!R1337&amp;" "&amp;CONSOLIDADO!S1337</f>
        <v xml:space="preserve"> -  -  </v>
      </c>
      <c r="K1333" s="34" t="str">
        <f>+CONSOLIDADO!J1337&amp;" "&amp;CONSOLIDADO!K1337</f>
        <v xml:space="preserve"> </v>
      </c>
      <c r="L1333" s="16" t="str">
        <f>+CONSOLIDADO!L1337&amp;" "&amp;CONSOLIDADO!M1337</f>
        <v xml:space="preserve"> </v>
      </c>
      <c r="M1333" s="16" t="str">
        <f>+CONSOLIDADO!N1337&amp;" "&amp;CONSOLIDADO!O1337</f>
        <v xml:space="preserve"> </v>
      </c>
    </row>
    <row r="1334" spans="1:13" x14ac:dyDescent="0.2">
      <c r="A1334" s="34" t="str">
        <f t="shared" si="100"/>
        <v>-831</v>
      </c>
      <c r="B1334" s="34">
        <f t="shared" si="101"/>
        <v>831</v>
      </c>
      <c r="C1334" s="34" t="str">
        <f t="shared" si="102"/>
        <v/>
      </c>
      <c r="D1334" s="34" t="str">
        <f t="shared" si="103"/>
        <v/>
      </c>
      <c r="E1334" s="34" t="str">
        <f t="shared" si="104"/>
        <v/>
      </c>
      <c r="F1334" s="35" t="str">
        <f>IF(ISERROR(CONSOLIDADO!D1338&amp;IF(LEN(CONSOLIDADO!G1338)=1,"00"&amp;CONSOLIDADO!G1338,IF(LEN(CONSOLIDADO!G1338)=2,"0"&amp;CONSOLIDADO!G1338,IF(LEN(CONSOLIDADO!G1338)=3,CONSOLIDADO!G1338,""))))=TRUE,"",CONSOLIDADO!D1338&amp;IF(LEN(CONSOLIDADO!G1338)=1,"00"&amp;CONSOLIDADO!G1338,IF(LEN(CONSOLIDADO!G1338)=2,"0"&amp;CONSOLIDADO!G1338,IF(LEN(CONSOLIDADO!G1338)=3,CONSOLIDADO!G1338,""))))</f>
        <v/>
      </c>
      <c r="G1334" s="16">
        <f>CONSOLIDADO!B1338</f>
        <v>0</v>
      </c>
      <c r="H1334" s="16" t="str">
        <f>MID(CONSOLIDADO!E1338,6,250)</f>
        <v/>
      </c>
      <c r="I1334" s="36">
        <f>CONSOLIDADO!H1338</f>
        <v>0</v>
      </c>
      <c r="J1334" s="34" t="str">
        <f>+CONSOLIDADO!P1338&amp;" - "&amp;CONSOLIDADO!Q1338&amp;" - "&amp;CONSOLIDADO!R1338&amp;" "&amp;CONSOLIDADO!S1338</f>
        <v xml:space="preserve"> -  -  </v>
      </c>
      <c r="K1334" s="34" t="str">
        <f>+CONSOLIDADO!J1338&amp;" "&amp;CONSOLIDADO!K1338</f>
        <v xml:space="preserve"> </v>
      </c>
      <c r="L1334" s="16" t="str">
        <f>+CONSOLIDADO!L1338&amp;" "&amp;CONSOLIDADO!M1338</f>
        <v xml:space="preserve"> </v>
      </c>
      <c r="M1334" s="16" t="str">
        <f>+CONSOLIDADO!N1338&amp;" "&amp;CONSOLIDADO!O1338</f>
        <v xml:space="preserve"> </v>
      </c>
    </row>
    <row r="1335" spans="1:13" x14ac:dyDescent="0.2">
      <c r="A1335" s="34" t="str">
        <f t="shared" si="100"/>
        <v>-832</v>
      </c>
      <c r="B1335" s="34">
        <f t="shared" si="101"/>
        <v>832</v>
      </c>
      <c r="C1335" s="34" t="str">
        <f t="shared" si="102"/>
        <v/>
      </c>
      <c r="D1335" s="34" t="str">
        <f t="shared" si="103"/>
        <v/>
      </c>
      <c r="E1335" s="34" t="str">
        <f t="shared" si="104"/>
        <v/>
      </c>
      <c r="F1335" s="35" t="str">
        <f>IF(ISERROR(CONSOLIDADO!D1339&amp;IF(LEN(CONSOLIDADO!G1339)=1,"00"&amp;CONSOLIDADO!G1339,IF(LEN(CONSOLIDADO!G1339)=2,"0"&amp;CONSOLIDADO!G1339,IF(LEN(CONSOLIDADO!G1339)=3,CONSOLIDADO!G1339,""))))=TRUE,"",CONSOLIDADO!D1339&amp;IF(LEN(CONSOLIDADO!G1339)=1,"00"&amp;CONSOLIDADO!G1339,IF(LEN(CONSOLIDADO!G1339)=2,"0"&amp;CONSOLIDADO!G1339,IF(LEN(CONSOLIDADO!G1339)=3,CONSOLIDADO!G1339,""))))</f>
        <v/>
      </c>
      <c r="G1335" s="16">
        <f>CONSOLIDADO!B1339</f>
        <v>0</v>
      </c>
      <c r="H1335" s="16" t="str">
        <f>MID(CONSOLIDADO!E1339,6,250)</f>
        <v/>
      </c>
      <c r="I1335" s="36">
        <f>CONSOLIDADO!H1339</f>
        <v>0</v>
      </c>
      <c r="J1335" s="34" t="str">
        <f>+CONSOLIDADO!P1339&amp;" - "&amp;CONSOLIDADO!Q1339&amp;" - "&amp;CONSOLIDADO!R1339&amp;" "&amp;CONSOLIDADO!S1339</f>
        <v xml:space="preserve"> -  -  </v>
      </c>
      <c r="K1335" s="34" t="str">
        <f>+CONSOLIDADO!J1339&amp;" "&amp;CONSOLIDADO!K1339</f>
        <v xml:space="preserve"> </v>
      </c>
      <c r="L1335" s="16" t="str">
        <f>+CONSOLIDADO!L1339&amp;" "&amp;CONSOLIDADO!M1339</f>
        <v xml:space="preserve"> </v>
      </c>
      <c r="M1335" s="16" t="str">
        <f>+CONSOLIDADO!N1339&amp;" "&amp;CONSOLIDADO!O1339</f>
        <v xml:space="preserve"> </v>
      </c>
    </row>
    <row r="1336" spans="1:13" x14ac:dyDescent="0.2">
      <c r="A1336" s="34" t="str">
        <f t="shared" si="100"/>
        <v>-833</v>
      </c>
      <c r="B1336" s="34">
        <f t="shared" si="101"/>
        <v>833</v>
      </c>
      <c r="C1336" s="34" t="str">
        <f t="shared" si="102"/>
        <v/>
      </c>
      <c r="D1336" s="34" t="str">
        <f t="shared" si="103"/>
        <v/>
      </c>
      <c r="E1336" s="34" t="str">
        <f t="shared" si="104"/>
        <v/>
      </c>
      <c r="F1336" s="35" t="str">
        <f>IF(ISERROR(CONSOLIDADO!D1340&amp;IF(LEN(CONSOLIDADO!G1340)=1,"00"&amp;CONSOLIDADO!G1340,IF(LEN(CONSOLIDADO!G1340)=2,"0"&amp;CONSOLIDADO!G1340,IF(LEN(CONSOLIDADO!G1340)=3,CONSOLIDADO!G1340,""))))=TRUE,"",CONSOLIDADO!D1340&amp;IF(LEN(CONSOLIDADO!G1340)=1,"00"&amp;CONSOLIDADO!G1340,IF(LEN(CONSOLIDADO!G1340)=2,"0"&amp;CONSOLIDADO!G1340,IF(LEN(CONSOLIDADO!G1340)=3,CONSOLIDADO!G1340,""))))</f>
        <v/>
      </c>
      <c r="G1336" s="16">
        <f>CONSOLIDADO!B1340</f>
        <v>0</v>
      </c>
      <c r="H1336" s="16" t="str">
        <f>MID(CONSOLIDADO!E1340,6,250)</f>
        <v/>
      </c>
      <c r="I1336" s="36">
        <f>CONSOLIDADO!H1340</f>
        <v>0</v>
      </c>
      <c r="J1336" s="34" t="str">
        <f>+CONSOLIDADO!P1340&amp;" - "&amp;CONSOLIDADO!Q1340&amp;" - "&amp;CONSOLIDADO!R1340&amp;" "&amp;CONSOLIDADO!S1340</f>
        <v xml:space="preserve"> -  -  </v>
      </c>
      <c r="K1336" s="34" t="str">
        <f>+CONSOLIDADO!J1340&amp;" "&amp;CONSOLIDADO!K1340</f>
        <v xml:space="preserve"> </v>
      </c>
      <c r="L1336" s="16" t="str">
        <f>+CONSOLIDADO!L1340&amp;" "&amp;CONSOLIDADO!M1340</f>
        <v xml:space="preserve"> </v>
      </c>
      <c r="M1336" s="16" t="str">
        <f>+CONSOLIDADO!N1340&amp;" "&amp;CONSOLIDADO!O1340</f>
        <v xml:space="preserve"> </v>
      </c>
    </row>
    <row r="1337" spans="1:13" x14ac:dyDescent="0.2">
      <c r="A1337" s="34" t="str">
        <f t="shared" si="100"/>
        <v>-834</v>
      </c>
      <c r="B1337" s="34">
        <f t="shared" si="101"/>
        <v>834</v>
      </c>
      <c r="C1337" s="34" t="str">
        <f t="shared" si="102"/>
        <v/>
      </c>
      <c r="D1337" s="34" t="str">
        <f t="shared" si="103"/>
        <v/>
      </c>
      <c r="E1337" s="34" t="str">
        <f t="shared" si="104"/>
        <v/>
      </c>
      <c r="F1337" s="35" t="str">
        <f>IF(ISERROR(CONSOLIDADO!D1341&amp;IF(LEN(CONSOLIDADO!G1341)=1,"00"&amp;CONSOLIDADO!G1341,IF(LEN(CONSOLIDADO!G1341)=2,"0"&amp;CONSOLIDADO!G1341,IF(LEN(CONSOLIDADO!G1341)=3,CONSOLIDADO!G1341,""))))=TRUE,"",CONSOLIDADO!D1341&amp;IF(LEN(CONSOLIDADO!G1341)=1,"00"&amp;CONSOLIDADO!G1341,IF(LEN(CONSOLIDADO!G1341)=2,"0"&amp;CONSOLIDADO!G1341,IF(LEN(CONSOLIDADO!G1341)=3,CONSOLIDADO!G1341,""))))</f>
        <v/>
      </c>
      <c r="G1337" s="16">
        <f>CONSOLIDADO!B1341</f>
        <v>0</v>
      </c>
      <c r="H1337" s="16" t="str">
        <f>MID(CONSOLIDADO!E1341,6,250)</f>
        <v/>
      </c>
      <c r="I1337" s="36">
        <f>CONSOLIDADO!H1341</f>
        <v>0</v>
      </c>
      <c r="J1337" s="34" t="str">
        <f>+CONSOLIDADO!P1341&amp;" - "&amp;CONSOLIDADO!Q1341&amp;" - "&amp;CONSOLIDADO!R1341&amp;" "&amp;CONSOLIDADO!S1341</f>
        <v xml:space="preserve"> -  -  </v>
      </c>
      <c r="K1337" s="34" t="str">
        <f>+CONSOLIDADO!J1341&amp;" "&amp;CONSOLIDADO!K1341</f>
        <v xml:space="preserve"> </v>
      </c>
      <c r="L1337" s="16" t="str">
        <f>+CONSOLIDADO!L1341&amp;" "&amp;CONSOLIDADO!M1341</f>
        <v xml:space="preserve"> </v>
      </c>
      <c r="M1337" s="16" t="str">
        <f>+CONSOLIDADO!N1341&amp;" "&amp;CONSOLIDADO!O1341</f>
        <v xml:space="preserve"> </v>
      </c>
    </row>
    <row r="1338" spans="1:13" x14ac:dyDescent="0.2">
      <c r="A1338" s="34" t="str">
        <f t="shared" si="100"/>
        <v>-835</v>
      </c>
      <c r="B1338" s="34">
        <f t="shared" si="101"/>
        <v>835</v>
      </c>
      <c r="C1338" s="34" t="str">
        <f t="shared" si="102"/>
        <v/>
      </c>
      <c r="D1338" s="34" t="str">
        <f t="shared" si="103"/>
        <v/>
      </c>
      <c r="E1338" s="34" t="str">
        <f t="shared" si="104"/>
        <v/>
      </c>
      <c r="F1338" s="35" t="str">
        <f>IF(ISERROR(CONSOLIDADO!D1342&amp;IF(LEN(CONSOLIDADO!G1342)=1,"00"&amp;CONSOLIDADO!G1342,IF(LEN(CONSOLIDADO!G1342)=2,"0"&amp;CONSOLIDADO!G1342,IF(LEN(CONSOLIDADO!G1342)=3,CONSOLIDADO!G1342,""))))=TRUE,"",CONSOLIDADO!D1342&amp;IF(LEN(CONSOLIDADO!G1342)=1,"00"&amp;CONSOLIDADO!G1342,IF(LEN(CONSOLIDADO!G1342)=2,"0"&amp;CONSOLIDADO!G1342,IF(LEN(CONSOLIDADO!G1342)=3,CONSOLIDADO!G1342,""))))</f>
        <v/>
      </c>
      <c r="G1338" s="16">
        <f>CONSOLIDADO!B1342</f>
        <v>0</v>
      </c>
      <c r="H1338" s="16" t="str">
        <f>MID(CONSOLIDADO!E1342,6,250)</f>
        <v/>
      </c>
      <c r="I1338" s="36">
        <f>CONSOLIDADO!H1342</f>
        <v>0</v>
      </c>
      <c r="J1338" s="34" t="str">
        <f>+CONSOLIDADO!P1342&amp;" - "&amp;CONSOLIDADO!Q1342&amp;" - "&amp;CONSOLIDADO!R1342&amp;" "&amp;CONSOLIDADO!S1342</f>
        <v xml:space="preserve"> -  -  </v>
      </c>
      <c r="K1338" s="34" t="str">
        <f>+CONSOLIDADO!J1342&amp;" "&amp;CONSOLIDADO!K1342</f>
        <v xml:space="preserve"> </v>
      </c>
      <c r="L1338" s="16" t="str">
        <f>+CONSOLIDADO!L1342&amp;" "&amp;CONSOLIDADO!M1342</f>
        <v xml:space="preserve"> </v>
      </c>
      <c r="M1338" s="16" t="str">
        <f>+CONSOLIDADO!N1342&amp;" "&amp;CONSOLIDADO!O1342</f>
        <v xml:space="preserve"> </v>
      </c>
    </row>
    <row r="1339" spans="1:13" x14ac:dyDescent="0.2">
      <c r="A1339" s="34" t="str">
        <f t="shared" si="100"/>
        <v>-836</v>
      </c>
      <c r="B1339" s="34">
        <f t="shared" si="101"/>
        <v>836</v>
      </c>
      <c r="C1339" s="34" t="str">
        <f t="shared" si="102"/>
        <v/>
      </c>
      <c r="D1339" s="34" t="str">
        <f t="shared" si="103"/>
        <v/>
      </c>
      <c r="E1339" s="34" t="str">
        <f t="shared" si="104"/>
        <v/>
      </c>
      <c r="F1339" s="35" t="str">
        <f>IF(ISERROR(CONSOLIDADO!D1343&amp;IF(LEN(CONSOLIDADO!G1343)=1,"00"&amp;CONSOLIDADO!G1343,IF(LEN(CONSOLIDADO!G1343)=2,"0"&amp;CONSOLIDADO!G1343,IF(LEN(CONSOLIDADO!G1343)=3,CONSOLIDADO!G1343,""))))=TRUE,"",CONSOLIDADO!D1343&amp;IF(LEN(CONSOLIDADO!G1343)=1,"00"&amp;CONSOLIDADO!G1343,IF(LEN(CONSOLIDADO!G1343)=2,"0"&amp;CONSOLIDADO!G1343,IF(LEN(CONSOLIDADO!G1343)=3,CONSOLIDADO!G1343,""))))</f>
        <v/>
      </c>
      <c r="G1339" s="16">
        <f>CONSOLIDADO!B1343</f>
        <v>0</v>
      </c>
      <c r="H1339" s="16" t="str">
        <f>MID(CONSOLIDADO!E1343,6,250)</f>
        <v/>
      </c>
      <c r="I1339" s="36">
        <f>CONSOLIDADO!H1343</f>
        <v>0</v>
      </c>
      <c r="J1339" s="34" t="str">
        <f>+CONSOLIDADO!P1343&amp;" - "&amp;CONSOLIDADO!Q1343&amp;" - "&amp;CONSOLIDADO!R1343&amp;" "&amp;CONSOLIDADO!S1343</f>
        <v xml:space="preserve"> -  -  </v>
      </c>
      <c r="K1339" s="34" t="str">
        <f>+CONSOLIDADO!J1343&amp;" "&amp;CONSOLIDADO!K1343</f>
        <v xml:space="preserve"> </v>
      </c>
      <c r="L1339" s="16" t="str">
        <f>+CONSOLIDADO!L1343&amp;" "&amp;CONSOLIDADO!M1343</f>
        <v xml:space="preserve"> </v>
      </c>
      <c r="M1339" s="16" t="str">
        <f>+CONSOLIDADO!N1343&amp;" "&amp;CONSOLIDADO!O1343</f>
        <v xml:space="preserve"> </v>
      </c>
    </row>
    <row r="1340" spans="1:13" x14ac:dyDescent="0.2">
      <c r="A1340" s="34" t="str">
        <f t="shared" si="100"/>
        <v>-837</v>
      </c>
      <c r="B1340" s="34">
        <f t="shared" si="101"/>
        <v>837</v>
      </c>
      <c r="C1340" s="34" t="str">
        <f t="shared" si="102"/>
        <v/>
      </c>
      <c r="D1340" s="34" t="str">
        <f t="shared" si="103"/>
        <v/>
      </c>
      <c r="E1340" s="34" t="str">
        <f t="shared" si="104"/>
        <v/>
      </c>
      <c r="F1340" s="35" t="str">
        <f>IF(ISERROR(CONSOLIDADO!D1344&amp;IF(LEN(CONSOLIDADO!G1344)=1,"00"&amp;CONSOLIDADO!G1344,IF(LEN(CONSOLIDADO!G1344)=2,"0"&amp;CONSOLIDADO!G1344,IF(LEN(CONSOLIDADO!G1344)=3,CONSOLIDADO!G1344,""))))=TRUE,"",CONSOLIDADO!D1344&amp;IF(LEN(CONSOLIDADO!G1344)=1,"00"&amp;CONSOLIDADO!G1344,IF(LEN(CONSOLIDADO!G1344)=2,"0"&amp;CONSOLIDADO!G1344,IF(LEN(CONSOLIDADO!G1344)=3,CONSOLIDADO!G1344,""))))</f>
        <v/>
      </c>
      <c r="G1340" s="16">
        <f>CONSOLIDADO!B1344</f>
        <v>0</v>
      </c>
      <c r="H1340" s="16" t="str">
        <f>MID(CONSOLIDADO!E1344,6,250)</f>
        <v/>
      </c>
      <c r="I1340" s="36">
        <f>CONSOLIDADO!H1344</f>
        <v>0</v>
      </c>
      <c r="J1340" s="34" t="str">
        <f>+CONSOLIDADO!P1344&amp;" - "&amp;CONSOLIDADO!Q1344&amp;" - "&amp;CONSOLIDADO!R1344&amp;" "&amp;CONSOLIDADO!S1344</f>
        <v xml:space="preserve"> -  -  </v>
      </c>
      <c r="K1340" s="34" t="str">
        <f>+CONSOLIDADO!J1344&amp;" "&amp;CONSOLIDADO!K1344</f>
        <v xml:space="preserve"> </v>
      </c>
      <c r="L1340" s="16" t="str">
        <f>+CONSOLIDADO!L1344&amp;" "&amp;CONSOLIDADO!M1344</f>
        <v xml:space="preserve"> </v>
      </c>
      <c r="M1340" s="16" t="str">
        <f>+CONSOLIDADO!N1344&amp;" "&amp;CONSOLIDADO!O1344</f>
        <v xml:space="preserve"> </v>
      </c>
    </row>
    <row r="1341" spans="1:13" x14ac:dyDescent="0.2">
      <c r="A1341" s="34" t="str">
        <f t="shared" si="100"/>
        <v>-838</v>
      </c>
      <c r="B1341" s="34">
        <f t="shared" si="101"/>
        <v>838</v>
      </c>
      <c r="C1341" s="34" t="str">
        <f t="shared" si="102"/>
        <v/>
      </c>
      <c r="D1341" s="34" t="str">
        <f t="shared" si="103"/>
        <v/>
      </c>
      <c r="E1341" s="34" t="str">
        <f t="shared" si="104"/>
        <v/>
      </c>
      <c r="F1341" s="35" t="str">
        <f>IF(ISERROR(CONSOLIDADO!D1345&amp;IF(LEN(CONSOLIDADO!G1345)=1,"00"&amp;CONSOLIDADO!G1345,IF(LEN(CONSOLIDADO!G1345)=2,"0"&amp;CONSOLIDADO!G1345,IF(LEN(CONSOLIDADO!G1345)=3,CONSOLIDADO!G1345,""))))=TRUE,"",CONSOLIDADO!D1345&amp;IF(LEN(CONSOLIDADO!G1345)=1,"00"&amp;CONSOLIDADO!G1345,IF(LEN(CONSOLIDADO!G1345)=2,"0"&amp;CONSOLIDADO!G1345,IF(LEN(CONSOLIDADO!G1345)=3,CONSOLIDADO!G1345,""))))</f>
        <v/>
      </c>
      <c r="G1341" s="16">
        <f>CONSOLIDADO!B1345</f>
        <v>0</v>
      </c>
      <c r="H1341" s="16" t="str">
        <f>MID(CONSOLIDADO!E1345,6,250)</f>
        <v/>
      </c>
      <c r="I1341" s="36">
        <f>CONSOLIDADO!H1345</f>
        <v>0</v>
      </c>
      <c r="J1341" s="34" t="str">
        <f>+CONSOLIDADO!P1345&amp;" - "&amp;CONSOLIDADO!Q1345&amp;" - "&amp;CONSOLIDADO!R1345&amp;" "&amp;CONSOLIDADO!S1345</f>
        <v xml:space="preserve"> -  -  </v>
      </c>
      <c r="K1341" s="34" t="str">
        <f>+CONSOLIDADO!J1345&amp;" "&amp;CONSOLIDADO!K1345</f>
        <v xml:space="preserve"> </v>
      </c>
      <c r="L1341" s="16" t="str">
        <f>+CONSOLIDADO!L1345&amp;" "&amp;CONSOLIDADO!M1345</f>
        <v xml:space="preserve"> </v>
      </c>
      <c r="M1341" s="16" t="str">
        <f>+CONSOLIDADO!N1345&amp;" "&amp;CONSOLIDADO!O1345</f>
        <v xml:space="preserve"> </v>
      </c>
    </row>
    <row r="1342" spans="1:13" x14ac:dyDescent="0.2">
      <c r="A1342" s="34" t="str">
        <f t="shared" si="100"/>
        <v>-839</v>
      </c>
      <c r="B1342" s="34">
        <f t="shared" si="101"/>
        <v>839</v>
      </c>
      <c r="C1342" s="34" t="str">
        <f t="shared" si="102"/>
        <v/>
      </c>
      <c r="D1342" s="34" t="str">
        <f t="shared" si="103"/>
        <v/>
      </c>
      <c r="E1342" s="34" t="str">
        <f t="shared" si="104"/>
        <v/>
      </c>
      <c r="F1342" s="35" t="str">
        <f>IF(ISERROR(CONSOLIDADO!D1346&amp;IF(LEN(CONSOLIDADO!G1346)=1,"00"&amp;CONSOLIDADO!G1346,IF(LEN(CONSOLIDADO!G1346)=2,"0"&amp;CONSOLIDADO!G1346,IF(LEN(CONSOLIDADO!G1346)=3,CONSOLIDADO!G1346,""))))=TRUE,"",CONSOLIDADO!D1346&amp;IF(LEN(CONSOLIDADO!G1346)=1,"00"&amp;CONSOLIDADO!G1346,IF(LEN(CONSOLIDADO!G1346)=2,"0"&amp;CONSOLIDADO!G1346,IF(LEN(CONSOLIDADO!G1346)=3,CONSOLIDADO!G1346,""))))</f>
        <v/>
      </c>
      <c r="G1342" s="16">
        <f>CONSOLIDADO!B1346</f>
        <v>0</v>
      </c>
      <c r="H1342" s="16" t="str">
        <f>MID(CONSOLIDADO!E1346,6,250)</f>
        <v/>
      </c>
      <c r="I1342" s="36">
        <f>CONSOLIDADO!H1346</f>
        <v>0</v>
      </c>
      <c r="J1342" s="34" t="str">
        <f>+CONSOLIDADO!P1346&amp;" - "&amp;CONSOLIDADO!Q1346&amp;" - "&amp;CONSOLIDADO!R1346&amp;" "&amp;CONSOLIDADO!S1346</f>
        <v xml:space="preserve"> -  -  </v>
      </c>
      <c r="K1342" s="34" t="str">
        <f>+CONSOLIDADO!J1346&amp;" "&amp;CONSOLIDADO!K1346</f>
        <v xml:space="preserve"> </v>
      </c>
      <c r="L1342" s="16" t="str">
        <f>+CONSOLIDADO!L1346&amp;" "&amp;CONSOLIDADO!M1346</f>
        <v xml:space="preserve"> </v>
      </c>
      <c r="M1342" s="16" t="str">
        <f>+CONSOLIDADO!N1346&amp;" "&amp;CONSOLIDADO!O1346</f>
        <v xml:space="preserve"> </v>
      </c>
    </row>
    <row r="1343" spans="1:13" x14ac:dyDescent="0.2">
      <c r="A1343" s="34" t="str">
        <f t="shared" si="100"/>
        <v>-840</v>
      </c>
      <c r="B1343" s="34">
        <f t="shared" si="101"/>
        <v>840</v>
      </c>
      <c r="C1343" s="34" t="str">
        <f t="shared" si="102"/>
        <v/>
      </c>
      <c r="D1343" s="34" t="str">
        <f t="shared" si="103"/>
        <v/>
      </c>
      <c r="E1343" s="34" t="str">
        <f t="shared" si="104"/>
        <v/>
      </c>
      <c r="F1343" s="35" t="str">
        <f>IF(ISERROR(CONSOLIDADO!D1347&amp;IF(LEN(CONSOLIDADO!G1347)=1,"00"&amp;CONSOLIDADO!G1347,IF(LEN(CONSOLIDADO!G1347)=2,"0"&amp;CONSOLIDADO!G1347,IF(LEN(CONSOLIDADO!G1347)=3,CONSOLIDADO!G1347,""))))=TRUE,"",CONSOLIDADO!D1347&amp;IF(LEN(CONSOLIDADO!G1347)=1,"00"&amp;CONSOLIDADO!G1347,IF(LEN(CONSOLIDADO!G1347)=2,"0"&amp;CONSOLIDADO!G1347,IF(LEN(CONSOLIDADO!G1347)=3,CONSOLIDADO!G1347,""))))</f>
        <v/>
      </c>
      <c r="G1343" s="16">
        <f>CONSOLIDADO!B1347</f>
        <v>0</v>
      </c>
      <c r="H1343" s="16" t="str">
        <f>MID(CONSOLIDADO!E1347,6,250)</f>
        <v/>
      </c>
      <c r="I1343" s="36">
        <f>CONSOLIDADO!H1347</f>
        <v>0</v>
      </c>
      <c r="J1343" s="34" t="str">
        <f>+CONSOLIDADO!P1347&amp;" - "&amp;CONSOLIDADO!Q1347&amp;" - "&amp;CONSOLIDADO!R1347&amp;" "&amp;CONSOLIDADO!S1347</f>
        <v xml:space="preserve"> -  -  </v>
      </c>
      <c r="K1343" s="34" t="str">
        <f>+CONSOLIDADO!J1347&amp;" "&amp;CONSOLIDADO!K1347</f>
        <v xml:space="preserve"> </v>
      </c>
      <c r="L1343" s="16" t="str">
        <f>+CONSOLIDADO!L1347&amp;" "&amp;CONSOLIDADO!M1347</f>
        <v xml:space="preserve"> </v>
      </c>
      <c r="M1343" s="16" t="str">
        <f>+CONSOLIDADO!N1347&amp;" "&amp;CONSOLIDADO!O1347</f>
        <v xml:space="preserve"> </v>
      </c>
    </row>
    <row r="1344" spans="1:13" x14ac:dyDescent="0.2">
      <c r="A1344" s="34" t="str">
        <f t="shared" si="100"/>
        <v>-841</v>
      </c>
      <c r="B1344" s="34">
        <f t="shared" si="101"/>
        <v>841</v>
      </c>
      <c r="C1344" s="34" t="str">
        <f t="shared" si="102"/>
        <v/>
      </c>
      <c r="D1344" s="34" t="str">
        <f t="shared" si="103"/>
        <v/>
      </c>
      <c r="E1344" s="34" t="str">
        <f t="shared" si="104"/>
        <v/>
      </c>
      <c r="F1344" s="35" t="str">
        <f>IF(ISERROR(CONSOLIDADO!D1348&amp;IF(LEN(CONSOLIDADO!G1348)=1,"00"&amp;CONSOLIDADO!G1348,IF(LEN(CONSOLIDADO!G1348)=2,"0"&amp;CONSOLIDADO!G1348,IF(LEN(CONSOLIDADO!G1348)=3,CONSOLIDADO!G1348,""))))=TRUE,"",CONSOLIDADO!D1348&amp;IF(LEN(CONSOLIDADO!G1348)=1,"00"&amp;CONSOLIDADO!G1348,IF(LEN(CONSOLIDADO!G1348)=2,"0"&amp;CONSOLIDADO!G1348,IF(LEN(CONSOLIDADO!G1348)=3,CONSOLIDADO!G1348,""))))</f>
        <v/>
      </c>
      <c r="G1344" s="16">
        <f>CONSOLIDADO!B1348</f>
        <v>0</v>
      </c>
      <c r="H1344" s="16" t="str">
        <f>MID(CONSOLIDADO!E1348,6,250)</f>
        <v/>
      </c>
      <c r="I1344" s="36">
        <f>CONSOLIDADO!H1348</f>
        <v>0</v>
      </c>
      <c r="J1344" s="34" t="str">
        <f>+CONSOLIDADO!P1348&amp;" - "&amp;CONSOLIDADO!Q1348&amp;" - "&amp;CONSOLIDADO!R1348&amp;" "&amp;CONSOLIDADO!S1348</f>
        <v xml:space="preserve"> -  -  </v>
      </c>
      <c r="K1344" s="34" t="str">
        <f>+CONSOLIDADO!J1348&amp;" "&amp;CONSOLIDADO!K1348</f>
        <v xml:space="preserve"> </v>
      </c>
      <c r="L1344" s="16" t="str">
        <f>+CONSOLIDADO!L1348&amp;" "&amp;CONSOLIDADO!M1348</f>
        <v xml:space="preserve"> </v>
      </c>
      <c r="M1344" s="16" t="str">
        <f>+CONSOLIDADO!N1348&amp;" "&amp;CONSOLIDADO!O1348</f>
        <v xml:space="preserve"> </v>
      </c>
    </row>
    <row r="1345" spans="1:13" x14ac:dyDescent="0.2">
      <c r="A1345" s="34" t="str">
        <f t="shared" si="100"/>
        <v>-842</v>
      </c>
      <c r="B1345" s="34">
        <f t="shared" si="101"/>
        <v>842</v>
      </c>
      <c r="C1345" s="34" t="str">
        <f t="shared" si="102"/>
        <v/>
      </c>
      <c r="D1345" s="34" t="str">
        <f t="shared" si="103"/>
        <v/>
      </c>
      <c r="E1345" s="34" t="str">
        <f t="shared" si="104"/>
        <v/>
      </c>
      <c r="F1345" s="35" t="str">
        <f>IF(ISERROR(CONSOLIDADO!D1349&amp;IF(LEN(CONSOLIDADO!G1349)=1,"00"&amp;CONSOLIDADO!G1349,IF(LEN(CONSOLIDADO!G1349)=2,"0"&amp;CONSOLIDADO!G1349,IF(LEN(CONSOLIDADO!G1349)=3,CONSOLIDADO!G1349,""))))=TRUE,"",CONSOLIDADO!D1349&amp;IF(LEN(CONSOLIDADO!G1349)=1,"00"&amp;CONSOLIDADO!G1349,IF(LEN(CONSOLIDADO!G1349)=2,"0"&amp;CONSOLIDADO!G1349,IF(LEN(CONSOLIDADO!G1349)=3,CONSOLIDADO!G1349,""))))</f>
        <v/>
      </c>
      <c r="G1345" s="16">
        <f>CONSOLIDADO!B1349</f>
        <v>0</v>
      </c>
      <c r="H1345" s="16" t="str">
        <f>MID(CONSOLIDADO!E1349,6,250)</f>
        <v/>
      </c>
      <c r="I1345" s="36">
        <f>CONSOLIDADO!H1349</f>
        <v>0</v>
      </c>
      <c r="J1345" s="34" t="str">
        <f>+CONSOLIDADO!P1349&amp;" - "&amp;CONSOLIDADO!Q1349&amp;" - "&amp;CONSOLIDADO!R1349&amp;" "&amp;CONSOLIDADO!S1349</f>
        <v xml:space="preserve"> -  -  </v>
      </c>
      <c r="K1345" s="34" t="str">
        <f>+CONSOLIDADO!J1349&amp;" "&amp;CONSOLIDADO!K1349</f>
        <v xml:space="preserve"> </v>
      </c>
      <c r="L1345" s="16" t="str">
        <f>+CONSOLIDADO!L1349&amp;" "&amp;CONSOLIDADO!M1349</f>
        <v xml:space="preserve"> </v>
      </c>
      <c r="M1345" s="16" t="str">
        <f>+CONSOLIDADO!N1349&amp;" "&amp;CONSOLIDADO!O1349</f>
        <v xml:space="preserve"> </v>
      </c>
    </row>
    <row r="1346" spans="1:13" x14ac:dyDescent="0.2">
      <c r="A1346" s="34" t="str">
        <f t="shared" si="100"/>
        <v>-843</v>
      </c>
      <c r="B1346" s="34">
        <f t="shared" si="101"/>
        <v>843</v>
      </c>
      <c r="C1346" s="34" t="str">
        <f t="shared" si="102"/>
        <v/>
      </c>
      <c r="D1346" s="34" t="str">
        <f t="shared" si="103"/>
        <v/>
      </c>
      <c r="E1346" s="34" t="str">
        <f t="shared" si="104"/>
        <v/>
      </c>
      <c r="F1346" s="35" t="str">
        <f>IF(ISERROR(CONSOLIDADO!D1350&amp;IF(LEN(CONSOLIDADO!G1350)=1,"00"&amp;CONSOLIDADO!G1350,IF(LEN(CONSOLIDADO!G1350)=2,"0"&amp;CONSOLIDADO!G1350,IF(LEN(CONSOLIDADO!G1350)=3,CONSOLIDADO!G1350,""))))=TRUE,"",CONSOLIDADO!D1350&amp;IF(LEN(CONSOLIDADO!G1350)=1,"00"&amp;CONSOLIDADO!G1350,IF(LEN(CONSOLIDADO!G1350)=2,"0"&amp;CONSOLIDADO!G1350,IF(LEN(CONSOLIDADO!G1350)=3,CONSOLIDADO!G1350,""))))</f>
        <v/>
      </c>
      <c r="G1346" s="16">
        <f>CONSOLIDADO!B1350</f>
        <v>0</v>
      </c>
      <c r="H1346" s="16" t="str">
        <f>MID(CONSOLIDADO!E1350,6,250)</f>
        <v/>
      </c>
      <c r="I1346" s="36">
        <f>CONSOLIDADO!H1350</f>
        <v>0</v>
      </c>
      <c r="J1346" s="34" t="str">
        <f>+CONSOLIDADO!P1350&amp;" - "&amp;CONSOLIDADO!Q1350&amp;" - "&amp;CONSOLIDADO!R1350&amp;" "&amp;CONSOLIDADO!S1350</f>
        <v xml:space="preserve"> -  -  </v>
      </c>
      <c r="K1346" s="34" t="str">
        <f>+CONSOLIDADO!J1350&amp;" "&amp;CONSOLIDADO!K1350</f>
        <v xml:space="preserve"> </v>
      </c>
      <c r="L1346" s="16" t="str">
        <f>+CONSOLIDADO!L1350&amp;" "&amp;CONSOLIDADO!M1350</f>
        <v xml:space="preserve"> </v>
      </c>
      <c r="M1346" s="16" t="str">
        <f>+CONSOLIDADO!N1350&amp;" "&amp;CONSOLIDADO!O1350</f>
        <v xml:space="preserve"> </v>
      </c>
    </row>
    <row r="1347" spans="1:13" x14ac:dyDescent="0.2">
      <c r="A1347" s="34" t="str">
        <f t="shared" si="100"/>
        <v>-844</v>
      </c>
      <c r="B1347" s="34">
        <f t="shared" si="101"/>
        <v>844</v>
      </c>
      <c r="C1347" s="34" t="str">
        <f t="shared" si="102"/>
        <v/>
      </c>
      <c r="D1347" s="34" t="str">
        <f t="shared" si="103"/>
        <v/>
      </c>
      <c r="E1347" s="34" t="str">
        <f t="shared" si="104"/>
        <v/>
      </c>
      <c r="F1347" s="35" t="str">
        <f>IF(ISERROR(CONSOLIDADO!D1351&amp;IF(LEN(CONSOLIDADO!G1351)=1,"00"&amp;CONSOLIDADO!G1351,IF(LEN(CONSOLIDADO!G1351)=2,"0"&amp;CONSOLIDADO!G1351,IF(LEN(CONSOLIDADO!G1351)=3,CONSOLIDADO!G1351,""))))=TRUE,"",CONSOLIDADO!D1351&amp;IF(LEN(CONSOLIDADO!G1351)=1,"00"&amp;CONSOLIDADO!G1351,IF(LEN(CONSOLIDADO!G1351)=2,"0"&amp;CONSOLIDADO!G1351,IF(LEN(CONSOLIDADO!G1351)=3,CONSOLIDADO!G1351,""))))</f>
        <v/>
      </c>
      <c r="G1347" s="16">
        <f>CONSOLIDADO!B1351</f>
        <v>0</v>
      </c>
      <c r="H1347" s="16" t="str">
        <f>MID(CONSOLIDADO!E1351,6,250)</f>
        <v/>
      </c>
      <c r="I1347" s="36">
        <f>CONSOLIDADO!H1351</f>
        <v>0</v>
      </c>
      <c r="J1347" s="34" t="str">
        <f>+CONSOLIDADO!P1351&amp;" - "&amp;CONSOLIDADO!Q1351&amp;" - "&amp;CONSOLIDADO!R1351&amp;" "&amp;CONSOLIDADO!S1351</f>
        <v xml:space="preserve"> -  -  </v>
      </c>
      <c r="K1347" s="34" t="str">
        <f>+CONSOLIDADO!J1351&amp;" "&amp;CONSOLIDADO!K1351</f>
        <v xml:space="preserve"> </v>
      </c>
      <c r="L1347" s="16" t="str">
        <f>+CONSOLIDADO!L1351&amp;" "&amp;CONSOLIDADO!M1351</f>
        <v xml:space="preserve"> </v>
      </c>
      <c r="M1347" s="16" t="str">
        <f>+CONSOLIDADO!N1351&amp;" "&amp;CONSOLIDADO!O1351</f>
        <v xml:space="preserve"> </v>
      </c>
    </row>
    <row r="1348" spans="1:13" x14ac:dyDescent="0.2">
      <c r="A1348" s="34" t="str">
        <f t="shared" ref="A1348:A1411" si="105">+C1348&amp;"-"&amp;B1348</f>
        <v>-845</v>
      </c>
      <c r="B1348" s="34">
        <f t="shared" ref="B1348:B1411" si="106">IF(C1348=C1347,B1347+1,1)</f>
        <v>845</v>
      </c>
      <c r="C1348" s="34" t="str">
        <f t="shared" ref="C1348:C1411" si="107">MID($F1348,1,13)</f>
        <v/>
      </c>
      <c r="D1348" s="34" t="str">
        <f t="shared" ref="D1348:D1411" si="108">MID($F1348,1,15)</f>
        <v/>
      </c>
      <c r="E1348" s="34" t="str">
        <f t="shared" ref="E1348:E1411" si="109">MID($F1348,1,17)</f>
        <v/>
      </c>
      <c r="F1348" s="35" t="str">
        <f>IF(ISERROR(CONSOLIDADO!D1352&amp;IF(LEN(CONSOLIDADO!G1352)=1,"00"&amp;CONSOLIDADO!G1352,IF(LEN(CONSOLIDADO!G1352)=2,"0"&amp;CONSOLIDADO!G1352,IF(LEN(CONSOLIDADO!G1352)=3,CONSOLIDADO!G1352,""))))=TRUE,"",CONSOLIDADO!D1352&amp;IF(LEN(CONSOLIDADO!G1352)=1,"00"&amp;CONSOLIDADO!G1352,IF(LEN(CONSOLIDADO!G1352)=2,"0"&amp;CONSOLIDADO!G1352,IF(LEN(CONSOLIDADO!G1352)=3,CONSOLIDADO!G1352,""))))</f>
        <v/>
      </c>
      <c r="G1348" s="16">
        <f>CONSOLIDADO!B1352</f>
        <v>0</v>
      </c>
      <c r="H1348" s="16" t="str">
        <f>MID(CONSOLIDADO!E1352,6,250)</f>
        <v/>
      </c>
      <c r="I1348" s="36">
        <f>CONSOLIDADO!H1352</f>
        <v>0</v>
      </c>
      <c r="J1348" s="34" t="str">
        <f>+CONSOLIDADO!P1352&amp;" - "&amp;CONSOLIDADO!Q1352&amp;" - "&amp;CONSOLIDADO!R1352&amp;" "&amp;CONSOLIDADO!S1352</f>
        <v xml:space="preserve"> -  -  </v>
      </c>
      <c r="K1348" s="34" t="str">
        <f>+CONSOLIDADO!J1352&amp;" "&amp;CONSOLIDADO!K1352</f>
        <v xml:space="preserve"> </v>
      </c>
      <c r="L1348" s="16" t="str">
        <f>+CONSOLIDADO!L1352&amp;" "&amp;CONSOLIDADO!M1352</f>
        <v xml:space="preserve"> </v>
      </c>
      <c r="M1348" s="16" t="str">
        <f>+CONSOLIDADO!N1352&amp;" "&amp;CONSOLIDADO!O1352</f>
        <v xml:space="preserve"> </v>
      </c>
    </row>
    <row r="1349" spans="1:13" x14ac:dyDescent="0.2">
      <c r="A1349" s="34" t="str">
        <f t="shared" si="105"/>
        <v>-846</v>
      </c>
      <c r="B1349" s="34">
        <f t="shared" si="106"/>
        <v>846</v>
      </c>
      <c r="C1349" s="34" t="str">
        <f t="shared" si="107"/>
        <v/>
      </c>
      <c r="D1349" s="34" t="str">
        <f t="shared" si="108"/>
        <v/>
      </c>
      <c r="E1349" s="34" t="str">
        <f t="shared" si="109"/>
        <v/>
      </c>
      <c r="F1349" s="35" t="str">
        <f>IF(ISERROR(CONSOLIDADO!D1353&amp;IF(LEN(CONSOLIDADO!G1353)=1,"00"&amp;CONSOLIDADO!G1353,IF(LEN(CONSOLIDADO!G1353)=2,"0"&amp;CONSOLIDADO!G1353,IF(LEN(CONSOLIDADO!G1353)=3,CONSOLIDADO!G1353,""))))=TRUE,"",CONSOLIDADO!D1353&amp;IF(LEN(CONSOLIDADO!G1353)=1,"00"&amp;CONSOLIDADO!G1353,IF(LEN(CONSOLIDADO!G1353)=2,"0"&amp;CONSOLIDADO!G1353,IF(LEN(CONSOLIDADO!G1353)=3,CONSOLIDADO!G1353,""))))</f>
        <v/>
      </c>
      <c r="G1349" s="16">
        <f>CONSOLIDADO!B1353</f>
        <v>0</v>
      </c>
      <c r="H1349" s="16" t="str">
        <f>MID(CONSOLIDADO!E1353,6,250)</f>
        <v/>
      </c>
      <c r="I1349" s="36">
        <f>CONSOLIDADO!H1353</f>
        <v>0</v>
      </c>
      <c r="J1349" s="34" t="str">
        <f>+CONSOLIDADO!P1353&amp;" - "&amp;CONSOLIDADO!Q1353&amp;" - "&amp;CONSOLIDADO!R1353&amp;" "&amp;CONSOLIDADO!S1353</f>
        <v xml:space="preserve"> -  -  </v>
      </c>
      <c r="K1349" s="34" t="str">
        <f>+CONSOLIDADO!J1353&amp;" "&amp;CONSOLIDADO!K1353</f>
        <v xml:space="preserve"> </v>
      </c>
      <c r="L1349" s="16" t="str">
        <f>+CONSOLIDADO!L1353&amp;" "&amp;CONSOLIDADO!M1353</f>
        <v xml:space="preserve"> </v>
      </c>
      <c r="M1349" s="16" t="str">
        <f>+CONSOLIDADO!N1353&amp;" "&amp;CONSOLIDADO!O1353</f>
        <v xml:space="preserve"> </v>
      </c>
    </row>
    <row r="1350" spans="1:13" x14ac:dyDescent="0.2">
      <c r="A1350" s="34" t="str">
        <f t="shared" si="105"/>
        <v>-847</v>
      </c>
      <c r="B1350" s="34">
        <f t="shared" si="106"/>
        <v>847</v>
      </c>
      <c r="C1350" s="34" t="str">
        <f t="shared" si="107"/>
        <v/>
      </c>
      <c r="D1350" s="34" t="str">
        <f t="shared" si="108"/>
        <v/>
      </c>
      <c r="E1350" s="34" t="str">
        <f t="shared" si="109"/>
        <v/>
      </c>
      <c r="F1350" s="35" t="str">
        <f>IF(ISERROR(CONSOLIDADO!D1354&amp;IF(LEN(CONSOLIDADO!G1354)=1,"00"&amp;CONSOLIDADO!G1354,IF(LEN(CONSOLIDADO!G1354)=2,"0"&amp;CONSOLIDADO!G1354,IF(LEN(CONSOLIDADO!G1354)=3,CONSOLIDADO!G1354,""))))=TRUE,"",CONSOLIDADO!D1354&amp;IF(LEN(CONSOLIDADO!G1354)=1,"00"&amp;CONSOLIDADO!G1354,IF(LEN(CONSOLIDADO!G1354)=2,"0"&amp;CONSOLIDADO!G1354,IF(LEN(CONSOLIDADO!G1354)=3,CONSOLIDADO!G1354,""))))</f>
        <v/>
      </c>
      <c r="G1350" s="16">
        <f>CONSOLIDADO!B1354</f>
        <v>0</v>
      </c>
      <c r="H1350" s="16" t="str">
        <f>MID(CONSOLIDADO!E1354,6,250)</f>
        <v/>
      </c>
      <c r="I1350" s="36">
        <f>CONSOLIDADO!H1354</f>
        <v>0</v>
      </c>
      <c r="J1350" s="34" t="str">
        <f>+CONSOLIDADO!P1354&amp;" - "&amp;CONSOLIDADO!Q1354&amp;" - "&amp;CONSOLIDADO!R1354&amp;" "&amp;CONSOLIDADO!S1354</f>
        <v xml:space="preserve"> -  -  </v>
      </c>
      <c r="K1350" s="34" t="str">
        <f>+CONSOLIDADO!J1354&amp;" "&amp;CONSOLIDADO!K1354</f>
        <v xml:space="preserve"> </v>
      </c>
      <c r="L1350" s="16" t="str">
        <f>+CONSOLIDADO!L1354&amp;" "&amp;CONSOLIDADO!M1354</f>
        <v xml:space="preserve"> </v>
      </c>
      <c r="M1350" s="16" t="str">
        <f>+CONSOLIDADO!N1354&amp;" "&amp;CONSOLIDADO!O1354</f>
        <v xml:space="preserve"> </v>
      </c>
    </row>
    <row r="1351" spans="1:13" x14ac:dyDescent="0.2">
      <c r="A1351" s="34" t="str">
        <f t="shared" si="105"/>
        <v>-848</v>
      </c>
      <c r="B1351" s="34">
        <f t="shared" si="106"/>
        <v>848</v>
      </c>
      <c r="C1351" s="34" t="str">
        <f t="shared" si="107"/>
        <v/>
      </c>
      <c r="D1351" s="34" t="str">
        <f t="shared" si="108"/>
        <v/>
      </c>
      <c r="E1351" s="34" t="str">
        <f t="shared" si="109"/>
        <v/>
      </c>
      <c r="F1351" s="35" t="str">
        <f>IF(ISERROR(CONSOLIDADO!D1355&amp;IF(LEN(CONSOLIDADO!G1355)=1,"00"&amp;CONSOLIDADO!G1355,IF(LEN(CONSOLIDADO!G1355)=2,"0"&amp;CONSOLIDADO!G1355,IF(LEN(CONSOLIDADO!G1355)=3,CONSOLIDADO!G1355,""))))=TRUE,"",CONSOLIDADO!D1355&amp;IF(LEN(CONSOLIDADO!G1355)=1,"00"&amp;CONSOLIDADO!G1355,IF(LEN(CONSOLIDADO!G1355)=2,"0"&amp;CONSOLIDADO!G1355,IF(LEN(CONSOLIDADO!G1355)=3,CONSOLIDADO!G1355,""))))</f>
        <v/>
      </c>
      <c r="G1351" s="16">
        <f>CONSOLIDADO!B1355</f>
        <v>0</v>
      </c>
      <c r="H1351" s="16" t="str">
        <f>MID(CONSOLIDADO!E1355,6,250)</f>
        <v/>
      </c>
      <c r="I1351" s="36">
        <f>CONSOLIDADO!H1355</f>
        <v>0</v>
      </c>
      <c r="J1351" s="34" t="str">
        <f>+CONSOLIDADO!P1355&amp;" - "&amp;CONSOLIDADO!Q1355&amp;" - "&amp;CONSOLIDADO!R1355&amp;" "&amp;CONSOLIDADO!S1355</f>
        <v xml:space="preserve"> -  -  </v>
      </c>
      <c r="K1351" s="34" t="str">
        <f>+CONSOLIDADO!J1355&amp;" "&amp;CONSOLIDADO!K1355</f>
        <v xml:space="preserve"> </v>
      </c>
      <c r="L1351" s="16" t="str">
        <f>+CONSOLIDADO!L1355&amp;" "&amp;CONSOLIDADO!M1355</f>
        <v xml:space="preserve"> </v>
      </c>
      <c r="M1351" s="16" t="str">
        <f>+CONSOLIDADO!N1355&amp;" "&amp;CONSOLIDADO!O1355</f>
        <v xml:space="preserve"> </v>
      </c>
    </row>
    <row r="1352" spans="1:13" x14ac:dyDescent="0.2">
      <c r="A1352" s="34" t="str">
        <f t="shared" si="105"/>
        <v>-849</v>
      </c>
      <c r="B1352" s="34">
        <f t="shared" si="106"/>
        <v>849</v>
      </c>
      <c r="C1352" s="34" t="str">
        <f t="shared" si="107"/>
        <v/>
      </c>
      <c r="D1352" s="34" t="str">
        <f t="shared" si="108"/>
        <v/>
      </c>
      <c r="E1352" s="34" t="str">
        <f t="shared" si="109"/>
        <v/>
      </c>
      <c r="F1352" s="35" t="str">
        <f>IF(ISERROR(CONSOLIDADO!D1356&amp;IF(LEN(CONSOLIDADO!G1356)=1,"00"&amp;CONSOLIDADO!G1356,IF(LEN(CONSOLIDADO!G1356)=2,"0"&amp;CONSOLIDADO!G1356,IF(LEN(CONSOLIDADO!G1356)=3,CONSOLIDADO!G1356,""))))=TRUE,"",CONSOLIDADO!D1356&amp;IF(LEN(CONSOLIDADO!G1356)=1,"00"&amp;CONSOLIDADO!G1356,IF(LEN(CONSOLIDADO!G1356)=2,"0"&amp;CONSOLIDADO!G1356,IF(LEN(CONSOLIDADO!G1356)=3,CONSOLIDADO!G1356,""))))</f>
        <v/>
      </c>
      <c r="G1352" s="16">
        <f>CONSOLIDADO!B1356</f>
        <v>0</v>
      </c>
      <c r="H1352" s="16" t="str">
        <f>MID(CONSOLIDADO!E1356,6,250)</f>
        <v/>
      </c>
      <c r="I1352" s="36">
        <f>CONSOLIDADO!H1356</f>
        <v>0</v>
      </c>
      <c r="J1352" s="34" t="str">
        <f>+CONSOLIDADO!P1356&amp;" - "&amp;CONSOLIDADO!Q1356&amp;" - "&amp;CONSOLIDADO!R1356&amp;" "&amp;CONSOLIDADO!S1356</f>
        <v xml:space="preserve"> -  -  </v>
      </c>
      <c r="K1352" s="34" t="str">
        <f>+CONSOLIDADO!J1356&amp;" "&amp;CONSOLIDADO!K1356</f>
        <v xml:space="preserve"> </v>
      </c>
      <c r="L1352" s="16" t="str">
        <f>+CONSOLIDADO!L1356&amp;" "&amp;CONSOLIDADO!M1356</f>
        <v xml:space="preserve"> </v>
      </c>
      <c r="M1352" s="16" t="str">
        <f>+CONSOLIDADO!N1356&amp;" "&amp;CONSOLIDADO!O1356</f>
        <v xml:space="preserve"> </v>
      </c>
    </row>
    <row r="1353" spans="1:13" x14ac:dyDescent="0.2">
      <c r="A1353" s="34" t="str">
        <f t="shared" si="105"/>
        <v>-850</v>
      </c>
      <c r="B1353" s="34">
        <f t="shared" si="106"/>
        <v>850</v>
      </c>
      <c r="C1353" s="34" t="str">
        <f t="shared" si="107"/>
        <v/>
      </c>
      <c r="D1353" s="34" t="str">
        <f t="shared" si="108"/>
        <v/>
      </c>
      <c r="E1353" s="34" t="str">
        <f t="shared" si="109"/>
        <v/>
      </c>
      <c r="F1353" s="35" t="str">
        <f>IF(ISERROR(CONSOLIDADO!D1357&amp;IF(LEN(CONSOLIDADO!G1357)=1,"00"&amp;CONSOLIDADO!G1357,IF(LEN(CONSOLIDADO!G1357)=2,"0"&amp;CONSOLIDADO!G1357,IF(LEN(CONSOLIDADO!G1357)=3,CONSOLIDADO!G1357,""))))=TRUE,"",CONSOLIDADO!D1357&amp;IF(LEN(CONSOLIDADO!G1357)=1,"00"&amp;CONSOLIDADO!G1357,IF(LEN(CONSOLIDADO!G1357)=2,"0"&amp;CONSOLIDADO!G1357,IF(LEN(CONSOLIDADO!G1357)=3,CONSOLIDADO!G1357,""))))</f>
        <v/>
      </c>
      <c r="G1353" s="16">
        <f>CONSOLIDADO!B1357</f>
        <v>0</v>
      </c>
      <c r="H1353" s="16" t="str">
        <f>MID(CONSOLIDADO!E1357,6,250)</f>
        <v/>
      </c>
      <c r="I1353" s="36">
        <f>CONSOLIDADO!H1357</f>
        <v>0</v>
      </c>
      <c r="J1353" s="34" t="str">
        <f>+CONSOLIDADO!P1357&amp;" - "&amp;CONSOLIDADO!Q1357&amp;" - "&amp;CONSOLIDADO!R1357&amp;" "&amp;CONSOLIDADO!S1357</f>
        <v xml:space="preserve"> -  -  </v>
      </c>
      <c r="K1353" s="34" t="str">
        <f>+CONSOLIDADO!J1357&amp;" "&amp;CONSOLIDADO!K1357</f>
        <v xml:space="preserve"> </v>
      </c>
      <c r="L1353" s="16" t="str">
        <f>+CONSOLIDADO!L1357&amp;" "&amp;CONSOLIDADO!M1357</f>
        <v xml:space="preserve"> </v>
      </c>
      <c r="M1353" s="16" t="str">
        <f>+CONSOLIDADO!N1357&amp;" "&amp;CONSOLIDADO!O1357</f>
        <v xml:space="preserve"> </v>
      </c>
    </row>
    <row r="1354" spans="1:13" x14ac:dyDescent="0.2">
      <c r="A1354" s="34" t="str">
        <f t="shared" si="105"/>
        <v>-851</v>
      </c>
      <c r="B1354" s="34">
        <f t="shared" si="106"/>
        <v>851</v>
      </c>
      <c r="C1354" s="34" t="str">
        <f t="shared" si="107"/>
        <v/>
      </c>
      <c r="D1354" s="34" t="str">
        <f t="shared" si="108"/>
        <v/>
      </c>
      <c r="E1354" s="34" t="str">
        <f t="shared" si="109"/>
        <v/>
      </c>
      <c r="F1354" s="35" t="str">
        <f>IF(ISERROR(CONSOLIDADO!D1358&amp;IF(LEN(CONSOLIDADO!G1358)=1,"00"&amp;CONSOLIDADO!G1358,IF(LEN(CONSOLIDADO!G1358)=2,"0"&amp;CONSOLIDADO!G1358,IF(LEN(CONSOLIDADO!G1358)=3,CONSOLIDADO!G1358,""))))=TRUE,"",CONSOLIDADO!D1358&amp;IF(LEN(CONSOLIDADO!G1358)=1,"00"&amp;CONSOLIDADO!G1358,IF(LEN(CONSOLIDADO!G1358)=2,"0"&amp;CONSOLIDADO!G1358,IF(LEN(CONSOLIDADO!G1358)=3,CONSOLIDADO!G1358,""))))</f>
        <v/>
      </c>
      <c r="G1354" s="16">
        <f>CONSOLIDADO!B1358</f>
        <v>0</v>
      </c>
      <c r="H1354" s="16" t="str">
        <f>MID(CONSOLIDADO!E1358,6,250)</f>
        <v/>
      </c>
      <c r="I1354" s="36">
        <f>CONSOLIDADO!H1358</f>
        <v>0</v>
      </c>
      <c r="J1354" s="34" t="str">
        <f>+CONSOLIDADO!P1358&amp;" - "&amp;CONSOLIDADO!Q1358&amp;" - "&amp;CONSOLIDADO!R1358&amp;" "&amp;CONSOLIDADO!S1358</f>
        <v xml:space="preserve"> -  -  </v>
      </c>
      <c r="K1354" s="34" t="str">
        <f>+CONSOLIDADO!J1358&amp;" "&amp;CONSOLIDADO!K1358</f>
        <v xml:space="preserve"> </v>
      </c>
      <c r="L1354" s="16" t="str">
        <f>+CONSOLIDADO!L1358&amp;" "&amp;CONSOLIDADO!M1358</f>
        <v xml:space="preserve"> </v>
      </c>
      <c r="M1354" s="16" t="str">
        <f>+CONSOLIDADO!N1358&amp;" "&amp;CONSOLIDADO!O1358</f>
        <v xml:space="preserve"> </v>
      </c>
    </row>
    <row r="1355" spans="1:13" x14ac:dyDescent="0.2">
      <c r="A1355" s="34" t="str">
        <f t="shared" si="105"/>
        <v>-852</v>
      </c>
      <c r="B1355" s="34">
        <f t="shared" si="106"/>
        <v>852</v>
      </c>
      <c r="C1355" s="34" t="str">
        <f t="shared" si="107"/>
        <v/>
      </c>
      <c r="D1355" s="34" t="str">
        <f t="shared" si="108"/>
        <v/>
      </c>
      <c r="E1355" s="34" t="str">
        <f t="shared" si="109"/>
        <v/>
      </c>
      <c r="F1355" s="35" t="str">
        <f>IF(ISERROR(CONSOLIDADO!D1359&amp;IF(LEN(CONSOLIDADO!G1359)=1,"00"&amp;CONSOLIDADO!G1359,IF(LEN(CONSOLIDADO!G1359)=2,"0"&amp;CONSOLIDADO!G1359,IF(LEN(CONSOLIDADO!G1359)=3,CONSOLIDADO!G1359,""))))=TRUE,"",CONSOLIDADO!D1359&amp;IF(LEN(CONSOLIDADO!G1359)=1,"00"&amp;CONSOLIDADO!G1359,IF(LEN(CONSOLIDADO!G1359)=2,"0"&amp;CONSOLIDADO!G1359,IF(LEN(CONSOLIDADO!G1359)=3,CONSOLIDADO!G1359,""))))</f>
        <v/>
      </c>
      <c r="G1355" s="16">
        <f>CONSOLIDADO!B1359</f>
        <v>0</v>
      </c>
      <c r="H1355" s="16" t="str">
        <f>MID(CONSOLIDADO!E1359,6,250)</f>
        <v/>
      </c>
      <c r="I1355" s="36">
        <f>CONSOLIDADO!H1359</f>
        <v>0</v>
      </c>
      <c r="J1355" s="34" t="str">
        <f>+CONSOLIDADO!P1359&amp;" - "&amp;CONSOLIDADO!Q1359&amp;" - "&amp;CONSOLIDADO!R1359&amp;" "&amp;CONSOLIDADO!S1359</f>
        <v xml:space="preserve"> -  -  </v>
      </c>
      <c r="K1355" s="34" t="str">
        <f>+CONSOLIDADO!J1359&amp;" "&amp;CONSOLIDADO!K1359</f>
        <v xml:space="preserve"> </v>
      </c>
      <c r="L1355" s="16" t="str">
        <f>+CONSOLIDADO!L1359&amp;" "&amp;CONSOLIDADO!M1359</f>
        <v xml:space="preserve"> </v>
      </c>
      <c r="M1355" s="16" t="str">
        <f>+CONSOLIDADO!N1359&amp;" "&amp;CONSOLIDADO!O1359</f>
        <v xml:space="preserve"> </v>
      </c>
    </row>
    <row r="1356" spans="1:13" x14ac:dyDescent="0.2">
      <c r="A1356" s="34" t="str">
        <f t="shared" si="105"/>
        <v>-853</v>
      </c>
      <c r="B1356" s="34">
        <f t="shared" si="106"/>
        <v>853</v>
      </c>
      <c r="C1356" s="34" t="str">
        <f t="shared" si="107"/>
        <v/>
      </c>
      <c r="D1356" s="34" t="str">
        <f t="shared" si="108"/>
        <v/>
      </c>
      <c r="E1356" s="34" t="str">
        <f t="shared" si="109"/>
        <v/>
      </c>
      <c r="F1356" s="35" t="str">
        <f>IF(ISERROR(CONSOLIDADO!D1360&amp;IF(LEN(CONSOLIDADO!G1360)=1,"00"&amp;CONSOLIDADO!G1360,IF(LEN(CONSOLIDADO!G1360)=2,"0"&amp;CONSOLIDADO!G1360,IF(LEN(CONSOLIDADO!G1360)=3,CONSOLIDADO!G1360,""))))=TRUE,"",CONSOLIDADO!D1360&amp;IF(LEN(CONSOLIDADO!G1360)=1,"00"&amp;CONSOLIDADO!G1360,IF(LEN(CONSOLIDADO!G1360)=2,"0"&amp;CONSOLIDADO!G1360,IF(LEN(CONSOLIDADO!G1360)=3,CONSOLIDADO!G1360,""))))</f>
        <v/>
      </c>
      <c r="G1356" s="16">
        <f>CONSOLIDADO!B1360</f>
        <v>0</v>
      </c>
      <c r="H1356" s="16" t="str">
        <f>MID(CONSOLIDADO!E1360,6,250)</f>
        <v/>
      </c>
      <c r="I1356" s="36">
        <f>CONSOLIDADO!H1360</f>
        <v>0</v>
      </c>
      <c r="J1356" s="34" t="str">
        <f>+CONSOLIDADO!P1360&amp;" - "&amp;CONSOLIDADO!Q1360&amp;" - "&amp;CONSOLIDADO!R1360&amp;" "&amp;CONSOLIDADO!S1360</f>
        <v xml:space="preserve"> -  -  </v>
      </c>
      <c r="K1356" s="34" t="str">
        <f>+CONSOLIDADO!J1360&amp;" "&amp;CONSOLIDADO!K1360</f>
        <v xml:space="preserve"> </v>
      </c>
      <c r="L1356" s="16" t="str">
        <f>+CONSOLIDADO!L1360&amp;" "&amp;CONSOLIDADO!M1360</f>
        <v xml:space="preserve"> </v>
      </c>
      <c r="M1356" s="16" t="str">
        <f>+CONSOLIDADO!N1360&amp;" "&amp;CONSOLIDADO!O1360</f>
        <v xml:space="preserve"> </v>
      </c>
    </row>
    <row r="1357" spans="1:13" x14ac:dyDescent="0.2">
      <c r="A1357" s="34" t="str">
        <f t="shared" si="105"/>
        <v>-854</v>
      </c>
      <c r="B1357" s="34">
        <f t="shared" si="106"/>
        <v>854</v>
      </c>
      <c r="C1357" s="34" t="str">
        <f t="shared" si="107"/>
        <v/>
      </c>
      <c r="D1357" s="34" t="str">
        <f t="shared" si="108"/>
        <v/>
      </c>
      <c r="E1357" s="34" t="str">
        <f t="shared" si="109"/>
        <v/>
      </c>
      <c r="F1357" s="35" t="str">
        <f>IF(ISERROR(CONSOLIDADO!D1361&amp;IF(LEN(CONSOLIDADO!G1361)=1,"00"&amp;CONSOLIDADO!G1361,IF(LEN(CONSOLIDADO!G1361)=2,"0"&amp;CONSOLIDADO!G1361,IF(LEN(CONSOLIDADO!G1361)=3,CONSOLIDADO!G1361,""))))=TRUE,"",CONSOLIDADO!D1361&amp;IF(LEN(CONSOLIDADO!G1361)=1,"00"&amp;CONSOLIDADO!G1361,IF(LEN(CONSOLIDADO!G1361)=2,"0"&amp;CONSOLIDADO!G1361,IF(LEN(CONSOLIDADO!G1361)=3,CONSOLIDADO!G1361,""))))</f>
        <v/>
      </c>
      <c r="G1357" s="16">
        <f>CONSOLIDADO!B1361</f>
        <v>0</v>
      </c>
      <c r="H1357" s="16" t="str">
        <f>MID(CONSOLIDADO!E1361,6,250)</f>
        <v/>
      </c>
      <c r="I1357" s="36">
        <f>CONSOLIDADO!H1361</f>
        <v>0</v>
      </c>
      <c r="J1357" s="34" t="str">
        <f>+CONSOLIDADO!P1361&amp;" - "&amp;CONSOLIDADO!Q1361&amp;" - "&amp;CONSOLIDADO!R1361&amp;" "&amp;CONSOLIDADO!S1361</f>
        <v xml:space="preserve"> -  -  </v>
      </c>
      <c r="K1357" s="34" t="str">
        <f>+CONSOLIDADO!J1361&amp;" "&amp;CONSOLIDADO!K1361</f>
        <v xml:space="preserve"> </v>
      </c>
      <c r="L1357" s="16" t="str">
        <f>+CONSOLIDADO!L1361&amp;" "&amp;CONSOLIDADO!M1361</f>
        <v xml:space="preserve"> </v>
      </c>
      <c r="M1357" s="16" t="str">
        <f>+CONSOLIDADO!N1361&amp;" "&amp;CONSOLIDADO!O1361</f>
        <v xml:space="preserve"> </v>
      </c>
    </row>
    <row r="1358" spans="1:13" x14ac:dyDescent="0.2">
      <c r="A1358" s="34" t="str">
        <f t="shared" si="105"/>
        <v>-855</v>
      </c>
      <c r="B1358" s="34">
        <f t="shared" si="106"/>
        <v>855</v>
      </c>
      <c r="C1358" s="34" t="str">
        <f t="shared" si="107"/>
        <v/>
      </c>
      <c r="D1358" s="34" t="str">
        <f t="shared" si="108"/>
        <v/>
      </c>
      <c r="E1358" s="34" t="str">
        <f t="shared" si="109"/>
        <v/>
      </c>
      <c r="F1358" s="35" t="str">
        <f>IF(ISERROR(CONSOLIDADO!D1362&amp;IF(LEN(CONSOLIDADO!G1362)=1,"00"&amp;CONSOLIDADO!G1362,IF(LEN(CONSOLIDADO!G1362)=2,"0"&amp;CONSOLIDADO!G1362,IF(LEN(CONSOLIDADO!G1362)=3,CONSOLIDADO!G1362,""))))=TRUE,"",CONSOLIDADO!D1362&amp;IF(LEN(CONSOLIDADO!G1362)=1,"00"&amp;CONSOLIDADO!G1362,IF(LEN(CONSOLIDADO!G1362)=2,"0"&amp;CONSOLIDADO!G1362,IF(LEN(CONSOLIDADO!G1362)=3,CONSOLIDADO!G1362,""))))</f>
        <v/>
      </c>
      <c r="G1358" s="16">
        <f>CONSOLIDADO!B1362</f>
        <v>0</v>
      </c>
      <c r="H1358" s="16" t="str">
        <f>MID(CONSOLIDADO!E1362,6,250)</f>
        <v/>
      </c>
      <c r="I1358" s="36">
        <f>CONSOLIDADO!H1362</f>
        <v>0</v>
      </c>
      <c r="J1358" s="34" t="str">
        <f>+CONSOLIDADO!P1362&amp;" - "&amp;CONSOLIDADO!Q1362&amp;" - "&amp;CONSOLIDADO!R1362&amp;" "&amp;CONSOLIDADO!S1362</f>
        <v xml:space="preserve"> -  -  </v>
      </c>
      <c r="K1358" s="34" t="str">
        <f>+CONSOLIDADO!J1362&amp;" "&amp;CONSOLIDADO!K1362</f>
        <v xml:space="preserve"> </v>
      </c>
      <c r="L1358" s="16" t="str">
        <f>+CONSOLIDADO!L1362&amp;" "&amp;CONSOLIDADO!M1362</f>
        <v xml:space="preserve"> </v>
      </c>
      <c r="M1358" s="16" t="str">
        <f>+CONSOLIDADO!N1362&amp;" "&amp;CONSOLIDADO!O1362</f>
        <v xml:space="preserve"> </v>
      </c>
    </row>
    <row r="1359" spans="1:13" x14ac:dyDescent="0.2">
      <c r="A1359" s="34" t="str">
        <f t="shared" si="105"/>
        <v>-856</v>
      </c>
      <c r="B1359" s="34">
        <f t="shared" si="106"/>
        <v>856</v>
      </c>
      <c r="C1359" s="34" t="str">
        <f t="shared" si="107"/>
        <v/>
      </c>
      <c r="D1359" s="34" t="str">
        <f t="shared" si="108"/>
        <v/>
      </c>
      <c r="E1359" s="34" t="str">
        <f t="shared" si="109"/>
        <v/>
      </c>
      <c r="F1359" s="35" t="str">
        <f>IF(ISERROR(CONSOLIDADO!D1363&amp;IF(LEN(CONSOLIDADO!G1363)=1,"00"&amp;CONSOLIDADO!G1363,IF(LEN(CONSOLIDADO!G1363)=2,"0"&amp;CONSOLIDADO!G1363,IF(LEN(CONSOLIDADO!G1363)=3,CONSOLIDADO!G1363,""))))=TRUE,"",CONSOLIDADO!D1363&amp;IF(LEN(CONSOLIDADO!G1363)=1,"00"&amp;CONSOLIDADO!G1363,IF(LEN(CONSOLIDADO!G1363)=2,"0"&amp;CONSOLIDADO!G1363,IF(LEN(CONSOLIDADO!G1363)=3,CONSOLIDADO!G1363,""))))</f>
        <v/>
      </c>
      <c r="G1359" s="16">
        <f>CONSOLIDADO!B1363</f>
        <v>0</v>
      </c>
      <c r="H1359" s="16" t="str">
        <f>MID(CONSOLIDADO!E1363,6,250)</f>
        <v/>
      </c>
      <c r="I1359" s="36">
        <f>CONSOLIDADO!H1363</f>
        <v>0</v>
      </c>
      <c r="J1359" s="34" t="str">
        <f>+CONSOLIDADO!P1363&amp;" - "&amp;CONSOLIDADO!Q1363&amp;" - "&amp;CONSOLIDADO!R1363&amp;" "&amp;CONSOLIDADO!S1363</f>
        <v xml:space="preserve"> -  -  </v>
      </c>
      <c r="K1359" s="34" t="str">
        <f>+CONSOLIDADO!J1363&amp;" "&amp;CONSOLIDADO!K1363</f>
        <v xml:space="preserve"> </v>
      </c>
      <c r="L1359" s="16" t="str">
        <f>+CONSOLIDADO!L1363&amp;" "&amp;CONSOLIDADO!M1363</f>
        <v xml:space="preserve"> </v>
      </c>
      <c r="M1359" s="16" t="str">
        <f>+CONSOLIDADO!N1363&amp;" "&amp;CONSOLIDADO!O1363</f>
        <v xml:space="preserve"> </v>
      </c>
    </row>
    <row r="1360" spans="1:13" x14ac:dyDescent="0.2">
      <c r="A1360" s="34" t="str">
        <f t="shared" si="105"/>
        <v>-857</v>
      </c>
      <c r="B1360" s="34">
        <f t="shared" si="106"/>
        <v>857</v>
      </c>
      <c r="C1360" s="34" t="str">
        <f t="shared" si="107"/>
        <v/>
      </c>
      <c r="D1360" s="34" t="str">
        <f t="shared" si="108"/>
        <v/>
      </c>
      <c r="E1360" s="34" t="str">
        <f t="shared" si="109"/>
        <v/>
      </c>
      <c r="F1360" s="35" t="str">
        <f>IF(ISERROR(CONSOLIDADO!D1364&amp;IF(LEN(CONSOLIDADO!G1364)=1,"00"&amp;CONSOLIDADO!G1364,IF(LEN(CONSOLIDADO!G1364)=2,"0"&amp;CONSOLIDADO!G1364,IF(LEN(CONSOLIDADO!G1364)=3,CONSOLIDADO!G1364,""))))=TRUE,"",CONSOLIDADO!D1364&amp;IF(LEN(CONSOLIDADO!G1364)=1,"00"&amp;CONSOLIDADO!G1364,IF(LEN(CONSOLIDADO!G1364)=2,"0"&amp;CONSOLIDADO!G1364,IF(LEN(CONSOLIDADO!G1364)=3,CONSOLIDADO!G1364,""))))</f>
        <v/>
      </c>
      <c r="G1360" s="16">
        <f>CONSOLIDADO!B1364</f>
        <v>0</v>
      </c>
      <c r="H1360" s="16" t="str">
        <f>MID(CONSOLIDADO!E1364,6,250)</f>
        <v/>
      </c>
      <c r="I1360" s="36">
        <f>CONSOLIDADO!H1364</f>
        <v>0</v>
      </c>
      <c r="J1360" s="34" t="str">
        <f>+CONSOLIDADO!P1364&amp;" - "&amp;CONSOLIDADO!Q1364&amp;" - "&amp;CONSOLIDADO!R1364&amp;" "&amp;CONSOLIDADO!S1364</f>
        <v xml:space="preserve"> -  -  </v>
      </c>
      <c r="K1360" s="34" t="str">
        <f>+CONSOLIDADO!J1364&amp;" "&amp;CONSOLIDADO!K1364</f>
        <v xml:space="preserve"> </v>
      </c>
      <c r="L1360" s="16" t="str">
        <f>+CONSOLIDADO!L1364&amp;" "&amp;CONSOLIDADO!M1364</f>
        <v xml:space="preserve"> </v>
      </c>
      <c r="M1360" s="16" t="str">
        <f>+CONSOLIDADO!N1364&amp;" "&amp;CONSOLIDADO!O1364</f>
        <v xml:space="preserve"> </v>
      </c>
    </row>
    <row r="1361" spans="1:13" x14ac:dyDescent="0.2">
      <c r="A1361" s="34" t="str">
        <f t="shared" si="105"/>
        <v>-858</v>
      </c>
      <c r="B1361" s="34">
        <f t="shared" si="106"/>
        <v>858</v>
      </c>
      <c r="C1361" s="34" t="str">
        <f t="shared" si="107"/>
        <v/>
      </c>
      <c r="D1361" s="34" t="str">
        <f t="shared" si="108"/>
        <v/>
      </c>
      <c r="E1361" s="34" t="str">
        <f t="shared" si="109"/>
        <v/>
      </c>
      <c r="F1361" s="35" t="str">
        <f>IF(ISERROR(CONSOLIDADO!D1365&amp;IF(LEN(CONSOLIDADO!G1365)=1,"00"&amp;CONSOLIDADO!G1365,IF(LEN(CONSOLIDADO!G1365)=2,"0"&amp;CONSOLIDADO!G1365,IF(LEN(CONSOLIDADO!G1365)=3,CONSOLIDADO!G1365,""))))=TRUE,"",CONSOLIDADO!D1365&amp;IF(LEN(CONSOLIDADO!G1365)=1,"00"&amp;CONSOLIDADO!G1365,IF(LEN(CONSOLIDADO!G1365)=2,"0"&amp;CONSOLIDADO!G1365,IF(LEN(CONSOLIDADO!G1365)=3,CONSOLIDADO!G1365,""))))</f>
        <v/>
      </c>
      <c r="G1361" s="16">
        <f>CONSOLIDADO!B1365</f>
        <v>0</v>
      </c>
      <c r="H1361" s="16" t="str">
        <f>MID(CONSOLIDADO!E1365,6,250)</f>
        <v/>
      </c>
      <c r="I1361" s="36">
        <f>CONSOLIDADO!H1365</f>
        <v>0</v>
      </c>
      <c r="J1361" s="34" t="str">
        <f>+CONSOLIDADO!P1365&amp;" - "&amp;CONSOLIDADO!Q1365&amp;" - "&amp;CONSOLIDADO!R1365&amp;" "&amp;CONSOLIDADO!S1365</f>
        <v xml:space="preserve"> -  -  </v>
      </c>
      <c r="K1361" s="34" t="str">
        <f>+CONSOLIDADO!J1365&amp;" "&amp;CONSOLIDADO!K1365</f>
        <v xml:space="preserve"> </v>
      </c>
      <c r="L1361" s="16" t="str">
        <f>+CONSOLIDADO!L1365&amp;" "&amp;CONSOLIDADO!M1365</f>
        <v xml:space="preserve"> </v>
      </c>
      <c r="M1361" s="16" t="str">
        <f>+CONSOLIDADO!N1365&amp;" "&amp;CONSOLIDADO!O1365</f>
        <v xml:space="preserve"> </v>
      </c>
    </row>
    <row r="1362" spans="1:13" x14ac:dyDescent="0.2">
      <c r="A1362" s="34" t="str">
        <f t="shared" si="105"/>
        <v>-859</v>
      </c>
      <c r="B1362" s="34">
        <f t="shared" si="106"/>
        <v>859</v>
      </c>
      <c r="C1362" s="34" t="str">
        <f t="shared" si="107"/>
        <v/>
      </c>
      <c r="D1362" s="34" t="str">
        <f t="shared" si="108"/>
        <v/>
      </c>
      <c r="E1362" s="34" t="str">
        <f t="shared" si="109"/>
        <v/>
      </c>
      <c r="F1362" s="35" t="str">
        <f>IF(ISERROR(CONSOLIDADO!D1366&amp;IF(LEN(CONSOLIDADO!G1366)=1,"00"&amp;CONSOLIDADO!G1366,IF(LEN(CONSOLIDADO!G1366)=2,"0"&amp;CONSOLIDADO!G1366,IF(LEN(CONSOLIDADO!G1366)=3,CONSOLIDADO!G1366,""))))=TRUE,"",CONSOLIDADO!D1366&amp;IF(LEN(CONSOLIDADO!G1366)=1,"00"&amp;CONSOLIDADO!G1366,IF(LEN(CONSOLIDADO!G1366)=2,"0"&amp;CONSOLIDADO!G1366,IF(LEN(CONSOLIDADO!G1366)=3,CONSOLIDADO!G1366,""))))</f>
        <v/>
      </c>
      <c r="G1362" s="16">
        <f>CONSOLIDADO!B1366</f>
        <v>0</v>
      </c>
      <c r="H1362" s="16" t="str">
        <f>MID(CONSOLIDADO!E1366,6,250)</f>
        <v/>
      </c>
      <c r="I1362" s="36">
        <f>CONSOLIDADO!H1366</f>
        <v>0</v>
      </c>
      <c r="J1362" s="34" t="str">
        <f>+CONSOLIDADO!P1366&amp;" - "&amp;CONSOLIDADO!Q1366&amp;" - "&amp;CONSOLIDADO!R1366&amp;" "&amp;CONSOLIDADO!S1366</f>
        <v xml:space="preserve"> -  -  </v>
      </c>
      <c r="K1362" s="34" t="str">
        <f>+CONSOLIDADO!J1366&amp;" "&amp;CONSOLIDADO!K1366</f>
        <v xml:space="preserve"> </v>
      </c>
      <c r="L1362" s="16" t="str">
        <f>+CONSOLIDADO!L1366&amp;" "&amp;CONSOLIDADO!M1366</f>
        <v xml:space="preserve"> </v>
      </c>
      <c r="M1362" s="16" t="str">
        <f>+CONSOLIDADO!N1366&amp;" "&amp;CONSOLIDADO!O1366</f>
        <v xml:space="preserve"> </v>
      </c>
    </row>
    <row r="1363" spans="1:13" x14ac:dyDescent="0.2">
      <c r="A1363" s="34" t="str">
        <f t="shared" si="105"/>
        <v>-860</v>
      </c>
      <c r="B1363" s="34">
        <f t="shared" si="106"/>
        <v>860</v>
      </c>
      <c r="C1363" s="34" t="str">
        <f t="shared" si="107"/>
        <v/>
      </c>
      <c r="D1363" s="34" t="str">
        <f t="shared" si="108"/>
        <v/>
      </c>
      <c r="E1363" s="34" t="str">
        <f t="shared" si="109"/>
        <v/>
      </c>
      <c r="F1363" s="35" t="str">
        <f>IF(ISERROR(CONSOLIDADO!D1367&amp;IF(LEN(CONSOLIDADO!G1367)=1,"00"&amp;CONSOLIDADO!G1367,IF(LEN(CONSOLIDADO!G1367)=2,"0"&amp;CONSOLIDADO!G1367,IF(LEN(CONSOLIDADO!G1367)=3,CONSOLIDADO!G1367,""))))=TRUE,"",CONSOLIDADO!D1367&amp;IF(LEN(CONSOLIDADO!G1367)=1,"00"&amp;CONSOLIDADO!G1367,IF(LEN(CONSOLIDADO!G1367)=2,"0"&amp;CONSOLIDADO!G1367,IF(LEN(CONSOLIDADO!G1367)=3,CONSOLIDADO!G1367,""))))</f>
        <v/>
      </c>
      <c r="G1363" s="16">
        <f>CONSOLIDADO!B1367</f>
        <v>0</v>
      </c>
      <c r="H1363" s="16" t="str">
        <f>MID(CONSOLIDADO!E1367,6,250)</f>
        <v/>
      </c>
      <c r="I1363" s="36">
        <f>CONSOLIDADO!H1367</f>
        <v>0</v>
      </c>
      <c r="J1363" s="34" t="str">
        <f>+CONSOLIDADO!P1367&amp;" - "&amp;CONSOLIDADO!Q1367&amp;" - "&amp;CONSOLIDADO!R1367&amp;" "&amp;CONSOLIDADO!S1367</f>
        <v xml:space="preserve"> -  -  </v>
      </c>
      <c r="K1363" s="34" t="str">
        <f>+CONSOLIDADO!J1367&amp;" "&amp;CONSOLIDADO!K1367</f>
        <v xml:space="preserve"> </v>
      </c>
      <c r="L1363" s="16" t="str">
        <f>+CONSOLIDADO!L1367&amp;" "&amp;CONSOLIDADO!M1367</f>
        <v xml:space="preserve"> </v>
      </c>
      <c r="M1363" s="16" t="str">
        <f>+CONSOLIDADO!N1367&amp;" "&amp;CONSOLIDADO!O1367</f>
        <v xml:space="preserve"> </v>
      </c>
    </row>
    <row r="1364" spans="1:13" x14ac:dyDescent="0.2">
      <c r="A1364" s="34" t="str">
        <f t="shared" si="105"/>
        <v>-861</v>
      </c>
      <c r="B1364" s="34">
        <f t="shared" si="106"/>
        <v>861</v>
      </c>
      <c r="C1364" s="34" t="str">
        <f t="shared" si="107"/>
        <v/>
      </c>
      <c r="D1364" s="34" t="str">
        <f t="shared" si="108"/>
        <v/>
      </c>
      <c r="E1364" s="34" t="str">
        <f t="shared" si="109"/>
        <v/>
      </c>
      <c r="F1364" s="35" t="str">
        <f>IF(ISERROR(CONSOLIDADO!D1368&amp;IF(LEN(CONSOLIDADO!G1368)=1,"00"&amp;CONSOLIDADO!G1368,IF(LEN(CONSOLIDADO!G1368)=2,"0"&amp;CONSOLIDADO!G1368,IF(LEN(CONSOLIDADO!G1368)=3,CONSOLIDADO!G1368,""))))=TRUE,"",CONSOLIDADO!D1368&amp;IF(LEN(CONSOLIDADO!G1368)=1,"00"&amp;CONSOLIDADO!G1368,IF(LEN(CONSOLIDADO!G1368)=2,"0"&amp;CONSOLIDADO!G1368,IF(LEN(CONSOLIDADO!G1368)=3,CONSOLIDADO!G1368,""))))</f>
        <v/>
      </c>
      <c r="G1364" s="16">
        <f>CONSOLIDADO!B1368</f>
        <v>0</v>
      </c>
      <c r="H1364" s="16" t="str">
        <f>MID(CONSOLIDADO!E1368,6,250)</f>
        <v/>
      </c>
      <c r="I1364" s="36">
        <f>CONSOLIDADO!H1368</f>
        <v>0</v>
      </c>
      <c r="J1364" s="34" t="str">
        <f>+CONSOLIDADO!P1368&amp;" - "&amp;CONSOLIDADO!Q1368&amp;" - "&amp;CONSOLIDADO!R1368&amp;" "&amp;CONSOLIDADO!S1368</f>
        <v xml:space="preserve"> -  -  </v>
      </c>
      <c r="K1364" s="34" t="str">
        <f>+CONSOLIDADO!J1368&amp;" "&amp;CONSOLIDADO!K1368</f>
        <v xml:space="preserve"> </v>
      </c>
      <c r="L1364" s="16" t="str">
        <f>+CONSOLIDADO!L1368&amp;" "&amp;CONSOLIDADO!M1368</f>
        <v xml:space="preserve"> </v>
      </c>
      <c r="M1364" s="16" t="str">
        <f>+CONSOLIDADO!N1368&amp;" "&amp;CONSOLIDADO!O1368</f>
        <v xml:space="preserve"> </v>
      </c>
    </row>
    <row r="1365" spans="1:13" x14ac:dyDescent="0.2">
      <c r="A1365" s="34" t="str">
        <f t="shared" si="105"/>
        <v>-862</v>
      </c>
      <c r="B1365" s="34">
        <f t="shared" si="106"/>
        <v>862</v>
      </c>
      <c r="C1365" s="34" t="str">
        <f t="shared" si="107"/>
        <v/>
      </c>
      <c r="D1365" s="34" t="str">
        <f t="shared" si="108"/>
        <v/>
      </c>
      <c r="E1365" s="34" t="str">
        <f t="shared" si="109"/>
        <v/>
      </c>
      <c r="F1365" s="35" t="str">
        <f>IF(ISERROR(CONSOLIDADO!D1369&amp;IF(LEN(CONSOLIDADO!G1369)=1,"00"&amp;CONSOLIDADO!G1369,IF(LEN(CONSOLIDADO!G1369)=2,"0"&amp;CONSOLIDADO!G1369,IF(LEN(CONSOLIDADO!G1369)=3,CONSOLIDADO!G1369,""))))=TRUE,"",CONSOLIDADO!D1369&amp;IF(LEN(CONSOLIDADO!G1369)=1,"00"&amp;CONSOLIDADO!G1369,IF(LEN(CONSOLIDADO!G1369)=2,"0"&amp;CONSOLIDADO!G1369,IF(LEN(CONSOLIDADO!G1369)=3,CONSOLIDADO!G1369,""))))</f>
        <v/>
      </c>
      <c r="G1365" s="16">
        <f>CONSOLIDADO!B1369</f>
        <v>0</v>
      </c>
      <c r="H1365" s="16" t="str">
        <f>MID(CONSOLIDADO!E1369,6,250)</f>
        <v/>
      </c>
      <c r="I1365" s="36">
        <f>CONSOLIDADO!H1369</f>
        <v>0</v>
      </c>
      <c r="J1365" s="34" t="str">
        <f>+CONSOLIDADO!P1369&amp;" - "&amp;CONSOLIDADO!Q1369&amp;" - "&amp;CONSOLIDADO!R1369&amp;" "&amp;CONSOLIDADO!S1369</f>
        <v xml:space="preserve"> -  -  </v>
      </c>
      <c r="K1365" s="34" t="str">
        <f>+CONSOLIDADO!J1369&amp;" "&amp;CONSOLIDADO!K1369</f>
        <v xml:space="preserve"> </v>
      </c>
      <c r="L1365" s="16" t="str">
        <f>+CONSOLIDADO!L1369&amp;" "&amp;CONSOLIDADO!M1369</f>
        <v xml:space="preserve"> </v>
      </c>
      <c r="M1365" s="16" t="str">
        <f>+CONSOLIDADO!N1369&amp;" "&amp;CONSOLIDADO!O1369</f>
        <v xml:space="preserve"> </v>
      </c>
    </row>
    <row r="1366" spans="1:13" x14ac:dyDescent="0.2">
      <c r="A1366" s="34" t="str">
        <f t="shared" si="105"/>
        <v>-863</v>
      </c>
      <c r="B1366" s="34">
        <f t="shared" si="106"/>
        <v>863</v>
      </c>
      <c r="C1366" s="34" t="str">
        <f t="shared" si="107"/>
        <v/>
      </c>
      <c r="D1366" s="34" t="str">
        <f t="shared" si="108"/>
        <v/>
      </c>
      <c r="E1366" s="34" t="str">
        <f t="shared" si="109"/>
        <v/>
      </c>
      <c r="F1366" s="35" t="str">
        <f>IF(ISERROR(CONSOLIDADO!D1370&amp;IF(LEN(CONSOLIDADO!G1370)=1,"00"&amp;CONSOLIDADO!G1370,IF(LEN(CONSOLIDADO!G1370)=2,"0"&amp;CONSOLIDADO!G1370,IF(LEN(CONSOLIDADO!G1370)=3,CONSOLIDADO!G1370,""))))=TRUE,"",CONSOLIDADO!D1370&amp;IF(LEN(CONSOLIDADO!G1370)=1,"00"&amp;CONSOLIDADO!G1370,IF(LEN(CONSOLIDADO!G1370)=2,"0"&amp;CONSOLIDADO!G1370,IF(LEN(CONSOLIDADO!G1370)=3,CONSOLIDADO!G1370,""))))</f>
        <v/>
      </c>
      <c r="G1366" s="16">
        <f>CONSOLIDADO!B1370</f>
        <v>0</v>
      </c>
      <c r="H1366" s="16" t="str">
        <f>MID(CONSOLIDADO!E1370,6,250)</f>
        <v/>
      </c>
      <c r="I1366" s="36">
        <f>CONSOLIDADO!H1370</f>
        <v>0</v>
      </c>
      <c r="J1366" s="34" t="str">
        <f>+CONSOLIDADO!P1370&amp;" - "&amp;CONSOLIDADO!Q1370&amp;" - "&amp;CONSOLIDADO!R1370&amp;" "&amp;CONSOLIDADO!S1370</f>
        <v xml:space="preserve"> -  -  </v>
      </c>
      <c r="K1366" s="34" t="str">
        <f>+CONSOLIDADO!J1370&amp;" "&amp;CONSOLIDADO!K1370</f>
        <v xml:space="preserve"> </v>
      </c>
      <c r="L1366" s="16" t="str">
        <f>+CONSOLIDADO!L1370&amp;" "&amp;CONSOLIDADO!M1370</f>
        <v xml:space="preserve"> </v>
      </c>
      <c r="M1366" s="16" t="str">
        <f>+CONSOLIDADO!N1370&amp;" "&amp;CONSOLIDADO!O1370</f>
        <v xml:space="preserve"> </v>
      </c>
    </row>
    <row r="1367" spans="1:13" x14ac:dyDescent="0.2">
      <c r="A1367" s="34" t="str">
        <f t="shared" si="105"/>
        <v>-864</v>
      </c>
      <c r="B1367" s="34">
        <f t="shared" si="106"/>
        <v>864</v>
      </c>
      <c r="C1367" s="34" t="str">
        <f t="shared" si="107"/>
        <v/>
      </c>
      <c r="D1367" s="34" t="str">
        <f t="shared" si="108"/>
        <v/>
      </c>
      <c r="E1367" s="34" t="str">
        <f t="shared" si="109"/>
        <v/>
      </c>
      <c r="F1367" s="35" t="str">
        <f>IF(ISERROR(CONSOLIDADO!D1371&amp;IF(LEN(CONSOLIDADO!G1371)=1,"00"&amp;CONSOLIDADO!G1371,IF(LEN(CONSOLIDADO!G1371)=2,"0"&amp;CONSOLIDADO!G1371,IF(LEN(CONSOLIDADO!G1371)=3,CONSOLIDADO!G1371,""))))=TRUE,"",CONSOLIDADO!D1371&amp;IF(LEN(CONSOLIDADO!G1371)=1,"00"&amp;CONSOLIDADO!G1371,IF(LEN(CONSOLIDADO!G1371)=2,"0"&amp;CONSOLIDADO!G1371,IF(LEN(CONSOLIDADO!G1371)=3,CONSOLIDADO!G1371,""))))</f>
        <v/>
      </c>
      <c r="G1367" s="16">
        <f>CONSOLIDADO!B1371</f>
        <v>0</v>
      </c>
      <c r="H1367" s="16" t="str">
        <f>MID(CONSOLIDADO!E1371,6,250)</f>
        <v/>
      </c>
      <c r="I1367" s="36">
        <f>CONSOLIDADO!H1371</f>
        <v>0</v>
      </c>
      <c r="J1367" s="34" t="str">
        <f>+CONSOLIDADO!P1371&amp;" - "&amp;CONSOLIDADO!Q1371&amp;" - "&amp;CONSOLIDADO!R1371&amp;" "&amp;CONSOLIDADO!S1371</f>
        <v xml:space="preserve"> -  -  </v>
      </c>
      <c r="K1367" s="34" t="str">
        <f>+CONSOLIDADO!J1371&amp;" "&amp;CONSOLIDADO!K1371</f>
        <v xml:space="preserve"> </v>
      </c>
      <c r="L1367" s="16" t="str">
        <f>+CONSOLIDADO!L1371&amp;" "&amp;CONSOLIDADO!M1371</f>
        <v xml:space="preserve"> </v>
      </c>
      <c r="M1367" s="16" t="str">
        <f>+CONSOLIDADO!N1371&amp;" "&amp;CONSOLIDADO!O1371</f>
        <v xml:space="preserve"> </v>
      </c>
    </row>
    <row r="1368" spans="1:13" x14ac:dyDescent="0.2">
      <c r="A1368" s="34" t="str">
        <f t="shared" si="105"/>
        <v>-865</v>
      </c>
      <c r="B1368" s="34">
        <f t="shared" si="106"/>
        <v>865</v>
      </c>
      <c r="C1368" s="34" t="str">
        <f t="shared" si="107"/>
        <v/>
      </c>
      <c r="D1368" s="34" t="str">
        <f t="shared" si="108"/>
        <v/>
      </c>
      <c r="E1368" s="34" t="str">
        <f t="shared" si="109"/>
        <v/>
      </c>
      <c r="F1368" s="35" t="str">
        <f>IF(ISERROR(CONSOLIDADO!D1372&amp;IF(LEN(CONSOLIDADO!G1372)=1,"00"&amp;CONSOLIDADO!G1372,IF(LEN(CONSOLIDADO!G1372)=2,"0"&amp;CONSOLIDADO!G1372,IF(LEN(CONSOLIDADO!G1372)=3,CONSOLIDADO!G1372,""))))=TRUE,"",CONSOLIDADO!D1372&amp;IF(LEN(CONSOLIDADO!G1372)=1,"00"&amp;CONSOLIDADO!G1372,IF(LEN(CONSOLIDADO!G1372)=2,"0"&amp;CONSOLIDADO!G1372,IF(LEN(CONSOLIDADO!G1372)=3,CONSOLIDADO!G1372,""))))</f>
        <v/>
      </c>
      <c r="G1368" s="16">
        <f>CONSOLIDADO!B1372</f>
        <v>0</v>
      </c>
      <c r="H1368" s="16" t="str">
        <f>MID(CONSOLIDADO!E1372,6,250)</f>
        <v/>
      </c>
      <c r="I1368" s="36">
        <f>CONSOLIDADO!H1372</f>
        <v>0</v>
      </c>
      <c r="J1368" s="34" t="str">
        <f>+CONSOLIDADO!P1372&amp;" - "&amp;CONSOLIDADO!Q1372&amp;" - "&amp;CONSOLIDADO!R1372&amp;" "&amp;CONSOLIDADO!S1372</f>
        <v xml:space="preserve"> -  -  </v>
      </c>
      <c r="K1368" s="34" t="str">
        <f>+CONSOLIDADO!J1372&amp;" "&amp;CONSOLIDADO!K1372</f>
        <v xml:space="preserve"> </v>
      </c>
      <c r="L1368" s="16" t="str">
        <f>+CONSOLIDADO!L1372&amp;" "&amp;CONSOLIDADO!M1372</f>
        <v xml:space="preserve"> </v>
      </c>
      <c r="M1368" s="16" t="str">
        <f>+CONSOLIDADO!N1372&amp;" "&amp;CONSOLIDADO!O1372</f>
        <v xml:space="preserve"> </v>
      </c>
    </row>
    <row r="1369" spans="1:13" x14ac:dyDescent="0.2">
      <c r="A1369" s="34" t="str">
        <f t="shared" si="105"/>
        <v>-866</v>
      </c>
      <c r="B1369" s="34">
        <f t="shared" si="106"/>
        <v>866</v>
      </c>
      <c r="C1369" s="34" t="str">
        <f t="shared" si="107"/>
        <v/>
      </c>
      <c r="D1369" s="34" t="str">
        <f t="shared" si="108"/>
        <v/>
      </c>
      <c r="E1369" s="34" t="str">
        <f t="shared" si="109"/>
        <v/>
      </c>
      <c r="F1369" s="35" t="str">
        <f>IF(ISERROR(CONSOLIDADO!D1373&amp;IF(LEN(CONSOLIDADO!G1373)=1,"00"&amp;CONSOLIDADO!G1373,IF(LEN(CONSOLIDADO!G1373)=2,"0"&amp;CONSOLIDADO!G1373,IF(LEN(CONSOLIDADO!G1373)=3,CONSOLIDADO!G1373,""))))=TRUE,"",CONSOLIDADO!D1373&amp;IF(LEN(CONSOLIDADO!G1373)=1,"00"&amp;CONSOLIDADO!G1373,IF(LEN(CONSOLIDADO!G1373)=2,"0"&amp;CONSOLIDADO!G1373,IF(LEN(CONSOLIDADO!G1373)=3,CONSOLIDADO!G1373,""))))</f>
        <v/>
      </c>
      <c r="G1369" s="16">
        <f>CONSOLIDADO!B1373</f>
        <v>0</v>
      </c>
      <c r="H1369" s="16" t="str">
        <f>MID(CONSOLIDADO!E1373,6,250)</f>
        <v/>
      </c>
      <c r="I1369" s="36">
        <f>CONSOLIDADO!H1373</f>
        <v>0</v>
      </c>
      <c r="J1369" s="34" t="str">
        <f>+CONSOLIDADO!P1373&amp;" - "&amp;CONSOLIDADO!Q1373&amp;" - "&amp;CONSOLIDADO!R1373&amp;" "&amp;CONSOLIDADO!S1373</f>
        <v xml:space="preserve"> -  -  </v>
      </c>
      <c r="K1369" s="34" t="str">
        <f>+CONSOLIDADO!J1373&amp;" "&amp;CONSOLIDADO!K1373</f>
        <v xml:space="preserve"> </v>
      </c>
      <c r="L1369" s="16" t="str">
        <f>+CONSOLIDADO!L1373&amp;" "&amp;CONSOLIDADO!M1373</f>
        <v xml:space="preserve"> </v>
      </c>
      <c r="M1369" s="16" t="str">
        <f>+CONSOLIDADO!N1373&amp;" "&amp;CONSOLIDADO!O1373</f>
        <v xml:space="preserve"> </v>
      </c>
    </row>
    <row r="1370" spans="1:13" x14ac:dyDescent="0.2">
      <c r="A1370" s="34" t="str">
        <f t="shared" si="105"/>
        <v>-867</v>
      </c>
      <c r="B1370" s="34">
        <f t="shared" si="106"/>
        <v>867</v>
      </c>
      <c r="C1370" s="34" t="str">
        <f t="shared" si="107"/>
        <v/>
      </c>
      <c r="D1370" s="34" t="str">
        <f t="shared" si="108"/>
        <v/>
      </c>
      <c r="E1370" s="34" t="str">
        <f t="shared" si="109"/>
        <v/>
      </c>
      <c r="F1370" s="35" t="str">
        <f>IF(ISERROR(CONSOLIDADO!D1374&amp;IF(LEN(CONSOLIDADO!G1374)=1,"00"&amp;CONSOLIDADO!G1374,IF(LEN(CONSOLIDADO!G1374)=2,"0"&amp;CONSOLIDADO!G1374,IF(LEN(CONSOLIDADO!G1374)=3,CONSOLIDADO!G1374,""))))=TRUE,"",CONSOLIDADO!D1374&amp;IF(LEN(CONSOLIDADO!G1374)=1,"00"&amp;CONSOLIDADO!G1374,IF(LEN(CONSOLIDADO!G1374)=2,"0"&amp;CONSOLIDADO!G1374,IF(LEN(CONSOLIDADO!G1374)=3,CONSOLIDADO!G1374,""))))</f>
        <v/>
      </c>
      <c r="G1370" s="16">
        <f>CONSOLIDADO!B1374</f>
        <v>0</v>
      </c>
      <c r="H1370" s="16" t="str">
        <f>MID(CONSOLIDADO!E1374,6,250)</f>
        <v/>
      </c>
      <c r="I1370" s="36">
        <f>CONSOLIDADO!H1374</f>
        <v>0</v>
      </c>
      <c r="J1370" s="34" t="str">
        <f>+CONSOLIDADO!P1374&amp;" - "&amp;CONSOLIDADO!Q1374&amp;" - "&amp;CONSOLIDADO!R1374&amp;" "&amp;CONSOLIDADO!S1374</f>
        <v xml:space="preserve"> -  -  </v>
      </c>
      <c r="K1370" s="34" t="str">
        <f>+CONSOLIDADO!J1374&amp;" "&amp;CONSOLIDADO!K1374</f>
        <v xml:space="preserve"> </v>
      </c>
      <c r="L1370" s="16" t="str">
        <f>+CONSOLIDADO!L1374&amp;" "&amp;CONSOLIDADO!M1374</f>
        <v xml:space="preserve"> </v>
      </c>
      <c r="M1370" s="16" t="str">
        <f>+CONSOLIDADO!N1374&amp;" "&amp;CONSOLIDADO!O1374</f>
        <v xml:space="preserve"> </v>
      </c>
    </row>
    <row r="1371" spans="1:13" x14ac:dyDescent="0.2">
      <c r="A1371" s="34" t="str">
        <f t="shared" si="105"/>
        <v>-868</v>
      </c>
      <c r="B1371" s="34">
        <f t="shared" si="106"/>
        <v>868</v>
      </c>
      <c r="C1371" s="34" t="str">
        <f t="shared" si="107"/>
        <v/>
      </c>
      <c r="D1371" s="34" t="str">
        <f t="shared" si="108"/>
        <v/>
      </c>
      <c r="E1371" s="34" t="str">
        <f t="shared" si="109"/>
        <v/>
      </c>
      <c r="F1371" s="35" t="str">
        <f>IF(ISERROR(CONSOLIDADO!D1375&amp;IF(LEN(CONSOLIDADO!G1375)=1,"00"&amp;CONSOLIDADO!G1375,IF(LEN(CONSOLIDADO!G1375)=2,"0"&amp;CONSOLIDADO!G1375,IF(LEN(CONSOLIDADO!G1375)=3,CONSOLIDADO!G1375,""))))=TRUE,"",CONSOLIDADO!D1375&amp;IF(LEN(CONSOLIDADO!G1375)=1,"00"&amp;CONSOLIDADO!G1375,IF(LEN(CONSOLIDADO!G1375)=2,"0"&amp;CONSOLIDADO!G1375,IF(LEN(CONSOLIDADO!G1375)=3,CONSOLIDADO!G1375,""))))</f>
        <v/>
      </c>
      <c r="G1371" s="16">
        <f>CONSOLIDADO!B1375</f>
        <v>0</v>
      </c>
      <c r="H1371" s="16" t="str">
        <f>MID(CONSOLIDADO!E1375,6,250)</f>
        <v/>
      </c>
      <c r="I1371" s="36">
        <f>CONSOLIDADO!H1375</f>
        <v>0</v>
      </c>
      <c r="J1371" s="34" t="str">
        <f>+CONSOLIDADO!P1375&amp;" - "&amp;CONSOLIDADO!Q1375&amp;" - "&amp;CONSOLIDADO!R1375&amp;" "&amp;CONSOLIDADO!S1375</f>
        <v xml:space="preserve"> -  -  </v>
      </c>
      <c r="K1371" s="34" t="str">
        <f>+CONSOLIDADO!J1375&amp;" "&amp;CONSOLIDADO!K1375</f>
        <v xml:space="preserve"> </v>
      </c>
      <c r="L1371" s="16" t="str">
        <f>+CONSOLIDADO!L1375&amp;" "&amp;CONSOLIDADO!M1375</f>
        <v xml:space="preserve"> </v>
      </c>
      <c r="M1371" s="16" t="str">
        <f>+CONSOLIDADO!N1375&amp;" "&amp;CONSOLIDADO!O1375</f>
        <v xml:space="preserve"> </v>
      </c>
    </row>
    <row r="1372" spans="1:13" x14ac:dyDescent="0.2">
      <c r="A1372" s="34" t="str">
        <f t="shared" si="105"/>
        <v>-869</v>
      </c>
      <c r="B1372" s="34">
        <f t="shared" si="106"/>
        <v>869</v>
      </c>
      <c r="C1372" s="34" t="str">
        <f t="shared" si="107"/>
        <v/>
      </c>
      <c r="D1372" s="34" t="str">
        <f t="shared" si="108"/>
        <v/>
      </c>
      <c r="E1372" s="34" t="str">
        <f t="shared" si="109"/>
        <v/>
      </c>
      <c r="F1372" s="35" t="str">
        <f>IF(ISERROR(CONSOLIDADO!D1376&amp;IF(LEN(CONSOLIDADO!G1376)=1,"00"&amp;CONSOLIDADO!G1376,IF(LEN(CONSOLIDADO!G1376)=2,"0"&amp;CONSOLIDADO!G1376,IF(LEN(CONSOLIDADO!G1376)=3,CONSOLIDADO!G1376,""))))=TRUE,"",CONSOLIDADO!D1376&amp;IF(LEN(CONSOLIDADO!G1376)=1,"00"&amp;CONSOLIDADO!G1376,IF(LEN(CONSOLIDADO!G1376)=2,"0"&amp;CONSOLIDADO!G1376,IF(LEN(CONSOLIDADO!G1376)=3,CONSOLIDADO!G1376,""))))</f>
        <v/>
      </c>
      <c r="G1372" s="16">
        <f>CONSOLIDADO!B1376</f>
        <v>0</v>
      </c>
      <c r="H1372" s="16" t="str">
        <f>MID(CONSOLIDADO!E1376,6,250)</f>
        <v/>
      </c>
      <c r="I1372" s="36">
        <f>CONSOLIDADO!H1376</f>
        <v>0</v>
      </c>
      <c r="J1372" s="34" t="str">
        <f>+CONSOLIDADO!P1376&amp;" - "&amp;CONSOLIDADO!Q1376&amp;" - "&amp;CONSOLIDADO!R1376&amp;" "&amp;CONSOLIDADO!S1376</f>
        <v xml:space="preserve"> -  -  </v>
      </c>
      <c r="K1372" s="34" t="str">
        <f>+CONSOLIDADO!J1376&amp;" "&amp;CONSOLIDADO!K1376</f>
        <v xml:space="preserve"> </v>
      </c>
      <c r="L1372" s="16" t="str">
        <f>+CONSOLIDADO!L1376&amp;" "&amp;CONSOLIDADO!M1376</f>
        <v xml:space="preserve"> </v>
      </c>
      <c r="M1372" s="16" t="str">
        <f>+CONSOLIDADO!N1376&amp;" "&amp;CONSOLIDADO!O1376</f>
        <v xml:space="preserve"> </v>
      </c>
    </row>
    <row r="1373" spans="1:13" x14ac:dyDescent="0.2">
      <c r="A1373" s="34" t="str">
        <f t="shared" si="105"/>
        <v>-870</v>
      </c>
      <c r="B1373" s="34">
        <f t="shared" si="106"/>
        <v>870</v>
      </c>
      <c r="C1373" s="34" t="str">
        <f t="shared" si="107"/>
        <v/>
      </c>
      <c r="D1373" s="34" t="str">
        <f t="shared" si="108"/>
        <v/>
      </c>
      <c r="E1373" s="34" t="str">
        <f t="shared" si="109"/>
        <v/>
      </c>
      <c r="F1373" s="35" t="str">
        <f>IF(ISERROR(CONSOLIDADO!D1377&amp;IF(LEN(CONSOLIDADO!G1377)=1,"00"&amp;CONSOLIDADO!G1377,IF(LEN(CONSOLIDADO!G1377)=2,"0"&amp;CONSOLIDADO!G1377,IF(LEN(CONSOLIDADO!G1377)=3,CONSOLIDADO!G1377,""))))=TRUE,"",CONSOLIDADO!D1377&amp;IF(LEN(CONSOLIDADO!G1377)=1,"00"&amp;CONSOLIDADO!G1377,IF(LEN(CONSOLIDADO!G1377)=2,"0"&amp;CONSOLIDADO!G1377,IF(LEN(CONSOLIDADO!G1377)=3,CONSOLIDADO!G1377,""))))</f>
        <v/>
      </c>
      <c r="G1373" s="16">
        <f>CONSOLIDADO!B1377</f>
        <v>0</v>
      </c>
      <c r="H1373" s="16" t="str">
        <f>MID(CONSOLIDADO!E1377,6,250)</f>
        <v/>
      </c>
      <c r="I1373" s="36">
        <f>CONSOLIDADO!H1377</f>
        <v>0</v>
      </c>
      <c r="J1373" s="34" t="str">
        <f>+CONSOLIDADO!P1377&amp;" - "&amp;CONSOLIDADO!Q1377&amp;" - "&amp;CONSOLIDADO!R1377&amp;" "&amp;CONSOLIDADO!S1377</f>
        <v xml:space="preserve"> -  -  </v>
      </c>
      <c r="K1373" s="34" t="str">
        <f>+CONSOLIDADO!J1377&amp;" "&amp;CONSOLIDADO!K1377</f>
        <v xml:space="preserve"> </v>
      </c>
      <c r="L1373" s="16" t="str">
        <f>+CONSOLIDADO!L1377&amp;" "&amp;CONSOLIDADO!M1377</f>
        <v xml:space="preserve"> </v>
      </c>
      <c r="M1373" s="16" t="str">
        <f>+CONSOLIDADO!N1377&amp;" "&amp;CONSOLIDADO!O1377</f>
        <v xml:space="preserve"> </v>
      </c>
    </row>
    <row r="1374" spans="1:13" x14ac:dyDescent="0.2">
      <c r="A1374" s="34" t="str">
        <f t="shared" si="105"/>
        <v>-871</v>
      </c>
      <c r="B1374" s="34">
        <f t="shared" si="106"/>
        <v>871</v>
      </c>
      <c r="C1374" s="34" t="str">
        <f t="shared" si="107"/>
        <v/>
      </c>
      <c r="D1374" s="34" t="str">
        <f t="shared" si="108"/>
        <v/>
      </c>
      <c r="E1374" s="34" t="str">
        <f t="shared" si="109"/>
        <v/>
      </c>
      <c r="F1374" s="35" t="str">
        <f>IF(ISERROR(CONSOLIDADO!D1378&amp;IF(LEN(CONSOLIDADO!G1378)=1,"00"&amp;CONSOLIDADO!G1378,IF(LEN(CONSOLIDADO!G1378)=2,"0"&amp;CONSOLIDADO!G1378,IF(LEN(CONSOLIDADO!G1378)=3,CONSOLIDADO!G1378,""))))=TRUE,"",CONSOLIDADO!D1378&amp;IF(LEN(CONSOLIDADO!G1378)=1,"00"&amp;CONSOLIDADO!G1378,IF(LEN(CONSOLIDADO!G1378)=2,"0"&amp;CONSOLIDADO!G1378,IF(LEN(CONSOLIDADO!G1378)=3,CONSOLIDADO!G1378,""))))</f>
        <v/>
      </c>
      <c r="G1374" s="16">
        <f>CONSOLIDADO!B1378</f>
        <v>0</v>
      </c>
      <c r="H1374" s="16" t="str">
        <f>MID(CONSOLIDADO!E1378,6,250)</f>
        <v/>
      </c>
      <c r="I1374" s="36">
        <f>CONSOLIDADO!H1378</f>
        <v>0</v>
      </c>
      <c r="J1374" s="34" t="str">
        <f>+CONSOLIDADO!P1378&amp;" - "&amp;CONSOLIDADO!Q1378&amp;" - "&amp;CONSOLIDADO!R1378&amp;" "&amp;CONSOLIDADO!S1378</f>
        <v xml:space="preserve"> -  -  </v>
      </c>
      <c r="K1374" s="34" t="str">
        <f>+CONSOLIDADO!J1378&amp;" "&amp;CONSOLIDADO!K1378</f>
        <v xml:space="preserve"> </v>
      </c>
      <c r="L1374" s="16" t="str">
        <f>+CONSOLIDADO!L1378&amp;" "&amp;CONSOLIDADO!M1378</f>
        <v xml:space="preserve"> </v>
      </c>
      <c r="M1374" s="16" t="str">
        <f>+CONSOLIDADO!N1378&amp;" "&amp;CONSOLIDADO!O1378</f>
        <v xml:space="preserve"> </v>
      </c>
    </row>
    <row r="1375" spans="1:13" x14ac:dyDescent="0.2">
      <c r="A1375" s="34" t="str">
        <f t="shared" si="105"/>
        <v>-872</v>
      </c>
      <c r="B1375" s="34">
        <f t="shared" si="106"/>
        <v>872</v>
      </c>
      <c r="C1375" s="34" t="str">
        <f t="shared" si="107"/>
        <v/>
      </c>
      <c r="D1375" s="34" t="str">
        <f t="shared" si="108"/>
        <v/>
      </c>
      <c r="E1375" s="34" t="str">
        <f t="shared" si="109"/>
        <v/>
      </c>
      <c r="F1375" s="35" t="str">
        <f>IF(ISERROR(CONSOLIDADO!D1379&amp;IF(LEN(CONSOLIDADO!G1379)=1,"00"&amp;CONSOLIDADO!G1379,IF(LEN(CONSOLIDADO!G1379)=2,"0"&amp;CONSOLIDADO!G1379,IF(LEN(CONSOLIDADO!G1379)=3,CONSOLIDADO!G1379,""))))=TRUE,"",CONSOLIDADO!D1379&amp;IF(LEN(CONSOLIDADO!G1379)=1,"00"&amp;CONSOLIDADO!G1379,IF(LEN(CONSOLIDADO!G1379)=2,"0"&amp;CONSOLIDADO!G1379,IF(LEN(CONSOLIDADO!G1379)=3,CONSOLIDADO!G1379,""))))</f>
        <v/>
      </c>
      <c r="G1375" s="16">
        <f>CONSOLIDADO!B1379</f>
        <v>0</v>
      </c>
      <c r="H1375" s="16" t="str">
        <f>MID(CONSOLIDADO!E1379,6,250)</f>
        <v/>
      </c>
      <c r="I1375" s="36">
        <f>CONSOLIDADO!H1379</f>
        <v>0</v>
      </c>
      <c r="J1375" s="34" t="str">
        <f>+CONSOLIDADO!P1379&amp;" - "&amp;CONSOLIDADO!Q1379&amp;" - "&amp;CONSOLIDADO!R1379&amp;" "&amp;CONSOLIDADO!S1379</f>
        <v xml:space="preserve"> -  -  </v>
      </c>
      <c r="K1375" s="34" t="str">
        <f>+CONSOLIDADO!J1379&amp;" "&amp;CONSOLIDADO!K1379</f>
        <v xml:space="preserve"> </v>
      </c>
      <c r="L1375" s="16" t="str">
        <f>+CONSOLIDADO!L1379&amp;" "&amp;CONSOLIDADO!M1379</f>
        <v xml:space="preserve"> </v>
      </c>
      <c r="M1375" s="16" t="str">
        <f>+CONSOLIDADO!N1379&amp;" "&amp;CONSOLIDADO!O1379</f>
        <v xml:space="preserve"> </v>
      </c>
    </row>
    <row r="1376" spans="1:13" x14ac:dyDescent="0.2">
      <c r="A1376" s="34" t="str">
        <f t="shared" si="105"/>
        <v>-873</v>
      </c>
      <c r="B1376" s="34">
        <f t="shared" si="106"/>
        <v>873</v>
      </c>
      <c r="C1376" s="34" t="str">
        <f t="shared" si="107"/>
        <v/>
      </c>
      <c r="D1376" s="34" t="str">
        <f t="shared" si="108"/>
        <v/>
      </c>
      <c r="E1376" s="34" t="str">
        <f t="shared" si="109"/>
        <v/>
      </c>
      <c r="F1376" s="35" t="str">
        <f>IF(ISERROR(CONSOLIDADO!D1380&amp;IF(LEN(CONSOLIDADO!G1380)=1,"00"&amp;CONSOLIDADO!G1380,IF(LEN(CONSOLIDADO!G1380)=2,"0"&amp;CONSOLIDADO!G1380,IF(LEN(CONSOLIDADO!G1380)=3,CONSOLIDADO!G1380,""))))=TRUE,"",CONSOLIDADO!D1380&amp;IF(LEN(CONSOLIDADO!G1380)=1,"00"&amp;CONSOLIDADO!G1380,IF(LEN(CONSOLIDADO!G1380)=2,"0"&amp;CONSOLIDADO!G1380,IF(LEN(CONSOLIDADO!G1380)=3,CONSOLIDADO!G1380,""))))</f>
        <v/>
      </c>
      <c r="G1376" s="16">
        <f>CONSOLIDADO!B1380</f>
        <v>0</v>
      </c>
      <c r="H1376" s="16" t="str">
        <f>MID(CONSOLIDADO!E1380,6,250)</f>
        <v/>
      </c>
      <c r="I1376" s="36">
        <f>CONSOLIDADO!H1380</f>
        <v>0</v>
      </c>
      <c r="J1376" s="34" t="str">
        <f>+CONSOLIDADO!P1380&amp;" - "&amp;CONSOLIDADO!Q1380&amp;" - "&amp;CONSOLIDADO!R1380&amp;" "&amp;CONSOLIDADO!S1380</f>
        <v xml:space="preserve"> -  -  </v>
      </c>
      <c r="K1376" s="34" t="str">
        <f>+CONSOLIDADO!J1380&amp;" "&amp;CONSOLIDADO!K1380</f>
        <v xml:space="preserve"> </v>
      </c>
      <c r="L1376" s="16" t="str">
        <f>+CONSOLIDADO!L1380&amp;" "&amp;CONSOLIDADO!M1380</f>
        <v xml:space="preserve"> </v>
      </c>
      <c r="M1376" s="16" t="str">
        <f>+CONSOLIDADO!N1380&amp;" "&amp;CONSOLIDADO!O1380</f>
        <v xml:space="preserve"> </v>
      </c>
    </row>
    <row r="1377" spans="1:13" x14ac:dyDescent="0.2">
      <c r="A1377" s="34" t="str">
        <f t="shared" si="105"/>
        <v>-874</v>
      </c>
      <c r="B1377" s="34">
        <f t="shared" si="106"/>
        <v>874</v>
      </c>
      <c r="C1377" s="34" t="str">
        <f t="shared" si="107"/>
        <v/>
      </c>
      <c r="D1377" s="34" t="str">
        <f t="shared" si="108"/>
        <v/>
      </c>
      <c r="E1377" s="34" t="str">
        <f t="shared" si="109"/>
        <v/>
      </c>
      <c r="F1377" s="35" t="str">
        <f>IF(ISERROR(CONSOLIDADO!D1381&amp;IF(LEN(CONSOLIDADO!G1381)=1,"00"&amp;CONSOLIDADO!G1381,IF(LEN(CONSOLIDADO!G1381)=2,"0"&amp;CONSOLIDADO!G1381,IF(LEN(CONSOLIDADO!G1381)=3,CONSOLIDADO!G1381,""))))=TRUE,"",CONSOLIDADO!D1381&amp;IF(LEN(CONSOLIDADO!G1381)=1,"00"&amp;CONSOLIDADO!G1381,IF(LEN(CONSOLIDADO!G1381)=2,"0"&amp;CONSOLIDADO!G1381,IF(LEN(CONSOLIDADO!G1381)=3,CONSOLIDADO!G1381,""))))</f>
        <v/>
      </c>
      <c r="G1377" s="16">
        <f>CONSOLIDADO!B1381</f>
        <v>0</v>
      </c>
      <c r="H1377" s="16" t="str">
        <f>MID(CONSOLIDADO!E1381,6,250)</f>
        <v/>
      </c>
      <c r="I1377" s="36">
        <f>CONSOLIDADO!H1381</f>
        <v>0</v>
      </c>
      <c r="J1377" s="34" t="str">
        <f>+CONSOLIDADO!P1381&amp;" - "&amp;CONSOLIDADO!Q1381&amp;" - "&amp;CONSOLIDADO!R1381&amp;" "&amp;CONSOLIDADO!S1381</f>
        <v xml:space="preserve"> -  -  </v>
      </c>
      <c r="K1377" s="34" t="str">
        <f>+CONSOLIDADO!J1381&amp;" "&amp;CONSOLIDADO!K1381</f>
        <v xml:space="preserve"> </v>
      </c>
      <c r="L1377" s="16" t="str">
        <f>+CONSOLIDADO!L1381&amp;" "&amp;CONSOLIDADO!M1381</f>
        <v xml:space="preserve"> </v>
      </c>
      <c r="M1377" s="16" t="str">
        <f>+CONSOLIDADO!N1381&amp;" "&amp;CONSOLIDADO!O1381</f>
        <v xml:space="preserve"> </v>
      </c>
    </row>
    <row r="1378" spans="1:13" x14ac:dyDescent="0.2">
      <c r="A1378" s="34" t="str">
        <f t="shared" si="105"/>
        <v>-875</v>
      </c>
      <c r="B1378" s="34">
        <f t="shared" si="106"/>
        <v>875</v>
      </c>
      <c r="C1378" s="34" t="str">
        <f t="shared" si="107"/>
        <v/>
      </c>
      <c r="D1378" s="34" t="str">
        <f t="shared" si="108"/>
        <v/>
      </c>
      <c r="E1378" s="34" t="str">
        <f t="shared" si="109"/>
        <v/>
      </c>
      <c r="F1378" s="35" t="str">
        <f>IF(ISERROR(CONSOLIDADO!D1382&amp;IF(LEN(CONSOLIDADO!G1382)=1,"00"&amp;CONSOLIDADO!G1382,IF(LEN(CONSOLIDADO!G1382)=2,"0"&amp;CONSOLIDADO!G1382,IF(LEN(CONSOLIDADO!G1382)=3,CONSOLIDADO!G1382,""))))=TRUE,"",CONSOLIDADO!D1382&amp;IF(LEN(CONSOLIDADO!G1382)=1,"00"&amp;CONSOLIDADO!G1382,IF(LEN(CONSOLIDADO!G1382)=2,"0"&amp;CONSOLIDADO!G1382,IF(LEN(CONSOLIDADO!G1382)=3,CONSOLIDADO!G1382,""))))</f>
        <v/>
      </c>
      <c r="G1378" s="16">
        <f>CONSOLIDADO!B1382</f>
        <v>0</v>
      </c>
      <c r="H1378" s="16" t="str">
        <f>MID(CONSOLIDADO!E1382,6,250)</f>
        <v/>
      </c>
      <c r="I1378" s="36">
        <f>CONSOLIDADO!H1382</f>
        <v>0</v>
      </c>
      <c r="J1378" s="34" t="str">
        <f>+CONSOLIDADO!P1382&amp;" - "&amp;CONSOLIDADO!Q1382&amp;" - "&amp;CONSOLIDADO!R1382&amp;" "&amp;CONSOLIDADO!S1382</f>
        <v xml:space="preserve"> -  -  </v>
      </c>
      <c r="K1378" s="34" t="str">
        <f>+CONSOLIDADO!J1382&amp;" "&amp;CONSOLIDADO!K1382</f>
        <v xml:space="preserve"> </v>
      </c>
      <c r="L1378" s="16" t="str">
        <f>+CONSOLIDADO!L1382&amp;" "&amp;CONSOLIDADO!M1382</f>
        <v xml:space="preserve"> </v>
      </c>
      <c r="M1378" s="16" t="str">
        <f>+CONSOLIDADO!N1382&amp;" "&amp;CONSOLIDADO!O1382</f>
        <v xml:space="preserve"> </v>
      </c>
    </row>
    <row r="1379" spans="1:13" x14ac:dyDescent="0.2">
      <c r="A1379" s="34" t="str">
        <f t="shared" si="105"/>
        <v>-876</v>
      </c>
      <c r="B1379" s="34">
        <f t="shared" si="106"/>
        <v>876</v>
      </c>
      <c r="C1379" s="34" t="str">
        <f t="shared" si="107"/>
        <v/>
      </c>
      <c r="D1379" s="34" t="str">
        <f t="shared" si="108"/>
        <v/>
      </c>
      <c r="E1379" s="34" t="str">
        <f t="shared" si="109"/>
        <v/>
      </c>
      <c r="F1379" s="35" t="str">
        <f>IF(ISERROR(CONSOLIDADO!D1383&amp;IF(LEN(CONSOLIDADO!G1383)=1,"00"&amp;CONSOLIDADO!G1383,IF(LEN(CONSOLIDADO!G1383)=2,"0"&amp;CONSOLIDADO!G1383,IF(LEN(CONSOLIDADO!G1383)=3,CONSOLIDADO!G1383,""))))=TRUE,"",CONSOLIDADO!D1383&amp;IF(LEN(CONSOLIDADO!G1383)=1,"00"&amp;CONSOLIDADO!G1383,IF(LEN(CONSOLIDADO!G1383)=2,"0"&amp;CONSOLIDADO!G1383,IF(LEN(CONSOLIDADO!G1383)=3,CONSOLIDADO!G1383,""))))</f>
        <v/>
      </c>
      <c r="G1379" s="16">
        <f>CONSOLIDADO!B1383</f>
        <v>0</v>
      </c>
      <c r="H1379" s="16" t="str">
        <f>MID(CONSOLIDADO!E1383,6,250)</f>
        <v/>
      </c>
      <c r="I1379" s="36">
        <f>CONSOLIDADO!H1383</f>
        <v>0</v>
      </c>
      <c r="J1379" s="34" t="str">
        <f>+CONSOLIDADO!P1383&amp;" - "&amp;CONSOLIDADO!Q1383&amp;" - "&amp;CONSOLIDADO!R1383&amp;" "&amp;CONSOLIDADO!S1383</f>
        <v xml:space="preserve"> -  -  </v>
      </c>
      <c r="K1379" s="34" t="str">
        <f>+CONSOLIDADO!J1383&amp;" "&amp;CONSOLIDADO!K1383</f>
        <v xml:space="preserve"> </v>
      </c>
      <c r="L1379" s="16" t="str">
        <f>+CONSOLIDADO!L1383&amp;" "&amp;CONSOLIDADO!M1383</f>
        <v xml:space="preserve"> </v>
      </c>
      <c r="M1379" s="16" t="str">
        <f>+CONSOLIDADO!N1383&amp;" "&amp;CONSOLIDADO!O1383</f>
        <v xml:space="preserve"> </v>
      </c>
    </row>
    <row r="1380" spans="1:13" x14ac:dyDescent="0.2">
      <c r="A1380" s="34" t="str">
        <f t="shared" si="105"/>
        <v>-877</v>
      </c>
      <c r="B1380" s="34">
        <f t="shared" si="106"/>
        <v>877</v>
      </c>
      <c r="C1380" s="34" t="str">
        <f t="shared" si="107"/>
        <v/>
      </c>
      <c r="D1380" s="34" t="str">
        <f t="shared" si="108"/>
        <v/>
      </c>
      <c r="E1380" s="34" t="str">
        <f t="shared" si="109"/>
        <v/>
      </c>
      <c r="F1380" s="35" t="str">
        <f>IF(ISERROR(CONSOLIDADO!D1384&amp;IF(LEN(CONSOLIDADO!G1384)=1,"00"&amp;CONSOLIDADO!G1384,IF(LEN(CONSOLIDADO!G1384)=2,"0"&amp;CONSOLIDADO!G1384,IF(LEN(CONSOLIDADO!G1384)=3,CONSOLIDADO!G1384,""))))=TRUE,"",CONSOLIDADO!D1384&amp;IF(LEN(CONSOLIDADO!G1384)=1,"00"&amp;CONSOLIDADO!G1384,IF(LEN(CONSOLIDADO!G1384)=2,"0"&amp;CONSOLIDADO!G1384,IF(LEN(CONSOLIDADO!G1384)=3,CONSOLIDADO!G1384,""))))</f>
        <v/>
      </c>
      <c r="G1380" s="16">
        <f>CONSOLIDADO!B1384</f>
        <v>0</v>
      </c>
      <c r="H1380" s="16" t="str">
        <f>MID(CONSOLIDADO!E1384,6,250)</f>
        <v/>
      </c>
      <c r="I1380" s="36">
        <f>CONSOLIDADO!H1384</f>
        <v>0</v>
      </c>
      <c r="J1380" s="34" t="str">
        <f>+CONSOLIDADO!P1384&amp;" - "&amp;CONSOLIDADO!Q1384&amp;" - "&amp;CONSOLIDADO!R1384&amp;" "&amp;CONSOLIDADO!S1384</f>
        <v xml:space="preserve"> -  -  </v>
      </c>
      <c r="K1380" s="34" t="str">
        <f>+CONSOLIDADO!J1384&amp;" "&amp;CONSOLIDADO!K1384</f>
        <v xml:space="preserve"> </v>
      </c>
      <c r="L1380" s="16" t="str">
        <f>+CONSOLIDADO!L1384&amp;" "&amp;CONSOLIDADO!M1384</f>
        <v xml:space="preserve"> </v>
      </c>
      <c r="M1380" s="16" t="str">
        <f>+CONSOLIDADO!N1384&amp;" "&amp;CONSOLIDADO!O1384</f>
        <v xml:space="preserve"> </v>
      </c>
    </row>
    <row r="1381" spans="1:13" x14ac:dyDescent="0.2">
      <c r="A1381" s="34" t="str">
        <f t="shared" si="105"/>
        <v>-878</v>
      </c>
      <c r="B1381" s="34">
        <f t="shared" si="106"/>
        <v>878</v>
      </c>
      <c r="C1381" s="34" t="str">
        <f t="shared" si="107"/>
        <v/>
      </c>
      <c r="D1381" s="34" t="str">
        <f t="shared" si="108"/>
        <v/>
      </c>
      <c r="E1381" s="34" t="str">
        <f t="shared" si="109"/>
        <v/>
      </c>
      <c r="F1381" s="35" t="str">
        <f>IF(ISERROR(CONSOLIDADO!D1385&amp;IF(LEN(CONSOLIDADO!G1385)=1,"00"&amp;CONSOLIDADO!G1385,IF(LEN(CONSOLIDADO!G1385)=2,"0"&amp;CONSOLIDADO!G1385,IF(LEN(CONSOLIDADO!G1385)=3,CONSOLIDADO!G1385,""))))=TRUE,"",CONSOLIDADO!D1385&amp;IF(LEN(CONSOLIDADO!G1385)=1,"00"&amp;CONSOLIDADO!G1385,IF(LEN(CONSOLIDADO!G1385)=2,"0"&amp;CONSOLIDADO!G1385,IF(LEN(CONSOLIDADO!G1385)=3,CONSOLIDADO!G1385,""))))</f>
        <v/>
      </c>
      <c r="G1381" s="16">
        <f>CONSOLIDADO!B1385</f>
        <v>0</v>
      </c>
      <c r="H1381" s="16" t="str">
        <f>MID(CONSOLIDADO!E1385,6,250)</f>
        <v/>
      </c>
      <c r="I1381" s="36">
        <f>CONSOLIDADO!H1385</f>
        <v>0</v>
      </c>
      <c r="J1381" s="34" t="str">
        <f>+CONSOLIDADO!P1385&amp;" - "&amp;CONSOLIDADO!Q1385&amp;" - "&amp;CONSOLIDADO!R1385&amp;" "&amp;CONSOLIDADO!S1385</f>
        <v xml:space="preserve"> -  -  </v>
      </c>
      <c r="K1381" s="34" t="str">
        <f>+CONSOLIDADO!J1385&amp;" "&amp;CONSOLIDADO!K1385</f>
        <v xml:space="preserve"> </v>
      </c>
      <c r="L1381" s="16" t="str">
        <f>+CONSOLIDADO!L1385&amp;" "&amp;CONSOLIDADO!M1385</f>
        <v xml:space="preserve"> </v>
      </c>
      <c r="M1381" s="16" t="str">
        <f>+CONSOLIDADO!N1385&amp;" "&amp;CONSOLIDADO!O1385</f>
        <v xml:space="preserve"> </v>
      </c>
    </row>
    <row r="1382" spans="1:13" x14ac:dyDescent="0.2">
      <c r="A1382" s="34" t="str">
        <f t="shared" si="105"/>
        <v>-879</v>
      </c>
      <c r="B1382" s="34">
        <f t="shared" si="106"/>
        <v>879</v>
      </c>
      <c r="C1382" s="34" t="str">
        <f t="shared" si="107"/>
        <v/>
      </c>
      <c r="D1382" s="34" t="str">
        <f t="shared" si="108"/>
        <v/>
      </c>
      <c r="E1382" s="34" t="str">
        <f t="shared" si="109"/>
        <v/>
      </c>
      <c r="F1382" s="35" t="str">
        <f>IF(ISERROR(CONSOLIDADO!D1386&amp;IF(LEN(CONSOLIDADO!G1386)=1,"00"&amp;CONSOLIDADO!G1386,IF(LEN(CONSOLIDADO!G1386)=2,"0"&amp;CONSOLIDADO!G1386,IF(LEN(CONSOLIDADO!G1386)=3,CONSOLIDADO!G1386,""))))=TRUE,"",CONSOLIDADO!D1386&amp;IF(LEN(CONSOLIDADO!G1386)=1,"00"&amp;CONSOLIDADO!G1386,IF(LEN(CONSOLIDADO!G1386)=2,"0"&amp;CONSOLIDADO!G1386,IF(LEN(CONSOLIDADO!G1386)=3,CONSOLIDADO!G1386,""))))</f>
        <v/>
      </c>
      <c r="G1382" s="16">
        <f>CONSOLIDADO!B1386</f>
        <v>0</v>
      </c>
      <c r="H1382" s="16" t="str">
        <f>MID(CONSOLIDADO!E1386,6,250)</f>
        <v/>
      </c>
      <c r="I1382" s="36">
        <f>CONSOLIDADO!H1386</f>
        <v>0</v>
      </c>
      <c r="J1382" s="34" t="str">
        <f>+CONSOLIDADO!P1386&amp;" - "&amp;CONSOLIDADO!Q1386&amp;" - "&amp;CONSOLIDADO!R1386&amp;" "&amp;CONSOLIDADO!S1386</f>
        <v xml:space="preserve"> -  -  </v>
      </c>
      <c r="K1382" s="34" t="str">
        <f>+CONSOLIDADO!J1386&amp;" "&amp;CONSOLIDADO!K1386</f>
        <v xml:space="preserve"> </v>
      </c>
      <c r="L1382" s="16" t="str">
        <f>+CONSOLIDADO!L1386&amp;" "&amp;CONSOLIDADO!M1386</f>
        <v xml:space="preserve"> </v>
      </c>
      <c r="M1382" s="16" t="str">
        <f>+CONSOLIDADO!N1386&amp;" "&amp;CONSOLIDADO!O1386</f>
        <v xml:space="preserve"> </v>
      </c>
    </row>
    <row r="1383" spans="1:13" x14ac:dyDescent="0.2">
      <c r="A1383" s="34" t="str">
        <f t="shared" si="105"/>
        <v>-880</v>
      </c>
      <c r="B1383" s="34">
        <f t="shared" si="106"/>
        <v>880</v>
      </c>
      <c r="C1383" s="34" t="str">
        <f t="shared" si="107"/>
        <v/>
      </c>
      <c r="D1383" s="34" t="str">
        <f t="shared" si="108"/>
        <v/>
      </c>
      <c r="E1383" s="34" t="str">
        <f t="shared" si="109"/>
        <v/>
      </c>
      <c r="F1383" s="35" t="str">
        <f>IF(ISERROR(CONSOLIDADO!D1387&amp;IF(LEN(CONSOLIDADO!G1387)=1,"00"&amp;CONSOLIDADO!G1387,IF(LEN(CONSOLIDADO!G1387)=2,"0"&amp;CONSOLIDADO!G1387,IF(LEN(CONSOLIDADO!G1387)=3,CONSOLIDADO!G1387,""))))=TRUE,"",CONSOLIDADO!D1387&amp;IF(LEN(CONSOLIDADO!G1387)=1,"00"&amp;CONSOLIDADO!G1387,IF(LEN(CONSOLIDADO!G1387)=2,"0"&amp;CONSOLIDADO!G1387,IF(LEN(CONSOLIDADO!G1387)=3,CONSOLIDADO!G1387,""))))</f>
        <v/>
      </c>
      <c r="G1383" s="16">
        <f>CONSOLIDADO!B1387</f>
        <v>0</v>
      </c>
      <c r="H1383" s="16" t="str">
        <f>MID(CONSOLIDADO!E1387,6,250)</f>
        <v/>
      </c>
      <c r="I1383" s="36">
        <f>CONSOLIDADO!H1387</f>
        <v>0</v>
      </c>
      <c r="J1383" s="34" t="str">
        <f>+CONSOLIDADO!P1387&amp;" - "&amp;CONSOLIDADO!Q1387&amp;" - "&amp;CONSOLIDADO!R1387&amp;" "&amp;CONSOLIDADO!S1387</f>
        <v xml:space="preserve"> -  -  </v>
      </c>
      <c r="K1383" s="34" t="str">
        <f>+CONSOLIDADO!J1387&amp;" "&amp;CONSOLIDADO!K1387</f>
        <v xml:space="preserve"> </v>
      </c>
      <c r="L1383" s="16" t="str">
        <f>+CONSOLIDADO!L1387&amp;" "&amp;CONSOLIDADO!M1387</f>
        <v xml:space="preserve"> </v>
      </c>
      <c r="M1383" s="16" t="str">
        <f>+CONSOLIDADO!N1387&amp;" "&amp;CONSOLIDADO!O1387</f>
        <v xml:space="preserve"> </v>
      </c>
    </row>
    <row r="1384" spans="1:13" x14ac:dyDescent="0.2">
      <c r="A1384" s="34" t="str">
        <f t="shared" si="105"/>
        <v>-881</v>
      </c>
      <c r="B1384" s="34">
        <f t="shared" si="106"/>
        <v>881</v>
      </c>
      <c r="C1384" s="34" t="str">
        <f t="shared" si="107"/>
        <v/>
      </c>
      <c r="D1384" s="34" t="str">
        <f t="shared" si="108"/>
        <v/>
      </c>
      <c r="E1384" s="34" t="str">
        <f t="shared" si="109"/>
        <v/>
      </c>
      <c r="F1384" s="35" t="str">
        <f>IF(ISERROR(CONSOLIDADO!D1388&amp;IF(LEN(CONSOLIDADO!G1388)=1,"00"&amp;CONSOLIDADO!G1388,IF(LEN(CONSOLIDADO!G1388)=2,"0"&amp;CONSOLIDADO!G1388,IF(LEN(CONSOLIDADO!G1388)=3,CONSOLIDADO!G1388,""))))=TRUE,"",CONSOLIDADO!D1388&amp;IF(LEN(CONSOLIDADO!G1388)=1,"00"&amp;CONSOLIDADO!G1388,IF(LEN(CONSOLIDADO!G1388)=2,"0"&amp;CONSOLIDADO!G1388,IF(LEN(CONSOLIDADO!G1388)=3,CONSOLIDADO!G1388,""))))</f>
        <v/>
      </c>
      <c r="G1384" s="16">
        <f>CONSOLIDADO!B1388</f>
        <v>0</v>
      </c>
      <c r="H1384" s="16" t="str">
        <f>MID(CONSOLIDADO!E1388,6,250)</f>
        <v/>
      </c>
      <c r="I1384" s="36">
        <f>CONSOLIDADO!H1388</f>
        <v>0</v>
      </c>
      <c r="J1384" s="34" t="str">
        <f>+CONSOLIDADO!P1388&amp;" - "&amp;CONSOLIDADO!Q1388&amp;" - "&amp;CONSOLIDADO!R1388&amp;" "&amp;CONSOLIDADO!S1388</f>
        <v xml:space="preserve"> -  -  </v>
      </c>
      <c r="K1384" s="34" t="str">
        <f>+CONSOLIDADO!J1388&amp;" "&amp;CONSOLIDADO!K1388</f>
        <v xml:space="preserve"> </v>
      </c>
      <c r="L1384" s="16" t="str">
        <f>+CONSOLIDADO!L1388&amp;" "&amp;CONSOLIDADO!M1388</f>
        <v xml:space="preserve"> </v>
      </c>
      <c r="M1384" s="16" t="str">
        <f>+CONSOLIDADO!N1388&amp;" "&amp;CONSOLIDADO!O1388</f>
        <v xml:space="preserve"> </v>
      </c>
    </row>
    <row r="1385" spans="1:13" x14ac:dyDescent="0.2">
      <c r="A1385" s="34" t="str">
        <f t="shared" si="105"/>
        <v>-882</v>
      </c>
      <c r="B1385" s="34">
        <f t="shared" si="106"/>
        <v>882</v>
      </c>
      <c r="C1385" s="34" t="str">
        <f t="shared" si="107"/>
        <v/>
      </c>
      <c r="D1385" s="34" t="str">
        <f t="shared" si="108"/>
        <v/>
      </c>
      <c r="E1385" s="34" t="str">
        <f t="shared" si="109"/>
        <v/>
      </c>
      <c r="F1385" s="35" t="str">
        <f>IF(ISERROR(CONSOLIDADO!D1389&amp;IF(LEN(CONSOLIDADO!G1389)=1,"00"&amp;CONSOLIDADO!G1389,IF(LEN(CONSOLIDADO!G1389)=2,"0"&amp;CONSOLIDADO!G1389,IF(LEN(CONSOLIDADO!G1389)=3,CONSOLIDADO!G1389,""))))=TRUE,"",CONSOLIDADO!D1389&amp;IF(LEN(CONSOLIDADO!G1389)=1,"00"&amp;CONSOLIDADO!G1389,IF(LEN(CONSOLIDADO!G1389)=2,"0"&amp;CONSOLIDADO!G1389,IF(LEN(CONSOLIDADO!G1389)=3,CONSOLIDADO!G1389,""))))</f>
        <v/>
      </c>
      <c r="G1385" s="16">
        <f>CONSOLIDADO!B1389</f>
        <v>0</v>
      </c>
      <c r="H1385" s="16" t="str">
        <f>MID(CONSOLIDADO!E1389,6,250)</f>
        <v/>
      </c>
      <c r="I1385" s="36">
        <f>CONSOLIDADO!H1389</f>
        <v>0</v>
      </c>
      <c r="J1385" s="34" t="str">
        <f>+CONSOLIDADO!P1389&amp;" - "&amp;CONSOLIDADO!Q1389&amp;" - "&amp;CONSOLIDADO!R1389&amp;" "&amp;CONSOLIDADO!S1389</f>
        <v xml:space="preserve"> -  -  </v>
      </c>
      <c r="K1385" s="34" t="str">
        <f>+CONSOLIDADO!J1389&amp;" "&amp;CONSOLIDADO!K1389</f>
        <v xml:space="preserve"> </v>
      </c>
      <c r="L1385" s="16" t="str">
        <f>+CONSOLIDADO!L1389&amp;" "&amp;CONSOLIDADO!M1389</f>
        <v xml:space="preserve"> </v>
      </c>
      <c r="M1385" s="16" t="str">
        <f>+CONSOLIDADO!N1389&amp;" "&amp;CONSOLIDADO!O1389</f>
        <v xml:space="preserve"> </v>
      </c>
    </row>
    <row r="1386" spans="1:13" x14ac:dyDescent="0.2">
      <c r="A1386" s="34" t="str">
        <f t="shared" si="105"/>
        <v>-883</v>
      </c>
      <c r="B1386" s="34">
        <f t="shared" si="106"/>
        <v>883</v>
      </c>
      <c r="C1386" s="34" t="str">
        <f t="shared" si="107"/>
        <v/>
      </c>
      <c r="D1386" s="34" t="str">
        <f t="shared" si="108"/>
        <v/>
      </c>
      <c r="E1386" s="34" t="str">
        <f t="shared" si="109"/>
        <v/>
      </c>
      <c r="F1386" s="35" t="str">
        <f>IF(ISERROR(CONSOLIDADO!D1390&amp;IF(LEN(CONSOLIDADO!G1390)=1,"00"&amp;CONSOLIDADO!G1390,IF(LEN(CONSOLIDADO!G1390)=2,"0"&amp;CONSOLIDADO!G1390,IF(LEN(CONSOLIDADO!G1390)=3,CONSOLIDADO!G1390,""))))=TRUE,"",CONSOLIDADO!D1390&amp;IF(LEN(CONSOLIDADO!G1390)=1,"00"&amp;CONSOLIDADO!G1390,IF(LEN(CONSOLIDADO!G1390)=2,"0"&amp;CONSOLIDADO!G1390,IF(LEN(CONSOLIDADO!G1390)=3,CONSOLIDADO!G1390,""))))</f>
        <v/>
      </c>
      <c r="G1386" s="16">
        <f>CONSOLIDADO!B1390</f>
        <v>0</v>
      </c>
      <c r="H1386" s="16" t="str">
        <f>MID(CONSOLIDADO!E1390,6,250)</f>
        <v/>
      </c>
      <c r="I1386" s="36">
        <f>CONSOLIDADO!H1390</f>
        <v>0</v>
      </c>
      <c r="J1386" s="34" t="str">
        <f>+CONSOLIDADO!P1390&amp;" - "&amp;CONSOLIDADO!Q1390&amp;" - "&amp;CONSOLIDADO!R1390&amp;" "&amp;CONSOLIDADO!S1390</f>
        <v xml:space="preserve"> -  -  </v>
      </c>
      <c r="K1386" s="34" t="str">
        <f>+CONSOLIDADO!J1390&amp;" "&amp;CONSOLIDADO!K1390</f>
        <v xml:space="preserve"> </v>
      </c>
      <c r="L1386" s="16" t="str">
        <f>+CONSOLIDADO!L1390&amp;" "&amp;CONSOLIDADO!M1390</f>
        <v xml:space="preserve"> </v>
      </c>
      <c r="M1386" s="16" t="str">
        <f>+CONSOLIDADO!N1390&amp;" "&amp;CONSOLIDADO!O1390</f>
        <v xml:space="preserve"> </v>
      </c>
    </row>
    <row r="1387" spans="1:13" x14ac:dyDescent="0.2">
      <c r="A1387" s="34" t="str">
        <f t="shared" si="105"/>
        <v>-884</v>
      </c>
      <c r="B1387" s="34">
        <f t="shared" si="106"/>
        <v>884</v>
      </c>
      <c r="C1387" s="34" t="str">
        <f t="shared" si="107"/>
        <v/>
      </c>
      <c r="D1387" s="34" t="str">
        <f t="shared" si="108"/>
        <v/>
      </c>
      <c r="E1387" s="34" t="str">
        <f t="shared" si="109"/>
        <v/>
      </c>
      <c r="F1387" s="35" t="str">
        <f>IF(ISERROR(CONSOLIDADO!D1391&amp;IF(LEN(CONSOLIDADO!G1391)=1,"00"&amp;CONSOLIDADO!G1391,IF(LEN(CONSOLIDADO!G1391)=2,"0"&amp;CONSOLIDADO!G1391,IF(LEN(CONSOLIDADO!G1391)=3,CONSOLIDADO!G1391,""))))=TRUE,"",CONSOLIDADO!D1391&amp;IF(LEN(CONSOLIDADO!G1391)=1,"00"&amp;CONSOLIDADO!G1391,IF(LEN(CONSOLIDADO!G1391)=2,"0"&amp;CONSOLIDADO!G1391,IF(LEN(CONSOLIDADO!G1391)=3,CONSOLIDADO!G1391,""))))</f>
        <v/>
      </c>
      <c r="G1387" s="16">
        <f>CONSOLIDADO!B1391</f>
        <v>0</v>
      </c>
      <c r="H1387" s="16" t="str">
        <f>MID(CONSOLIDADO!E1391,6,250)</f>
        <v/>
      </c>
      <c r="I1387" s="36">
        <f>CONSOLIDADO!H1391</f>
        <v>0</v>
      </c>
      <c r="J1387" s="34" t="str">
        <f>+CONSOLIDADO!P1391&amp;" - "&amp;CONSOLIDADO!Q1391&amp;" - "&amp;CONSOLIDADO!R1391&amp;" "&amp;CONSOLIDADO!S1391</f>
        <v xml:space="preserve"> -  -  </v>
      </c>
      <c r="K1387" s="34" t="str">
        <f>+CONSOLIDADO!J1391&amp;" "&amp;CONSOLIDADO!K1391</f>
        <v xml:space="preserve"> </v>
      </c>
      <c r="L1387" s="16" t="str">
        <f>+CONSOLIDADO!L1391&amp;" "&amp;CONSOLIDADO!M1391</f>
        <v xml:space="preserve"> </v>
      </c>
      <c r="M1387" s="16" t="str">
        <f>+CONSOLIDADO!N1391&amp;" "&amp;CONSOLIDADO!O1391</f>
        <v xml:space="preserve"> </v>
      </c>
    </row>
    <row r="1388" spans="1:13" x14ac:dyDescent="0.2">
      <c r="A1388" s="34" t="str">
        <f t="shared" si="105"/>
        <v>-885</v>
      </c>
      <c r="B1388" s="34">
        <f t="shared" si="106"/>
        <v>885</v>
      </c>
      <c r="C1388" s="34" t="str">
        <f t="shared" si="107"/>
        <v/>
      </c>
      <c r="D1388" s="34" t="str">
        <f t="shared" si="108"/>
        <v/>
      </c>
      <c r="E1388" s="34" t="str">
        <f t="shared" si="109"/>
        <v/>
      </c>
      <c r="F1388" s="35" t="str">
        <f>IF(ISERROR(CONSOLIDADO!D1392&amp;IF(LEN(CONSOLIDADO!G1392)=1,"00"&amp;CONSOLIDADO!G1392,IF(LEN(CONSOLIDADO!G1392)=2,"0"&amp;CONSOLIDADO!G1392,IF(LEN(CONSOLIDADO!G1392)=3,CONSOLIDADO!G1392,""))))=TRUE,"",CONSOLIDADO!D1392&amp;IF(LEN(CONSOLIDADO!G1392)=1,"00"&amp;CONSOLIDADO!G1392,IF(LEN(CONSOLIDADO!G1392)=2,"0"&amp;CONSOLIDADO!G1392,IF(LEN(CONSOLIDADO!G1392)=3,CONSOLIDADO!G1392,""))))</f>
        <v/>
      </c>
      <c r="G1388" s="16">
        <f>CONSOLIDADO!B1392</f>
        <v>0</v>
      </c>
      <c r="H1388" s="16" t="str">
        <f>MID(CONSOLIDADO!E1392,6,250)</f>
        <v/>
      </c>
      <c r="I1388" s="36">
        <f>CONSOLIDADO!H1392</f>
        <v>0</v>
      </c>
      <c r="J1388" s="34" t="str">
        <f>+CONSOLIDADO!P1392&amp;" - "&amp;CONSOLIDADO!Q1392&amp;" - "&amp;CONSOLIDADO!R1392&amp;" "&amp;CONSOLIDADO!S1392</f>
        <v xml:space="preserve"> -  -  </v>
      </c>
      <c r="K1388" s="34" t="str">
        <f>+CONSOLIDADO!J1392&amp;" "&amp;CONSOLIDADO!K1392</f>
        <v xml:space="preserve"> </v>
      </c>
      <c r="L1388" s="16" t="str">
        <f>+CONSOLIDADO!L1392&amp;" "&amp;CONSOLIDADO!M1392</f>
        <v xml:space="preserve"> </v>
      </c>
      <c r="M1388" s="16" t="str">
        <f>+CONSOLIDADO!N1392&amp;" "&amp;CONSOLIDADO!O1392</f>
        <v xml:space="preserve"> </v>
      </c>
    </row>
    <row r="1389" spans="1:13" x14ac:dyDescent="0.2">
      <c r="A1389" s="34" t="str">
        <f t="shared" si="105"/>
        <v>-886</v>
      </c>
      <c r="B1389" s="34">
        <f t="shared" si="106"/>
        <v>886</v>
      </c>
      <c r="C1389" s="34" t="str">
        <f t="shared" si="107"/>
        <v/>
      </c>
      <c r="D1389" s="34" t="str">
        <f t="shared" si="108"/>
        <v/>
      </c>
      <c r="E1389" s="34" t="str">
        <f t="shared" si="109"/>
        <v/>
      </c>
      <c r="F1389" s="35" t="str">
        <f>IF(ISERROR(CONSOLIDADO!D1393&amp;IF(LEN(CONSOLIDADO!G1393)=1,"00"&amp;CONSOLIDADO!G1393,IF(LEN(CONSOLIDADO!G1393)=2,"0"&amp;CONSOLIDADO!G1393,IF(LEN(CONSOLIDADO!G1393)=3,CONSOLIDADO!G1393,""))))=TRUE,"",CONSOLIDADO!D1393&amp;IF(LEN(CONSOLIDADO!G1393)=1,"00"&amp;CONSOLIDADO!G1393,IF(LEN(CONSOLIDADO!G1393)=2,"0"&amp;CONSOLIDADO!G1393,IF(LEN(CONSOLIDADO!G1393)=3,CONSOLIDADO!G1393,""))))</f>
        <v/>
      </c>
      <c r="G1389" s="16">
        <f>CONSOLIDADO!B1393</f>
        <v>0</v>
      </c>
      <c r="H1389" s="16" t="str">
        <f>MID(CONSOLIDADO!E1393,6,250)</f>
        <v/>
      </c>
      <c r="I1389" s="36">
        <f>CONSOLIDADO!H1393</f>
        <v>0</v>
      </c>
      <c r="J1389" s="34" t="str">
        <f>+CONSOLIDADO!P1393&amp;" - "&amp;CONSOLIDADO!Q1393&amp;" - "&amp;CONSOLIDADO!R1393&amp;" "&amp;CONSOLIDADO!S1393</f>
        <v xml:space="preserve"> -  -  </v>
      </c>
      <c r="K1389" s="34" t="str">
        <f>+CONSOLIDADO!J1393&amp;" "&amp;CONSOLIDADO!K1393</f>
        <v xml:space="preserve"> </v>
      </c>
      <c r="L1389" s="16" t="str">
        <f>+CONSOLIDADO!L1393&amp;" "&amp;CONSOLIDADO!M1393</f>
        <v xml:space="preserve"> </v>
      </c>
      <c r="M1389" s="16" t="str">
        <f>+CONSOLIDADO!N1393&amp;" "&amp;CONSOLIDADO!O1393</f>
        <v xml:space="preserve"> </v>
      </c>
    </row>
    <row r="1390" spans="1:13" x14ac:dyDescent="0.2">
      <c r="A1390" s="34" t="str">
        <f t="shared" si="105"/>
        <v>-887</v>
      </c>
      <c r="B1390" s="34">
        <f t="shared" si="106"/>
        <v>887</v>
      </c>
      <c r="C1390" s="34" t="str">
        <f t="shared" si="107"/>
        <v/>
      </c>
      <c r="D1390" s="34" t="str">
        <f t="shared" si="108"/>
        <v/>
      </c>
      <c r="E1390" s="34" t="str">
        <f t="shared" si="109"/>
        <v/>
      </c>
      <c r="F1390" s="35" t="str">
        <f>IF(ISERROR(CONSOLIDADO!D1394&amp;IF(LEN(CONSOLIDADO!G1394)=1,"00"&amp;CONSOLIDADO!G1394,IF(LEN(CONSOLIDADO!G1394)=2,"0"&amp;CONSOLIDADO!G1394,IF(LEN(CONSOLIDADO!G1394)=3,CONSOLIDADO!G1394,""))))=TRUE,"",CONSOLIDADO!D1394&amp;IF(LEN(CONSOLIDADO!G1394)=1,"00"&amp;CONSOLIDADO!G1394,IF(LEN(CONSOLIDADO!G1394)=2,"0"&amp;CONSOLIDADO!G1394,IF(LEN(CONSOLIDADO!G1394)=3,CONSOLIDADO!G1394,""))))</f>
        <v/>
      </c>
      <c r="G1390" s="16">
        <f>CONSOLIDADO!B1394</f>
        <v>0</v>
      </c>
      <c r="H1390" s="16" t="str">
        <f>MID(CONSOLIDADO!E1394,6,250)</f>
        <v/>
      </c>
      <c r="I1390" s="36">
        <f>CONSOLIDADO!H1394</f>
        <v>0</v>
      </c>
      <c r="J1390" s="34" t="str">
        <f>+CONSOLIDADO!P1394&amp;" - "&amp;CONSOLIDADO!Q1394&amp;" - "&amp;CONSOLIDADO!R1394&amp;" "&amp;CONSOLIDADO!S1394</f>
        <v xml:space="preserve"> -  -  </v>
      </c>
      <c r="K1390" s="34" t="str">
        <f>+CONSOLIDADO!J1394&amp;" "&amp;CONSOLIDADO!K1394</f>
        <v xml:space="preserve"> </v>
      </c>
      <c r="L1390" s="16" t="str">
        <f>+CONSOLIDADO!L1394&amp;" "&amp;CONSOLIDADO!M1394</f>
        <v xml:space="preserve"> </v>
      </c>
      <c r="M1390" s="16" t="str">
        <f>+CONSOLIDADO!N1394&amp;" "&amp;CONSOLIDADO!O1394</f>
        <v xml:space="preserve"> </v>
      </c>
    </row>
    <row r="1391" spans="1:13" x14ac:dyDescent="0.2">
      <c r="A1391" s="34" t="str">
        <f t="shared" si="105"/>
        <v>-888</v>
      </c>
      <c r="B1391" s="34">
        <f t="shared" si="106"/>
        <v>888</v>
      </c>
      <c r="C1391" s="34" t="str">
        <f t="shared" si="107"/>
        <v/>
      </c>
      <c r="D1391" s="34" t="str">
        <f t="shared" si="108"/>
        <v/>
      </c>
      <c r="E1391" s="34" t="str">
        <f t="shared" si="109"/>
        <v/>
      </c>
      <c r="F1391" s="35" t="str">
        <f>IF(ISERROR(CONSOLIDADO!D1395&amp;IF(LEN(CONSOLIDADO!G1395)=1,"00"&amp;CONSOLIDADO!G1395,IF(LEN(CONSOLIDADO!G1395)=2,"0"&amp;CONSOLIDADO!G1395,IF(LEN(CONSOLIDADO!G1395)=3,CONSOLIDADO!G1395,""))))=TRUE,"",CONSOLIDADO!D1395&amp;IF(LEN(CONSOLIDADO!G1395)=1,"00"&amp;CONSOLIDADO!G1395,IF(LEN(CONSOLIDADO!G1395)=2,"0"&amp;CONSOLIDADO!G1395,IF(LEN(CONSOLIDADO!G1395)=3,CONSOLIDADO!G1395,""))))</f>
        <v/>
      </c>
      <c r="G1391" s="16">
        <f>CONSOLIDADO!B1395</f>
        <v>0</v>
      </c>
      <c r="H1391" s="16" t="str">
        <f>MID(CONSOLIDADO!E1395,6,250)</f>
        <v/>
      </c>
      <c r="I1391" s="36">
        <f>CONSOLIDADO!H1395</f>
        <v>0</v>
      </c>
      <c r="J1391" s="34" t="str">
        <f>+CONSOLIDADO!P1395&amp;" - "&amp;CONSOLIDADO!Q1395&amp;" - "&amp;CONSOLIDADO!R1395&amp;" "&amp;CONSOLIDADO!S1395</f>
        <v xml:space="preserve"> -  -  </v>
      </c>
      <c r="K1391" s="34" t="str">
        <f>+CONSOLIDADO!J1395&amp;" "&amp;CONSOLIDADO!K1395</f>
        <v xml:space="preserve"> </v>
      </c>
      <c r="L1391" s="16" t="str">
        <f>+CONSOLIDADO!L1395&amp;" "&amp;CONSOLIDADO!M1395</f>
        <v xml:space="preserve"> </v>
      </c>
      <c r="M1391" s="16" t="str">
        <f>+CONSOLIDADO!N1395&amp;" "&amp;CONSOLIDADO!O1395</f>
        <v xml:space="preserve"> </v>
      </c>
    </row>
    <row r="1392" spans="1:13" x14ac:dyDescent="0.2">
      <c r="A1392" s="34" t="str">
        <f t="shared" si="105"/>
        <v>-889</v>
      </c>
      <c r="B1392" s="34">
        <f t="shared" si="106"/>
        <v>889</v>
      </c>
      <c r="C1392" s="34" t="str">
        <f t="shared" si="107"/>
        <v/>
      </c>
      <c r="D1392" s="34" t="str">
        <f t="shared" si="108"/>
        <v/>
      </c>
      <c r="E1392" s="34" t="str">
        <f t="shared" si="109"/>
        <v/>
      </c>
      <c r="F1392" s="35" t="str">
        <f>IF(ISERROR(CONSOLIDADO!D1396&amp;IF(LEN(CONSOLIDADO!G1396)=1,"00"&amp;CONSOLIDADO!G1396,IF(LEN(CONSOLIDADO!G1396)=2,"0"&amp;CONSOLIDADO!G1396,IF(LEN(CONSOLIDADO!G1396)=3,CONSOLIDADO!G1396,""))))=TRUE,"",CONSOLIDADO!D1396&amp;IF(LEN(CONSOLIDADO!G1396)=1,"00"&amp;CONSOLIDADO!G1396,IF(LEN(CONSOLIDADO!G1396)=2,"0"&amp;CONSOLIDADO!G1396,IF(LEN(CONSOLIDADO!G1396)=3,CONSOLIDADO!G1396,""))))</f>
        <v/>
      </c>
      <c r="G1392" s="16">
        <f>CONSOLIDADO!B1396</f>
        <v>0</v>
      </c>
      <c r="H1392" s="16" t="str">
        <f>MID(CONSOLIDADO!E1396,6,250)</f>
        <v/>
      </c>
      <c r="I1392" s="36">
        <f>CONSOLIDADO!H1396</f>
        <v>0</v>
      </c>
      <c r="J1392" s="34" t="str">
        <f>+CONSOLIDADO!P1396&amp;" - "&amp;CONSOLIDADO!Q1396&amp;" - "&amp;CONSOLIDADO!R1396&amp;" "&amp;CONSOLIDADO!S1396</f>
        <v xml:space="preserve"> -  -  </v>
      </c>
      <c r="K1392" s="34" t="str">
        <f>+CONSOLIDADO!J1396&amp;" "&amp;CONSOLIDADO!K1396</f>
        <v xml:space="preserve"> </v>
      </c>
      <c r="L1392" s="16" t="str">
        <f>+CONSOLIDADO!L1396&amp;" "&amp;CONSOLIDADO!M1396</f>
        <v xml:space="preserve"> </v>
      </c>
      <c r="M1392" s="16" t="str">
        <f>+CONSOLIDADO!N1396&amp;" "&amp;CONSOLIDADO!O1396</f>
        <v xml:space="preserve"> </v>
      </c>
    </row>
    <row r="1393" spans="1:13" x14ac:dyDescent="0.2">
      <c r="A1393" s="34" t="str">
        <f t="shared" si="105"/>
        <v>-890</v>
      </c>
      <c r="B1393" s="34">
        <f t="shared" si="106"/>
        <v>890</v>
      </c>
      <c r="C1393" s="34" t="str">
        <f t="shared" si="107"/>
        <v/>
      </c>
      <c r="D1393" s="34" t="str">
        <f t="shared" si="108"/>
        <v/>
      </c>
      <c r="E1393" s="34" t="str">
        <f t="shared" si="109"/>
        <v/>
      </c>
      <c r="F1393" s="35" t="str">
        <f>IF(ISERROR(CONSOLIDADO!D1397&amp;IF(LEN(CONSOLIDADO!G1397)=1,"00"&amp;CONSOLIDADO!G1397,IF(LEN(CONSOLIDADO!G1397)=2,"0"&amp;CONSOLIDADO!G1397,IF(LEN(CONSOLIDADO!G1397)=3,CONSOLIDADO!G1397,""))))=TRUE,"",CONSOLIDADO!D1397&amp;IF(LEN(CONSOLIDADO!G1397)=1,"00"&amp;CONSOLIDADO!G1397,IF(LEN(CONSOLIDADO!G1397)=2,"0"&amp;CONSOLIDADO!G1397,IF(LEN(CONSOLIDADO!G1397)=3,CONSOLIDADO!G1397,""))))</f>
        <v/>
      </c>
      <c r="G1393" s="16">
        <f>CONSOLIDADO!B1397</f>
        <v>0</v>
      </c>
      <c r="H1393" s="16" t="str">
        <f>MID(CONSOLIDADO!E1397,6,250)</f>
        <v/>
      </c>
      <c r="I1393" s="36">
        <f>CONSOLIDADO!H1397</f>
        <v>0</v>
      </c>
      <c r="J1393" s="34" t="str">
        <f>+CONSOLIDADO!P1397&amp;" - "&amp;CONSOLIDADO!Q1397&amp;" - "&amp;CONSOLIDADO!R1397&amp;" "&amp;CONSOLIDADO!S1397</f>
        <v xml:space="preserve"> -  -  </v>
      </c>
      <c r="K1393" s="34" t="str">
        <f>+CONSOLIDADO!J1397&amp;" "&amp;CONSOLIDADO!K1397</f>
        <v xml:space="preserve"> </v>
      </c>
      <c r="L1393" s="16" t="str">
        <f>+CONSOLIDADO!L1397&amp;" "&amp;CONSOLIDADO!M1397</f>
        <v xml:space="preserve"> </v>
      </c>
      <c r="M1393" s="16" t="str">
        <f>+CONSOLIDADO!N1397&amp;" "&amp;CONSOLIDADO!O1397</f>
        <v xml:space="preserve"> </v>
      </c>
    </row>
    <row r="1394" spans="1:13" x14ac:dyDescent="0.2">
      <c r="A1394" s="34" t="str">
        <f t="shared" si="105"/>
        <v>-891</v>
      </c>
      <c r="B1394" s="34">
        <f t="shared" si="106"/>
        <v>891</v>
      </c>
      <c r="C1394" s="34" t="str">
        <f t="shared" si="107"/>
        <v/>
      </c>
      <c r="D1394" s="34" t="str">
        <f t="shared" si="108"/>
        <v/>
      </c>
      <c r="E1394" s="34" t="str">
        <f t="shared" si="109"/>
        <v/>
      </c>
      <c r="F1394" s="35" t="str">
        <f>IF(ISERROR(CONSOLIDADO!D1398&amp;IF(LEN(CONSOLIDADO!G1398)=1,"00"&amp;CONSOLIDADO!G1398,IF(LEN(CONSOLIDADO!G1398)=2,"0"&amp;CONSOLIDADO!G1398,IF(LEN(CONSOLIDADO!G1398)=3,CONSOLIDADO!G1398,""))))=TRUE,"",CONSOLIDADO!D1398&amp;IF(LEN(CONSOLIDADO!G1398)=1,"00"&amp;CONSOLIDADO!G1398,IF(LEN(CONSOLIDADO!G1398)=2,"0"&amp;CONSOLIDADO!G1398,IF(LEN(CONSOLIDADO!G1398)=3,CONSOLIDADO!G1398,""))))</f>
        <v/>
      </c>
      <c r="G1394" s="16">
        <f>CONSOLIDADO!B1398</f>
        <v>0</v>
      </c>
      <c r="H1394" s="16" t="str">
        <f>MID(CONSOLIDADO!E1398,6,250)</f>
        <v/>
      </c>
      <c r="I1394" s="36">
        <f>CONSOLIDADO!H1398</f>
        <v>0</v>
      </c>
      <c r="J1394" s="34" t="str">
        <f>+CONSOLIDADO!P1398&amp;" - "&amp;CONSOLIDADO!Q1398&amp;" - "&amp;CONSOLIDADO!R1398&amp;" "&amp;CONSOLIDADO!S1398</f>
        <v xml:space="preserve"> -  -  </v>
      </c>
      <c r="K1394" s="34" t="str">
        <f>+CONSOLIDADO!J1398&amp;" "&amp;CONSOLIDADO!K1398</f>
        <v xml:space="preserve"> </v>
      </c>
      <c r="L1394" s="16" t="str">
        <f>+CONSOLIDADO!L1398&amp;" "&amp;CONSOLIDADO!M1398</f>
        <v xml:space="preserve"> </v>
      </c>
      <c r="M1394" s="16" t="str">
        <f>+CONSOLIDADO!N1398&amp;" "&amp;CONSOLIDADO!O1398</f>
        <v xml:space="preserve"> </v>
      </c>
    </row>
    <row r="1395" spans="1:13" x14ac:dyDescent="0.2">
      <c r="A1395" s="34" t="str">
        <f t="shared" si="105"/>
        <v>-892</v>
      </c>
      <c r="B1395" s="34">
        <f t="shared" si="106"/>
        <v>892</v>
      </c>
      <c r="C1395" s="34" t="str">
        <f t="shared" si="107"/>
        <v/>
      </c>
      <c r="D1395" s="34" t="str">
        <f t="shared" si="108"/>
        <v/>
      </c>
      <c r="E1395" s="34" t="str">
        <f t="shared" si="109"/>
        <v/>
      </c>
      <c r="F1395" s="35" t="str">
        <f>IF(ISERROR(CONSOLIDADO!D1399&amp;IF(LEN(CONSOLIDADO!G1399)=1,"00"&amp;CONSOLIDADO!G1399,IF(LEN(CONSOLIDADO!G1399)=2,"0"&amp;CONSOLIDADO!G1399,IF(LEN(CONSOLIDADO!G1399)=3,CONSOLIDADO!G1399,""))))=TRUE,"",CONSOLIDADO!D1399&amp;IF(LEN(CONSOLIDADO!G1399)=1,"00"&amp;CONSOLIDADO!G1399,IF(LEN(CONSOLIDADO!G1399)=2,"0"&amp;CONSOLIDADO!G1399,IF(LEN(CONSOLIDADO!G1399)=3,CONSOLIDADO!G1399,""))))</f>
        <v/>
      </c>
      <c r="G1395" s="16">
        <f>CONSOLIDADO!B1399</f>
        <v>0</v>
      </c>
      <c r="H1395" s="16" t="str">
        <f>MID(CONSOLIDADO!E1399,6,250)</f>
        <v/>
      </c>
      <c r="I1395" s="36">
        <f>CONSOLIDADO!H1399</f>
        <v>0</v>
      </c>
      <c r="J1395" s="34" t="str">
        <f>+CONSOLIDADO!P1399&amp;" - "&amp;CONSOLIDADO!Q1399&amp;" - "&amp;CONSOLIDADO!R1399&amp;" "&amp;CONSOLIDADO!S1399</f>
        <v xml:space="preserve"> -  -  </v>
      </c>
      <c r="K1395" s="34" t="str">
        <f>+CONSOLIDADO!J1399&amp;" "&amp;CONSOLIDADO!K1399</f>
        <v xml:space="preserve"> </v>
      </c>
      <c r="L1395" s="16" t="str">
        <f>+CONSOLIDADO!L1399&amp;" "&amp;CONSOLIDADO!M1399</f>
        <v xml:space="preserve"> </v>
      </c>
      <c r="M1395" s="16" t="str">
        <f>+CONSOLIDADO!N1399&amp;" "&amp;CONSOLIDADO!O1399</f>
        <v xml:space="preserve"> </v>
      </c>
    </row>
    <row r="1396" spans="1:13" x14ac:dyDescent="0.2">
      <c r="A1396" s="34" t="str">
        <f t="shared" si="105"/>
        <v>-893</v>
      </c>
      <c r="B1396" s="34">
        <f t="shared" si="106"/>
        <v>893</v>
      </c>
      <c r="C1396" s="34" t="str">
        <f t="shared" si="107"/>
        <v/>
      </c>
      <c r="D1396" s="34" t="str">
        <f t="shared" si="108"/>
        <v/>
      </c>
      <c r="E1396" s="34" t="str">
        <f t="shared" si="109"/>
        <v/>
      </c>
      <c r="F1396" s="35" t="str">
        <f>IF(ISERROR(CONSOLIDADO!D1400&amp;IF(LEN(CONSOLIDADO!G1400)=1,"00"&amp;CONSOLIDADO!G1400,IF(LEN(CONSOLIDADO!G1400)=2,"0"&amp;CONSOLIDADO!G1400,IF(LEN(CONSOLIDADO!G1400)=3,CONSOLIDADO!G1400,""))))=TRUE,"",CONSOLIDADO!D1400&amp;IF(LEN(CONSOLIDADO!G1400)=1,"00"&amp;CONSOLIDADO!G1400,IF(LEN(CONSOLIDADO!G1400)=2,"0"&amp;CONSOLIDADO!G1400,IF(LEN(CONSOLIDADO!G1400)=3,CONSOLIDADO!G1400,""))))</f>
        <v/>
      </c>
      <c r="G1396" s="16">
        <f>CONSOLIDADO!B1400</f>
        <v>0</v>
      </c>
      <c r="H1396" s="16" t="str">
        <f>MID(CONSOLIDADO!E1400,6,250)</f>
        <v/>
      </c>
      <c r="I1396" s="36">
        <f>CONSOLIDADO!H1400</f>
        <v>0</v>
      </c>
      <c r="J1396" s="34" t="str">
        <f>+CONSOLIDADO!P1400&amp;" - "&amp;CONSOLIDADO!Q1400&amp;" - "&amp;CONSOLIDADO!R1400&amp;" "&amp;CONSOLIDADO!S1400</f>
        <v xml:space="preserve"> -  -  </v>
      </c>
      <c r="K1396" s="34" t="str">
        <f>+CONSOLIDADO!J1400&amp;" "&amp;CONSOLIDADO!K1400</f>
        <v xml:space="preserve"> </v>
      </c>
      <c r="L1396" s="16" t="str">
        <f>+CONSOLIDADO!L1400&amp;" "&amp;CONSOLIDADO!M1400</f>
        <v xml:space="preserve"> </v>
      </c>
      <c r="M1396" s="16" t="str">
        <f>+CONSOLIDADO!N1400&amp;" "&amp;CONSOLIDADO!O1400</f>
        <v xml:space="preserve"> </v>
      </c>
    </row>
    <row r="1397" spans="1:13" x14ac:dyDescent="0.2">
      <c r="A1397" s="34" t="str">
        <f t="shared" si="105"/>
        <v>-894</v>
      </c>
      <c r="B1397" s="34">
        <f t="shared" si="106"/>
        <v>894</v>
      </c>
      <c r="C1397" s="34" t="str">
        <f t="shared" si="107"/>
        <v/>
      </c>
      <c r="D1397" s="34" t="str">
        <f t="shared" si="108"/>
        <v/>
      </c>
      <c r="E1397" s="34" t="str">
        <f t="shared" si="109"/>
        <v/>
      </c>
      <c r="F1397" s="35" t="str">
        <f>IF(ISERROR(CONSOLIDADO!D1401&amp;IF(LEN(CONSOLIDADO!G1401)=1,"00"&amp;CONSOLIDADO!G1401,IF(LEN(CONSOLIDADO!G1401)=2,"0"&amp;CONSOLIDADO!G1401,IF(LEN(CONSOLIDADO!G1401)=3,CONSOLIDADO!G1401,""))))=TRUE,"",CONSOLIDADO!D1401&amp;IF(LEN(CONSOLIDADO!G1401)=1,"00"&amp;CONSOLIDADO!G1401,IF(LEN(CONSOLIDADO!G1401)=2,"0"&amp;CONSOLIDADO!G1401,IF(LEN(CONSOLIDADO!G1401)=3,CONSOLIDADO!G1401,""))))</f>
        <v/>
      </c>
      <c r="G1397" s="16">
        <f>CONSOLIDADO!B1401</f>
        <v>0</v>
      </c>
      <c r="H1397" s="16" t="str">
        <f>MID(CONSOLIDADO!E1401,6,250)</f>
        <v/>
      </c>
      <c r="I1397" s="36">
        <f>CONSOLIDADO!H1401</f>
        <v>0</v>
      </c>
      <c r="J1397" s="34" t="str">
        <f>+CONSOLIDADO!P1401&amp;" - "&amp;CONSOLIDADO!Q1401&amp;" - "&amp;CONSOLIDADO!R1401&amp;" "&amp;CONSOLIDADO!S1401</f>
        <v xml:space="preserve"> -  -  </v>
      </c>
      <c r="K1397" s="34" t="str">
        <f>+CONSOLIDADO!J1401&amp;" "&amp;CONSOLIDADO!K1401</f>
        <v xml:space="preserve"> </v>
      </c>
      <c r="L1397" s="16" t="str">
        <f>+CONSOLIDADO!L1401&amp;" "&amp;CONSOLIDADO!M1401</f>
        <v xml:space="preserve"> </v>
      </c>
      <c r="M1397" s="16" t="str">
        <f>+CONSOLIDADO!N1401&amp;" "&amp;CONSOLIDADO!O1401</f>
        <v xml:space="preserve"> </v>
      </c>
    </row>
    <row r="1398" spans="1:13" x14ac:dyDescent="0.2">
      <c r="A1398" s="34" t="str">
        <f t="shared" si="105"/>
        <v>-895</v>
      </c>
      <c r="B1398" s="34">
        <f t="shared" si="106"/>
        <v>895</v>
      </c>
      <c r="C1398" s="34" t="str">
        <f t="shared" si="107"/>
        <v/>
      </c>
      <c r="D1398" s="34" t="str">
        <f t="shared" si="108"/>
        <v/>
      </c>
      <c r="E1398" s="34" t="str">
        <f t="shared" si="109"/>
        <v/>
      </c>
      <c r="F1398" s="35" t="str">
        <f>IF(ISERROR(CONSOLIDADO!D1402&amp;IF(LEN(CONSOLIDADO!G1402)=1,"00"&amp;CONSOLIDADO!G1402,IF(LEN(CONSOLIDADO!G1402)=2,"0"&amp;CONSOLIDADO!G1402,IF(LEN(CONSOLIDADO!G1402)=3,CONSOLIDADO!G1402,""))))=TRUE,"",CONSOLIDADO!D1402&amp;IF(LEN(CONSOLIDADO!G1402)=1,"00"&amp;CONSOLIDADO!G1402,IF(LEN(CONSOLIDADO!G1402)=2,"0"&amp;CONSOLIDADO!G1402,IF(LEN(CONSOLIDADO!G1402)=3,CONSOLIDADO!G1402,""))))</f>
        <v/>
      </c>
      <c r="G1398" s="16">
        <f>CONSOLIDADO!B1402</f>
        <v>0</v>
      </c>
      <c r="H1398" s="16" t="str">
        <f>MID(CONSOLIDADO!E1402,6,250)</f>
        <v/>
      </c>
      <c r="I1398" s="36">
        <f>CONSOLIDADO!H1402</f>
        <v>0</v>
      </c>
      <c r="J1398" s="34" t="str">
        <f>+CONSOLIDADO!P1402&amp;" - "&amp;CONSOLIDADO!Q1402&amp;" - "&amp;CONSOLIDADO!R1402&amp;" "&amp;CONSOLIDADO!S1402</f>
        <v xml:space="preserve"> -  -  </v>
      </c>
      <c r="K1398" s="34" t="str">
        <f>+CONSOLIDADO!J1402&amp;" "&amp;CONSOLIDADO!K1402</f>
        <v xml:space="preserve"> </v>
      </c>
      <c r="L1398" s="16" t="str">
        <f>+CONSOLIDADO!L1402&amp;" "&amp;CONSOLIDADO!M1402</f>
        <v xml:space="preserve"> </v>
      </c>
      <c r="M1398" s="16" t="str">
        <f>+CONSOLIDADO!N1402&amp;" "&amp;CONSOLIDADO!O1402</f>
        <v xml:space="preserve"> </v>
      </c>
    </row>
    <row r="1399" spans="1:13" x14ac:dyDescent="0.2">
      <c r="A1399" s="34" t="str">
        <f t="shared" si="105"/>
        <v>-896</v>
      </c>
      <c r="B1399" s="34">
        <f t="shared" si="106"/>
        <v>896</v>
      </c>
      <c r="C1399" s="34" t="str">
        <f t="shared" si="107"/>
        <v/>
      </c>
      <c r="D1399" s="34" t="str">
        <f t="shared" si="108"/>
        <v/>
      </c>
      <c r="E1399" s="34" t="str">
        <f t="shared" si="109"/>
        <v/>
      </c>
      <c r="F1399" s="35" t="str">
        <f>IF(ISERROR(CONSOLIDADO!D1403&amp;IF(LEN(CONSOLIDADO!G1403)=1,"00"&amp;CONSOLIDADO!G1403,IF(LEN(CONSOLIDADO!G1403)=2,"0"&amp;CONSOLIDADO!G1403,IF(LEN(CONSOLIDADO!G1403)=3,CONSOLIDADO!G1403,""))))=TRUE,"",CONSOLIDADO!D1403&amp;IF(LEN(CONSOLIDADO!G1403)=1,"00"&amp;CONSOLIDADO!G1403,IF(LEN(CONSOLIDADO!G1403)=2,"0"&amp;CONSOLIDADO!G1403,IF(LEN(CONSOLIDADO!G1403)=3,CONSOLIDADO!G1403,""))))</f>
        <v/>
      </c>
      <c r="G1399" s="16">
        <f>CONSOLIDADO!B1403</f>
        <v>0</v>
      </c>
      <c r="H1399" s="16" t="str">
        <f>MID(CONSOLIDADO!E1403,6,250)</f>
        <v/>
      </c>
      <c r="I1399" s="36">
        <f>CONSOLIDADO!H1403</f>
        <v>0</v>
      </c>
      <c r="J1399" s="34" t="str">
        <f>+CONSOLIDADO!P1403&amp;" - "&amp;CONSOLIDADO!Q1403&amp;" - "&amp;CONSOLIDADO!R1403&amp;" "&amp;CONSOLIDADO!S1403</f>
        <v xml:space="preserve"> -  -  </v>
      </c>
      <c r="K1399" s="34" t="str">
        <f>+CONSOLIDADO!J1403&amp;" "&amp;CONSOLIDADO!K1403</f>
        <v xml:space="preserve"> </v>
      </c>
      <c r="L1399" s="16" t="str">
        <f>+CONSOLIDADO!L1403&amp;" "&amp;CONSOLIDADO!M1403</f>
        <v xml:space="preserve"> </v>
      </c>
      <c r="M1399" s="16" t="str">
        <f>+CONSOLIDADO!N1403&amp;" "&amp;CONSOLIDADO!O1403</f>
        <v xml:space="preserve"> </v>
      </c>
    </row>
    <row r="1400" spans="1:13" x14ac:dyDescent="0.2">
      <c r="A1400" s="34" t="str">
        <f t="shared" si="105"/>
        <v>-897</v>
      </c>
      <c r="B1400" s="34">
        <f t="shared" si="106"/>
        <v>897</v>
      </c>
      <c r="C1400" s="34" t="str">
        <f t="shared" si="107"/>
        <v/>
      </c>
      <c r="D1400" s="34" t="str">
        <f t="shared" si="108"/>
        <v/>
      </c>
      <c r="E1400" s="34" t="str">
        <f t="shared" si="109"/>
        <v/>
      </c>
      <c r="F1400" s="35" t="str">
        <f>IF(ISERROR(CONSOLIDADO!D1404&amp;IF(LEN(CONSOLIDADO!G1404)=1,"00"&amp;CONSOLIDADO!G1404,IF(LEN(CONSOLIDADO!G1404)=2,"0"&amp;CONSOLIDADO!G1404,IF(LEN(CONSOLIDADO!G1404)=3,CONSOLIDADO!G1404,""))))=TRUE,"",CONSOLIDADO!D1404&amp;IF(LEN(CONSOLIDADO!G1404)=1,"00"&amp;CONSOLIDADO!G1404,IF(LEN(CONSOLIDADO!G1404)=2,"0"&amp;CONSOLIDADO!G1404,IF(LEN(CONSOLIDADO!G1404)=3,CONSOLIDADO!G1404,""))))</f>
        <v/>
      </c>
      <c r="G1400" s="16">
        <f>CONSOLIDADO!B1404</f>
        <v>0</v>
      </c>
      <c r="H1400" s="16" t="str">
        <f>MID(CONSOLIDADO!E1404,6,250)</f>
        <v/>
      </c>
      <c r="I1400" s="36">
        <f>CONSOLIDADO!H1404</f>
        <v>0</v>
      </c>
      <c r="J1400" s="34" t="str">
        <f>+CONSOLIDADO!P1404&amp;" - "&amp;CONSOLIDADO!Q1404&amp;" - "&amp;CONSOLIDADO!R1404&amp;" "&amp;CONSOLIDADO!S1404</f>
        <v xml:space="preserve"> -  -  </v>
      </c>
      <c r="K1400" s="34" t="str">
        <f>+CONSOLIDADO!J1404&amp;" "&amp;CONSOLIDADO!K1404</f>
        <v xml:space="preserve"> </v>
      </c>
      <c r="L1400" s="16" t="str">
        <f>+CONSOLIDADO!L1404&amp;" "&amp;CONSOLIDADO!M1404</f>
        <v xml:space="preserve"> </v>
      </c>
      <c r="M1400" s="16" t="str">
        <f>+CONSOLIDADO!N1404&amp;" "&amp;CONSOLIDADO!O1404</f>
        <v xml:space="preserve"> </v>
      </c>
    </row>
    <row r="1401" spans="1:13" x14ac:dyDescent="0.2">
      <c r="A1401" s="34" t="str">
        <f t="shared" si="105"/>
        <v>-898</v>
      </c>
      <c r="B1401" s="34">
        <f t="shared" si="106"/>
        <v>898</v>
      </c>
      <c r="C1401" s="34" t="str">
        <f t="shared" si="107"/>
        <v/>
      </c>
      <c r="D1401" s="34" t="str">
        <f t="shared" si="108"/>
        <v/>
      </c>
      <c r="E1401" s="34" t="str">
        <f t="shared" si="109"/>
        <v/>
      </c>
      <c r="F1401" s="35" t="str">
        <f>IF(ISERROR(CONSOLIDADO!D1405&amp;IF(LEN(CONSOLIDADO!G1405)=1,"00"&amp;CONSOLIDADO!G1405,IF(LEN(CONSOLIDADO!G1405)=2,"0"&amp;CONSOLIDADO!G1405,IF(LEN(CONSOLIDADO!G1405)=3,CONSOLIDADO!G1405,""))))=TRUE,"",CONSOLIDADO!D1405&amp;IF(LEN(CONSOLIDADO!G1405)=1,"00"&amp;CONSOLIDADO!G1405,IF(LEN(CONSOLIDADO!G1405)=2,"0"&amp;CONSOLIDADO!G1405,IF(LEN(CONSOLIDADO!G1405)=3,CONSOLIDADO!G1405,""))))</f>
        <v/>
      </c>
      <c r="G1401" s="16">
        <f>CONSOLIDADO!B1405</f>
        <v>0</v>
      </c>
      <c r="H1401" s="16" t="str">
        <f>MID(CONSOLIDADO!E1405,6,250)</f>
        <v/>
      </c>
      <c r="I1401" s="36">
        <f>CONSOLIDADO!H1405</f>
        <v>0</v>
      </c>
      <c r="J1401" s="34" t="str">
        <f>+CONSOLIDADO!P1405&amp;" - "&amp;CONSOLIDADO!Q1405&amp;" - "&amp;CONSOLIDADO!R1405&amp;" "&amp;CONSOLIDADO!S1405</f>
        <v xml:space="preserve"> -  -  </v>
      </c>
      <c r="K1401" s="34" t="str">
        <f>+CONSOLIDADO!J1405&amp;" "&amp;CONSOLIDADO!K1405</f>
        <v xml:space="preserve"> </v>
      </c>
      <c r="L1401" s="16" t="str">
        <f>+CONSOLIDADO!L1405&amp;" "&amp;CONSOLIDADO!M1405</f>
        <v xml:space="preserve"> </v>
      </c>
      <c r="M1401" s="16" t="str">
        <f>+CONSOLIDADO!N1405&amp;" "&amp;CONSOLIDADO!O1405</f>
        <v xml:space="preserve"> </v>
      </c>
    </row>
    <row r="1402" spans="1:13" x14ac:dyDescent="0.2">
      <c r="A1402" s="34" t="str">
        <f t="shared" si="105"/>
        <v>-899</v>
      </c>
      <c r="B1402" s="34">
        <f t="shared" si="106"/>
        <v>899</v>
      </c>
      <c r="C1402" s="34" t="str">
        <f t="shared" si="107"/>
        <v/>
      </c>
      <c r="D1402" s="34" t="str">
        <f t="shared" si="108"/>
        <v/>
      </c>
      <c r="E1402" s="34" t="str">
        <f t="shared" si="109"/>
        <v/>
      </c>
      <c r="F1402" s="35" t="str">
        <f>IF(ISERROR(CONSOLIDADO!D1406&amp;IF(LEN(CONSOLIDADO!G1406)=1,"00"&amp;CONSOLIDADO!G1406,IF(LEN(CONSOLIDADO!G1406)=2,"0"&amp;CONSOLIDADO!G1406,IF(LEN(CONSOLIDADO!G1406)=3,CONSOLIDADO!G1406,""))))=TRUE,"",CONSOLIDADO!D1406&amp;IF(LEN(CONSOLIDADO!G1406)=1,"00"&amp;CONSOLIDADO!G1406,IF(LEN(CONSOLIDADO!G1406)=2,"0"&amp;CONSOLIDADO!G1406,IF(LEN(CONSOLIDADO!G1406)=3,CONSOLIDADO!G1406,""))))</f>
        <v/>
      </c>
      <c r="G1402" s="16">
        <f>CONSOLIDADO!B1406</f>
        <v>0</v>
      </c>
      <c r="H1402" s="16" t="str">
        <f>MID(CONSOLIDADO!E1406,6,250)</f>
        <v/>
      </c>
      <c r="I1402" s="36">
        <f>CONSOLIDADO!H1406</f>
        <v>0</v>
      </c>
      <c r="J1402" s="34" t="str">
        <f>+CONSOLIDADO!P1406&amp;" - "&amp;CONSOLIDADO!Q1406&amp;" - "&amp;CONSOLIDADO!R1406&amp;" "&amp;CONSOLIDADO!S1406</f>
        <v xml:space="preserve"> -  -  </v>
      </c>
      <c r="K1402" s="34" t="str">
        <f>+CONSOLIDADO!J1406&amp;" "&amp;CONSOLIDADO!K1406</f>
        <v xml:space="preserve"> </v>
      </c>
      <c r="L1402" s="16" t="str">
        <f>+CONSOLIDADO!L1406&amp;" "&amp;CONSOLIDADO!M1406</f>
        <v xml:space="preserve"> </v>
      </c>
      <c r="M1402" s="16" t="str">
        <f>+CONSOLIDADO!N1406&amp;" "&amp;CONSOLIDADO!O1406</f>
        <v xml:space="preserve"> </v>
      </c>
    </row>
    <row r="1403" spans="1:13" x14ac:dyDescent="0.2">
      <c r="A1403" s="34" t="str">
        <f t="shared" si="105"/>
        <v>-900</v>
      </c>
      <c r="B1403" s="34">
        <f t="shared" si="106"/>
        <v>900</v>
      </c>
      <c r="C1403" s="34" t="str">
        <f t="shared" si="107"/>
        <v/>
      </c>
      <c r="D1403" s="34" t="str">
        <f t="shared" si="108"/>
        <v/>
      </c>
      <c r="E1403" s="34" t="str">
        <f t="shared" si="109"/>
        <v/>
      </c>
      <c r="F1403" s="35" t="str">
        <f>IF(ISERROR(CONSOLIDADO!D1407&amp;IF(LEN(CONSOLIDADO!G1407)=1,"00"&amp;CONSOLIDADO!G1407,IF(LEN(CONSOLIDADO!G1407)=2,"0"&amp;CONSOLIDADO!G1407,IF(LEN(CONSOLIDADO!G1407)=3,CONSOLIDADO!G1407,""))))=TRUE,"",CONSOLIDADO!D1407&amp;IF(LEN(CONSOLIDADO!G1407)=1,"00"&amp;CONSOLIDADO!G1407,IF(LEN(CONSOLIDADO!G1407)=2,"0"&amp;CONSOLIDADO!G1407,IF(LEN(CONSOLIDADO!G1407)=3,CONSOLIDADO!G1407,""))))</f>
        <v/>
      </c>
      <c r="G1403" s="16">
        <f>CONSOLIDADO!B1407</f>
        <v>0</v>
      </c>
      <c r="H1403" s="16" t="str">
        <f>MID(CONSOLIDADO!E1407,6,250)</f>
        <v/>
      </c>
      <c r="I1403" s="36">
        <f>CONSOLIDADO!H1407</f>
        <v>0</v>
      </c>
      <c r="J1403" s="34" t="str">
        <f>+CONSOLIDADO!P1407&amp;" - "&amp;CONSOLIDADO!Q1407&amp;" - "&amp;CONSOLIDADO!R1407&amp;" "&amp;CONSOLIDADO!S1407</f>
        <v xml:space="preserve"> -  -  </v>
      </c>
      <c r="K1403" s="34" t="str">
        <f>+CONSOLIDADO!J1407&amp;" "&amp;CONSOLIDADO!K1407</f>
        <v xml:space="preserve"> </v>
      </c>
      <c r="L1403" s="16" t="str">
        <f>+CONSOLIDADO!L1407&amp;" "&amp;CONSOLIDADO!M1407</f>
        <v xml:space="preserve"> </v>
      </c>
      <c r="M1403" s="16" t="str">
        <f>+CONSOLIDADO!N1407&amp;" "&amp;CONSOLIDADO!O1407</f>
        <v xml:space="preserve"> </v>
      </c>
    </row>
    <row r="1404" spans="1:13" x14ac:dyDescent="0.2">
      <c r="A1404" s="34" t="str">
        <f t="shared" si="105"/>
        <v>-901</v>
      </c>
      <c r="B1404" s="34">
        <f t="shared" si="106"/>
        <v>901</v>
      </c>
      <c r="C1404" s="34" t="str">
        <f t="shared" si="107"/>
        <v/>
      </c>
      <c r="D1404" s="34" t="str">
        <f t="shared" si="108"/>
        <v/>
      </c>
      <c r="E1404" s="34" t="str">
        <f t="shared" si="109"/>
        <v/>
      </c>
      <c r="F1404" s="35" t="str">
        <f>IF(ISERROR(CONSOLIDADO!D1408&amp;IF(LEN(CONSOLIDADO!G1408)=1,"00"&amp;CONSOLIDADO!G1408,IF(LEN(CONSOLIDADO!G1408)=2,"0"&amp;CONSOLIDADO!G1408,IF(LEN(CONSOLIDADO!G1408)=3,CONSOLIDADO!G1408,""))))=TRUE,"",CONSOLIDADO!D1408&amp;IF(LEN(CONSOLIDADO!G1408)=1,"00"&amp;CONSOLIDADO!G1408,IF(LEN(CONSOLIDADO!G1408)=2,"0"&amp;CONSOLIDADO!G1408,IF(LEN(CONSOLIDADO!G1408)=3,CONSOLIDADO!G1408,""))))</f>
        <v/>
      </c>
      <c r="G1404" s="16">
        <f>CONSOLIDADO!B1408</f>
        <v>0</v>
      </c>
      <c r="H1404" s="16" t="str">
        <f>MID(CONSOLIDADO!E1408,6,250)</f>
        <v/>
      </c>
      <c r="I1404" s="36">
        <f>CONSOLIDADO!H1408</f>
        <v>0</v>
      </c>
      <c r="J1404" s="34" t="str">
        <f>+CONSOLIDADO!P1408&amp;" - "&amp;CONSOLIDADO!Q1408&amp;" - "&amp;CONSOLIDADO!R1408&amp;" "&amp;CONSOLIDADO!S1408</f>
        <v xml:space="preserve"> -  -  </v>
      </c>
      <c r="K1404" s="34" t="str">
        <f>+CONSOLIDADO!J1408&amp;" "&amp;CONSOLIDADO!K1408</f>
        <v xml:space="preserve"> </v>
      </c>
      <c r="L1404" s="16" t="str">
        <f>+CONSOLIDADO!L1408&amp;" "&amp;CONSOLIDADO!M1408</f>
        <v xml:space="preserve"> </v>
      </c>
      <c r="M1404" s="16" t="str">
        <f>+CONSOLIDADO!N1408&amp;" "&amp;CONSOLIDADO!O1408</f>
        <v xml:space="preserve"> </v>
      </c>
    </row>
    <row r="1405" spans="1:13" x14ac:dyDescent="0.2">
      <c r="A1405" s="34" t="str">
        <f t="shared" si="105"/>
        <v>-902</v>
      </c>
      <c r="B1405" s="34">
        <f t="shared" si="106"/>
        <v>902</v>
      </c>
      <c r="C1405" s="34" t="str">
        <f t="shared" si="107"/>
        <v/>
      </c>
      <c r="D1405" s="34" t="str">
        <f t="shared" si="108"/>
        <v/>
      </c>
      <c r="E1405" s="34" t="str">
        <f t="shared" si="109"/>
        <v/>
      </c>
      <c r="F1405" s="35" t="str">
        <f>IF(ISERROR(CONSOLIDADO!D1409&amp;IF(LEN(CONSOLIDADO!G1409)=1,"00"&amp;CONSOLIDADO!G1409,IF(LEN(CONSOLIDADO!G1409)=2,"0"&amp;CONSOLIDADO!G1409,IF(LEN(CONSOLIDADO!G1409)=3,CONSOLIDADO!G1409,""))))=TRUE,"",CONSOLIDADO!D1409&amp;IF(LEN(CONSOLIDADO!G1409)=1,"00"&amp;CONSOLIDADO!G1409,IF(LEN(CONSOLIDADO!G1409)=2,"0"&amp;CONSOLIDADO!G1409,IF(LEN(CONSOLIDADO!G1409)=3,CONSOLIDADO!G1409,""))))</f>
        <v/>
      </c>
      <c r="G1405" s="16">
        <f>CONSOLIDADO!B1409</f>
        <v>0</v>
      </c>
      <c r="H1405" s="16" t="str">
        <f>MID(CONSOLIDADO!E1409,6,250)</f>
        <v/>
      </c>
      <c r="I1405" s="36">
        <f>CONSOLIDADO!H1409</f>
        <v>0</v>
      </c>
      <c r="J1405" s="34" t="str">
        <f>+CONSOLIDADO!P1409&amp;" - "&amp;CONSOLIDADO!Q1409&amp;" - "&amp;CONSOLIDADO!R1409&amp;" "&amp;CONSOLIDADO!S1409</f>
        <v xml:space="preserve"> -  -  </v>
      </c>
      <c r="K1405" s="34" t="str">
        <f>+CONSOLIDADO!J1409&amp;" "&amp;CONSOLIDADO!K1409</f>
        <v xml:space="preserve"> </v>
      </c>
      <c r="L1405" s="16" t="str">
        <f>+CONSOLIDADO!L1409&amp;" "&amp;CONSOLIDADO!M1409</f>
        <v xml:space="preserve"> </v>
      </c>
      <c r="M1405" s="16" t="str">
        <f>+CONSOLIDADO!N1409&amp;" "&amp;CONSOLIDADO!O1409</f>
        <v xml:space="preserve"> </v>
      </c>
    </row>
    <row r="1406" spans="1:13" x14ac:dyDescent="0.2">
      <c r="A1406" s="34" t="str">
        <f t="shared" si="105"/>
        <v>-903</v>
      </c>
      <c r="B1406" s="34">
        <f t="shared" si="106"/>
        <v>903</v>
      </c>
      <c r="C1406" s="34" t="str">
        <f t="shared" si="107"/>
        <v/>
      </c>
      <c r="D1406" s="34" t="str">
        <f t="shared" si="108"/>
        <v/>
      </c>
      <c r="E1406" s="34" t="str">
        <f t="shared" si="109"/>
        <v/>
      </c>
      <c r="F1406" s="35" t="str">
        <f>IF(ISERROR(CONSOLIDADO!D1410&amp;IF(LEN(CONSOLIDADO!G1410)=1,"00"&amp;CONSOLIDADO!G1410,IF(LEN(CONSOLIDADO!G1410)=2,"0"&amp;CONSOLIDADO!G1410,IF(LEN(CONSOLIDADO!G1410)=3,CONSOLIDADO!G1410,""))))=TRUE,"",CONSOLIDADO!D1410&amp;IF(LEN(CONSOLIDADO!G1410)=1,"00"&amp;CONSOLIDADO!G1410,IF(LEN(CONSOLIDADO!G1410)=2,"0"&amp;CONSOLIDADO!G1410,IF(LEN(CONSOLIDADO!G1410)=3,CONSOLIDADO!G1410,""))))</f>
        <v/>
      </c>
      <c r="G1406" s="16">
        <f>CONSOLIDADO!B1410</f>
        <v>0</v>
      </c>
      <c r="H1406" s="16" t="str">
        <f>MID(CONSOLIDADO!E1410,6,250)</f>
        <v/>
      </c>
      <c r="I1406" s="36">
        <f>CONSOLIDADO!H1410</f>
        <v>0</v>
      </c>
      <c r="J1406" s="34" t="str">
        <f>+CONSOLIDADO!P1410&amp;" - "&amp;CONSOLIDADO!Q1410&amp;" - "&amp;CONSOLIDADO!R1410&amp;" "&amp;CONSOLIDADO!S1410</f>
        <v xml:space="preserve"> -  -  </v>
      </c>
      <c r="K1406" s="34" t="str">
        <f>+CONSOLIDADO!J1410&amp;" "&amp;CONSOLIDADO!K1410</f>
        <v xml:space="preserve"> </v>
      </c>
      <c r="L1406" s="16" t="str">
        <f>+CONSOLIDADO!L1410&amp;" "&amp;CONSOLIDADO!M1410</f>
        <v xml:space="preserve"> </v>
      </c>
      <c r="M1406" s="16" t="str">
        <f>+CONSOLIDADO!N1410&amp;" "&amp;CONSOLIDADO!O1410</f>
        <v xml:space="preserve"> </v>
      </c>
    </row>
    <row r="1407" spans="1:13" x14ac:dyDescent="0.2">
      <c r="A1407" s="34" t="str">
        <f t="shared" si="105"/>
        <v>-904</v>
      </c>
      <c r="B1407" s="34">
        <f t="shared" si="106"/>
        <v>904</v>
      </c>
      <c r="C1407" s="34" t="str">
        <f t="shared" si="107"/>
        <v/>
      </c>
      <c r="D1407" s="34" t="str">
        <f t="shared" si="108"/>
        <v/>
      </c>
      <c r="E1407" s="34" t="str">
        <f t="shared" si="109"/>
        <v/>
      </c>
      <c r="F1407" s="35" t="str">
        <f>IF(ISERROR(CONSOLIDADO!D1411&amp;IF(LEN(CONSOLIDADO!G1411)=1,"00"&amp;CONSOLIDADO!G1411,IF(LEN(CONSOLIDADO!G1411)=2,"0"&amp;CONSOLIDADO!G1411,IF(LEN(CONSOLIDADO!G1411)=3,CONSOLIDADO!G1411,""))))=TRUE,"",CONSOLIDADO!D1411&amp;IF(LEN(CONSOLIDADO!G1411)=1,"00"&amp;CONSOLIDADO!G1411,IF(LEN(CONSOLIDADO!G1411)=2,"0"&amp;CONSOLIDADO!G1411,IF(LEN(CONSOLIDADO!G1411)=3,CONSOLIDADO!G1411,""))))</f>
        <v/>
      </c>
      <c r="G1407" s="16">
        <f>CONSOLIDADO!B1411</f>
        <v>0</v>
      </c>
      <c r="H1407" s="16" t="str">
        <f>MID(CONSOLIDADO!E1411,6,250)</f>
        <v/>
      </c>
      <c r="I1407" s="36">
        <f>CONSOLIDADO!H1411</f>
        <v>0</v>
      </c>
      <c r="J1407" s="34" t="str">
        <f>+CONSOLIDADO!P1411&amp;" - "&amp;CONSOLIDADO!Q1411&amp;" - "&amp;CONSOLIDADO!R1411&amp;" "&amp;CONSOLIDADO!S1411</f>
        <v xml:space="preserve"> -  -  </v>
      </c>
      <c r="K1407" s="34" t="str">
        <f>+CONSOLIDADO!J1411&amp;" "&amp;CONSOLIDADO!K1411</f>
        <v xml:space="preserve"> </v>
      </c>
      <c r="L1407" s="16" t="str">
        <f>+CONSOLIDADO!L1411&amp;" "&amp;CONSOLIDADO!M1411</f>
        <v xml:space="preserve"> </v>
      </c>
      <c r="M1407" s="16" t="str">
        <f>+CONSOLIDADO!N1411&amp;" "&amp;CONSOLIDADO!O1411</f>
        <v xml:space="preserve"> </v>
      </c>
    </row>
    <row r="1408" spans="1:13" x14ac:dyDescent="0.2">
      <c r="A1408" s="34" t="str">
        <f t="shared" si="105"/>
        <v>-905</v>
      </c>
      <c r="B1408" s="34">
        <f t="shared" si="106"/>
        <v>905</v>
      </c>
      <c r="C1408" s="34" t="str">
        <f t="shared" si="107"/>
        <v/>
      </c>
      <c r="D1408" s="34" t="str">
        <f t="shared" si="108"/>
        <v/>
      </c>
      <c r="E1408" s="34" t="str">
        <f t="shared" si="109"/>
        <v/>
      </c>
      <c r="F1408" s="35" t="str">
        <f>IF(ISERROR(CONSOLIDADO!D1412&amp;IF(LEN(CONSOLIDADO!G1412)=1,"00"&amp;CONSOLIDADO!G1412,IF(LEN(CONSOLIDADO!G1412)=2,"0"&amp;CONSOLIDADO!G1412,IF(LEN(CONSOLIDADO!G1412)=3,CONSOLIDADO!G1412,""))))=TRUE,"",CONSOLIDADO!D1412&amp;IF(LEN(CONSOLIDADO!G1412)=1,"00"&amp;CONSOLIDADO!G1412,IF(LEN(CONSOLIDADO!G1412)=2,"0"&amp;CONSOLIDADO!G1412,IF(LEN(CONSOLIDADO!G1412)=3,CONSOLIDADO!G1412,""))))</f>
        <v/>
      </c>
      <c r="G1408" s="16">
        <f>CONSOLIDADO!B1412</f>
        <v>0</v>
      </c>
      <c r="H1408" s="16" t="str">
        <f>MID(CONSOLIDADO!E1412,6,250)</f>
        <v/>
      </c>
      <c r="I1408" s="36">
        <f>CONSOLIDADO!H1412</f>
        <v>0</v>
      </c>
      <c r="J1408" s="34" t="str">
        <f>+CONSOLIDADO!P1412&amp;" - "&amp;CONSOLIDADO!Q1412&amp;" - "&amp;CONSOLIDADO!R1412&amp;" "&amp;CONSOLIDADO!S1412</f>
        <v xml:space="preserve"> -  -  </v>
      </c>
      <c r="K1408" s="34" t="str">
        <f>+CONSOLIDADO!J1412&amp;" "&amp;CONSOLIDADO!K1412</f>
        <v xml:space="preserve"> </v>
      </c>
      <c r="L1408" s="16" t="str">
        <f>+CONSOLIDADO!L1412&amp;" "&amp;CONSOLIDADO!M1412</f>
        <v xml:space="preserve"> </v>
      </c>
      <c r="M1408" s="16" t="str">
        <f>+CONSOLIDADO!N1412&amp;" "&amp;CONSOLIDADO!O1412</f>
        <v xml:space="preserve"> </v>
      </c>
    </row>
    <row r="1409" spans="1:13" x14ac:dyDescent="0.2">
      <c r="A1409" s="34" t="str">
        <f t="shared" si="105"/>
        <v>-906</v>
      </c>
      <c r="B1409" s="34">
        <f t="shared" si="106"/>
        <v>906</v>
      </c>
      <c r="C1409" s="34" t="str">
        <f t="shared" si="107"/>
        <v/>
      </c>
      <c r="D1409" s="34" t="str">
        <f t="shared" si="108"/>
        <v/>
      </c>
      <c r="E1409" s="34" t="str">
        <f t="shared" si="109"/>
        <v/>
      </c>
      <c r="F1409" s="35" t="str">
        <f>IF(ISERROR(CONSOLIDADO!D1413&amp;IF(LEN(CONSOLIDADO!G1413)=1,"00"&amp;CONSOLIDADO!G1413,IF(LEN(CONSOLIDADO!G1413)=2,"0"&amp;CONSOLIDADO!G1413,IF(LEN(CONSOLIDADO!G1413)=3,CONSOLIDADO!G1413,""))))=TRUE,"",CONSOLIDADO!D1413&amp;IF(LEN(CONSOLIDADO!G1413)=1,"00"&amp;CONSOLIDADO!G1413,IF(LEN(CONSOLIDADO!G1413)=2,"0"&amp;CONSOLIDADO!G1413,IF(LEN(CONSOLIDADO!G1413)=3,CONSOLIDADO!G1413,""))))</f>
        <v/>
      </c>
      <c r="G1409" s="16">
        <f>CONSOLIDADO!B1413</f>
        <v>0</v>
      </c>
      <c r="H1409" s="16" t="str">
        <f>MID(CONSOLIDADO!E1413,6,250)</f>
        <v/>
      </c>
      <c r="I1409" s="36">
        <f>CONSOLIDADO!H1413</f>
        <v>0</v>
      </c>
      <c r="J1409" s="34" t="str">
        <f>+CONSOLIDADO!P1413&amp;" - "&amp;CONSOLIDADO!Q1413&amp;" - "&amp;CONSOLIDADO!R1413&amp;" "&amp;CONSOLIDADO!S1413</f>
        <v xml:space="preserve"> -  -  </v>
      </c>
      <c r="K1409" s="34" t="str">
        <f>+CONSOLIDADO!J1413&amp;" "&amp;CONSOLIDADO!K1413</f>
        <v xml:space="preserve"> </v>
      </c>
      <c r="L1409" s="16" t="str">
        <f>+CONSOLIDADO!L1413&amp;" "&amp;CONSOLIDADO!M1413</f>
        <v xml:space="preserve"> </v>
      </c>
      <c r="M1409" s="16" t="str">
        <f>+CONSOLIDADO!N1413&amp;" "&amp;CONSOLIDADO!O1413</f>
        <v xml:space="preserve"> </v>
      </c>
    </row>
    <row r="1410" spans="1:13" x14ac:dyDescent="0.2">
      <c r="A1410" s="34" t="str">
        <f t="shared" si="105"/>
        <v>-907</v>
      </c>
      <c r="B1410" s="34">
        <f t="shared" si="106"/>
        <v>907</v>
      </c>
      <c r="C1410" s="34" t="str">
        <f t="shared" si="107"/>
        <v/>
      </c>
      <c r="D1410" s="34" t="str">
        <f t="shared" si="108"/>
        <v/>
      </c>
      <c r="E1410" s="34" t="str">
        <f t="shared" si="109"/>
        <v/>
      </c>
      <c r="F1410" s="35" t="str">
        <f>IF(ISERROR(CONSOLIDADO!D1414&amp;IF(LEN(CONSOLIDADO!G1414)=1,"00"&amp;CONSOLIDADO!G1414,IF(LEN(CONSOLIDADO!G1414)=2,"0"&amp;CONSOLIDADO!G1414,IF(LEN(CONSOLIDADO!G1414)=3,CONSOLIDADO!G1414,""))))=TRUE,"",CONSOLIDADO!D1414&amp;IF(LEN(CONSOLIDADO!G1414)=1,"00"&amp;CONSOLIDADO!G1414,IF(LEN(CONSOLIDADO!G1414)=2,"0"&amp;CONSOLIDADO!G1414,IF(LEN(CONSOLIDADO!G1414)=3,CONSOLIDADO!G1414,""))))</f>
        <v/>
      </c>
      <c r="G1410" s="16">
        <f>CONSOLIDADO!B1414</f>
        <v>0</v>
      </c>
      <c r="H1410" s="16" t="str">
        <f>MID(CONSOLIDADO!E1414,6,250)</f>
        <v/>
      </c>
      <c r="I1410" s="36">
        <f>CONSOLIDADO!H1414</f>
        <v>0</v>
      </c>
      <c r="J1410" s="34" t="str">
        <f>+CONSOLIDADO!P1414&amp;" - "&amp;CONSOLIDADO!Q1414&amp;" - "&amp;CONSOLIDADO!R1414&amp;" "&amp;CONSOLIDADO!S1414</f>
        <v xml:space="preserve"> -  -  </v>
      </c>
      <c r="K1410" s="34" t="str">
        <f>+CONSOLIDADO!J1414&amp;" "&amp;CONSOLIDADO!K1414</f>
        <v xml:space="preserve"> </v>
      </c>
      <c r="L1410" s="16" t="str">
        <f>+CONSOLIDADO!L1414&amp;" "&amp;CONSOLIDADO!M1414</f>
        <v xml:space="preserve"> </v>
      </c>
      <c r="M1410" s="16" t="str">
        <f>+CONSOLIDADO!N1414&amp;" "&amp;CONSOLIDADO!O1414</f>
        <v xml:space="preserve"> </v>
      </c>
    </row>
    <row r="1411" spans="1:13" x14ac:dyDescent="0.2">
      <c r="A1411" s="34" t="str">
        <f t="shared" si="105"/>
        <v>-908</v>
      </c>
      <c r="B1411" s="34">
        <f t="shared" si="106"/>
        <v>908</v>
      </c>
      <c r="C1411" s="34" t="str">
        <f t="shared" si="107"/>
        <v/>
      </c>
      <c r="D1411" s="34" t="str">
        <f t="shared" si="108"/>
        <v/>
      </c>
      <c r="E1411" s="34" t="str">
        <f t="shared" si="109"/>
        <v/>
      </c>
      <c r="F1411" s="35" t="str">
        <f>IF(ISERROR(CONSOLIDADO!D1415&amp;IF(LEN(CONSOLIDADO!G1415)=1,"00"&amp;CONSOLIDADO!G1415,IF(LEN(CONSOLIDADO!G1415)=2,"0"&amp;CONSOLIDADO!G1415,IF(LEN(CONSOLIDADO!G1415)=3,CONSOLIDADO!G1415,""))))=TRUE,"",CONSOLIDADO!D1415&amp;IF(LEN(CONSOLIDADO!G1415)=1,"00"&amp;CONSOLIDADO!G1415,IF(LEN(CONSOLIDADO!G1415)=2,"0"&amp;CONSOLIDADO!G1415,IF(LEN(CONSOLIDADO!G1415)=3,CONSOLIDADO!G1415,""))))</f>
        <v/>
      </c>
      <c r="G1411" s="16">
        <f>CONSOLIDADO!B1415</f>
        <v>0</v>
      </c>
      <c r="H1411" s="16" t="str">
        <f>MID(CONSOLIDADO!E1415,6,250)</f>
        <v/>
      </c>
      <c r="I1411" s="36">
        <f>CONSOLIDADO!H1415</f>
        <v>0</v>
      </c>
      <c r="J1411" s="34" t="str">
        <f>+CONSOLIDADO!P1415&amp;" - "&amp;CONSOLIDADO!Q1415&amp;" - "&amp;CONSOLIDADO!R1415&amp;" "&amp;CONSOLIDADO!S1415</f>
        <v xml:space="preserve"> -  -  </v>
      </c>
      <c r="K1411" s="34" t="str">
        <f>+CONSOLIDADO!J1415&amp;" "&amp;CONSOLIDADO!K1415</f>
        <v xml:space="preserve"> </v>
      </c>
      <c r="L1411" s="16" t="str">
        <f>+CONSOLIDADO!L1415&amp;" "&amp;CONSOLIDADO!M1415</f>
        <v xml:space="preserve"> </v>
      </c>
      <c r="M1411" s="16" t="str">
        <f>+CONSOLIDADO!N1415&amp;" "&amp;CONSOLIDADO!O1415</f>
        <v xml:space="preserve"> </v>
      </c>
    </row>
    <row r="1412" spans="1:13" x14ac:dyDescent="0.2">
      <c r="A1412" s="34" t="str">
        <f t="shared" ref="A1412:A1475" si="110">+C1412&amp;"-"&amp;B1412</f>
        <v>-909</v>
      </c>
      <c r="B1412" s="34">
        <f t="shared" ref="B1412:B1475" si="111">IF(C1412=C1411,B1411+1,1)</f>
        <v>909</v>
      </c>
      <c r="C1412" s="34" t="str">
        <f t="shared" ref="C1412:C1475" si="112">MID($F1412,1,13)</f>
        <v/>
      </c>
      <c r="D1412" s="34" t="str">
        <f t="shared" ref="D1412:D1475" si="113">MID($F1412,1,15)</f>
        <v/>
      </c>
      <c r="E1412" s="34" t="str">
        <f t="shared" ref="E1412:E1475" si="114">MID($F1412,1,17)</f>
        <v/>
      </c>
      <c r="F1412" s="35" t="str">
        <f>IF(ISERROR(CONSOLIDADO!D1416&amp;IF(LEN(CONSOLIDADO!G1416)=1,"00"&amp;CONSOLIDADO!G1416,IF(LEN(CONSOLIDADO!G1416)=2,"0"&amp;CONSOLIDADO!G1416,IF(LEN(CONSOLIDADO!G1416)=3,CONSOLIDADO!G1416,""))))=TRUE,"",CONSOLIDADO!D1416&amp;IF(LEN(CONSOLIDADO!G1416)=1,"00"&amp;CONSOLIDADO!G1416,IF(LEN(CONSOLIDADO!G1416)=2,"0"&amp;CONSOLIDADO!G1416,IF(LEN(CONSOLIDADO!G1416)=3,CONSOLIDADO!G1416,""))))</f>
        <v/>
      </c>
      <c r="G1412" s="16">
        <f>CONSOLIDADO!B1416</f>
        <v>0</v>
      </c>
      <c r="H1412" s="16" t="str">
        <f>MID(CONSOLIDADO!E1416,6,250)</f>
        <v/>
      </c>
      <c r="I1412" s="36">
        <f>CONSOLIDADO!H1416</f>
        <v>0</v>
      </c>
      <c r="J1412" s="34" t="str">
        <f>+CONSOLIDADO!P1416&amp;" - "&amp;CONSOLIDADO!Q1416&amp;" - "&amp;CONSOLIDADO!R1416&amp;" "&amp;CONSOLIDADO!S1416</f>
        <v xml:space="preserve"> -  -  </v>
      </c>
      <c r="K1412" s="34" t="str">
        <f>+CONSOLIDADO!J1416&amp;" "&amp;CONSOLIDADO!K1416</f>
        <v xml:space="preserve"> </v>
      </c>
      <c r="L1412" s="16" t="str">
        <f>+CONSOLIDADO!L1416&amp;" "&amp;CONSOLIDADO!M1416</f>
        <v xml:space="preserve"> </v>
      </c>
      <c r="M1412" s="16" t="str">
        <f>+CONSOLIDADO!N1416&amp;" "&amp;CONSOLIDADO!O1416</f>
        <v xml:space="preserve"> </v>
      </c>
    </row>
    <row r="1413" spans="1:13" x14ac:dyDescent="0.2">
      <c r="A1413" s="34" t="str">
        <f t="shared" si="110"/>
        <v>-910</v>
      </c>
      <c r="B1413" s="34">
        <f t="shared" si="111"/>
        <v>910</v>
      </c>
      <c r="C1413" s="34" t="str">
        <f t="shared" si="112"/>
        <v/>
      </c>
      <c r="D1413" s="34" t="str">
        <f t="shared" si="113"/>
        <v/>
      </c>
      <c r="E1413" s="34" t="str">
        <f t="shared" si="114"/>
        <v/>
      </c>
      <c r="F1413" s="35" t="str">
        <f>IF(ISERROR(CONSOLIDADO!D1417&amp;IF(LEN(CONSOLIDADO!G1417)=1,"00"&amp;CONSOLIDADO!G1417,IF(LEN(CONSOLIDADO!G1417)=2,"0"&amp;CONSOLIDADO!G1417,IF(LEN(CONSOLIDADO!G1417)=3,CONSOLIDADO!G1417,""))))=TRUE,"",CONSOLIDADO!D1417&amp;IF(LEN(CONSOLIDADO!G1417)=1,"00"&amp;CONSOLIDADO!G1417,IF(LEN(CONSOLIDADO!G1417)=2,"0"&amp;CONSOLIDADO!G1417,IF(LEN(CONSOLIDADO!G1417)=3,CONSOLIDADO!G1417,""))))</f>
        <v/>
      </c>
      <c r="G1413" s="16">
        <f>CONSOLIDADO!B1417</f>
        <v>0</v>
      </c>
      <c r="H1413" s="16" t="str">
        <f>MID(CONSOLIDADO!E1417,6,250)</f>
        <v/>
      </c>
      <c r="I1413" s="36">
        <f>CONSOLIDADO!H1417</f>
        <v>0</v>
      </c>
      <c r="J1413" s="34" t="str">
        <f>+CONSOLIDADO!P1417&amp;" - "&amp;CONSOLIDADO!Q1417&amp;" - "&amp;CONSOLIDADO!R1417&amp;" "&amp;CONSOLIDADO!S1417</f>
        <v xml:space="preserve"> -  -  </v>
      </c>
      <c r="K1413" s="34" t="str">
        <f>+CONSOLIDADO!J1417&amp;" "&amp;CONSOLIDADO!K1417</f>
        <v xml:space="preserve"> </v>
      </c>
      <c r="L1413" s="16" t="str">
        <f>+CONSOLIDADO!L1417&amp;" "&amp;CONSOLIDADO!M1417</f>
        <v xml:space="preserve"> </v>
      </c>
      <c r="M1413" s="16" t="str">
        <f>+CONSOLIDADO!N1417&amp;" "&amp;CONSOLIDADO!O1417</f>
        <v xml:space="preserve"> </v>
      </c>
    </row>
    <row r="1414" spans="1:13" x14ac:dyDescent="0.2">
      <c r="A1414" s="34" t="str">
        <f t="shared" si="110"/>
        <v>-911</v>
      </c>
      <c r="B1414" s="34">
        <f t="shared" si="111"/>
        <v>911</v>
      </c>
      <c r="C1414" s="34" t="str">
        <f t="shared" si="112"/>
        <v/>
      </c>
      <c r="D1414" s="34" t="str">
        <f t="shared" si="113"/>
        <v/>
      </c>
      <c r="E1414" s="34" t="str">
        <f t="shared" si="114"/>
        <v/>
      </c>
      <c r="F1414" s="35" t="str">
        <f>IF(ISERROR(CONSOLIDADO!D1418&amp;IF(LEN(CONSOLIDADO!G1418)=1,"00"&amp;CONSOLIDADO!G1418,IF(LEN(CONSOLIDADO!G1418)=2,"0"&amp;CONSOLIDADO!G1418,IF(LEN(CONSOLIDADO!G1418)=3,CONSOLIDADO!G1418,""))))=TRUE,"",CONSOLIDADO!D1418&amp;IF(LEN(CONSOLIDADO!G1418)=1,"00"&amp;CONSOLIDADO!G1418,IF(LEN(CONSOLIDADO!G1418)=2,"0"&amp;CONSOLIDADO!G1418,IF(LEN(CONSOLIDADO!G1418)=3,CONSOLIDADO!G1418,""))))</f>
        <v/>
      </c>
      <c r="G1414" s="16">
        <f>CONSOLIDADO!B1418</f>
        <v>0</v>
      </c>
      <c r="H1414" s="16" t="str">
        <f>MID(CONSOLIDADO!E1418,6,250)</f>
        <v/>
      </c>
      <c r="I1414" s="36">
        <f>CONSOLIDADO!H1418</f>
        <v>0</v>
      </c>
      <c r="J1414" s="34" t="str">
        <f>+CONSOLIDADO!P1418&amp;" - "&amp;CONSOLIDADO!Q1418&amp;" - "&amp;CONSOLIDADO!R1418&amp;" "&amp;CONSOLIDADO!S1418</f>
        <v xml:space="preserve"> -  -  </v>
      </c>
      <c r="K1414" s="34" t="str">
        <f>+CONSOLIDADO!J1418&amp;" "&amp;CONSOLIDADO!K1418</f>
        <v xml:space="preserve"> </v>
      </c>
      <c r="L1414" s="16" t="str">
        <f>+CONSOLIDADO!L1418&amp;" "&amp;CONSOLIDADO!M1418</f>
        <v xml:space="preserve"> </v>
      </c>
      <c r="M1414" s="16" t="str">
        <f>+CONSOLIDADO!N1418&amp;" "&amp;CONSOLIDADO!O1418</f>
        <v xml:space="preserve"> </v>
      </c>
    </row>
    <row r="1415" spans="1:13" x14ac:dyDescent="0.2">
      <c r="A1415" s="34" t="str">
        <f t="shared" si="110"/>
        <v>-912</v>
      </c>
      <c r="B1415" s="34">
        <f t="shared" si="111"/>
        <v>912</v>
      </c>
      <c r="C1415" s="34" t="str">
        <f t="shared" si="112"/>
        <v/>
      </c>
      <c r="D1415" s="34" t="str">
        <f t="shared" si="113"/>
        <v/>
      </c>
      <c r="E1415" s="34" t="str">
        <f t="shared" si="114"/>
        <v/>
      </c>
      <c r="F1415" s="35" t="str">
        <f>IF(ISERROR(CONSOLIDADO!D1419&amp;IF(LEN(CONSOLIDADO!G1419)=1,"00"&amp;CONSOLIDADO!G1419,IF(LEN(CONSOLIDADO!G1419)=2,"0"&amp;CONSOLIDADO!G1419,IF(LEN(CONSOLIDADO!G1419)=3,CONSOLIDADO!G1419,""))))=TRUE,"",CONSOLIDADO!D1419&amp;IF(LEN(CONSOLIDADO!G1419)=1,"00"&amp;CONSOLIDADO!G1419,IF(LEN(CONSOLIDADO!G1419)=2,"0"&amp;CONSOLIDADO!G1419,IF(LEN(CONSOLIDADO!G1419)=3,CONSOLIDADO!G1419,""))))</f>
        <v/>
      </c>
      <c r="G1415" s="16">
        <f>CONSOLIDADO!B1419</f>
        <v>0</v>
      </c>
      <c r="H1415" s="16" t="str">
        <f>MID(CONSOLIDADO!E1419,6,250)</f>
        <v/>
      </c>
      <c r="I1415" s="36">
        <f>CONSOLIDADO!H1419</f>
        <v>0</v>
      </c>
      <c r="J1415" s="34" t="str">
        <f>+CONSOLIDADO!P1419&amp;" - "&amp;CONSOLIDADO!Q1419&amp;" - "&amp;CONSOLIDADO!R1419&amp;" "&amp;CONSOLIDADO!S1419</f>
        <v xml:space="preserve"> -  -  </v>
      </c>
      <c r="K1415" s="34" t="str">
        <f>+CONSOLIDADO!J1419&amp;" "&amp;CONSOLIDADO!K1419</f>
        <v xml:space="preserve"> </v>
      </c>
      <c r="L1415" s="16" t="str">
        <f>+CONSOLIDADO!L1419&amp;" "&amp;CONSOLIDADO!M1419</f>
        <v xml:space="preserve"> </v>
      </c>
      <c r="M1415" s="16" t="str">
        <f>+CONSOLIDADO!N1419&amp;" "&amp;CONSOLIDADO!O1419</f>
        <v xml:space="preserve"> </v>
      </c>
    </row>
    <row r="1416" spans="1:13" x14ac:dyDescent="0.2">
      <c r="A1416" s="34" t="str">
        <f t="shared" si="110"/>
        <v>-913</v>
      </c>
      <c r="B1416" s="34">
        <f t="shared" si="111"/>
        <v>913</v>
      </c>
      <c r="C1416" s="34" t="str">
        <f t="shared" si="112"/>
        <v/>
      </c>
      <c r="D1416" s="34" t="str">
        <f t="shared" si="113"/>
        <v/>
      </c>
      <c r="E1416" s="34" t="str">
        <f t="shared" si="114"/>
        <v/>
      </c>
      <c r="F1416" s="35" t="str">
        <f>IF(ISERROR(CONSOLIDADO!D1420&amp;IF(LEN(CONSOLIDADO!G1420)=1,"00"&amp;CONSOLIDADO!G1420,IF(LEN(CONSOLIDADO!G1420)=2,"0"&amp;CONSOLIDADO!G1420,IF(LEN(CONSOLIDADO!G1420)=3,CONSOLIDADO!G1420,""))))=TRUE,"",CONSOLIDADO!D1420&amp;IF(LEN(CONSOLIDADO!G1420)=1,"00"&amp;CONSOLIDADO!G1420,IF(LEN(CONSOLIDADO!G1420)=2,"0"&amp;CONSOLIDADO!G1420,IF(LEN(CONSOLIDADO!G1420)=3,CONSOLIDADO!G1420,""))))</f>
        <v/>
      </c>
      <c r="G1416" s="16">
        <f>CONSOLIDADO!B1420</f>
        <v>0</v>
      </c>
      <c r="H1416" s="16" t="str">
        <f>MID(CONSOLIDADO!E1420,6,250)</f>
        <v/>
      </c>
      <c r="I1416" s="36">
        <f>CONSOLIDADO!H1420</f>
        <v>0</v>
      </c>
      <c r="J1416" s="34" t="str">
        <f>+CONSOLIDADO!P1420&amp;" - "&amp;CONSOLIDADO!Q1420&amp;" - "&amp;CONSOLIDADO!R1420&amp;" "&amp;CONSOLIDADO!S1420</f>
        <v xml:space="preserve"> -  -  </v>
      </c>
      <c r="K1416" s="34" t="str">
        <f>+CONSOLIDADO!J1420&amp;" "&amp;CONSOLIDADO!K1420</f>
        <v xml:space="preserve"> </v>
      </c>
      <c r="L1416" s="16" t="str">
        <f>+CONSOLIDADO!L1420&amp;" "&amp;CONSOLIDADO!M1420</f>
        <v xml:space="preserve"> </v>
      </c>
      <c r="M1416" s="16" t="str">
        <f>+CONSOLIDADO!N1420&amp;" "&amp;CONSOLIDADO!O1420</f>
        <v xml:space="preserve"> </v>
      </c>
    </row>
    <row r="1417" spans="1:13" x14ac:dyDescent="0.2">
      <c r="A1417" s="34" t="str">
        <f t="shared" si="110"/>
        <v>-914</v>
      </c>
      <c r="B1417" s="34">
        <f t="shared" si="111"/>
        <v>914</v>
      </c>
      <c r="C1417" s="34" t="str">
        <f t="shared" si="112"/>
        <v/>
      </c>
      <c r="D1417" s="34" t="str">
        <f t="shared" si="113"/>
        <v/>
      </c>
      <c r="E1417" s="34" t="str">
        <f t="shared" si="114"/>
        <v/>
      </c>
      <c r="F1417" s="35" t="str">
        <f>IF(ISERROR(CONSOLIDADO!D1421&amp;IF(LEN(CONSOLIDADO!G1421)=1,"00"&amp;CONSOLIDADO!G1421,IF(LEN(CONSOLIDADO!G1421)=2,"0"&amp;CONSOLIDADO!G1421,IF(LEN(CONSOLIDADO!G1421)=3,CONSOLIDADO!G1421,""))))=TRUE,"",CONSOLIDADO!D1421&amp;IF(LEN(CONSOLIDADO!G1421)=1,"00"&amp;CONSOLIDADO!G1421,IF(LEN(CONSOLIDADO!G1421)=2,"0"&amp;CONSOLIDADO!G1421,IF(LEN(CONSOLIDADO!G1421)=3,CONSOLIDADO!G1421,""))))</f>
        <v/>
      </c>
      <c r="G1417" s="16">
        <f>CONSOLIDADO!B1421</f>
        <v>0</v>
      </c>
      <c r="H1417" s="16" t="str">
        <f>MID(CONSOLIDADO!E1421,6,250)</f>
        <v/>
      </c>
      <c r="I1417" s="36">
        <f>CONSOLIDADO!H1421</f>
        <v>0</v>
      </c>
      <c r="J1417" s="34" t="str">
        <f>+CONSOLIDADO!P1421&amp;" - "&amp;CONSOLIDADO!Q1421&amp;" - "&amp;CONSOLIDADO!R1421&amp;" "&amp;CONSOLIDADO!S1421</f>
        <v xml:space="preserve"> -  -  </v>
      </c>
      <c r="K1417" s="34" t="str">
        <f>+CONSOLIDADO!J1421&amp;" "&amp;CONSOLIDADO!K1421</f>
        <v xml:space="preserve"> </v>
      </c>
      <c r="L1417" s="16" t="str">
        <f>+CONSOLIDADO!L1421&amp;" "&amp;CONSOLIDADO!M1421</f>
        <v xml:space="preserve"> </v>
      </c>
      <c r="M1417" s="16" t="str">
        <f>+CONSOLIDADO!N1421&amp;" "&amp;CONSOLIDADO!O1421</f>
        <v xml:space="preserve"> </v>
      </c>
    </row>
    <row r="1418" spans="1:13" x14ac:dyDescent="0.2">
      <c r="A1418" s="34" t="str">
        <f t="shared" si="110"/>
        <v>-915</v>
      </c>
      <c r="B1418" s="34">
        <f t="shared" si="111"/>
        <v>915</v>
      </c>
      <c r="C1418" s="34" t="str">
        <f t="shared" si="112"/>
        <v/>
      </c>
      <c r="D1418" s="34" t="str">
        <f t="shared" si="113"/>
        <v/>
      </c>
      <c r="E1418" s="34" t="str">
        <f t="shared" si="114"/>
        <v/>
      </c>
      <c r="F1418" s="35" t="str">
        <f>IF(ISERROR(CONSOLIDADO!D1422&amp;IF(LEN(CONSOLIDADO!G1422)=1,"00"&amp;CONSOLIDADO!G1422,IF(LEN(CONSOLIDADO!G1422)=2,"0"&amp;CONSOLIDADO!G1422,IF(LEN(CONSOLIDADO!G1422)=3,CONSOLIDADO!G1422,""))))=TRUE,"",CONSOLIDADO!D1422&amp;IF(LEN(CONSOLIDADO!G1422)=1,"00"&amp;CONSOLIDADO!G1422,IF(LEN(CONSOLIDADO!G1422)=2,"0"&amp;CONSOLIDADO!G1422,IF(LEN(CONSOLIDADO!G1422)=3,CONSOLIDADO!G1422,""))))</f>
        <v/>
      </c>
      <c r="G1418" s="16">
        <f>CONSOLIDADO!B1422</f>
        <v>0</v>
      </c>
      <c r="H1418" s="16" t="str">
        <f>MID(CONSOLIDADO!E1422,6,250)</f>
        <v/>
      </c>
      <c r="I1418" s="36">
        <f>CONSOLIDADO!H1422</f>
        <v>0</v>
      </c>
      <c r="J1418" s="34" t="str">
        <f>+CONSOLIDADO!P1422&amp;" - "&amp;CONSOLIDADO!Q1422&amp;" - "&amp;CONSOLIDADO!R1422&amp;" "&amp;CONSOLIDADO!S1422</f>
        <v xml:space="preserve"> -  -  </v>
      </c>
      <c r="K1418" s="34" t="str">
        <f>+CONSOLIDADO!J1422&amp;" "&amp;CONSOLIDADO!K1422</f>
        <v xml:space="preserve"> </v>
      </c>
      <c r="L1418" s="16" t="str">
        <f>+CONSOLIDADO!L1422&amp;" "&amp;CONSOLIDADO!M1422</f>
        <v xml:space="preserve"> </v>
      </c>
      <c r="M1418" s="16" t="str">
        <f>+CONSOLIDADO!N1422&amp;" "&amp;CONSOLIDADO!O1422</f>
        <v xml:space="preserve"> </v>
      </c>
    </row>
    <row r="1419" spans="1:13" x14ac:dyDescent="0.2">
      <c r="A1419" s="34" t="str">
        <f t="shared" si="110"/>
        <v>-916</v>
      </c>
      <c r="B1419" s="34">
        <f t="shared" si="111"/>
        <v>916</v>
      </c>
      <c r="C1419" s="34" t="str">
        <f t="shared" si="112"/>
        <v/>
      </c>
      <c r="D1419" s="34" t="str">
        <f t="shared" si="113"/>
        <v/>
      </c>
      <c r="E1419" s="34" t="str">
        <f t="shared" si="114"/>
        <v/>
      </c>
      <c r="F1419" s="35" t="str">
        <f>IF(ISERROR(CONSOLIDADO!D1423&amp;IF(LEN(CONSOLIDADO!G1423)=1,"00"&amp;CONSOLIDADO!G1423,IF(LEN(CONSOLIDADO!G1423)=2,"0"&amp;CONSOLIDADO!G1423,IF(LEN(CONSOLIDADO!G1423)=3,CONSOLIDADO!G1423,""))))=TRUE,"",CONSOLIDADO!D1423&amp;IF(LEN(CONSOLIDADO!G1423)=1,"00"&amp;CONSOLIDADO!G1423,IF(LEN(CONSOLIDADO!G1423)=2,"0"&amp;CONSOLIDADO!G1423,IF(LEN(CONSOLIDADO!G1423)=3,CONSOLIDADO!G1423,""))))</f>
        <v/>
      </c>
      <c r="G1419" s="16">
        <f>CONSOLIDADO!B1423</f>
        <v>0</v>
      </c>
      <c r="H1419" s="16" t="str">
        <f>MID(CONSOLIDADO!E1423,6,250)</f>
        <v/>
      </c>
      <c r="I1419" s="36">
        <f>CONSOLIDADO!H1423</f>
        <v>0</v>
      </c>
      <c r="J1419" s="34" t="str">
        <f>+CONSOLIDADO!P1423&amp;" - "&amp;CONSOLIDADO!Q1423&amp;" - "&amp;CONSOLIDADO!R1423&amp;" "&amp;CONSOLIDADO!S1423</f>
        <v xml:space="preserve"> -  -  </v>
      </c>
      <c r="K1419" s="34" t="str">
        <f>+CONSOLIDADO!J1423&amp;" "&amp;CONSOLIDADO!K1423</f>
        <v xml:space="preserve"> </v>
      </c>
      <c r="L1419" s="16" t="str">
        <f>+CONSOLIDADO!L1423&amp;" "&amp;CONSOLIDADO!M1423</f>
        <v xml:space="preserve"> </v>
      </c>
      <c r="M1419" s="16" t="str">
        <f>+CONSOLIDADO!N1423&amp;" "&amp;CONSOLIDADO!O1423</f>
        <v xml:space="preserve"> </v>
      </c>
    </row>
    <row r="1420" spans="1:13" x14ac:dyDescent="0.2">
      <c r="A1420" s="34" t="str">
        <f t="shared" si="110"/>
        <v>-917</v>
      </c>
      <c r="B1420" s="34">
        <f t="shared" si="111"/>
        <v>917</v>
      </c>
      <c r="C1420" s="34" t="str">
        <f t="shared" si="112"/>
        <v/>
      </c>
      <c r="D1420" s="34" t="str">
        <f t="shared" si="113"/>
        <v/>
      </c>
      <c r="E1420" s="34" t="str">
        <f t="shared" si="114"/>
        <v/>
      </c>
      <c r="F1420" s="35" t="str">
        <f>IF(ISERROR(CONSOLIDADO!D1424&amp;IF(LEN(CONSOLIDADO!G1424)=1,"00"&amp;CONSOLIDADO!G1424,IF(LEN(CONSOLIDADO!G1424)=2,"0"&amp;CONSOLIDADO!G1424,IF(LEN(CONSOLIDADO!G1424)=3,CONSOLIDADO!G1424,""))))=TRUE,"",CONSOLIDADO!D1424&amp;IF(LEN(CONSOLIDADO!G1424)=1,"00"&amp;CONSOLIDADO!G1424,IF(LEN(CONSOLIDADO!G1424)=2,"0"&amp;CONSOLIDADO!G1424,IF(LEN(CONSOLIDADO!G1424)=3,CONSOLIDADO!G1424,""))))</f>
        <v/>
      </c>
      <c r="G1420" s="16">
        <f>CONSOLIDADO!B1424</f>
        <v>0</v>
      </c>
      <c r="H1420" s="16" t="str">
        <f>MID(CONSOLIDADO!E1424,6,250)</f>
        <v/>
      </c>
      <c r="I1420" s="36">
        <f>CONSOLIDADO!H1424</f>
        <v>0</v>
      </c>
      <c r="J1420" s="34" t="str">
        <f>+CONSOLIDADO!P1424&amp;" - "&amp;CONSOLIDADO!Q1424&amp;" - "&amp;CONSOLIDADO!R1424&amp;" "&amp;CONSOLIDADO!S1424</f>
        <v xml:space="preserve"> -  -  </v>
      </c>
      <c r="K1420" s="34" t="str">
        <f>+CONSOLIDADO!J1424&amp;" "&amp;CONSOLIDADO!K1424</f>
        <v xml:space="preserve"> </v>
      </c>
      <c r="L1420" s="16" t="str">
        <f>+CONSOLIDADO!L1424&amp;" "&amp;CONSOLIDADO!M1424</f>
        <v xml:space="preserve"> </v>
      </c>
      <c r="M1420" s="16" t="str">
        <f>+CONSOLIDADO!N1424&amp;" "&amp;CONSOLIDADO!O1424</f>
        <v xml:space="preserve"> </v>
      </c>
    </row>
    <row r="1421" spans="1:13" x14ac:dyDescent="0.2">
      <c r="A1421" s="34" t="str">
        <f t="shared" si="110"/>
        <v>-918</v>
      </c>
      <c r="B1421" s="34">
        <f t="shared" si="111"/>
        <v>918</v>
      </c>
      <c r="C1421" s="34" t="str">
        <f t="shared" si="112"/>
        <v/>
      </c>
      <c r="D1421" s="34" t="str">
        <f t="shared" si="113"/>
        <v/>
      </c>
      <c r="E1421" s="34" t="str">
        <f t="shared" si="114"/>
        <v/>
      </c>
      <c r="F1421" s="35" t="str">
        <f>IF(ISERROR(CONSOLIDADO!D1425&amp;IF(LEN(CONSOLIDADO!G1425)=1,"00"&amp;CONSOLIDADO!G1425,IF(LEN(CONSOLIDADO!G1425)=2,"0"&amp;CONSOLIDADO!G1425,IF(LEN(CONSOLIDADO!G1425)=3,CONSOLIDADO!G1425,""))))=TRUE,"",CONSOLIDADO!D1425&amp;IF(LEN(CONSOLIDADO!G1425)=1,"00"&amp;CONSOLIDADO!G1425,IF(LEN(CONSOLIDADO!G1425)=2,"0"&amp;CONSOLIDADO!G1425,IF(LEN(CONSOLIDADO!G1425)=3,CONSOLIDADO!G1425,""))))</f>
        <v/>
      </c>
      <c r="G1421" s="16">
        <f>CONSOLIDADO!B1425</f>
        <v>0</v>
      </c>
      <c r="H1421" s="16" t="str">
        <f>MID(CONSOLIDADO!E1425,6,250)</f>
        <v/>
      </c>
      <c r="I1421" s="36">
        <f>CONSOLIDADO!H1425</f>
        <v>0</v>
      </c>
      <c r="J1421" s="34" t="str">
        <f>+CONSOLIDADO!P1425&amp;" - "&amp;CONSOLIDADO!Q1425&amp;" - "&amp;CONSOLIDADO!R1425&amp;" "&amp;CONSOLIDADO!S1425</f>
        <v xml:space="preserve"> -  -  </v>
      </c>
      <c r="K1421" s="34" t="str">
        <f>+CONSOLIDADO!J1425&amp;" "&amp;CONSOLIDADO!K1425</f>
        <v xml:space="preserve"> </v>
      </c>
      <c r="L1421" s="16" t="str">
        <f>+CONSOLIDADO!L1425&amp;" "&amp;CONSOLIDADO!M1425</f>
        <v xml:space="preserve"> </v>
      </c>
      <c r="M1421" s="16" t="str">
        <f>+CONSOLIDADO!N1425&amp;" "&amp;CONSOLIDADO!O1425</f>
        <v xml:space="preserve"> </v>
      </c>
    </row>
    <row r="1422" spans="1:13" x14ac:dyDescent="0.2">
      <c r="A1422" s="34" t="str">
        <f t="shared" si="110"/>
        <v>-919</v>
      </c>
      <c r="B1422" s="34">
        <f t="shared" si="111"/>
        <v>919</v>
      </c>
      <c r="C1422" s="34" t="str">
        <f t="shared" si="112"/>
        <v/>
      </c>
      <c r="D1422" s="34" t="str">
        <f t="shared" si="113"/>
        <v/>
      </c>
      <c r="E1422" s="34" t="str">
        <f t="shared" si="114"/>
        <v/>
      </c>
      <c r="F1422" s="35" t="str">
        <f>IF(ISERROR(CONSOLIDADO!D1426&amp;IF(LEN(CONSOLIDADO!G1426)=1,"00"&amp;CONSOLIDADO!G1426,IF(LEN(CONSOLIDADO!G1426)=2,"0"&amp;CONSOLIDADO!G1426,IF(LEN(CONSOLIDADO!G1426)=3,CONSOLIDADO!G1426,""))))=TRUE,"",CONSOLIDADO!D1426&amp;IF(LEN(CONSOLIDADO!G1426)=1,"00"&amp;CONSOLIDADO!G1426,IF(LEN(CONSOLIDADO!G1426)=2,"0"&amp;CONSOLIDADO!G1426,IF(LEN(CONSOLIDADO!G1426)=3,CONSOLIDADO!G1426,""))))</f>
        <v/>
      </c>
      <c r="G1422" s="16">
        <f>CONSOLIDADO!B1426</f>
        <v>0</v>
      </c>
      <c r="H1422" s="16" t="str">
        <f>MID(CONSOLIDADO!E1426,6,250)</f>
        <v/>
      </c>
      <c r="I1422" s="36">
        <f>CONSOLIDADO!H1426</f>
        <v>0</v>
      </c>
      <c r="J1422" s="34" t="str">
        <f>+CONSOLIDADO!P1426&amp;" - "&amp;CONSOLIDADO!Q1426&amp;" - "&amp;CONSOLIDADO!R1426&amp;" "&amp;CONSOLIDADO!S1426</f>
        <v xml:space="preserve"> -  -  </v>
      </c>
      <c r="K1422" s="34" t="str">
        <f>+CONSOLIDADO!J1426&amp;" "&amp;CONSOLIDADO!K1426</f>
        <v xml:space="preserve"> </v>
      </c>
      <c r="L1422" s="16" t="str">
        <f>+CONSOLIDADO!L1426&amp;" "&amp;CONSOLIDADO!M1426</f>
        <v xml:space="preserve"> </v>
      </c>
      <c r="M1422" s="16" t="str">
        <f>+CONSOLIDADO!N1426&amp;" "&amp;CONSOLIDADO!O1426</f>
        <v xml:space="preserve"> </v>
      </c>
    </row>
    <row r="1423" spans="1:13" x14ac:dyDescent="0.2">
      <c r="A1423" s="34" t="str">
        <f t="shared" si="110"/>
        <v>-920</v>
      </c>
      <c r="B1423" s="34">
        <f t="shared" si="111"/>
        <v>920</v>
      </c>
      <c r="C1423" s="34" t="str">
        <f t="shared" si="112"/>
        <v/>
      </c>
      <c r="D1423" s="34" t="str">
        <f t="shared" si="113"/>
        <v/>
      </c>
      <c r="E1423" s="34" t="str">
        <f t="shared" si="114"/>
        <v/>
      </c>
      <c r="F1423" s="35" t="str">
        <f>IF(ISERROR(CONSOLIDADO!D1427&amp;IF(LEN(CONSOLIDADO!G1427)=1,"00"&amp;CONSOLIDADO!G1427,IF(LEN(CONSOLIDADO!G1427)=2,"0"&amp;CONSOLIDADO!G1427,IF(LEN(CONSOLIDADO!G1427)=3,CONSOLIDADO!G1427,""))))=TRUE,"",CONSOLIDADO!D1427&amp;IF(LEN(CONSOLIDADO!G1427)=1,"00"&amp;CONSOLIDADO!G1427,IF(LEN(CONSOLIDADO!G1427)=2,"0"&amp;CONSOLIDADO!G1427,IF(LEN(CONSOLIDADO!G1427)=3,CONSOLIDADO!G1427,""))))</f>
        <v/>
      </c>
      <c r="G1423" s="16">
        <f>CONSOLIDADO!B1427</f>
        <v>0</v>
      </c>
      <c r="H1423" s="16" t="str">
        <f>MID(CONSOLIDADO!E1427,6,250)</f>
        <v/>
      </c>
      <c r="I1423" s="36">
        <f>CONSOLIDADO!H1427</f>
        <v>0</v>
      </c>
      <c r="J1423" s="34" t="str">
        <f>+CONSOLIDADO!P1427&amp;" - "&amp;CONSOLIDADO!Q1427&amp;" - "&amp;CONSOLIDADO!R1427&amp;" "&amp;CONSOLIDADO!S1427</f>
        <v xml:space="preserve"> -  -  </v>
      </c>
      <c r="K1423" s="34" t="str">
        <f>+CONSOLIDADO!J1427&amp;" "&amp;CONSOLIDADO!K1427</f>
        <v xml:space="preserve"> </v>
      </c>
      <c r="L1423" s="16" t="str">
        <f>+CONSOLIDADO!L1427&amp;" "&amp;CONSOLIDADO!M1427</f>
        <v xml:space="preserve"> </v>
      </c>
      <c r="M1423" s="16" t="str">
        <f>+CONSOLIDADO!N1427&amp;" "&amp;CONSOLIDADO!O1427</f>
        <v xml:space="preserve"> </v>
      </c>
    </row>
    <row r="1424" spans="1:13" x14ac:dyDescent="0.2">
      <c r="A1424" s="34" t="str">
        <f t="shared" si="110"/>
        <v>-921</v>
      </c>
      <c r="B1424" s="34">
        <f t="shared" si="111"/>
        <v>921</v>
      </c>
      <c r="C1424" s="34" t="str">
        <f t="shared" si="112"/>
        <v/>
      </c>
      <c r="D1424" s="34" t="str">
        <f t="shared" si="113"/>
        <v/>
      </c>
      <c r="E1424" s="34" t="str">
        <f t="shared" si="114"/>
        <v/>
      </c>
      <c r="F1424" s="35" t="str">
        <f>IF(ISERROR(CONSOLIDADO!D1428&amp;IF(LEN(CONSOLIDADO!G1428)=1,"00"&amp;CONSOLIDADO!G1428,IF(LEN(CONSOLIDADO!G1428)=2,"0"&amp;CONSOLIDADO!G1428,IF(LEN(CONSOLIDADO!G1428)=3,CONSOLIDADO!G1428,""))))=TRUE,"",CONSOLIDADO!D1428&amp;IF(LEN(CONSOLIDADO!G1428)=1,"00"&amp;CONSOLIDADO!G1428,IF(LEN(CONSOLIDADO!G1428)=2,"0"&amp;CONSOLIDADO!G1428,IF(LEN(CONSOLIDADO!G1428)=3,CONSOLIDADO!G1428,""))))</f>
        <v/>
      </c>
      <c r="G1424" s="16">
        <f>CONSOLIDADO!B1428</f>
        <v>0</v>
      </c>
      <c r="H1424" s="16" t="str">
        <f>MID(CONSOLIDADO!E1428,6,250)</f>
        <v/>
      </c>
      <c r="I1424" s="36">
        <f>CONSOLIDADO!H1428</f>
        <v>0</v>
      </c>
      <c r="J1424" s="34" t="str">
        <f>+CONSOLIDADO!P1428&amp;" - "&amp;CONSOLIDADO!Q1428&amp;" - "&amp;CONSOLIDADO!R1428&amp;" "&amp;CONSOLIDADO!S1428</f>
        <v xml:space="preserve"> -  -  </v>
      </c>
      <c r="K1424" s="34" t="str">
        <f>+CONSOLIDADO!J1428&amp;" "&amp;CONSOLIDADO!K1428</f>
        <v xml:space="preserve"> </v>
      </c>
      <c r="L1424" s="16" t="str">
        <f>+CONSOLIDADO!L1428&amp;" "&amp;CONSOLIDADO!M1428</f>
        <v xml:space="preserve"> </v>
      </c>
      <c r="M1424" s="16" t="str">
        <f>+CONSOLIDADO!N1428&amp;" "&amp;CONSOLIDADO!O1428</f>
        <v xml:space="preserve"> </v>
      </c>
    </row>
    <row r="1425" spans="1:13" x14ac:dyDescent="0.2">
      <c r="A1425" s="34" t="str">
        <f t="shared" si="110"/>
        <v>-922</v>
      </c>
      <c r="B1425" s="34">
        <f t="shared" si="111"/>
        <v>922</v>
      </c>
      <c r="C1425" s="34" t="str">
        <f t="shared" si="112"/>
        <v/>
      </c>
      <c r="D1425" s="34" t="str">
        <f t="shared" si="113"/>
        <v/>
      </c>
      <c r="E1425" s="34" t="str">
        <f t="shared" si="114"/>
        <v/>
      </c>
      <c r="F1425" s="35" t="str">
        <f>IF(ISERROR(CONSOLIDADO!D1429&amp;IF(LEN(CONSOLIDADO!G1429)=1,"00"&amp;CONSOLIDADO!G1429,IF(LEN(CONSOLIDADO!G1429)=2,"0"&amp;CONSOLIDADO!G1429,IF(LEN(CONSOLIDADO!G1429)=3,CONSOLIDADO!G1429,""))))=TRUE,"",CONSOLIDADO!D1429&amp;IF(LEN(CONSOLIDADO!G1429)=1,"00"&amp;CONSOLIDADO!G1429,IF(LEN(CONSOLIDADO!G1429)=2,"0"&amp;CONSOLIDADO!G1429,IF(LEN(CONSOLIDADO!G1429)=3,CONSOLIDADO!G1429,""))))</f>
        <v/>
      </c>
      <c r="G1425" s="16">
        <f>CONSOLIDADO!B1429</f>
        <v>0</v>
      </c>
      <c r="H1425" s="16" t="str">
        <f>MID(CONSOLIDADO!E1429,6,250)</f>
        <v/>
      </c>
      <c r="I1425" s="36">
        <f>CONSOLIDADO!H1429</f>
        <v>0</v>
      </c>
      <c r="J1425" s="34" t="str">
        <f>+CONSOLIDADO!P1429&amp;" - "&amp;CONSOLIDADO!Q1429&amp;" - "&amp;CONSOLIDADO!R1429&amp;" "&amp;CONSOLIDADO!S1429</f>
        <v xml:space="preserve"> -  -  </v>
      </c>
      <c r="K1425" s="34" t="str">
        <f>+CONSOLIDADO!J1429&amp;" "&amp;CONSOLIDADO!K1429</f>
        <v xml:space="preserve"> </v>
      </c>
      <c r="L1425" s="16" t="str">
        <f>+CONSOLIDADO!L1429&amp;" "&amp;CONSOLIDADO!M1429</f>
        <v xml:space="preserve"> </v>
      </c>
      <c r="M1425" s="16" t="str">
        <f>+CONSOLIDADO!N1429&amp;" "&amp;CONSOLIDADO!O1429</f>
        <v xml:space="preserve"> </v>
      </c>
    </row>
    <row r="1426" spans="1:13" x14ac:dyDescent="0.2">
      <c r="A1426" s="34" t="str">
        <f t="shared" si="110"/>
        <v>-923</v>
      </c>
      <c r="B1426" s="34">
        <f t="shared" si="111"/>
        <v>923</v>
      </c>
      <c r="C1426" s="34" t="str">
        <f t="shared" si="112"/>
        <v/>
      </c>
      <c r="D1426" s="34" t="str">
        <f t="shared" si="113"/>
        <v/>
      </c>
      <c r="E1426" s="34" t="str">
        <f t="shared" si="114"/>
        <v/>
      </c>
      <c r="F1426" s="35" t="str">
        <f>IF(ISERROR(CONSOLIDADO!D1430&amp;IF(LEN(CONSOLIDADO!G1430)=1,"00"&amp;CONSOLIDADO!G1430,IF(LEN(CONSOLIDADO!G1430)=2,"0"&amp;CONSOLIDADO!G1430,IF(LEN(CONSOLIDADO!G1430)=3,CONSOLIDADO!G1430,""))))=TRUE,"",CONSOLIDADO!D1430&amp;IF(LEN(CONSOLIDADO!G1430)=1,"00"&amp;CONSOLIDADO!G1430,IF(LEN(CONSOLIDADO!G1430)=2,"0"&amp;CONSOLIDADO!G1430,IF(LEN(CONSOLIDADO!G1430)=3,CONSOLIDADO!G1430,""))))</f>
        <v/>
      </c>
      <c r="G1426" s="16">
        <f>CONSOLIDADO!B1430</f>
        <v>0</v>
      </c>
      <c r="H1426" s="16" t="str">
        <f>MID(CONSOLIDADO!E1430,6,250)</f>
        <v/>
      </c>
      <c r="I1426" s="36">
        <f>CONSOLIDADO!H1430</f>
        <v>0</v>
      </c>
      <c r="J1426" s="34" t="str">
        <f>+CONSOLIDADO!P1430&amp;" - "&amp;CONSOLIDADO!Q1430&amp;" - "&amp;CONSOLIDADO!R1430&amp;" "&amp;CONSOLIDADO!S1430</f>
        <v xml:space="preserve"> -  -  </v>
      </c>
      <c r="K1426" s="34" t="str">
        <f>+CONSOLIDADO!J1430&amp;" "&amp;CONSOLIDADO!K1430</f>
        <v xml:space="preserve"> </v>
      </c>
      <c r="L1426" s="16" t="str">
        <f>+CONSOLIDADO!L1430&amp;" "&amp;CONSOLIDADO!M1430</f>
        <v xml:space="preserve"> </v>
      </c>
      <c r="M1426" s="16" t="str">
        <f>+CONSOLIDADO!N1430&amp;" "&amp;CONSOLIDADO!O1430</f>
        <v xml:space="preserve"> </v>
      </c>
    </row>
    <row r="1427" spans="1:13" x14ac:dyDescent="0.2">
      <c r="A1427" s="34" t="str">
        <f t="shared" si="110"/>
        <v>-924</v>
      </c>
      <c r="B1427" s="34">
        <f t="shared" si="111"/>
        <v>924</v>
      </c>
      <c r="C1427" s="34" t="str">
        <f t="shared" si="112"/>
        <v/>
      </c>
      <c r="D1427" s="34" t="str">
        <f t="shared" si="113"/>
        <v/>
      </c>
      <c r="E1427" s="34" t="str">
        <f t="shared" si="114"/>
        <v/>
      </c>
      <c r="F1427" s="35" t="str">
        <f>IF(ISERROR(CONSOLIDADO!D1431&amp;IF(LEN(CONSOLIDADO!G1431)=1,"00"&amp;CONSOLIDADO!G1431,IF(LEN(CONSOLIDADO!G1431)=2,"0"&amp;CONSOLIDADO!G1431,IF(LEN(CONSOLIDADO!G1431)=3,CONSOLIDADO!G1431,""))))=TRUE,"",CONSOLIDADO!D1431&amp;IF(LEN(CONSOLIDADO!G1431)=1,"00"&amp;CONSOLIDADO!G1431,IF(LEN(CONSOLIDADO!G1431)=2,"0"&amp;CONSOLIDADO!G1431,IF(LEN(CONSOLIDADO!G1431)=3,CONSOLIDADO!G1431,""))))</f>
        <v/>
      </c>
      <c r="G1427" s="16">
        <f>CONSOLIDADO!B1431</f>
        <v>0</v>
      </c>
      <c r="H1427" s="16" t="str">
        <f>MID(CONSOLIDADO!E1431,6,250)</f>
        <v/>
      </c>
      <c r="I1427" s="36">
        <f>CONSOLIDADO!H1431</f>
        <v>0</v>
      </c>
      <c r="J1427" s="34" t="str">
        <f>+CONSOLIDADO!P1431&amp;" - "&amp;CONSOLIDADO!Q1431&amp;" - "&amp;CONSOLIDADO!R1431&amp;" "&amp;CONSOLIDADO!S1431</f>
        <v xml:space="preserve"> -  -  </v>
      </c>
      <c r="K1427" s="34" t="str">
        <f>+CONSOLIDADO!J1431&amp;" "&amp;CONSOLIDADO!K1431</f>
        <v xml:space="preserve"> </v>
      </c>
      <c r="L1427" s="16" t="str">
        <f>+CONSOLIDADO!L1431&amp;" "&amp;CONSOLIDADO!M1431</f>
        <v xml:space="preserve"> </v>
      </c>
      <c r="M1427" s="16" t="str">
        <f>+CONSOLIDADO!N1431&amp;" "&amp;CONSOLIDADO!O1431</f>
        <v xml:space="preserve"> </v>
      </c>
    </row>
    <row r="1428" spans="1:13" x14ac:dyDescent="0.2">
      <c r="A1428" s="34" t="str">
        <f t="shared" si="110"/>
        <v>-925</v>
      </c>
      <c r="B1428" s="34">
        <f t="shared" si="111"/>
        <v>925</v>
      </c>
      <c r="C1428" s="34" t="str">
        <f t="shared" si="112"/>
        <v/>
      </c>
      <c r="D1428" s="34" t="str">
        <f t="shared" si="113"/>
        <v/>
      </c>
      <c r="E1428" s="34" t="str">
        <f t="shared" si="114"/>
        <v/>
      </c>
      <c r="F1428" s="35" t="str">
        <f>IF(ISERROR(CONSOLIDADO!D1432&amp;IF(LEN(CONSOLIDADO!G1432)=1,"00"&amp;CONSOLIDADO!G1432,IF(LEN(CONSOLIDADO!G1432)=2,"0"&amp;CONSOLIDADO!G1432,IF(LEN(CONSOLIDADO!G1432)=3,CONSOLIDADO!G1432,""))))=TRUE,"",CONSOLIDADO!D1432&amp;IF(LEN(CONSOLIDADO!G1432)=1,"00"&amp;CONSOLIDADO!G1432,IF(LEN(CONSOLIDADO!G1432)=2,"0"&amp;CONSOLIDADO!G1432,IF(LEN(CONSOLIDADO!G1432)=3,CONSOLIDADO!G1432,""))))</f>
        <v/>
      </c>
      <c r="G1428" s="16">
        <f>CONSOLIDADO!B1432</f>
        <v>0</v>
      </c>
      <c r="H1428" s="16" t="str">
        <f>MID(CONSOLIDADO!E1432,6,250)</f>
        <v/>
      </c>
      <c r="I1428" s="36">
        <f>CONSOLIDADO!H1432</f>
        <v>0</v>
      </c>
      <c r="J1428" s="34" t="str">
        <f>+CONSOLIDADO!P1432&amp;" - "&amp;CONSOLIDADO!Q1432&amp;" - "&amp;CONSOLIDADO!R1432&amp;" "&amp;CONSOLIDADO!S1432</f>
        <v xml:space="preserve"> -  -  </v>
      </c>
      <c r="K1428" s="34" t="str">
        <f>+CONSOLIDADO!J1432&amp;" "&amp;CONSOLIDADO!K1432</f>
        <v xml:space="preserve"> </v>
      </c>
      <c r="L1428" s="16" t="str">
        <f>+CONSOLIDADO!L1432&amp;" "&amp;CONSOLIDADO!M1432</f>
        <v xml:space="preserve"> </v>
      </c>
      <c r="M1428" s="16" t="str">
        <f>+CONSOLIDADO!N1432&amp;" "&amp;CONSOLIDADO!O1432</f>
        <v xml:space="preserve"> </v>
      </c>
    </row>
    <row r="1429" spans="1:13" x14ac:dyDescent="0.2">
      <c r="A1429" s="34" t="str">
        <f t="shared" si="110"/>
        <v>-926</v>
      </c>
      <c r="B1429" s="34">
        <f t="shared" si="111"/>
        <v>926</v>
      </c>
      <c r="C1429" s="34" t="str">
        <f t="shared" si="112"/>
        <v/>
      </c>
      <c r="D1429" s="34" t="str">
        <f t="shared" si="113"/>
        <v/>
      </c>
      <c r="E1429" s="34" t="str">
        <f t="shared" si="114"/>
        <v/>
      </c>
      <c r="F1429" s="35" t="str">
        <f>IF(ISERROR(CONSOLIDADO!D1433&amp;IF(LEN(CONSOLIDADO!G1433)=1,"00"&amp;CONSOLIDADO!G1433,IF(LEN(CONSOLIDADO!G1433)=2,"0"&amp;CONSOLIDADO!G1433,IF(LEN(CONSOLIDADO!G1433)=3,CONSOLIDADO!G1433,""))))=TRUE,"",CONSOLIDADO!D1433&amp;IF(LEN(CONSOLIDADO!G1433)=1,"00"&amp;CONSOLIDADO!G1433,IF(LEN(CONSOLIDADO!G1433)=2,"0"&amp;CONSOLIDADO!G1433,IF(LEN(CONSOLIDADO!G1433)=3,CONSOLIDADO!G1433,""))))</f>
        <v/>
      </c>
      <c r="G1429" s="16">
        <f>CONSOLIDADO!B1433</f>
        <v>0</v>
      </c>
      <c r="H1429" s="16" t="str">
        <f>MID(CONSOLIDADO!E1433,6,250)</f>
        <v/>
      </c>
      <c r="I1429" s="36">
        <f>CONSOLIDADO!H1433</f>
        <v>0</v>
      </c>
      <c r="J1429" s="34" t="str">
        <f>+CONSOLIDADO!P1433&amp;" - "&amp;CONSOLIDADO!Q1433&amp;" - "&amp;CONSOLIDADO!R1433&amp;" "&amp;CONSOLIDADO!S1433</f>
        <v xml:space="preserve"> -  -  </v>
      </c>
      <c r="K1429" s="34" t="str">
        <f>+CONSOLIDADO!J1433&amp;" "&amp;CONSOLIDADO!K1433</f>
        <v xml:space="preserve"> </v>
      </c>
      <c r="L1429" s="16" t="str">
        <f>+CONSOLIDADO!L1433&amp;" "&amp;CONSOLIDADO!M1433</f>
        <v xml:space="preserve"> </v>
      </c>
      <c r="M1429" s="16" t="str">
        <f>+CONSOLIDADO!N1433&amp;" "&amp;CONSOLIDADO!O1433</f>
        <v xml:space="preserve"> </v>
      </c>
    </row>
    <row r="1430" spans="1:13" x14ac:dyDescent="0.2">
      <c r="A1430" s="34" t="str">
        <f t="shared" si="110"/>
        <v>-927</v>
      </c>
      <c r="B1430" s="34">
        <f t="shared" si="111"/>
        <v>927</v>
      </c>
      <c r="C1430" s="34" t="str">
        <f t="shared" si="112"/>
        <v/>
      </c>
      <c r="D1430" s="34" t="str">
        <f t="shared" si="113"/>
        <v/>
      </c>
      <c r="E1430" s="34" t="str">
        <f t="shared" si="114"/>
        <v/>
      </c>
      <c r="F1430" s="35" t="str">
        <f>IF(ISERROR(CONSOLIDADO!D1434&amp;IF(LEN(CONSOLIDADO!G1434)=1,"00"&amp;CONSOLIDADO!G1434,IF(LEN(CONSOLIDADO!G1434)=2,"0"&amp;CONSOLIDADO!G1434,IF(LEN(CONSOLIDADO!G1434)=3,CONSOLIDADO!G1434,""))))=TRUE,"",CONSOLIDADO!D1434&amp;IF(LEN(CONSOLIDADO!G1434)=1,"00"&amp;CONSOLIDADO!G1434,IF(LEN(CONSOLIDADO!G1434)=2,"0"&amp;CONSOLIDADO!G1434,IF(LEN(CONSOLIDADO!G1434)=3,CONSOLIDADO!G1434,""))))</f>
        <v/>
      </c>
      <c r="G1430" s="16">
        <f>CONSOLIDADO!B1434</f>
        <v>0</v>
      </c>
      <c r="H1430" s="16" t="str">
        <f>MID(CONSOLIDADO!E1434,6,250)</f>
        <v/>
      </c>
      <c r="I1430" s="36">
        <f>CONSOLIDADO!H1434</f>
        <v>0</v>
      </c>
      <c r="J1430" s="34" t="str">
        <f>+CONSOLIDADO!P1434&amp;" - "&amp;CONSOLIDADO!Q1434&amp;" - "&amp;CONSOLIDADO!R1434&amp;" "&amp;CONSOLIDADO!S1434</f>
        <v xml:space="preserve"> -  -  </v>
      </c>
      <c r="K1430" s="34" t="str">
        <f>+CONSOLIDADO!J1434&amp;" "&amp;CONSOLIDADO!K1434</f>
        <v xml:space="preserve"> </v>
      </c>
      <c r="L1430" s="16" t="str">
        <f>+CONSOLIDADO!L1434&amp;" "&amp;CONSOLIDADO!M1434</f>
        <v xml:space="preserve"> </v>
      </c>
      <c r="M1430" s="16" t="str">
        <f>+CONSOLIDADO!N1434&amp;" "&amp;CONSOLIDADO!O1434</f>
        <v xml:space="preserve"> </v>
      </c>
    </row>
    <row r="1431" spans="1:13" x14ac:dyDescent="0.2">
      <c r="A1431" s="34" t="str">
        <f t="shared" si="110"/>
        <v>-928</v>
      </c>
      <c r="B1431" s="34">
        <f t="shared" si="111"/>
        <v>928</v>
      </c>
      <c r="C1431" s="34" t="str">
        <f t="shared" si="112"/>
        <v/>
      </c>
      <c r="D1431" s="34" t="str">
        <f t="shared" si="113"/>
        <v/>
      </c>
      <c r="E1431" s="34" t="str">
        <f t="shared" si="114"/>
        <v/>
      </c>
      <c r="F1431" s="35" t="str">
        <f>IF(ISERROR(CONSOLIDADO!D1435&amp;IF(LEN(CONSOLIDADO!G1435)=1,"00"&amp;CONSOLIDADO!G1435,IF(LEN(CONSOLIDADO!G1435)=2,"0"&amp;CONSOLIDADO!G1435,IF(LEN(CONSOLIDADO!G1435)=3,CONSOLIDADO!G1435,""))))=TRUE,"",CONSOLIDADO!D1435&amp;IF(LEN(CONSOLIDADO!G1435)=1,"00"&amp;CONSOLIDADO!G1435,IF(LEN(CONSOLIDADO!G1435)=2,"0"&amp;CONSOLIDADO!G1435,IF(LEN(CONSOLIDADO!G1435)=3,CONSOLIDADO!G1435,""))))</f>
        <v/>
      </c>
      <c r="G1431" s="16">
        <f>CONSOLIDADO!B1435</f>
        <v>0</v>
      </c>
      <c r="H1431" s="16" t="str">
        <f>MID(CONSOLIDADO!E1435,6,250)</f>
        <v/>
      </c>
      <c r="I1431" s="36">
        <f>CONSOLIDADO!H1435</f>
        <v>0</v>
      </c>
      <c r="J1431" s="34" t="str">
        <f>+CONSOLIDADO!P1435&amp;" - "&amp;CONSOLIDADO!Q1435&amp;" - "&amp;CONSOLIDADO!R1435&amp;" "&amp;CONSOLIDADO!S1435</f>
        <v xml:space="preserve"> -  -  </v>
      </c>
      <c r="K1431" s="34" t="str">
        <f>+CONSOLIDADO!J1435&amp;" "&amp;CONSOLIDADO!K1435</f>
        <v xml:space="preserve"> </v>
      </c>
      <c r="L1431" s="16" t="str">
        <f>+CONSOLIDADO!L1435&amp;" "&amp;CONSOLIDADO!M1435</f>
        <v xml:space="preserve"> </v>
      </c>
      <c r="M1431" s="16" t="str">
        <f>+CONSOLIDADO!N1435&amp;" "&amp;CONSOLIDADO!O1435</f>
        <v xml:space="preserve"> </v>
      </c>
    </row>
    <row r="1432" spans="1:13" x14ac:dyDescent="0.2">
      <c r="A1432" s="34" t="str">
        <f t="shared" si="110"/>
        <v>-929</v>
      </c>
      <c r="B1432" s="34">
        <f t="shared" si="111"/>
        <v>929</v>
      </c>
      <c r="C1432" s="34" t="str">
        <f t="shared" si="112"/>
        <v/>
      </c>
      <c r="D1432" s="34" t="str">
        <f t="shared" si="113"/>
        <v/>
      </c>
      <c r="E1432" s="34" t="str">
        <f t="shared" si="114"/>
        <v/>
      </c>
      <c r="F1432" s="35" t="str">
        <f>IF(ISERROR(CONSOLIDADO!D1436&amp;IF(LEN(CONSOLIDADO!G1436)=1,"00"&amp;CONSOLIDADO!G1436,IF(LEN(CONSOLIDADO!G1436)=2,"0"&amp;CONSOLIDADO!G1436,IF(LEN(CONSOLIDADO!G1436)=3,CONSOLIDADO!G1436,""))))=TRUE,"",CONSOLIDADO!D1436&amp;IF(LEN(CONSOLIDADO!G1436)=1,"00"&amp;CONSOLIDADO!G1436,IF(LEN(CONSOLIDADO!G1436)=2,"0"&amp;CONSOLIDADO!G1436,IF(LEN(CONSOLIDADO!G1436)=3,CONSOLIDADO!G1436,""))))</f>
        <v/>
      </c>
      <c r="G1432" s="16">
        <f>CONSOLIDADO!B1436</f>
        <v>0</v>
      </c>
      <c r="H1432" s="16" t="str">
        <f>MID(CONSOLIDADO!E1436,6,250)</f>
        <v/>
      </c>
      <c r="I1432" s="36">
        <f>CONSOLIDADO!H1436</f>
        <v>0</v>
      </c>
      <c r="J1432" s="34" t="str">
        <f>+CONSOLIDADO!P1436&amp;" - "&amp;CONSOLIDADO!Q1436&amp;" - "&amp;CONSOLIDADO!R1436&amp;" "&amp;CONSOLIDADO!S1436</f>
        <v xml:space="preserve"> -  -  </v>
      </c>
      <c r="K1432" s="34" t="str">
        <f>+CONSOLIDADO!J1436&amp;" "&amp;CONSOLIDADO!K1436</f>
        <v xml:space="preserve"> </v>
      </c>
      <c r="L1432" s="16" t="str">
        <f>+CONSOLIDADO!L1436&amp;" "&amp;CONSOLIDADO!M1436</f>
        <v xml:space="preserve"> </v>
      </c>
      <c r="M1432" s="16" t="str">
        <f>+CONSOLIDADO!N1436&amp;" "&amp;CONSOLIDADO!O1436</f>
        <v xml:space="preserve"> </v>
      </c>
    </row>
    <row r="1433" spans="1:13" x14ac:dyDescent="0.2">
      <c r="A1433" s="34" t="str">
        <f t="shared" si="110"/>
        <v>-930</v>
      </c>
      <c r="B1433" s="34">
        <f t="shared" si="111"/>
        <v>930</v>
      </c>
      <c r="C1433" s="34" t="str">
        <f t="shared" si="112"/>
        <v/>
      </c>
      <c r="D1433" s="34" t="str">
        <f t="shared" si="113"/>
        <v/>
      </c>
      <c r="E1433" s="34" t="str">
        <f t="shared" si="114"/>
        <v/>
      </c>
      <c r="F1433" s="35" t="str">
        <f>IF(ISERROR(CONSOLIDADO!D1437&amp;IF(LEN(CONSOLIDADO!G1437)=1,"00"&amp;CONSOLIDADO!G1437,IF(LEN(CONSOLIDADO!G1437)=2,"0"&amp;CONSOLIDADO!G1437,IF(LEN(CONSOLIDADO!G1437)=3,CONSOLIDADO!G1437,""))))=TRUE,"",CONSOLIDADO!D1437&amp;IF(LEN(CONSOLIDADO!G1437)=1,"00"&amp;CONSOLIDADO!G1437,IF(LEN(CONSOLIDADO!G1437)=2,"0"&amp;CONSOLIDADO!G1437,IF(LEN(CONSOLIDADO!G1437)=3,CONSOLIDADO!G1437,""))))</f>
        <v/>
      </c>
      <c r="G1433" s="16">
        <f>CONSOLIDADO!B1437</f>
        <v>0</v>
      </c>
      <c r="H1433" s="16" t="str">
        <f>MID(CONSOLIDADO!E1437,6,250)</f>
        <v/>
      </c>
      <c r="I1433" s="36">
        <f>CONSOLIDADO!H1437</f>
        <v>0</v>
      </c>
      <c r="J1433" s="34" t="str">
        <f>+CONSOLIDADO!P1437&amp;" - "&amp;CONSOLIDADO!Q1437&amp;" - "&amp;CONSOLIDADO!R1437&amp;" "&amp;CONSOLIDADO!S1437</f>
        <v xml:space="preserve"> -  -  </v>
      </c>
      <c r="K1433" s="34" t="str">
        <f>+CONSOLIDADO!J1437&amp;" "&amp;CONSOLIDADO!K1437</f>
        <v xml:space="preserve"> </v>
      </c>
      <c r="L1433" s="16" t="str">
        <f>+CONSOLIDADO!L1437&amp;" "&amp;CONSOLIDADO!M1437</f>
        <v xml:space="preserve"> </v>
      </c>
      <c r="M1433" s="16" t="str">
        <f>+CONSOLIDADO!N1437&amp;" "&amp;CONSOLIDADO!O1437</f>
        <v xml:space="preserve"> </v>
      </c>
    </row>
    <row r="1434" spans="1:13" x14ac:dyDescent="0.2">
      <c r="A1434" s="34" t="str">
        <f t="shared" si="110"/>
        <v>-931</v>
      </c>
      <c r="B1434" s="34">
        <f t="shared" si="111"/>
        <v>931</v>
      </c>
      <c r="C1434" s="34" t="str">
        <f t="shared" si="112"/>
        <v/>
      </c>
      <c r="D1434" s="34" t="str">
        <f t="shared" si="113"/>
        <v/>
      </c>
      <c r="E1434" s="34" t="str">
        <f t="shared" si="114"/>
        <v/>
      </c>
      <c r="F1434" s="35" t="str">
        <f>IF(ISERROR(CONSOLIDADO!D1438&amp;IF(LEN(CONSOLIDADO!G1438)=1,"00"&amp;CONSOLIDADO!G1438,IF(LEN(CONSOLIDADO!G1438)=2,"0"&amp;CONSOLIDADO!G1438,IF(LEN(CONSOLIDADO!G1438)=3,CONSOLIDADO!G1438,""))))=TRUE,"",CONSOLIDADO!D1438&amp;IF(LEN(CONSOLIDADO!G1438)=1,"00"&amp;CONSOLIDADO!G1438,IF(LEN(CONSOLIDADO!G1438)=2,"0"&amp;CONSOLIDADO!G1438,IF(LEN(CONSOLIDADO!G1438)=3,CONSOLIDADO!G1438,""))))</f>
        <v/>
      </c>
      <c r="G1434" s="16">
        <f>CONSOLIDADO!B1438</f>
        <v>0</v>
      </c>
      <c r="H1434" s="16" t="str">
        <f>MID(CONSOLIDADO!E1438,6,250)</f>
        <v/>
      </c>
      <c r="I1434" s="36">
        <f>CONSOLIDADO!H1438</f>
        <v>0</v>
      </c>
      <c r="J1434" s="34" t="str">
        <f>+CONSOLIDADO!P1438&amp;" - "&amp;CONSOLIDADO!Q1438&amp;" - "&amp;CONSOLIDADO!R1438&amp;" "&amp;CONSOLIDADO!S1438</f>
        <v xml:space="preserve"> -  -  </v>
      </c>
      <c r="K1434" s="34" t="str">
        <f>+CONSOLIDADO!J1438&amp;" "&amp;CONSOLIDADO!K1438</f>
        <v xml:space="preserve"> </v>
      </c>
      <c r="L1434" s="16" t="str">
        <f>+CONSOLIDADO!L1438&amp;" "&amp;CONSOLIDADO!M1438</f>
        <v xml:space="preserve"> </v>
      </c>
      <c r="M1434" s="16" t="str">
        <f>+CONSOLIDADO!N1438&amp;" "&amp;CONSOLIDADO!O1438</f>
        <v xml:space="preserve"> </v>
      </c>
    </row>
    <row r="1435" spans="1:13" x14ac:dyDescent="0.2">
      <c r="A1435" s="34" t="str">
        <f t="shared" si="110"/>
        <v>-932</v>
      </c>
      <c r="B1435" s="34">
        <f t="shared" si="111"/>
        <v>932</v>
      </c>
      <c r="C1435" s="34" t="str">
        <f t="shared" si="112"/>
        <v/>
      </c>
      <c r="D1435" s="34" t="str">
        <f t="shared" si="113"/>
        <v/>
      </c>
      <c r="E1435" s="34" t="str">
        <f t="shared" si="114"/>
        <v/>
      </c>
      <c r="F1435" s="35" t="str">
        <f>IF(ISERROR(CONSOLIDADO!D1439&amp;IF(LEN(CONSOLIDADO!G1439)=1,"00"&amp;CONSOLIDADO!G1439,IF(LEN(CONSOLIDADO!G1439)=2,"0"&amp;CONSOLIDADO!G1439,IF(LEN(CONSOLIDADO!G1439)=3,CONSOLIDADO!G1439,""))))=TRUE,"",CONSOLIDADO!D1439&amp;IF(LEN(CONSOLIDADO!G1439)=1,"00"&amp;CONSOLIDADO!G1439,IF(LEN(CONSOLIDADO!G1439)=2,"0"&amp;CONSOLIDADO!G1439,IF(LEN(CONSOLIDADO!G1439)=3,CONSOLIDADO!G1439,""))))</f>
        <v/>
      </c>
      <c r="G1435" s="16">
        <f>CONSOLIDADO!B1439</f>
        <v>0</v>
      </c>
      <c r="H1435" s="16" t="str">
        <f>MID(CONSOLIDADO!E1439,6,250)</f>
        <v/>
      </c>
      <c r="I1435" s="36">
        <f>CONSOLIDADO!H1439</f>
        <v>0</v>
      </c>
      <c r="J1435" s="34" t="str">
        <f>+CONSOLIDADO!P1439&amp;" - "&amp;CONSOLIDADO!Q1439&amp;" - "&amp;CONSOLIDADO!R1439&amp;" "&amp;CONSOLIDADO!S1439</f>
        <v xml:space="preserve"> -  -  </v>
      </c>
      <c r="K1435" s="34" t="str">
        <f>+CONSOLIDADO!J1439&amp;" "&amp;CONSOLIDADO!K1439</f>
        <v xml:space="preserve"> </v>
      </c>
      <c r="L1435" s="16" t="str">
        <f>+CONSOLIDADO!L1439&amp;" "&amp;CONSOLIDADO!M1439</f>
        <v xml:space="preserve"> </v>
      </c>
      <c r="M1435" s="16" t="str">
        <f>+CONSOLIDADO!N1439&amp;" "&amp;CONSOLIDADO!O1439</f>
        <v xml:space="preserve"> </v>
      </c>
    </row>
    <row r="1436" spans="1:13" x14ac:dyDescent="0.2">
      <c r="A1436" s="34" t="str">
        <f t="shared" si="110"/>
        <v>-933</v>
      </c>
      <c r="B1436" s="34">
        <f t="shared" si="111"/>
        <v>933</v>
      </c>
      <c r="C1436" s="34" t="str">
        <f t="shared" si="112"/>
        <v/>
      </c>
      <c r="D1436" s="34" t="str">
        <f t="shared" si="113"/>
        <v/>
      </c>
      <c r="E1436" s="34" t="str">
        <f t="shared" si="114"/>
        <v/>
      </c>
      <c r="F1436" s="35" t="str">
        <f>IF(ISERROR(CONSOLIDADO!D1440&amp;IF(LEN(CONSOLIDADO!G1440)=1,"00"&amp;CONSOLIDADO!G1440,IF(LEN(CONSOLIDADO!G1440)=2,"0"&amp;CONSOLIDADO!G1440,IF(LEN(CONSOLIDADO!G1440)=3,CONSOLIDADO!G1440,""))))=TRUE,"",CONSOLIDADO!D1440&amp;IF(LEN(CONSOLIDADO!G1440)=1,"00"&amp;CONSOLIDADO!G1440,IF(LEN(CONSOLIDADO!G1440)=2,"0"&amp;CONSOLIDADO!G1440,IF(LEN(CONSOLIDADO!G1440)=3,CONSOLIDADO!G1440,""))))</f>
        <v/>
      </c>
      <c r="G1436" s="16">
        <f>CONSOLIDADO!B1440</f>
        <v>0</v>
      </c>
      <c r="H1436" s="16" t="str">
        <f>MID(CONSOLIDADO!E1440,6,250)</f>
        <v/>
      </c>
      <c r="I1436" s="36">
        <f>CONSOLIDADO!H1440</f>
        <v>0</v>
      </c>
      <c r="J1436" s="34" t="str">
        <f>+CONSOLIDADO!P1440&amp;" - "&amp;CONSOLIDADO!Q1440&amp;" - "&amp;CONSOLIDADO!R1440&amp;" "&amp;CONSOLIDADO!S1440</f>
        <v xml:space="preserve"> -  -  </v>
      </c>
      <c r="K1436" s="34" t="str">
        <f>+CONSOLIDADO!J1440&amp;" "&amp;CONSOLIDADO!K1440</f>
        <v xml:space="preserve"> </v>
      </c>
      <c r="L1436" s="16" t="str">
        <f>+CONSOLIDADO!L1440&amp;" "&amp;CONSOLIDADO!M1440</f>
        <v xml:space="preserve"> </v>
      </c>
      <c r="M1436" s="16" t="str">
        <f>+CONSOLIDADO!N1440&amp;" "&amp;CONSOLIDADO!O1440</f>
        <v xml:space="preserve"> </v>
      </c>
    </row>
    <row r="1437" spans="1:13" x14ac:dyDescent="0.2">
      <c r="A1437" s="34" t="str">
        <f t="shared" si="110"/>
        <v>-934</v>
      </c>
      <c r="B1437" s="34">
        <f t="shared" si="111"/>
        <v>934</v>
      </c>
      <c r="C1437" s="34" t="str">
        <f t="shared" si="112"/>
        <v/>
      </c>
      <c r="D1437" s="34" t="str">
        <f t="shared" si="113"/>
        <v/>
      </c>
      <c r="E1437" s="34" t="str">
        <f t="shared" si="114"/>
        <v/>
      </c>
      <c r="F1437" s="35" t="str">
        <f>IF(ISERROR(CONSOLIDADO!D1441&amp;IF(LEN(CONSOLIDADO!G1441)=1,"00"&amp;CONSOLIDADO!G1441,IF(LEN(CONSOLIDADO!G1441)=2,"0"&amp;CONSOLIDADO!G1441,IF(LEN(CONSOLIDADO!G1441)=3,CONSOLIDADO!G1441,""))))=TRUE,"",CONSOLIDADO!D1441&amp;IF(LEN(CONSOLIDADO!G1441)=1,"00"&amp;CONSOLIDADO!G1441,IF(LEN(CONSOLIDADO!G1441)=2,"0"&amp;CONSOLIDADO!G1441,IF(LEN(CONSOLIDADO!G1441)=3,CONSOLIDADO!G1441,""))))</f>
        <v/>
      </c>
      <c r="G1437" s="16">
        <f>CONSOLIDADO!B1441</f>
        <v>0</v>
      </c>
      <c r="H1437" s="16" t="str">
        <f>MID(CONSOLIDADO!E1441,6,250)</f>
        <v/>
      </c>
      <c r="I1437" s="36">
        <f>CONSOLIDADO!H1441</f>
        <v>0</v>
      </c>
      <c r="J1437" s="34" t="str">
        <f>+CONSOLIDADO!P1441&amp;" - "&amp;CONSOLIDADO!Q1441&amp;" - "&amp;CONSOLIDADO!R1441&amp;" "&amp;CONSOLIDADO!S1441</f>
        <v xml:space="preserve"> -  -  </v>
      </c>
      <c r="K1437" s="34" t="str">
        <f>+CONSOLIDADO!J1441&amp;" "&amp;CONSOLIDADO!K1441</f>
        <v xml:space="preserve"> </v>
      </c>
      <c r="L1437" s="16" t="str">
        <f>+CONSOLIDADO!L1441&amp;" "&amp;CONSOLIDADO!M1441</f>
        <v xml:space="preserve"> </v>
      </c>
      <c r="M1437" s="16" t="str">
        <f>+CONSOLIDADO!N1441&amp;" "&amp;CONSOLIDADO!O1441</f>
        <v xml:space="preserve"> </v>
      </c>
    </row>
    <row r="1438" spans="1:13" x14ac:dyDescent="0.2">
      <c r="A1438" s="34" t="str">
        <f t="shared" si="110"/>
        <v>-935</v>
      </c>
      <c r="B1438" s="34">
        <f t="shared" si="111"/>
        <v>935</v>
      </c>
      <c r="C1438" s="34" t="str">
        <f t="shared" si="112"/>
        <v/>
      </c>
      <c r="D1438" s="34" t="str">
        <f t="shared" si="113"/>
        <v/>
      </c>
      <c r="E1438" s="34" t="str">
        <f t="shared" si="114"/>
        <v/>
      </c>
      <c r="F1438" s="35" t="str">
        <f>IF(ISERROR(CONSOLIDADO!D1442&amp;IF(LEN(CONSOLIDADO!G1442)=1,"00"&amp;CONSOLIDADO!G1442,IF(LEN(CONSOLIDADO!G1442)=2,"0"&amp;CONSOLIDADO!G1442,IF(LEN(CONSOLIDADO!G1442)=3,CONSOLIDADO!G1442,""))))=TRUE,"",CONSOLIDADO!D1442&amp;IF(LEN(CONSOLIDADO!G1442)=1,"00"&amp;CONSOLIDADO!G1442,IF(LEN(CONSOLIDADO!G1442)=2,"0"&amp;CONSOLIDADO!G1442,IF(LEN(CONSOLIDADO!G1442)=3,CONSOLIDADO!G1442,""))))</f>
        <v/>
      </c>
      <c r="G1438" s="16">
        <f>CONSOLIDADO!B1442</f>
        <v>0</v>
      </c>
      <c r="H1438" s="16" t="str">
        <f>MID(CONSOLIDADO!E1442,6,250)</f>
        <v/>
      </c>
      <c r="I1438" s="36">
        <f>CONSOLIDADO!H1442</f>
        <v>0</v>
      </c>
      <c r="J1438" s="34" t="str">
        <f>+CONSOLIDADO!P1442&amp;" - "&amp;CONSOLIDADO!Q1442&amp;" - "&amp;CONSOLIDADO!R1442&amp;" "&amp;CONSOLIDADO!S1442</f>
        <v xml:space="preserve"> -  -  </v>
      </c>
      <c r="K1438" s="34" t="str">
        <f>+CONSOLIDADO!J1442&amp;" "&amp;CONSOLIDADO!K1442</f>
        <v xml:space="preserve"> </v>
      </c>
      <c r="L1438" s="16" t="str">
        <f>+CONSOLIDADO!L1442&amp;" "&amp;CONSOLIDADO!M1442</f>
        <v xml:space="preserve"> </v>
      </c>
      <c r="M1438" s="16" t="str">
        <f>+CONSOLIDADO!N1442&amp;" "&amp;CONSOLIDADO!O1442</f>
        <v xml:space="preserve"> </v>
      </c>
    </row>
    <row r="1439" spans="1:13" x14ac:dyDescent="0.2">
      <c r="A1439" s="34" t="str">
        <f t="shared" si="110"/>
        <v>-936</v>
      </c>
      <c r="B1439" s="34">
        <f t="shared" si="111"/>
        <v>936</v>
      </c>
      <c r="C1439" s="34" t="str">
        <f t="shared" si="112"/>
        <v/>
      </c>
      <c r="D1439" s="34" t="str">
        <f t="shared" si="113"/>
        <v/>
      </c>
      <c r="E1439" s="34" t="str">
        <f t="shared" si="114"/>
        <v/>
      </c>
      <c r="F1439" s="35" t="str">
        <f>IF(ISERROR(CONSOLIDADO!D1443&amp;IF(LEN(CONSOLIDADO!G1443)=1,"00"&amp;CONSOLIDADO!G1443,IF(LEN(CONSOLIDADO!G1443)=2,"0"&amp;CONSOLIDADO!G1443,IF(LEN(CONSOLIDADO!G1443)=3,CONSOLIDADO!G1443,""))))=TRUE,"",CONSOLIDADO!D1443&amp;IF(LEN(CONSOLIDADO!G1443)=1,"00"&amp;CONSOLIDADO!G1443,IF(LEN(CONSOLIDADO!G1443)=2,"0"&amp;CONSOLIDADO!G1443,IF(LEN(CONSOLIDADO!G1443)=3,CONSOLIDADO!G1443,""))))</f>
        <v/>
      </c>
      <c r="G1439" s="16">
        <f>CONSOLIDADO!B1443</f>
        <v>0</v>
      </c>
      <c r="H1439" s="16" t="str">
        <f>MID(CONSOLIDADO!E1443,6,250)</f>
        <v/>
      </c>
      <c r="I1439" s="36">
        <f>CONSOLIDADO!H1443</f>
        <v>0</v>
      </c>
      <c r="J1439" s="34" t="str">
        <f>+CONSOLIDADO!P1443&amp;" - "&amp;CONSOLIDADO!Q1443&amp;" - "&amp;CONSOLIDADO!R1443&amp;" "&amp;CONSOLIDADO!S1443</f>
        <v xml:space="preserve"> -  -  </v>
      </c>
      <c r="K1439" s="34" t="str">
        <f>+CONSOLIDADO!J1443&amp;" "&amp;CONSOLIDADO!K1443</f>
        <v xml:space="preserve"> </v>
      </c>
      <c r="L1439" s="16" t="str">
        <f>+CONSOLIDADO!L1443&amp;" "&amp;CONSOLIDADO!M1443</f>
        <v xml:space="preserve"> </v>
      </c>
      <c r="M1439" s="16" t="str">
        <f>+CONSOLIDADO!N1443&amp;" "&amp;CONSOLIDADO!O1443</f>
        <v xml:space="preserve"> </v>
      </c>
    </row>
    <row r="1440" spans="1:13" x14ac:dyDescent="0.2">
      <c r="A1440" s="34" t="str">
        <f t="shared" si="110"/>
        <v>-937</v>
      </c>
      <c r="B1440" s="34">
        <f t="shared" si="111"/>
        <v>937</v>
      </c>
      <c r="C1440" s="34" t="str">
        <f t="shared" si="112"/>
        <v/>
      </c>
      <c r="D1440" s="34" t="str">
        <f t="shared" si="113"/>
        <v/>
      </c>
      <c r="E1440" s="34" t="str">
        <f t="shared" si="114"/>
        <v/>
      </c>
      <c r="F1440" s="35" t="str">
        <f>IF(ISERROR(CONSOLIDADO!D1444&amp;IF(LEN(CONSOLIDADO!G1444)=1,"00"&amp;CONSOLIDADO!G1444,IF(LEN(CONSOLIDADO!G1444)=2,"0"&amp;CONSOLIDADO!G1444,IF(LEN(CONSOLIDADO!G1444)=3,CONSOLIDADO!G1444,""))))=TRUE,"",CONSOLIDADO!D1444&amp;IF(LEN(CONSOLIDADO!G1444)=1,"00"&amp;CONSOLIDADO!G1444,IF(LEN(CONSOLIDADO!G1444)=2,"0"&amp;CONSOLIDADO!G1444,IF(LEN(CONSOLIDADO!G1444)=3,CONSOLIDADO!G1444,""))))</f>
        <v/>
      </c>
      <c r="G1440" s="16">
        <f>CONSOLIDADO!B1444</f>
        <v>0</v>
      </c>
      <c r="H1440" s="16" t="str">
        <f>MID(CONSOLIDADO!E1444,6,250)</f>
        <v/>
      </c>
      <c r="I1440" s="36">
        <f>CONSOLIDADO!H1444</f>
        <v>0</v>
      </c>
      <c r="J1440" s="34" t="str">
        <f>+CONSOLIDADO!P1444&amp;" - "&amp;CONSOLIDADO!Q1444&amp;" - "&amp;CONSOLIDADO!R1444&amp;" "&amp;CONSOLIDADO!S1444</f>
        <v xml:space="preserve"> -  -  </v>
      </c>
      <c r="K1440" s="34" t="str">
        <f>+CONSOLIDADO!J1444&amp;" "&amp;CONSOLIDADO!K1444</f>
        <v xml:space="preserve"> </v>
      </c>
      <c r="L1440" s="16" t="str">
        <f>+CONSOLIDADO!L1444&amp;" "&amp;CONSOLIDADO!M1444</f>
        <v xml:space="preserve"> </v>
      </c>
      <c r="M1440" s="16" t="str">
        <f>+CONSOLIDADO!N1444&amp;" "&amp;CONSOLIDADO!O1444</f>
        <v xml:space="preserve"> </v>
      </c>
    </row>
    <row r="1441" spans="1:13" x14ac:dyDescent="0.2">
      <c r="A1441" s="34" t="str">
        <f t="shared" si="110"/>
        <v>-938</v>
      </c>
      <c r="B1441" s="34">
        <f t="shared" si="111"/>
        <v>938</v>
      </c>
      <c r="C1441" s="34" t="str">
        <f t="shared" si="112"/>
        <v/>
      </c>
      <c r="D1441" s="34" t="str">
        <f t="shared" si="113"/>
        <v/>
      </c>
      <c r="E1441" s="34" t="str">
        <f t="shared" si="114"/>
        <v/>
      </c>
      <c r="F1441" s="35" t="str">
        <f>IF(ISERROR(CONSOLIDADO!D1445&amp;IF(LEN(CONSOLIDADO!G1445)=1,"00"&amp;CONSOLIDADO!G1445,IF(LEN(CONSOLIDADO!G1445)=2,"0"&amp;CONSOLIDADO!G1445,IF(LEN(CONSOLIDADO!G1445)=3,CONSOLIDADO!G1445,""))))=TRUE,"",CONSOLIDADO!D1445&amp;IF(LEN(CONSOLIDADO!G1445)=1,"00"&amp;CONSOLIDADO!G1445,IF(LEN(CONSOLIDADO!G1445)=2,"0"&amp;CONSOLIDADO!G1445,IF(LEN(CONSOLIDADO!G1445)=3,CONSOLIDADO!G1445,""))))</f>
        <v/>
      </c>
      <c r="G1441" s="16">
        <f>CONSOLIDADO!B1445</f>
        <v>0</v>
      </c>
      <c r="H1441" s="16" t="str">
        <f>MID(CONSOLIDADO!E1445,6,250)</f>
        <v/>
      </c>
      <c r="I1441" s="36">
        <f>CONSOLIDADO!H1445</f>
        <v>0</v>
      </c>
      <c r="J1441" s="34" t="str">
        <f>+CONSOLIDADO!P1445&amp;" - "&amp;CONSOLIDADO!Q1445&amp;" - "&amp;CONSOLIDADO!R1445&amp;" "&amp;CONSOLIDADO!S1445</f>
        <v xml:space="preserve"> -  -  </v>
      </c>
      <c r="K1441" s="34" t="str">
        <f>+CONSOLIDADO!J1445&amp;" "&amp;CONSOLIDADO!K1445</f>
        <v xml:space="preserve"> </v>
      </c>
      <c r="L1441" s="16" t="str">
        <f>+CONSOLIDADO!L1445&amp;" "&amp;CONSOLIDADO!M1445</f>
        <v xml:space="preserve"> </v>
      </c>
      <c r="M1441" s="16" t="str">
        <f>+CONSOLIDADO!N1445&amp;" "&amp;CONSOLIDADO!O1445</f>
        <v xml:space="preserve"> </v>
      </c>
    </row>
    <row r="1442" spans="1:13" x14ac:dyDescent="0.2">
      <c r="A1442" s="34" t="str">
        <f t="shared" si="110"/>
        <v>-939</v>
      </c>
      <c r="B1442" s="34">
        <f t="shared" si="111"/>
        <v>939</v>
      </c>
      <c r="C1442" s="34" t="str">
        <f t="shared" si="112"/>
        <v/>
      </c>
      <c r="D1442" s="34" t="str">
        <f t="shared" si="113"/>
        <v/>
      </c>
      <c r="E1442" s="34" t="str">
        <f t="shared" si="114"/>
        <v/>
      </c>
      <c r="F1442" s="35" t="str">
        <f>IF(ISERROR(CONSOLIDADO!D1446&amp;IF(LEN(CONSOLIDADO!G1446)=1,"00"&amp;CONSOLIDADO!G1446,IF(LEN(CONSOLIDADO!G1446)=2,"0"&amp;CONSOLIDADO!G1446,IF(LEN(CONSOLIDADO!G1446)=3,CONSOLIDADO!G1446,""))))=TRUE,"",CONSOLIDADO!D1446&amp;IF(LEN(CONSOLIDADO!G1446)=1,"00"&amp;CONSOLIDADO!G1446,IF(LEN(CONSOLIDADO!G1446)=2,"0"&amp;CONSOLIDADO!G1446,IF(LEN(CONSOLIDADO!G1446)=3,CONSOLIDADO!G1446,""))))</f>
        <v/>
      </c>
      <c r="G1442" s="16">
        <f>CONSOLIDADO!B1446</f>
        <v>0</v>
      </c>
      <c r="H1442" s="16" t="str">
        <f>MID(CONSOLIDADO!E1446,6,250)</f>
        <v/>
      </c>
      <c r="I1442" s="36">
        <f>CONSOLIDADO!H1446</f>
        <v>0</v>
      </c>
      <c r="J1442" s="34" t="str">
        <f>+CONSOLIDADO!P1446&amp;" - "&amp;CONSOLIDADO!Q1446&amp;" - "&amp;CONSOLIDADO!R1446&amp;" "&amp;CONSOLIDADO!S1446</f>
        <v xml:space="preserve"> -  -  </v>
      </c>
      <c r="K1442" s="34" t="str">
        <f>+CONSOLIDADO!J1446&amp;" "&amp;CONSOLIDADO!K1446</f>
        <v xml:space="preserve"> </v>
      </c>
      <c r="L1442" s="16" t="str">
        <f>+CONSOLIDADO!L1446&amp;" "&amp;CONSOLIDADO!M1446</f>
        <v xml:space="preserve"> </v>
      </c>
      <c r="M1442" s="16" t="str">
        <f>+CONSOLIDADO!N1446&amp;" "&amp;CONSOLIDADO!O1446</f>
        <v xml:space="preserve"> </v>
      </c>
    </row>
    <row r="1443" spans="1:13" x14ac:dyDescent="0.2">
      <c r="A1443" s="34" t="str">
        <f t="shared" si="110"/>
        <v>-940</v>
      </c>
      <c r="B1443" s="34">
        <f t="shared" si="111"/>
        <v>940</v>
      </c>
      <c r="C1443" s="34" t="str">
        <f t="shared" si="112"/>
        <v/>
      </c>
      <c r="D1443" s="34" t="str">
        <f t="shared" si="113"/>
        <v/>
      </c>
      <c r="E1443" s="34" t="str">
        <f t="shared" si="114"/>
        <v/>
      </c>
      <c r="F1443" s="35" t="str">
        <f>IF(ISERROR(CONSOLIDADO!D1447&amp;IF(LEN(CONSOLIDADO!G1447)=1,"00"&amp;CONSOLIDADO!G1447,IF(LEN(CONSOLIDADO!G1447)=2,"0"&amp;CONSOLIDADO!G1447,IF(LEN(CONSOLIDADO!G1447)=3,CONSOLIDADO!G1447,""))))=TRUE,"",CONSOLIDADO!D1447&amp;IF(LEN(CONSOLIDADO!G1447)=1,"00"&amp;CONSOLIDADO!G1447,IF(LEN(CONSOLIDADO!G1447)=2,"0"&amp;CONSOLIDADO!G1447,IF(LEN(CONSOLIDADO!G1447)=3,CONSOLIDADO!G1447,""))))</f>
        <v/>
      </c>
      <c r="G1443" s="16">
        <f>CONSOLIDADO!B1447</f>
        <v>0</v>
      </c>
      <c r="H1443" s="16" t="str">
        <f>MID(CONSOLIDADO!E1447,6,250)</f>
        <v/>
      </c>
      <c r="I1443" s="36">
        <f>CONSOLIDADO!H1447</f>
        <v>0</v>
      </c>
      <c r="J1443" s="34" t="str">
        <f>+CONSOLIDADO!P1447&amp;" - "&amp;CONSOLIDADO!Q1447&amp;" - "&amp;CONSOLIDADO!R1447&amp;" "&amp;CONSOLIDADO!S1447</f>
        <v xml:space="preserve"> -  -  </v>
      </c>
      <c r="K1443" s="34" t="str">
        <f>+CONSOLIDADO!J1447&amp;" "&amp;CONSOLIDADO!K1447</f>
        <v xml:space="preserve"> </v>
      </c>
      <c r="L1443" s="16" t="str">
        <f>+CONSOLIDADO!L1447&amp;" "&amp;CONSOLIDADO!M1447</f>
        <v xml:space="preserve"> </v>
      </c>
      <c r="M1443" s="16" t="str">
        <f>+CONSOLIDADO!N1447&amp;" "&amp;CONSOLIDADO!O1447</f>
        <v xml:space="preserve"> </v>
      </c>
    </row>
    <row r="1444" spans="1:13" x14ac:dyDescent="0.2">
      <c r="A1444" s="34" t="str">
        <f t="shared" si="110"/>
        <v>-941</v>
      </c>
      <c r="B1444" s="34">
        <f t="shared" si="111"/>
        <v>941</v>
      </c>
      <c r="C1444" s="34" t="str">
        <f t="shared" si="112"/>
        <v/>
      </c>
      <c r="D1444" s="34" t="str">
        <f t="shared" si="113"/>
        <v/>
      </c>
      <c r="E1444" s="34" t="str">
        <f t="shared" si="114"/>
        <v/>
      </c>
      <c r="F1444" s="35" t="str">
        <f>IF(ISERROR(CONSOLIDADO!D1448&amp;IF(LEN(CONSOLIDADO!G1448)=1,"00"&amp;CONSOLIDADO!G1448,IF(LEN(CONSOLIDADO!G1448)=2,"0"&amp;CONSOLIDADO!G1448,IF(LEN(CONSOLIDADO!G1448)=3,CONSOLIDADO!G1448,""))))=TRUE,"",CONSOLIDADO!D1448&amp;IF(LEN(CONSOLIDADO!G1448)=1,"00"&amp;CONSOLIDADO!G1448,IF(LEN(CONSOLIDADO!G1448)=2,"0"&amp;CONSOLIDADO!G1448,IF(LEN(CONSOLIDADO!G1448)=3,CONSOLIDADO!G1448,""))))</f>
        <v/>
      </c>
      <c r="G1444" s="16">
        <f>CONSOLIDADO!B1448</f>
        <v>0</v>
      </c>
      <c r="H1444" s="16" t="str">
        <f>MID(CONSOLIDADO!E1448,6,250)</f>
        <v/>
      </c>
      <c r="I1444" s="36">
        <f>CONSOLIDADO!H1448</f>
        <v>0</v>
      </c>
      <c r="J1444" s="34" t="str">
        <f>+CONSOLIDADO!P1448&amp;" - "&amp;CONSOLIDADO!Q1448&amp;" - "&amp;CONSOLIDADO!R1448&amp;" "&amp;CONSOLIDADO!S1448</f>
        <v xml:space="preserve"> -  -  </v>
      </c>
      <c r="K1444" s="34" t="str">
        <f>+CONSOLIDADO!J1448&amp;" "&amp;CONSOLIDADO!K1448</f>
        <v xml:space="preserve"> </v>
      </c>
      <c r="L1444" s="16" t="str">
        <f>+CONSOLIDADO!L1448&amp;" "&amp;CONSOLIDADO!M1448</f>
        <v xml:space="preserve"> </v>
      </c>
      <c r="M1444" s="16" t="str">
        <f>+CONSOLIDADO!N1448&amp;" "&amp;CONSOLIDADO!O1448</f>
        <v xml:space="preserve"> </v>
      </c>
    </row>
    <row r="1445" spans="1:13" x14ac:dyDescent="0.2">
      <c r="A1445" s="34" t="str">
        <f t="shared" si="110"/>
        <v>-942</v>
      </c>
      <c r="B1445" s="34">
        <f t="shared" si="111"/>
        <v>942</v>
      </c>
      <c r="C1445" s="34" t="str">
        <f t="shared" si="112"/>
        <v/>
      </c>
      <c r="D1445" s="34" t="str">
        <f t="shared" si="113"/>
        <v/>
      </c>
      <c r="E1445" s="34" t="str">
        <f t="shared" si="114"/>
        <v/>
      </c>
      <c r="F1445" s="35" t="str">
        <f>IF(ISERROR(CONSOLIDADO!D1449&amp;IF(LEN(CONSOLIDADO!G1449)=1,"00"&amp;CONSOLIDADO!G1449,IF(LEN(CONSOLIDADO!G1449)=2,"0"&amp;CONSOLIDADO!G1449,IF(LEN(CONSOLIDADO!G1449)=3,CONSOLIDADO!G1449,""))))=TRUE,"",CONSOLIDADO!D1449&amp;IF(LEN(CONSOLIDADO!G1449)=1,"00"&amp;CONSOLIDADO!G1449,IF(LEN(CONSOLIDADO!G1449)=2,"0"&amp;CONSOLIDADO!G1449,IF(LEN(CONSOLIDADO!G1449)=3,CONSOLIDADO!G1449,""))))</f>
        <v/>
      </c>
      <c r="G1445" s="16">
        <f>CONSOLIDADO!B1449</f>
        <v>0</v>
      </c>
      <c r="H1445" s="16" t="str">
        <f>MID(CONSOLIDADO!E1449,6,250)</f>
        <v/>
      </c>
      <c r="I1445" s="36">
        <f>CONSOLIDADO!H1449</f>
        <v>0</v>
      </c>
      <c r="J1445" s="34" t="str">
        <f>+CONSOLIDADO!P1449&amp;" - "&amp;CONSOLIDADO!Q1449&amp;" - "&amp;CONSOLIDADO!R1449&amp;" "&amp;CONSOLIDADO!S1449</f>
        <v xml:space="preserve"> -  -  </v>
      </c>
      <c r="K1445" s="34" t="str">
        <f>+CONSOLIDADO!J1449&amp;" "&amp;CONSOLIDADO!K1449</f>
        <v xml:space="preserve"> </v>
      </c>
      <c r="L1445" s="16" t="str">
        <f>+CONSOLIDADO!L1449&amp;" "&amp;CONSOLIDADO!M1449</f>
        <v xml:space="preserve"> </v>
      </c>
      <c r="M1445" s="16" t="str">
        <f>+CONSOLIDADO!N1449&amp;" "&amp;CONSOLIDADO!O1449</f>
        <v xml:space="preserve"> </v>
      </c>
    </row>
    <row r="1446" spans="1:13" x14ac:dyDescent="0.2">
      <c r="A1446" s="34" t="str">
        <f t="shared" si="110"/>
        <v>-943</v>
      </c>
      <c r="B1446" s="34">
        <f t="shared" si="111"/>
        <v>943</v>
      </c>
      <c r="C1446" s="34" t="str">
        <f t="shared" si="112"/>
        <v/>
      </c>
      <c r="D1446" s="34" t="str">
        <f t="shared" si="113"/>
        <v/>
      </c>
      <c r="E1446" s="34" t="str">
        <f t="shared" si="114"/>
        <v/>
      </c>
      <c r="F1446" s="35" t="str">
        <f>IF(ISERROR(CONSOLIDADO!D1450&amp;IF(LEN(CONSOLIDADO!G1450)=1,"00"&amp;CONSOLIDADO!G1450,IF(LEN(CONSOLIDADO!G1450)=2,"0"&amp;CONSOLIDADO!G1450,IF(LEN(CONSOLIDADO!G1450)=3,CONSOLIDADO!G1450,""))))=TRUE,"",CONSOLIDADO!D1450&amp;IF(LEN(CONSOLIDADO!G1450)=1,"00"&amp;CONSOLIDADO!G1450,IF(LEN(CONSOLIDADO!G1450)=2,"0"&amp;CONSOLIDADO!G1450,IF(LEN(CONSOLIDADO!G1450)=3,CONSOLIDADO!G1450,""))))</f>
        <v/>
      </c>
      <c r="G1446" s="16">
        <f>CONSOLIDADO!B1450</f>
        <v>0</v>
      </c>
      <c r="H1446" s="16" t="str">
        <f>MID(CONSOLIDADO!E1450,6,250)</f>
        <v/>
      </c>
      <c r="I1446" s="36">
        <f>CONSOLIDADO!H1450</f>
        <v>0</v>
      </c>
      <c r="J1446" s="34" t="str">
        <f>+CONSOLIDADO!P1450&amp;" - "&amp;CONSOLIDADO!Q1450&amp;" - "&amp;CONSOLIDADO!R1450&amp;" "&amp;CONSOLIDADO!S1450</f>
        <v xml:space="preserve"> -  -  </v>
      </c>
      <c r="K1446" s="34" t="str">
        <f>+CONSOLIDADO!J1450&amp;" "&amp;CONSOLIDADO!K1450</f>
        <v xml:space="preserve"> </v>
      </c>
      <c r="L1446" s="16" t="str">
        <f>+CONSOLIDADO!L1450&amp;" "&amp;CONSOLIDADO!M1450</f>
        <v xml:space="preserve"> </v>
      </c>
      <c r="M1446" s="16" t="str">
        <f>+CONSOLIDADO!N1450&amp;" "&amp;CONSOLIDADO!O1450</f>
        <v xml:space="preserve"> </v>
      </c>
    </row>
    <row r="1447" spans="1:13" x14ac:dyDescent="0.2">
      <c r="A1447" s="34" t="str">
        <f t="shared" si="110"/>
        <v>-944</v>
      </c>
      <c r="B1447" s="34">
        <f t="shared" si="111"/>
        <v>944</v>
      </c>
      <c r="C1447" s="34" t="str">
        <f t="shared" si="112"/>
        <v/>
      </c>
      <c r="D1447" s="34" t="str">
        <f t="shared" si="113"/>
        <v/>
      </c>
      <c r="E1447" s="34" t="str">
        <f t="shared" si="114"/>
        <v/>
      </c>
      <c r="F1447" s="35" t="str">
        <f>IF(ISERROR(CONSOLIDADO!D1451&amp;IF(LEN(CONSOLIDADO!G1451)=1,"00"&amp;CONSOLIDADO!G1451,IF(LEN(CONSOLIDADO!G1451)=2,"0"&amp;CONSOLIDADO!G1451,IF(LEN(CONSOLIDADO!G1451)=3,CONSOLIDADO!G1451,""))))=TRUE,"",CONSOLIDADO!D1451&amp;IF(LEN(CONSOLIDADO!G1451)=1,"00"&amp;CONSOLIDADO!G1451,IF(LEN(CONSOLIDADO!G1451)=2,"0"&amp;CONSOLIDADO!G1451,IF(LEN(CONSOLIDADO!G1451)=3,CONSOLIDADO!G1451,""))))</f>
        <v/>
      </c>
      <c r="G1447" s="16">
        <f>CONSOLIDADO!B1451</f>
        <v>0</v>
      </c>
      <c r="H1447" s="16" t="str">
        <f>MID(CONSOLIDADO!E1451,6,250)</f>
        <v/>
      </c>
      <c r="I1447" s="36">
        <f>CONSOLIDADO!H1451</f>
        <v>0</v>
      </c>
      <c r="J1447" s="34" t="str">
        <f>+CONSOLIDADO!P1451&amp;" - "&amp;CONSOLIDADO!Q1451&amp;" - "&amp;CONSOLIDADO!R1451&amp;" "&amp;CONSOLIDADO!S1451</f>
        <v xml:space="preserve"> -  -  </v>
      </c>
      <c r="K1447" s="34" t="str">
        <f>+CONSOLIDADO!J1451&amp;" "&amp;CONSOLIDADO!K1451</f>
        <v xml:space="preserve"> </v>
      </c>
      <c r="L1447" s="16" t="str">
        <f>+CONSOLIDADO!L1451&amp;" "&amp;CONSOLIDADO!M1451</f>
        <v xml:space="preserve"> </v>
      </c>
      <c r="M1447" s="16" t="str">
        <f>+CONSOLIDADO!N1451&amp;" "&amp;CONSOLIDADO!O1451</f>
        <v xml:space="preserve"> </v>
      </c>
    </row>
    <row r="1448" spans="1:13" x14ac:dyDescent="0.2">
      <c r="A1448" s="34" t="str">
        <f t="shared" si="110"/>
        <v>-945</v>
      </c>
      <c r="B1448" s="34">
        <f t="shared" si="111"/>
        <v>945</v>
      </c>
      <c r="C1448" s="34" t="str">
        <f t="shared" si="112"/>
        <v/>
      </c>
      <c r="D1448" s="34" t="str">
        <f t="shared" si="113"/>
        <v/>
      </c>
      <c r="E1448" s="34" t="str">
        <f t="shared" si="114"/>
        <v/>
      </c>
      <c r="F1448" s="35" t="str">
        <f>IF(ISERROR(CONSOLIDADO!D1452&amp;IF(LEN(CONSOLIDADO!G1452)=1,"00"&amp;CONSOLIDADO!G1452,IF(LEN(CONSOLIDADO!G1452)=2,"0"&amp;CONSOLIDADO!G1452,IF(LEN(CONSOLIDADO!G1452)=3,CONSOLIDADO!G1452,""))))=TRUE,"",CONSOLIDADO!D1452&amp;IF(LEN(CONSOLIDADO!G1452)=1,"00"&amp;CONSOLIDADO!G1452,IF(LEN(CONSOLIDADO!G1452)=2,"0"&amp;CONSOLIDADO!G1452,IF(LEN(CONSOLIDADO!G1452)=3,CONSOLIDADO!G1452,""))))</f>
        <v/>
      </c>
      <c r="G1448" s="16">
        <f>CONSOLIDADO!B1452</f>
        <v>0</v>
      </c>
      <c r="H1448" s="16" t="str">
        <f>MID(CONSOLIDADO!E1452,6,250)</f>
        <v/>
      </c>
      <c r="I1448" s="36">
        <f>CONSOLIDADO!H1452</f>
        <v>0</v>
      </c>
      <c r="J1448" s="34" t="str">
        <f>+CONSOLIDADO!P1452&amp;" - "&amp;CONSOLIDADO!Q1452&amp;" - "&amp;CONSOLIDADO!R1452&amp;" "&amp;CONSOLIDADO!S1452</f>
        <v xml:space="preserve"> -  -  </v>
      </c>
      <c r="K1448" s="34" t="str">
        <f>+CONSOLIDADO!J1452&amp;" "&amp;CONSOLIDADO!K1452</f>
        <v xml:space="preserve"> </v>
      </c>
      <c r="L1448" s="16" t="str">
        <f>+CONSOLIDADO!L1452&amp;" "&amp;CONSOLIDADO!M1452</f>
        <v xml:space="preserve"> </v>
      </c>
      <c r="M1448" s="16" t="str">
        <f>+CONSOLIDADO!N1452&amp;" "&amp;CONSOLIDADO!O1452</f>
        <v xml:space="preserve"> </v>
      </c>
    </row>
    <row r="1449" spans="1:13" x14ac:dyDescent="0.2">
      <c r="A1449" s="34" t="str">
        <f t="shared" si="110"/>
        <v>-946</v>
      </c>
      <c r="B1449" s="34">
        <f t="shared" si="111"/>
        <v>946</v>
      </c>
      <c r="C1449" s="34" t="str">
        <f t="shared" si="112"/>
        <v/>
      </c>
      <c r="D1449" s="34" t="str">
        <f t="shared" si="113"/>
        <v/>
      </c>
      <c r="E1449" s="34" t="str">
        <f t="shared" si="114"/>
        <v/>
      </c>
      <c r="F1449" s="35" t="str">
        <f>IF(ISERROR(CONSOLIDADO!D1453&amp;IF(LEN(CONSOLIDADO!G1453)=1,"00"&amp;CONSOLIDADO!G1453,IF(LEN(CONSOLIDADO!G1453)=2,"0"&amp;CONSOLIDADO!G1453,IF(LEN(CONSOLIDADO!G1453)=3,CONSOLIDADO!G1453,""))))=TRUE,"",CONSOLIDADO!D1453&amp;IF(LEN(CONSOLIDADO!G1453)=1,"00"&amp;CONSOLIDADO!G1453,IF(LEN(CONSOLIDADO!G1453)=2,"0"&amp;CONSOLIDADO!G1453,IF(LEN(CONSOLIDADO!G1453)=3,CONSOLIDADO!G1453,""))))</f>
        <v/>
      </c>
      <c r="G1449" s="16">
        <f>CONSOLIDADO!B1453</f>
        <v>0</v>
      </c>
      <c r="H1449" s="16" t="str">
        <f>MID(CONSOLIDADO!E1453,6,250)</f>
        <v/>
      </c>
      <c r="I1449" s="36">
        <f>CONSOLIDADO!H1453</f>
        <v>0</v>
      </c>
      <c r="J1449" s="34" t="str">
        <f>+CONSOLIDADO!P1453&amp;" - "&amp;CONSOLIDADO!Q1453&amp;" - "&amp;CONSOLIDADO!R1453&amp;" "&amp;CONSOLIDADO!S1453</f>
        <v xml:space="preserve"> -  -  </v>
      </c>
      <c r="K1449" s="34" t="str">
        <f>+CONSOLIDADO!J1453&amp;" "&amp;CONSOLIDADO!K1453</f>
        <v xml:space="preserve"> </v>
      </c>
      <c r="L1449" s="16" t="str">
        <f>+CONSOLIDADO!L1453&amp;" "&amp;CONSOLIDADO!M1453</f>
        <v xml:space="preserve"> </v>
      </c>
      <c r="M1449" s="16" t="str">
        <f>+CONSOLIDADO!N1453&amp;" "&amp;CONSOLIDADO!O1453</f>
        <v xml:space="preserve"> </v>
      </c>
    </row>
    <row r="1450" spans="1:13" x14ac:dyDescent="0.2">
      <c r="A1450" s="34" t="str">
        <f t="shared" si="110"/>
        <v>-947</v>
      </c>
      <c r="B1450" s="34">
        <f t="shared" si="111"/>
        <v>947</v>
      </c>
      <c r="C1450" s="34" t="str">
        <f t="shared" si="112"/>
        <v/>
      </c>
      <c r="D1450" s="34" t="str">
        <f t="shared" si="113"/>
        <v/>
      </c>
      <c r="E1450" s="34" t="str">
        <f t="shared" si="114"/>
        <v/>
      </c>
      <c r="F1450" s="35" t="str">
        <f>IF(ISERROR(CONSOLIDADO!D1454&amp;IF(LEN(CONSOLIDADO!G1454)=1,"00"&amp;CONSOLIDADO!G1454,IF(LEN(CONSOLIDADO!G1454)=2,"0"&amp;CONSOLIDADO!G1454,IF(LEN(CONSOLIDADO!G1454)=3,CONSOLIDADO!G1454,""))))=TRUE,"",CONSOLIDADO!D1454&amp;IF(LEN(CONSOLIDADO!G1454)=1,"00"&amp;CONSOLIDADO!G1454,IF(LEN(CONSOLIDADO!G1454)=2,"0"&amp;CONSOLIDADO!G1454,IF(LEN(CONSOLIDADO!G1454)=3,CONSOLIDADO!G1454,""))))</f>
        <v/>
      </c>
      <c r="G1450" s="16">
        <f>CONSOLIDADO!B1454</f>
        <v>0</v>
      </c>
      <c r="H1450" s="16" t="str">
        <f>MID(CONSOLIDADO!E1454,6,250)</f>
        <v/>
      </c>
      <c r="I1450" s="36">
        <f>CONSOLIDADO!H1454</f>
        <v>0</v>
      </c>
      <c r="J1450" s="34" t="str">
        <f>+CONSOLIDADO!P1454&amp;" - "&amp;CONSOLIDADO!Q1454&amp;" - "&amp;CONSOLIDADO!R1454&amp;" "&amp;CONSOLIDADO!S1454</f>
        <v xml:space="preserve"> -  -  </v>
      </c>
      <c r="K1450" s="34" t="str">
        <f>+CONSOLIDADO!J1454&amp;" "&amp;CONSOLIDADO!K1454</f>
        <v xml:space="preserve"> </v>
      </c>
      <c r="L1450" s="16" t="str">
        <f>+CONSOLIDADO!L1454&amp;" "&amp;CONSOLIDADO!M1454</f>
        <v xml:space="preserve"> </v>
      </c>
      <c r="M1450" s="16" t="str">
        <f>+CONSOLIDADO!N1454&amp;" "&amp;CONSOLIDADO!O1454</f>
        <v xml:space="preserve"> </v>
      </c>
    </row>
    <row r="1451" spans="1:13" x14ac:dyDescent="0.2">
      <c r="A1451" s="34" t="str">
        <f t="shared" si="110"/>
        <v>-948</v>
      </c>
      <c r="B1451" s="34">
        <f t="shared" si="111"/>
        <v>948</v>
      </c>
      <c r="C1451" s="34" t="str">
        <f t="shared" si="112"/>
        <v/>
      </c>
      <c r="D1451" s="34" t="str">
        <f t="shared" si="113"/>
        <v/>
      </c>
      <c r="E1451" s="34" t="str">
        <f t="shared" si="114"/>
        <v/>
      </c>
      <c r="F1451" s="35" t="str">
        <f>IF(ISERROR(CONSOLIDADO!D1455&amp;IF(LEN(CONSOLIDADO!G1455)=1,"00"&amp;CONSOLIDADO!G1455,IF(LEN(CONSOLIDADO!G1455)=2,"0"&amp;CONSOLIDADO!G1455,IF(LEN(CONSOLIDADO!G1455)=3,CONSOLIDADO!G1455,""))))=TRUE,"",CONSOLIDADO!D1455&amp;IF(LEN(CONSOLIDADO!G1455)=1,"00"&amp;CONSOLIDADO!G1455,IF(LEN(CONSOLIDADO!G1455)=2,"0"&amp;CONSOLIDADO!G1455,IF(LEN(CONSOLIDADO!G1455)=3,CONSOLIDADO!G1455,""))))</f>
        <v/>
      </c>
      <c r="G1451" s="16">
        <f>CONSOLIDADO!B1455</f>
        <v>0</v>
      </c>
      <c r="H1451" s="16" t="str">
        <f>MID(CONSOLIDADO!E1455,6,250)</f>
        <v/>
      </c>
      <c r="I1451" s="36">
        <f>CONSOLIDADO!H1455</f>
        <v>0</v>
      </c>
      <c r="J1451" s="34" t="str">
        <f>+CONSOLIDADO!P1455&amp;" - "&amp;CONSOLIDADO!Q1455&amp;" - "&amp;CONSOLIDADO!R1455&amp;" "&amp;CONSOLIDADO!S1455</f>
        <v xml:space="preserve"> -  -  </v>
      </c>
      <c r="K1451" s="34" t="str">
        <f>+CONSOLIDADO!J1455&amp;" "&amp;CONSOLIDADO!K1455</f>
        <v xml:space="preserve"> </v>
      </c>
      <c r="L1451" s="16" t="str">
        <f>+CONSOLIDADO!L1455&amp;" "&amp;CONSOLIDADO!M1455</f>
        <v xml:space="preserve"> </v>
      </c>
      <c r="M1451" s="16" t="str">
        <f>+CONSOLIDADO!N1455&amp;" "&amp;CONSOLIDADO!O1455</f>
        <v xml:space="preserve"> </v>
      </c>
    </row>
    <row r="1452" spans="1:13" x14ac:dyDescent="0.2">
      <c r="A1452" s="34" t="str">
        <f t="shared" si="110"/>
        <v>-949</v>
      </c>
      <c r="B1452" s="34">
        <f t="shared" si="111"/>
        <v>949</v>
      </c>
      <c r="C1452" s="34" t="str">
        <f t="shared" si="112"/>
        <v/>
      </c>
      <c r="D1452" s="34" t="str">
        <f t="shared" si="113"/>
        <v/>
      </c>
      <c r="E1452" s="34" t="str">
        <f t="shared" si="114"/>
        <v/>
      </c>
      <c r="F1452" s="35" t="str">
        <f>IF(ISERROR(CONSOLIDADO!D1456&amp;IF(LEN(CONSOLIDADO!G1456)=1,"00"&amp;CONSOLIDADO!G1456,IF(LEN(CONSOLIDADO!G1456)=2,"0"&amp;CONSOLIDADO!G1456,IF(LEN(CONSOLIDADO!G1456)=3,CONSOLIDADO!G1456,""))))=TRUE,"",CONSOLIDADO!D1456&amp;IF(LEN(CONSOLIDADO!G1456)=1,"00"&amp;CONSOLIDADO!G1456,IF(LEN(CONSOLIDADO!G1456)=2,"0"&amp;CONSOLIDADO!G1456,IF(LEN(CONSOLIDADO!G1456)=3,CONSOLIDADO!G1456,""))))</f>
        <v/>
      </c>
      <c r="G1452" s="16">
        <f>CONSOLIDADO!B1456</f>
        <v>0</v>
      </c>
      <c r="H1452" s="16" t="str">
        <f>MID(CONSOLIDADO!E1456,6,250)</f>
        <v/>
      </c>
      <c r="I1452" s="36">
        <f>CONSOLIDADO!H1456</f>
        <v>0</v>
      </c>
      <c r="J1452" s="34" t="str">
        <f>+CONSOLIDADO!P1456&amp;" - "&amp;CONSOLIDADO!Q1456&amp;" - "&amp;CONSOLIDADO!R1456&amp;" "&amp;CONSOLIDADO!S1456</f>
        <v xml:space="preserve"> -  -  </v>
      </c>
      <c r="K1452" s="34" t="str">
        <f>+CONSOLIDADO!J1456&amp;" "&amp;CONSOLIDADO!K1456</f>
        <v xml:space="preserve"> </v>
      </c>
      <c r="L1452" s="16" t="str">
        <f>+CONSOLIDADO!L1456&amp;" "&amp;CONSOLIDADO!M1456</f>
        <v xml:space="preserve"> </v>
      </c>
      <c r="M1452" s="16" t="str">
        <f>+CONSOLIDADO!N1456&amp;" "&amp;CONSOLIDADO!O1456</f>
        <v xml:space="preserve"> </v>
      </c>
    </row>
    <row r="1453" spans="1:13" x14ac:dyDescent="0.2">
      <c r="A1453" s="34" t="str">
        <f t="shared" si="110"/>
        <v>-950</v>
      </c>
      <c r="B1453" s="34">
        <f t="shared" si="111"/>
        <v>950</v>
      </c>
      <c r="C1453" s="34" t="str">
        <f t="shared" si="112"/>
        <v/>
      </c>
      <c r="D1453" s="34" t="str">
        <f t="shared" si="113"/>
        <v/>
      </c>
      <c r="E1453" s="34" t="str">
        <f t="shared" si="114"/>
        <v/>
      </c>
      <c r="F1453" s="35" t="str">
        <f>IF(ISERROR(CONSOLIDADO!D1457&amp;IF(LEN(CONSOLIDADO!G1457)=1,"00"&amp;CONSOLIDADO!G1457,IF(LEN(CONSOLIDADO!G1457)=2,"0"&amp;CONSOLIDADO!G1457,IF(LEN(CONSOLIDADO!G1457)=3,CONSOLIDADO!G1457,""))))=TRUE,"",CONSOLIDADO!D1457&amp;IF(LEN(CONSOLIDADO!G1457)=1,"00"&amp;CONSOLIDADO!G1457,IF(LEN(CONSOLIDADO!G1457)=2,"0"&amp;CONSOLIDADO!G1457,IF(LEN(CONSOLIDADO!G1457)=3,CONSOLIDADO!G1457,""))))</f>
        <v/>
      </c>
      <c r="G1453" s="16">
        <f>CONSOLIDADO!B1457</f>
        <v>0</v>
      </c>
      <c r="H1453" s="16" t="str">
        <f>MID(CONSOLIDADO!E1457,6,250)</f>
        <v/>
      </c>
      <c r="I1453" s="36">
        <f>CONSOLIDADO!H1457</f>
        <v>0</v>
      </c>
      <c r="J1453" s="34" t="str">
        <f>+CONSOLIDADO!P1457&amp;" - "&amp;CONSOLIDADO!Q1457&amp;" - "&amp;CONSOLIDADO!R1457&amp;" "&amp;CONSOLIDADO!S1457</f>
        <v xml:space="preserve"> -  -  </v>
      </c>
      <c r="K1453" s="34" t="str">
        <f>+CONSOLIDADO!J1457&amp;" "&amp;CONSOLIDADO!K1457</f>
        <v xml:space="preserve"> </v>
      </c>
      <c r="L1453" s="16" t="str">
        <f>+CONSOLIDADO!L1457&amp;" "&amp;CONSOLIDADO!M1457</f>
        <v xml:space="preserve"> </v>
      </c>
      <c r="M1453" s="16" t="str">
        <f>+CONSOLIDADO!N1457&amp;" "&amp;CONSOLIDADO!O1457</f>
        <v xml:space="preserve"> </v>
      </c>
    </row>
    <row r="1454" spans="1:13" x14ac:dyDescent="0.2">
      <c r="A1454" s="34" t="str">
        <f t="shared" si="110"/>
        <v>-951</v>
      </c>
      <c r="B1454" s="34">
        <f t="shared" si="111"/>
        <v>951</v>
      </c>
      <c r="C1454" s="34" t="str">
        <f t="shared" si="112"/>
        <v/>
      </c>
      <c r="D1454" s="34" t="str">
        <f t="shared" si="113"/>
        <v/>
      </c>
      <c r="E1454" s="34" t="str">
        <f t="shared" si="114"/>
        <v/>
      </c>
      <c r="F1454" s="35" t="str">
        <f>IF(ISERROR(CONSOLIDADO!D1458&amp;IF(LEN(CONSOLIDADO!G1458)=1,"00"&amp;CONSOLIDADO!G1458,IF(LEN(CONSOLIDADO!G1458)=2,"0"&amp;CONSOLIDADO!G1458,IF(LEN(CONSOLIDADO!G1458)=3,CONSOLIDADO!G1458,""))))=TRUE,"",CONSOLIDADO!D1458&amp;IF(LEN(CONSOLIDADO!G1458)=1,"00"&amp;CONSOLIDADO!G1458,IF(LEN(CONSOLIDADO!G1458)=2,"0"&amp;CONSOLIDADO!G1458,IF(LEN(CONSOLIDADO!G1458)=3,CONSOLIDADO!G1458,""))))</f>
        <v/>
      </c>
      <c r="G1454" s="16">
        <f>CONSOLIDADO!B1458</f>
        <v>0</v>
      </c>
      <c r="H1454" s="16" t="str">
        <f>MID(CONSOLIDADO!E1458,6,250)</f>
        <v/>
      </c>
      <c r="I1454" s="36">
        <f>CONSOLIDADO!H1458</f>
        <v>0</v>
      </c>
      <c r="J1454" s="34" t="str">
        <f>+CONSOLIDADO!P1458&amp;" - "&amp;CONSOLIDADO!Q1458&amp;" - "&amp;CONSOLIDADO!R1458&amp;" "&amp;CONSOLIDADO!S1458</f>
        <v xml:space="preserve"> -  -  </v>
      </c>
      <c r="K1454" s="34" t="str">
        <f>+CONSOLIDADO!J1458&amp;" "&amp;CONSOLIDADO!K1458</f>
        <v xml:space="preserve"> </v>
      </c>
      <c r="L1454" s="16" t="str">
        <f>+CONSOLIDADO!L1458&amp;" "&amp;CONSOLIDADO!M1458</f>
        <v xml:space="preserve"> </v>
      </c>
      <c r="M1454" s="16" t="str">
        <f>+CONSOLIDADO!N1458&amp;" "&amp;CONSOLIDADO!O1458</f>
        <v xml:space="preserve"> </v>
      </c>
    </row>
    <row r="1455" spans="1:13" x14ac:dyDescent="0.2">
      <c r="A1455" s="34" t="str">
        <f t="shared" si="110"/>
        <v>-952</v>
      </c>
      <c r="B1455" s="34">
        <f t="shared" si="111"/>
        <v>952</v>
      </c>
      <c r="C1455" s="34" t="str">
        <f t="shared" si="112"/>
        <v/>
      </c>
      <c r="D1455" s="34" t="str">
        <f t="shared" si="113"/>
        <v/>
      </c>
      <c r="E1455" s="34" t="str">
        <f t="shared" si="114"/>
        <v/>
      </c>
      <c r="F1455" s="35" t="str">
        <f>IF(ISERROR(CONSOLIDADO!D1459&amp;IF(LEN(CONSOLIDADO!G1459)=1,"00"&amp;CONSOLIDADO!G1459,IF(LEN(CONSOLIDADO!G1459)=2,"0"&amp;CONSOLIDADO!G1459,IF(LEN(CONSOLIDADO!G1459)=3,CONSOLIDADO!G1459,""))))=TRUE,"",CONSOLIDADO!D1459&amp;IF(LEN(CONSOLIDADO!G1459)=1,"00"&amp;CONSOLIDADO!G1459,IF(LEN(CONSOLIDADO!G1459)=2,"0"&amp;CONSOLIDADO!G1459,IF(LEN(CONSOLIDADO!G1459)=3,CONSOLIDADO!G1459,""))))</f>
        <v/>
      </c>
      <c r="G1455" s="16">
        <f>CONSOLIDADO!B1459</f>
        <v>0</v>
      </c>
      <c r="H1455" s="16" t="str">
        <f>MID(CONSOLIDADO!E1459,6,250)</f>
        <v/>
      </c>
      <c r="I1455" s="36">
        <f>CONSOLIDADO!H1459</f>
        <v>0</v>
      </c>
      <c r="J1455" s="34" t="str">
        <f>+CONSOLIDADO!P1459&amp;" - "&amp;CONSOLIDADO!Q1459&amp;" - "&amp;CONSOLIDADO!R1459&amp;" "&amp;CONSOLIDADO!S1459</f>
        <v xml:space="preserve"> -  -  </v>
      </c>
      <c r="K1455" s="34" t="str">
        <f>+CONSOLIDADO!J1459&amp;" "&amp;CONSOLIDADO!K1459</f>
        <v xml:space="preserve"> </v>
      </c>
      <c r="L1455" s="16" t="str">
        <f>+CONSOLIDADO!L1459&amp;" "&amp;CONSOLIDADO!M1459</f>
        <v xml:space="preserve"> </v>
      </c>
      <c r="M1455" s="16" t="str">
        <f>+CONSOLIDADO!N1459&amp;" "&amp;CONSOLIDADO!O1459</f>
        <v xml:space="preserve"> </v>
      </c>
    </row>
    <row r="1456" spans="1:13" x14ac:dyDescent="0.2">
      <c r="A1456" s="34" t="str">
        <f t="shared" si="110"/>
        <v>-953</v>
      </c>
      <c r="B1456" s="34">
        <f t="shared" si="111"/>
        <v>953</v>
      </c>
      <c r="C1456" s="34" t="str">
        <f t="shared" si="112"/>
        <v/>
      </c>
      <c r="D1456" s="34" t="str">
        <f t="shared" si="113"/>
        <v/>
      </c>
      <c r="E1456" s="34" t="str">
        <f t="shared" si="114"/>
        <v/>
      </c>
      <c r="F1456" s="35" t="str">
        <f>IF(ISERROR(CONSOLIDADO!D1460&amp;IF(LEN(CONSOLIDADO!G1460)=1,"00"&amp;CONSOLIDADO!G1460,IF(LEN(CONSOLIDADO!G1460)=2,"0"&amp;CONSOLIDADO!G1460,IF(LEN(CONSOLIDADO!G1460)=3,CONSOLIDADO!G1460,""))))=TRUE,"",CONSOLIDADO!D1460&amp;IF(LEN(CONSOLIDADO!G1460)=1,"00"&amp;CONSOLIDADO!G1460,IF(LEN(CONSOLIDADO!G1460)=2,"0"&amp;CONSOLIDADO!G1460,IF(LEN(CONSOLIDADO!G1460)=3,CONSOLIDADO!G1460,""))))</f>
        <v/>
      </c>
      <c r="G1456" s="16">
        <f>CONSOLIDADO!B1460</f>
        <v>0</v>
      </c>
      <c r="H1456" s="16" t="str">
        <f>MID(CONSOLIDADO!E1460,6,250)</f>
        <v/>
      </c>
      <c r="I1456" s="36">
        <f>CONSOLIDADO!H1460</f>
        <v>0</v>
      </c>
      <c r="J1456" s="34" t="str">
        <f>+CONSOLIDADO!P1460&amp;" - "&amp;CONSOLIDADO!Q1460&amp;" - "&amp;CONSOLIDADO!R1460&amp;" "&amp;CONSOLIDADO!S1460</f>
        <v xml:space="preserve"> -  -  </v>
      </c>
      <c r="K1456" s="34" t="str">
        <f>+CONSOLIDADO!J1460&amp;" "&amp;CONSOLIDADO!K1460</f>
        <v xml:space="preserve"> </v>
      </c>
      <c r="L1456" s="16" t="str">
        <f>+CONSOLIDADO!L1460&amp;" "&amp;CONSOLIDADO!M1460</f>
        <v xml:space="preserve"> </v>
      </c>
      <c r="M1456" s="16" t="str">
        <f>+CONSOLIDADO!N1460&amp;" "&amp;CONSOLIDADO!O1460</f>
        <v xml:space="preserve"> </v>
      </c>
    </row>
    <row r="1457" spans="1:13" x14ac:dyDescent="0.2">
      <c r="A1457" s="34" t="str">
        <f t="shared" si="110"/>
        <v>-954</v>
      </c>
      <c r="B1457" s="34">
        <f t="shared" si="111"/>
        <v>954</v>
      </c>
      <c r="C1457" s="34" t="str">
        <f t="shared" si="112"/>
        <v/>
      </c>
      <c r="D1457" s="34" t="str">
        <f t="shared" si="113"/>
        <v/>
      </c>
      <c r="E1457" s="34" t="str">
        <f t="shared" si="114"/>
        <v/>
      </c>
      <c r="F1457" s="35" t="str">
        <f>IF(ISERROR(CONSOLIDADO!D1461&amp;IF(LEN(CONSOLIDADO!G1461)=1,"00"&amp;CONSOLIDADO!G1461,IF(LEN(CONSOLIDADO!G1461)=2,"0"&amp;CONSOLIDADO!G1461,IF(LEN(CONSOLIDADO!G1461)=3,CONSOLIDADO!G1461,""))))=TRUE,"",CONSOLIDADO!D1461&amp;IF(LEN(CONSOLIDADO!G1461)=1,"00"&amp;CONSOLIDADO!G1461,IF(LEN(CONSOLIDADO!G1461)=2,"0"&amp;CONSOLIDADO!G1461,IF(LEN(CONSOLIDADO!G1461)=3,CONSOLIDADO!G1461,""))))</f>
        <v/>
      </c>
      <c r="G1457" s="16">
        <f>CONSOLIDADO!B1461</f>
        <v>0</v>
      </c>
      <c r="H1457" s="16" t="str">
        <f>MID(CONSOLIDADO!E1461,6,250)</f>
        <v/>
      </c>
      <c r="I1457" s="36">
        <f>CONSOLIDADO!H1461</f>
        <v>0</v>
      </c>
      <c r="J1457" s="34" t="str">
        <f>+CONSOLIDADO!P1461&amp;" - "&amp;CONSOLIDADO!Q1461&amp;" - "&amp;CONSOLIDADO!R1461&amp;" "&amp;CONSOLIDADO!S1461</f>
        <v xml:space="preserve"> -  -  </v>
      </c>
      <c r="K1457" s="34" t="str">
        <f>+CONSOLIDADO!J1461&amp;" "&amp;CONSOLIDADO!K1461</f>
        <v xml:space="preserve"> </v>
      </c>
      <c r="L1457" s="16" t="str">
        <f>+CONSOLIDADO!L1461&amp;" "&amp;CONSOLIDADO!M1461</f>
        <v xml:space="preserve"> </v>
      </c>
      <c r="M1457" s="16" t="str">
        <f>+CONSOLIDADO!N1461&amp;" "&amp;CONSOLIDADO!O1461</f>
        <v xml:space="preserve"> </v>
      </c>
    </row>
    <row r="1458" spans="1:13" x14ac:dyDescent="0.2">
      <c r="A1458" s="34" t="str">
        <f t="shared" si="110"/>
        <v>-955</v>
      </c>
      <c r="B1458" s="34">
        <f t="shared" si="111"/>
        <v>955</v>
      </c>
      <c r="C1458" s="34" t="str">
        <f t="shared" si="112"/>
        <v/>
      </c>
      <c r="D1458" s="34" t="str">
        <f t="shared" si="113"/>
        <v/>
      </c>
      <c r="E1458" s="34" t="str">
        <f t="shared" si="114"/>
        <v/>
      </c>
      <c r="F1458" s="35" t="str">
        <f>IF(ISERROR(CONSOLIDADO!D1462&amp;IF(LEN(CONSOLIDADO!G1462)=1,"00"&amp;CONSOLIDADO!G1462,IF(LEN(CONSOLIDADO!G1462)=2,"0"&amp;CONSOLIDADO!G1462,IF(LEN(CONSOLIDADO!G1462)=3,CONSOLIDADO!G1462,""))))=TRUE,"",CONSOLIDADO!D1462&amp;IF(LEN(CONSOLIDADO!G1462)=1,"00"&amp;CONSOLIDADO!G1462,IF(LEN(CONSOLIDADO!G1462)=2,"0"&amp;CONSOLIDADO!G1462,IF(LEN(CONSOLIDADO!G1462)=3,CONSOLIDADO!G1462,""))))</f>
        <v/>
      </c>
      <c r="G1458" s="16">
        <f>CONSOLIDADO!B1462</f>
        <v>0</v>
      </c>
      <c r="H1458" s="16" t="str">
        <f>MID(CONSOLIDADO!E1462,6,250)</f>
        <v/>
      </c>
      <c r="I1458" s="36">
        <f>CONSOLIDADO!H1462</f>
        <v>0</v>
      </c>
      <c r="J1458" s="34" t="str">
        <f>+CONSOLIDADO!P1462&amp;" - "&amp;CONSOLIDADO!Q1462&amp;" - "&amp;CONSOLIDADO!R1462&amp;" "&amp;CONSOLIDADO!S1462</f>
        <v xml:space="preserve"> -  -  </v>
      </c>
      <c r="K1458" s="34" t="str">
        <f>+CONSOLIDADO!J1462&amp;" "&amp;CONSOLIDADO!K1462</f>
        <v xml:space="preserve"> </v>
      </c>
      <c r="L1458" s="16" t="str">
        <f>+CONSOLIDADO!L1462&amp;" "&amp;CONSOLIDADO!M1462</f>
        <v xml:space="preserve"> </v>
      </c>
      <c r="M1458" s="16" t="str">
        <f>+CONSOLIDADO!N1462&amp;" "&amp;CONSOLIDADO!O1462</f>
        <v xml:space="preserve"> </v>
      </c>
    </row>
    <row r="1459" spans="1:13" x14ac:dyDescent="0.2">
      <c r="A1459" s="34" t="str">
        <f t="shared" si="110"/>
        <v>-956</v>
      </c>
      <c r="B1459" s="34">
        <f t="shared" si="111"/>
        <v>956</v>
      </c>
      <c r="C1459" s="34" t="str">
        <f t="shared" si="112"/>
        <v/>
      </c>
      <c r="D1459" s="34" t="str">
        <f t="shared" si="113"/>
        <v/>
      </c>
      <c r="E1459" s="34" t="str">
        <f t="shared" si="114"/>
        <v/>
      </c>
      <c r="F1459" s="35" t="str">
        <f>IF(ISERROR(CONSOLIDADO!D1463&amp;IF(LEN(CONSOLIDADO!G1463)=1,"00"&amp;CONSOLIDADO!G1463,IF(LEN(CONSOLIDADO!G1463)=2,"0"&amp;CONSOLIDADO!G1463,IF(LEN(CONSOLIDADO!G1463)=3,CONSOLIDADO!G1463,""))))=TRUE,"",CONSOLIDADO!D1463&amp;IF(LEN(CONSOLIDADO!G1463)=1,"00"&amp;CONSOLIDADO!G1463,IF(LEN(CONSOLIDADO!G1463)=2,"0"&amp;CONSOLIDADO!G1463,IF(LEN(CONSOLIDADO!G1463)=3,CONSOLIDADO!G1463,""))))</f>
        <v/>
      </c>
      <c r="G1459" s="16">
        <f>CONSOLIDADO!B1463</f>
        <v>0</v>
      </c>
      <c r="H1459" s="16" t="str">
        <f>MID(CONSOLIDADO!E1463,6,250)</f>
        <v/>
      </c>
      <c r="I1459" s="36">
        <f>CONSOLIDADO!H1463</f>
        <v>0</v>
      </c>
      <c r="J1459" s="34" t="str">
        <f>+CONSOLIDADO!P1463&amp;" - "&amp;CONSOLIDADO!Q1463&amp;" - "&amp;CONSOLIDADO!R1463&amp;" "&amp;CONSOLIDADO!S1463</f>
        <v xml:space="preserve"> -  -  </v>
      </c>
      <c r="K1459" s="34" t="str">
        <f>+CONSOLIDADO!J1463&amp;" "&amp;CONSOLIDADO!K1463</f>
        <v xml:space="preserve"> </v>
      </c>
      <c r="L1459" s="16" t="str">
        <f>+CONSOLIDADO!L1463&amp;" "&amp;CONSOLIDADO!M1463</f>
        <v xml:space="preserve"> </v>
      </c>
      <c r="M1459" s="16" t="str">
        <f>+CONSOLIDADO!N1463&amp;" "&amp;CONSOLIDADO!O1463</f>
        <v xml:space="preserve"> </v>
      </c>
    </row>
    <row r="1460" spans="1:13" x14ac:dyDescent="0.2">
      <c r="A1460" s="34" t="str">
        <f t="shared" si="110"/>
        <v>-957</v>
      </c>
      <c r="B1460" s="34">
        <f t="shared" si="111"/>
        <v>957</v>
      </c>
      <c r="C1460" s="34" t="str">
        <f t="shared" si="112"/>
        <v/>
      </c>
      <c r="D1460" s="34" t="str">
        <f t="shared" si="113"/>
        <v/>
      </c>
      <c r="E1460" s="34" t="str">
        <f t="shared" si="114"/>
        <v/>
      </c>
      <c r="F1460" s="35" t="str">
        <f>IF(ISERROR(CONSOLIDADO!D1464&amp;IF(LEN(CONSOLIDADO!G1464)=1,"00"&amp;CONSOLIDADO!G1464,IF(LEN(CONSOLIDADO!G1464)=2,"0"&amp;CONSOLIDADO!G1464,IF(LEN(CONSOLIDADO!G1464)=3,CONSOLIDADO!G1464,""))))=TRUE,"",CONSOLIDADO!D1464&amp;IF(LEN(CONSOLIDADO!G1464)=1,"00"&amp;CONSOLIDADO!G1464,IF(LEN(CONSOLIDADO!G1464)=2,"0"&amp;CONSOLIDADO!G1464,IF(LEN(CONSOLIDADO!G1464)=3,CONSOLIDADO!G1464,""))))</f>
        <v/>
      </c>
      <c r="G1460" s="16">
        <f>CONSOLIDADO!B1464</f>
        <v>0</v>
      </c>
      <c r="H1460" s="16" t="str">
        <f>MID(CONSOLIDADO!E1464,6,250)</f>
        <v/>
      </c>
      <c r="I1460" s="36">
        <f>CONSOLIDADO!H1464</f>
        <v>0</v>
      </c>
      <c r="J1460" s="34" t="str">
        <f>+CONSOLIDADO!P1464&amp;" - "&amp;CONSOLIDADO!Q1464&amp;" - "&amp;CONSOLIDADO!R1464&amp;" "&amp;CONSOLIDADO!S1464</f>
        <v xml:space="preserve"> -  -  </v>
      </c>
      <c r="K1460" s="34" t="str">
        <f>+CONSOLIDADO!J1464&amp;" "&amp;CONSOLIDADO!K1464</f>
        <v xml:space="preserve"> </v>
      </c>
      <c r="L1460" s="16" t="str">
        <f>+CONSOLIDADO!L1464&amp;" "&amp;CONSOLIDADO!M1464</f>
        <v xml:space="preserve"> </v>
      </c>
      <c r="M1460" s="16" t="str">
        <f>+CONSOLIDADO!N1464&amp;" "&amp;CONSOLIDADO!O1464</f>
        <v xml:space="preserve"> </v>
      </c>
    </row>
    <row r="1461" spans="1:13" x14ac:dyDescent="0.2">
      <c r="A1461" s="34" t="str">
        <f t="shared" si="110"/>
        <v>-958</v>
      </c>
      <c r="B1461" s="34">
        <f t="shared" si="111"/>
        <v>958</v>
      </c>
      <c r="C1461" s="34" t="str">
        <f t="shared" si="112"/>
        <v/>
      </c>
      <c r="D1461" s="34" t="str">
        <f t="shared" si="113"/>
        <v/>
      </c>
      <c r="E1461" s="34" t="str">
        <f t="shared" si="114"/>
        <v/>
      </c>
      <c r="F1461" s="35" t="str">
        <f>IF(ISERROR(CONSOLIDADO!D1465&amp;IF(LEN(CONSOLIDADO!G1465)=1,"00"&amp;CONSOLIDADO!G1465,IF(LEN(CONSOLIDADO!G1465)=2,"0"&amp;CONSOLIDADO!G1465,IF(LEN(CONSOLIDADO!G1465)=3,CONSOLIDADO!G1465,""))))=TRUE,"",CONSOLIDADO!D1465&amp;IF(LEN(CONSOLIDADO!G1465)=1,"00"&amp;CONSOLIDADO!G1465,IF(LEN(CONSOLIDADO!G1465)=2,"0"&amp;CONSOLIDADO!G1465,IF(LEN(CONSOLIDADO!G1465)=3,CONSOLIDADO!G1465,""))))</f>
        <v/>
      </c>
      <c r="G1461" s="16">
        <f>CONSOLIDADO!B1465</f>
        <v>0</v>
      </c>
      <c r="H1461" s="16" t="str">
        <f>MID(CONSOLIDADO!E1465,6,250)</f>
        <v/>
      </c>
      <c r="I1461" s="36">
        <f>CONSOLIDADO!H1465</f>
        <v>0</v>
      </c>
      <c r="J1461" s="34" t="str">
        <f>+CONSOLIDADO!P1465&amp;" - "&amp;CONSOLIDADO!Q1465&amp;" - "&amp;CONSOLIDADO!R1465&amp;" "&amp;CONSOLIDADO!S1465</f>
        <v xml:space="preserve"> -  -  </v>
      </c>
      <c r="K1461" s="34" t="str">
        <f>+CONSOLIDADO!J1465&amp;" "&amp;CONSOLIDADO!K1465</f>
        <v xml:space="preserve"> </v>
      </c>
      <c r="L1461" s="16" t="str">
        <f>+CONSOLIDADO!L1465&amp;" "&amp;CONSOLIDADO!M1465</f>
        <v xml:space="preserve"> </v>
      </c>
      <c r="M1461" s="16" t="str">
        <f>+CONSOLIDADO!N1465&amp;" "&amp;CONSOLIDADO!O1465</f>
        <v xml:space="preserve"> </v>
      </c>
    </row>
    <row r="1462" spans="1:13" x14ac:dyDescent="0.2">
      <c r="A1462" s="34" t="str">
        <f t="shared" si="110"/>
        <v>-959</v>
      </c>
      <c r="B1462" s="34">
        <f t="shared" si="111"/>
        <v>959</v>
      </c>
      <c r="C1462" s="34" t="str">
        <f t="shared" si="112"/>
        <v/>
      </c>
      <c r="D1462" s="34" t="str">
        <f t="shared" si="113"/>
        <v/>
      </c>
      <c r="E1462" s="34" t="str">
        <f t="shared" si="114"/>
        <v/>
      </c>
      <c r="F1462" s="35" t="str">
        <f>IF(ISERROR(CONSOLIDADO!D1466&amp;IF(LEN(CONSOLIDADO!G1466)=1,"00"&amp;CONSOLIDADO!G1466,IF(LEN(CONSOLIDADO!G1466)=2,"0"&amp;CONSOLIDADO!G1466,IF(LEN(CONSOLIDADO!G1466)=3,CONSOLIDADO!G1466,""))))=TRUE,"",CONSOLIDADO!D1466&amp;IF(LEN(CONSOLIDADO!G1466)=1,"00"&amp;CONSOLIDADO!G1466,IF(LEN(CONSOLIDADO!G1466)=2,"0"&amp;CONSOLIDADO!G1466,IF(LEN(CONSOLIDADO!G1466)=3,CONSOLIDADO!G1466,""))))</f>
        <v/>
      </c>
      <c r="G1462" s="16">
        <f>CONSOLIDADO!B1466</f>
        <v>0</v>
      </c>
      <c r="H1462" s="16" t="str">
        <f>MID(CONSOLIDADO!E1466,6,250)</f>
        <v/>
      </c>
      <c r="I1462" s="36">
        <f>CONSOLIDADO!H1466</f>
        <v>0</v>
      </c>
      <c r="J1462" s="34" t="str">
        <f>+CONSOLIDADO!P1466&amp;" - "&amp;CONSOLIDADO!Q1466&amp;" - "&amp;CONSOLIDADO!R1466&amp;" "&amp;CONSOLIDADO!S1466</f>
        <v xml:space="preserve"> -  -  </v>
      </c>
      <c r="K1462" s="34" t="str">
        <f>+CONSOLIDADO!J1466&amp;" "&amp;CONSOLIDADO!K1466</f>
        <v xml:space="preserve"> </v>
      </c>
      <c r="L1462" s="16" t="str">
        <f>+CONSOLIDADO!L1466&amp;" "&amp;CONSOLIDADO!M1466</f>
        <v xml:space="preserve"> </v>
      </c>
      <c r="M1462" s="16" t="str">
        <f>+CONSOLIDADO!N1466&amp;" "&amp;CONSOLIDADO!O1466</f>
        <v xml:space="preserve"> </v>
      </c>
    </row>
    <row r="1463" spans="1:13" x14ac:dyDescent="0.2">
      <c r="A1463" s="34" t="str">
        <f t="shared" si="110"/>
        <v>-960</v>
      </c>
      <c r="B1463" s="34">
        <f t="shared" si="111"/>
        <v>960</v>
      </c>
      <c r="C1463" s="34" t="str">
        <f t="shared" si="112"/>
        <v/>
      </c>
      <c r="D1463" s="34" t="str">
        <f t="shared" si="113"/>
        <v/>
      </c>
      <c r="E1463" s="34" t="str">
        <f t="shared" si="114"/>
        <v/>
      </c>
      <c r="F1463" s="35" t="str">
        <f>IF(ISERROR(CONSOLIDADO!D1467&amp;IF(LEN(CONSOLIDADO!G1467)=1,"00"&amp;CONSOLIDADO!G1467,IF(LEN(CONSOLIDADO!G1467)=2,"0"&amp;CONSOLIDADO!G1467,IF(LEN(CONSOLIDADO!G1467)=3,CONSOLIDADO!G1467,""))))=TRUE,"",CONSOLIDADO!D1467&amp;IF(LEN(CONSOLIDADO!G1467)=1,"00"&amp;CONSOLIDADO!G1467,IF(LEN(CONSOLIDADO!G1467)=2,"0"&amp;CONSOLIDADO!G1467,IF(LEN(CONSOLIDADO!G1467)=3,CONSOLIDADO!G1467,""))))</f>
        <v/>
      </c>
      <c r="G1463" s="16">
        <f>CONSOLIDADO!B1467</f>
        <v>0</v>
      </c>
      <c r="H1463" s="16" t="str">
        <f>MID(CONSOLIDADO!E1467,6,250)</f>
        <v/>
      </c>
      <c r="I1463" s="36">
        <f>CONSOLIDADO!H1467</f>
        <v>0</v>
      </c>
      <c r="J1463" s="34" t="str">
        <f>+CONSOLIDADO!P1467&amp;" - "&amp;CONSOLIDADO!Q1467&amp;" - "&amp;CONSOLIDADO!R1467&amp;" "&amp;CONSOLIDADO!S1467</f>
        <v xml:space="preserve"> -  -  </v>
      </c>
      <c r="K1463" s="34" t="str">
        <f>+CONSOLIDADO!J1467&amp;" "&amp;CONSOLIDADO!K1467</f>
        <v xml:space="preserve"> </v>
      </c>
      <c r="L1463" s="16" t="str">
        <f>+CONSOLIDADO!L1467&amp;" "&amp;CONSOLIDADO!M1467</f>
        <v xml:space="preserve"> </v>
      </c>
      <c r="M1463" s="16" t="str">
        <f>+CONSOLIDADO!N1467&amp;" "&amp;CONSOLIDADO!O1467</f>
        <v xml:space="preserve"> </v>
      </c>
    </row>
    <row r="1464" spans="1:13" x14ac:dyDescent="0.2">
      <c r="A1464" s="34" t="str">
        <f t="shared" si="110"/>
        <v>-961</v>
      </c>
      <c r="B1464" s="34">
        <f t="shared" si="111"/>
        <v>961</v>
      </c>
      <c r="C1464" s="34" t="str">
        <f t="shared" si="112"/>
        <v/>
      </c>
      <c r="D1464" s="34" t="str">
        <f t="shared" si="113"/>
        <v/>
      </c>
      <c r="E1464" s="34" t="str">
        <f t="shared" si="114"/>
        <v/>
      </c>
      <c r="F1464" s="35" t="str">
        <f>IF(ISERROR(CONSOLIDADO!D1468&amp;IF(LEN(CONSOLIDADO!G1468)=1,"00"&amp;CONSOLIDADO!G1468,IF(LEN(CONSOLIDADO!G1468)=2,"0"&amp;CONSOLIDADO!G1468,IF(LEN(CONSOLIDADO!G1468)=3,CONSOLIDADO!G1468,""))))=TRUE,"",CONSOLIDADO!D1468&amp;IF(LEN(CONSOLIDADO!G1468)=1,"00"&amp;CONSOLIDADO!G1468,IF(LEN(CONSOLIDADO!G1468)=2,"0"&amp;CONSOLIDADO!G1468,IF(LEN(CONSOLIDADO!G1468)=3,CONSOLIDADO!G1468,""))))</f>
        <v/>
      </c>
      <c r="G1464" s="16">
        <f>CONSOLIDADO!B1468</f>
        <v>0</v>
      </c>
      <c r="H1464" s="16" t="str">
        <f>MID(CONSOLIDADO!E1468,6,250)</f>
        <v/>
      </c>
      <c r="I1464" s="36">
        <f>CONSOLIDADO!H1468</f>
        <v>0</v>
      </c>
      <c r="J1464" s="34" t="str">
        <f>+CONSOLIDADO!P1468&amp;" - "&amp;CONSOLIDADO!Q1468&amp;" - "&amp;CONSOLIDADO!R1468&amp;" "&amp;CONSOLIDADO!S1468</f>
        <v xml:space="preserve"> -  -  </v>
      </c>
      <c r="K1464" s="34" t="str">
        <f>+CONSOLIDADO!J1468&amp;" "&amp;CONSOLIDADO!K1468</f>
        <v xml:space="preserve"> </v>
      </c>
      <c r="L1464" s="16" t="str">
        <f>+CONSOLIDADO!L1468&amp;" "&amp;CONSOLIDADO!M1468</f>
        <v xml:space="preserve"> </v>
      </c>
      <c r="M1464" s="16" t="str">
        <f>+CONSOLIDADO!N1468&amp;" "&amp;CONSOLIDADO!O1468</f>
        <v xml:space="preserve"> </v>
      </c>
    </row>
    <row r="1465" spans="1:13" x14ac:dyDescent="0.2">
      <c r="A1465" s="34" t="str">
        <f t="shared" si="110"/>
        <v>-962</v>
      </c>
      <c r="B1465" s="34">
        <f t="shared" si="111"/>
        <v>962</v>
      </c>
      <c r="C1465" s="34" t="str">
        <f t="shared" si="112"/>
        <v/>
      </c>
      <c r="D1465" s="34" t="str">
        <f t="shared" si="113"/>
        <v/>
      </c>
      <c r="E1465" s="34" t="str">
        <f t="shared" si="114"/>
        <v/>
      </c>
      <c r="F1465" s="35" t="str">
        <f>IF(ISERROR(CONSOLIDADO!D1469&amp;IF(LEN(CONSOLIDADO!G1469)=1,"00"&amp;CONSOLIDADO!G1469,IF(LEN(CONSOLIDADO!G1469)=2,"0"&amp;CONSOLIDADO!G1469,IF(LEN(CONSOLIDADO!G1469)=3,CONSOLIDADO!G1469,""))))=TRUE,"",CONSOLIDADO!D1469&amp;IF(LEN(CONSOLIDADO!G1469)=1,"00"&amp;CONSOLIDADO!G1469,IF(LEN(CONSOLIDADO!G1469)=2,"0"&amp;CONSOLIDADO!G1469,IF(LEN(CONSOLIDADO!G1469)=3,CONSOLIDADO!G1469,""))))</f>
        <v/>
      </c>
      <c r="G1465" s="16">
        <f>CONSOLIDADO!B1469</f>
        <v>0</v>
      </c>
      <c r="H1465" s="16" t="str">
        <f>MID(CONSOLIDADO!E1469,6,250)</f>
        <v/>
      </c>
      <c r="I1465" s="36">
        <f>CONSOLIDADO!H1469</f>
        <v>0</v>
      </c>
      <c r="J1465" s="34" t="str">
        <f>+CONSOLIDADO!P1469&amp;" - "&amp;CONSOLIDADO!Q1469&amp;" - "&amp;CONSOLIDADO!R1469&amp;" "&amp;CONSOLIDADO!S1469</f>
        <v xml:space="preserve"> -  -  </v>
      </c>
      <c r="K1465" s="34" t="str">
        <f>+CONSOLIDADO!J1469&amp;" "&amp;CONSOLIDADO!K1469</f>
        <v xml:space="preserve"> </v>
      </c>
      <c r="L1465" s="16" t="str">
        <f>+CONSOLIDADO!L1469&amp;" "&amp;CONSOLIDADO!M1469</f>
        <v xml:space="preserve"> </v>
      </c>
      <c r="M1465" s="16" t="str">
        <f>+CONSOLIDADO!N1469&amp;" "&amp;CONSOLIDADO!O1469</f>
        <v xml:space="preserve"> </v>
      </c>
    </row>
    <row r="1466" spans="1:13" x14ac:dyDescent="0.2">
      <c r="A1466" s="34" t="str">
        <f t="shared" si="110"/>
        <v>-963</v>
      </c>
      <c r="B1466" s="34">
        <f t="shared" si="111"/>
        <v>963</v>
      </c>
      <c r="C1466" s="34" t="str">
        <f t="shared" si="112"/>
        <v/>
      </c>
      <c r="D1466" s="34" t="str">
        <f t="shared" si="113"/>
        <v/>
      </c>
      <c r="E1466" s="34" t="str">
        <f t="shared" si="114"/>
        <v/>
      </c>
      <c r="F1466" s="35" t="str">
        <f>IF(ISERROR(CONSOLIDADO!D1470&amp;IF(LEN(CONSOLIDADO!G1470)=1,"00"&amp;CONSOLIDADO!G1470,IF(LEN(CONSOLIDADO!G1470)=2,"0"&amp;CONSOLIDADO!G1470,IF(LEN(CONSOLIDADO!G1470)=3,CONSOLIDADO!G1470,""))))=TRUE,"",CONSOLIDADO!D1470&amp;IF(LEN(CONSOLIDADO!G1470)=1,"00"&amp;CONSOLIDADO!G1470,IF(LEN(CONSOLIDADO!G1470)=2,"0"&amp;CONSOLIDADO!G1470,IF(LEN(CONSOLIDADO!G1470)=3,CONSOLIDADO!G1470,""))))</f>
        <v/>
      </c>
      <c r="G1466" s="16">
        <f>CONSOLIDADO!B1470</f>
        <v>0</v>
      </c>
      <c r="H1466" s="16" t="str">
        <f>MID(CONSOLIDADO!E1470,6,250)</f>
        <v/>
      </c>
      <c r="I1466" s="36">
        <f>CONSOLIDADO!H1470</f>
        <v>0</v>
      </c>
      <c r="J1466" s="34" t="str">
        <f>+CONSOLIDADO!P1470&amp;" - "&amp;CONSOLIDADO!Q1470&amp;" - "&amp;CONSOLIDADO!R1470&amp;" "&amp;CONSOLIDADO!S1470</f>
        <v xml:space="preserve"> -  -  </v>
      </c>
      <c r="K1466" s="34" t="str">
        <f>+CONSOLIDADO!J1470&amp;" "&amp;CONSOLIDADO!K1470</f>
        <v xml:space="preserve"> </v>
      </c>
      <c r="L1466" s="16" t="str">
        <f>+CONSOLIDADO!L1470&amp;" "&amp;CONSOLIDADO!M1470</f>
        <v xml:space="preserve"> </v>
      </c>
      <c r="M1466" s="16" t="str">
        <f>+CONSOLIDADO!N1470&amp;" "&amp;CONSOLIDADO!O1470</f>
        <v xml:space="preserve"> </v>
      </c>
    </row>
    <row r="1467" spans="1:13" x14ac:dyDescent="0.2">
      <c r="A1467" s="34" t="str">
        <f t="shared" si="110"/>
        <v>-964</v>
      </c>
      <c r="B1467" s="34">
        <f t="shared" si="111"/>
        <v>964</v>
      </c>
      <c r="C1467" s="34" t="str">
        <f t="shared" si="112"/>
        <v/>
      </c>
      <c r="D1467" s="34" t="str">
        <f t="shared" si="113"/>
        <v/>
      </c>
      <c r="E1467" s="34" t="str">
        <f t="shared" si="114"/>
        <v/>
      </c>
      <c r="F1467" s="35" t="str">
        <f>IF(ISERROR(CONSOLIDADO!D1471&amp;IF(LEN(CONSOLIDADO!G1471)=1,"00"&amp;CONSOLIDADO!G1471,IF(LEN(CONSOLIDADO!G1471)=2,"0"&amp;CONSOLIDADO!G1471,IF(LEN(CONSOLIDADO!G1471)=3,CONSOLIDADO!G1471,""))))=TRUE,"",CONSOLIDADO!D1471&amp;IF(LEN(CONSOLIDADO!G1471)=1,"00"&amp;CONSOLIDADO!G1471,IF(LEN(CONSOLIDADO!G1471)=2,"0"&amp;CONSOLIDADO!G1471,IF(LEN(CONSOLIDADO!G1471)=3,CONSOLIDADO!G1471,""))))</f>
        <v/>
      </c>
      <c r="G1467" s="16">
        <f>CONSOLIDADO!B1471</f>
        <v>0</v>
      </c>
      <c r="H1467" s="16" t="str">
        <f>MID(CONSOLIDADO!E1471,6,250)</f>
        <v/>
      </c>
      <c r="I1467" s="36">
        <f>CONSOLIDADO!H1471</f>
        <v>0</v>
      </c>
      <c r="J1467" s="34" t="str">
        <f>+CONSOLIDADO!P1471&amp;" - "&amp;CONSOLIDADO!Q1471&amp;" - "&amp;CONSOLIDADO!R1471&amp;" "&amp;CONSOLIDADO!S1471</f>
        <v xml:space="preserve"> -  -  </v>
      </c>
      <c r="K1467" s="34" t="str">
        <f>+CONSOLIDADO!J1471&amp;" "&amp;CONSOLIDADO!K1471</f>
        <v xml:space="preserve"> </v>
      </c>
      <c r="L1467" s="16" t="str">
        <f>+CONSOLIDADO!L1471&amp;" "&amp;CONSOLIDADO!M1471</f>
        <v xml:space="preserve"> </v>
      </c>
      <c r="M1467" s="16" t="str">
        <f>+CONSOLIDADO!N1471&amp;" "&amp;CONSOLIDADO!O1471</f>
        <v xml:space="preserve"> </v>
      </c>
    </row>
    <row r="1468" spans="1:13" x14ac:dyDescent="0.2">
      <c r="A1468" s="34" t="str">
        <f t="shared" si="110"/>
        <v>-965</v>
      </c>
      <c r="B1468" s="34">
        <f t="shared" si="111"/>
        <v>965</v>
      </c>
      <c r="C1468" s="34" t="str">
        <f t="shared" si="112"/>
        <v/>
      </c>
      <c r="D1468" s="34" t="str">
        <f t="shared" si="113"/>
        <v/>
      </c>
      <c r="E1468" s="34" t="str">
        <f t="shared" si="114"/>
        <v/>
      </c>
      <c r="F1468" s="35" t="str">
        <f>IF(ISERROR(CONSOLIDADO!D1472&amp;IF(LEN(CONSOLIDADO!G1472)=1,"00"&amp;CONSOLIDADO!G1472,IF(LEN(CONSOLIDADO!G1472)=2,"0"&amp;CONSOLIDADO!G1472,IF(LEN(CONSOLIDADO!G1472)=3,CONSOLIDADO!G1472,""))))=TRUE,"",CONSOLIDADO!D1472&amp;IF(LEN(CONSOLIDADO!G1472)=1,"00"&amp;CONSOLIDADO!G1472,IF(LEN(CONSOLIDADO!G1472)=2,"0"&amp;CONSOLIDADO!G1472,IF(LEN(CONSOLIDADO!G1472)=3,CONSOLIDADO!G1472,""))))</f>
        <v/>
      </c>
      <c r="G1468" s="16">
        <f>CONSOLIDADO!B1472</f>
        <v>0</v>
      </c>
      <c r="H1468" s="16" t="str">
        <f>MID(CONSOLIDADO!E1472,6,250)</f>
        <v/>
      </c>
      <c r="I1468" s="36">
        <f>CONSOLIDADO!H1472</f>
        <v>0</v>
      </c>
      <c r="J1468" s="34" t="str">
        <f>+CONSOLIDADO!P1472&amp;" - "&amp;CONSOLIDADO!Q1472&amp;" - "&amp;CONSOLIDADO!R1472&amp;" "&amp;CONSOLIDADO!S1472</f>
        <v xml:space="preserve"> -  -  </v>
      </c>
      <c r="K1468" s="34" t="str">
        <f>+CONSOLIDADO!J1472&amp;" "&amp;CONSOLIDADO!K1472</f>
        <v xml:space="preserve"> </v>
      </c>
      <c r="L1468" s="16" t="str">
        <f>+CONSOLIDADO!L1472&amp;" "&amp;CONSOLIDADO!M1472</f>
        <v xml:space="preserve"> </v>
      </c>
      <c r="M1468" s="16" t="str">
        <f>+CONSOLIDADO!N1472&amp;" "&amp;CONSOLIDADO!O1472</f>
        <v xml:space="preserve"> </v>
      </c>
    </row>
    <row r="1469" spans="1:13" x14ac:dyDescent="0.2">
      <c r="A1469" s="34" t="str">
        <f t="shared" si="110"/>
        <v>-966</v>
      </c>
      <c r="B1469" s="34">
        <f t="shared" si="111"/>
        <v>966</v>
      </c>
      <c r="C1469" s="34" t="str">
        <f t="shared" si="112"/>
        <v/>
      </c>
      <c r="D1469" s="34" t="str">
        <f t="shared" si="113"/>
        <v/>
      </c>
      <c r="E1469" s="34" t="str">
        <f t="shared" si="114"/>
        <v/>
      </c>
      <c r="F1469" s="35" t="str">
        <f>IF(ISERROR(CONSOLIDADO!D1473&amp;IF(LEN(CONSOLIDADO!G1473)=1,"00"&amp;CONSOLIDADO!G1473,IF(LEN(CONSOLIDADO!G1473)=2,"0"&amp;CONSOLIDADO!G1473,IF(LEN(CONSOLIDADO!G1473)=3,CONSOLIDADO!G1473,""))))=TRUE,"",CONSOLIDADO!D1473&amp;IF(LEN(CONSOLIDADO!G1473)=1,"00"&amp;CONSOLIDADO!G1473,IF(LEN(CONSOLIDADO!G1473)=2,"0"&amp;CONSOLIDADO!G1473,IF(LEN(CONSOLIDADO!G1473)=3,CONSOLIDADO!G1473,""))))</f>
        <v/>
      </c>
      <c r="G1469" s="16">
        <f>CONSOLIDADO!B1473</f>
        <v>0</v>
      </c>
      <c r="H1469" s="16" t="str">
        <f>MID(CONSOLIDADO!E1473,6,250)</f>
        <v/>
      </c>
      <c r="I1469" s="36">
        <f>CONSOLIDADO!H1473</f>
        <v>0</v>
      </c>
      <c r="J1469" s="34" t="str">
        <f>+CONSOLIDADO!P1473&amp;" - "&amp;CONSOLIDADO!Q1473&amp;" - "&amp;CONSOLIDADO!R1473&amp;" "&amp;CONSOLIDADO!S1473</f>
        <v xml:space="preserve"> -  -  </v>
      </c>
      <c r="K1469" s="34" t="str">
        <f>+CONSOLIDADO!J1473&amp;" "&amp;CONSOLIDADO!K1473</f>
        <v xml:space="preserve"> </v>
      </c>
      <c r="L1469" s="16" t="str">
        <f>+CONSOLIDADO!L1473&amp;" "&amp;CONSOLIDADO!M1473</f>
        <v xml:space="preserve"> </v>
      </c>
      <c r="M1469" s="16" t="str">
        <f>+CONSOLIDADO!N1473&amp;" "&amp;CONSOLIDADO!O1473</f>
        <v xml:space="preserve"> </v>
      </c>
    </row>
    <row r="1470" spans="1:13" x14ac:dyDescent="0.2">
      <c r="A1470" s="34" t="str">
        <f t="shared" si="110"/>
        <v>-967</v>
      </c>
      <c r="B1470" s="34">
        <f t="shared" si="111"/>
        <v>967</v>
      </c>
      <c r="C1470" s="34" t="str">
        <f t="shared" si="112"/>
        <v/>
      </c>
      <c r="D1470" s="34" t="str">
        <f t="shared" si="113"/>
        <v/>
      </c>
      <c r="E1470" s="34" t="str">
        <f t="shared" si="114"/>
        <v/>
      </c>
      <c r="F1470" s="35" t="str">
        <f>IF(ISERROR(CONSOLIDADO!D1474&amp;IF(LEN(CONSOLIDADO!G1474)=1,"00"&amp;CONSOLIDADO!G1474,IF(LEN(CONSOLIDADO!G1474)=2,"0"&amp;CONSOLIDADO!G1474,IF(LEN(CONSOLIDADO!G1474)=3,CONSOLIDADO!G1474,""))))=TRUE,"",CONSOLIDADO!D1474&amp;IF(LEN(CONSOLIDADO!G1474)=1,"00"&amp;CONSOLIDADO!G1474,IF(LEN(CONSOLIDADO!G1474)=2,"0"&amp;CONSOLIDADO!G1474,IF(LEN(CONSOLIDADO!G1474)=3,CONSOLIDADO!G1474,""))))</f>
        <v/>
      </c>
      <c r="G1470" s="16">
        <f>CONSOLIDADO!B1474</f>
        <v>0</v>
      </c>
      <c r="H1470" s="16" t="str">
        <f>MID(CONSOLIDADO!E1474,6,250)</f>
        <v/>
      </c>
      <c r="I1470" s="36">
        <f>CONSOLIDADO!H1474</f>
        <v>0</v>
      </c>
      <c r="J1470" s="34" t="str">
        <f>+CONSOLIDADO!P1474&amp;" - "&amp;CONSOLIDADO!Q1474&amp;" - "&amp;CONSOLIDADO!R1474&amp;" "&amp;CONSOLIDADO!S1474</f>
        <v xml:space="preserve"> -  -  </v>
      </c>
      <c r="K1470" s="34" t="str">
        <f>+CONSOLIDADO!J1474&amp;" "&amp;CONSOLIDADO!K1474</f>
        <v xml:space="preserve"> </v>
      </c>
      <c r="L1470" s="16" t="str">
        <f>+CONSOLIDADO!L1474&amp;" "&amp;CONSOLIDADO!M1474</f>
        <v xml:space="preserve"> </v>
      </c>
      <c r="M1470" s="16" t="str">
        <f>+CONSOLIDADO!N1474&amp;" "&amp;CONSOLIDADO!O1474</f>
        <v xml:space="preserve"> </v>
      </c>
    </row>
    <row r="1471" spans="1:13" x14ac:dyDescent="0.2">
      <c r="A1471" s="34" t="str">
        <f t="shared" si="110"/>
        <v>-968</v>
      </c>
      <c r="B1471" s="34">
        <f t="shared" si="111"/>
        <v>968</v>
      </c>
      <c r="C1471" s="34" t="str">
        <f t="shared" si="112"/>
        <v/>
      </c>
      <c r="D1471" s="34" t="str">
        <f t="shared" si="113"/>
        <v/>
      </c>
      <c r="E1471" s="34" t="str">
        <f t="shared" si="114"/>
        <v/>
      </c>
      <c r="F1471" s="35" t="str">
        <f>IF(ISERROR(CONSOLIDADO!D1475&amp;IF(LEN(CONSOLIDADO!G1475)=1,"00"&amp;CONSOLIDADO!G1475,IF(LEN(CONSOLIDADO!G1475)=2,"0"&amp;CONSOLIDADO!G1475,IF(LEN(CONSOLIDADO!G1475)=3,CONSOLIDADO!G1475,""))))=TRUE,"",CONSOLIDADO!D1475&amp;IF(LEN(CONSOLIDADO!G1475)=1,"00"&amp;CONSOLIDADO!G1475,IF(LEN(CONSOLIDADO!G1475)=2,"0"&amp;CONSOLIDADO!G1475,IF(LEN(CONSOLIDADO!G1475)=3,CONSOLIDADO!G1475,""))))</f>
        <v/>
      </c>
      <c r="G1471" s="16">
        <f>CONSOLIDADO!B1475</f>
        <v>0</v>
      </c>
      <c r="H1471" s="16" t="str">
        <f>MID(CONSOLIDADO!E1475,6,250)</f>
        <v/>
      </c>
      <c r="I1471" s="36">
        <f>CONSOLIDADO!H1475</f>
        <v>0</v>
      </c>
      <c r="J1471" s="34" t="str">
        <f>+CONSOLIDADO!P1475&amp;" - "&amp;CONSOLIDADO!Q1475&amp;" - "&amp;CONSOLIDADO!R1475&amp;" "&amp;CONSOLIDADO!S1475</f>
        <v xml:space="preserve"> -  -  </v>
      </c>
      <c r="K1471" s="34" t="str">
        <f>+CONSOLIDADO!J1475&amp;" "&amp;CONSOLIDADO!K1475</f>
        <v xml:space="preserve"> </v>
      </c>
      <c r="L1471" s="16" t="str">
        <f>+CONSOLIDADO!L1475&amp;" "&amp;CONSOLIDADO!M1475</f>
        <v xml:space="preserve"> </v>
      </c>
      <c r="M1471" s="16" t="str">
        <f>+CONSOLIDADO!N1475&amp;" "&amp;CONSOLIDADO!O1475</f>
        <v xml:space="preserve"> </v>
      </c>
    </row>
    <row r="1472" spans="1:13" x14ac:dyDescent="0.2">
      <c r="A1472" s="34" t="str">
        <f t="shared" si="110"/>
        <v>-969</v>
      </c>
      <c r="B1472" s="34">
        <f t="shared" si="111"/>
        <v>969</v>
      </c>
      <c r="C1472" s="34" t="str">
        <f t="shared" si="112"/>
        <v/>
      </c>
      <c r="D1472" s="34" t="str">
        <f t="shared" si="113"/>
        <v/>
      </c>
      <c r="E1472" s="34" t="str">
        <f t="shared" si="114"/>
        <v/>
      </c>
      <c r="F1472" s="35" t="str">
        <f>IF(ISERROR(CONSOLIDADO!D1476&amp;IF(LEN(CONSOLIDADO!G1476)=1,"00"&amp;CONSOLIDADO!G1476,IF(LEN(CONSOLIDADO!G1476)=2,"0"&amp;CONSOLIDADO!G1476,IF(LEN(CONSOLIDADO!G1476)=3,CONSOLIDADO!G1476,""))))=TRUE,"",CONSOLIDADO!D1476&amp;IF(LEN(CONSOLIDADO!G1476)=1,"00"&amp;CONSOLIDADO!G1476,IF(LEN(CONSOLIDADO!G1476)=2,"0"&amp;CONSOLIDADO!G1476,IF(LEN(CONSOLIDADO!G1476)=3,CONSOLIDADO!G1476,""))))</f>
        <v/>
      </c>
      <c r="G1472" s="16">
        <f>CONSOLIDADO!B1476</f>
        <v>0</v>
      </c>
      <c r="H1472" s="16" t="str">
        <f>MID(CONSOLIDADO!E1476,6,250)</f>
        <v/>
      </c>
      <c r="I1472" s="36">
        <f>CONSOLIDADO!H1476</f>
        <v>0</v>
      </c>
      <c r="J1472" s="34" t="str">
        <f>+CONSOLIDADO!P1476&amp;" - "&amp;CONSOLIDADO!Q1476&amp;" - "&amp;CONSOLIDADO!R1476&amp;" "&amp;CONSOLIDADO!S1476</f>
        <v xml:space="preserve"> -  -  </v>
      </c>
      <c r="K1472" s="34" t="str">
        <f>+CONSOLIDADO!J1476&amp;" "&amp;CONSOLIDADO!K1476</f>
        <v xml:space="preserve"> </v>
      </c>
      <c r="L1472" s="16" t="str">
        <f>+CONSOLIDADO!L1476&amp;" "&amp;CONSOLIDADO!M1476</f>
        <v xml:space="preserve"> </v>
      </c>
      <c r="M1472" s="16" t="str">
        <f>+CONSOLIDADO!N1476&amp;" "&amp;CONSOLIDADO!O1476</f>
        <v xml:space="preserve"> </v>
      </c>
    </row>
    <row r="1473" spans="1:13" x14ac:dyDescent="0.2">
      <c r="A1473" s="34" t="str">
        <f t="shared" si="110"/>
        <v>-970</v>
      </c>
      <c r="B1473" s="34">
        <f t="shared" si="111"/>
        <v>970</v>
      </c>
      <c r="C1473" s="34" t="str">
        <f t="shared" si="112"/>
        <v/>
      </c>
      <c r="D1473" s="34" t="str">
        <f t="shared" si="113"/>
        <v/>
      </c>
      <c r="E1473" s="34" t="str">
        <f t="shared" si="114"/>
        <v/>
      </c>
      <c r="F1473" s="35" t="str">
        <f>IF(ISERROR(CONSOLIDADO!D1477&amp;IF(LEN(CONSOLIDADO!G1477)=1,"00"&amp;CONSOLIDADO!G1477,IF(LEN(CONSOLIDADO!G1477)=2,"0"&amp;CONSOLIDADO!G1477,IF(LEN(CONSOLIDADO!G1477)=3,CONSOLIDADO!G1477,""))))=TRUE,"",CONSOLIDADO!D1477&amp;IF(LEN(CONSOLIDADO!G1477)=1,"00"&amp;CONSOLIDADO!G1477,IF(LEN(CONSOLIDADO!G1477)=2,"0"&amp;CONSOLIDADO!G1477,IF(LEN(CONSOLIDADO!G1477)=3,CONSOLIDADO!G1477,""))))</f>
        <v/>
      </c>
      <c r="G1473" s="16">
        <f>CONSOLIDADO!B1477</f>
        <v>0</v>
      </c>
      <c r="H1473" s="16" t="str">
        <f>MID(CONSOLIDADO!E1477,6,250)</f>
        <v/>
      </c>
      <c r="I1473" s="36">
        <f>CONSOLIDADO!H1477</f>
        <v>0</v>
      </c>
      <c r="J1473" s="34" t="str">
        <f>+CONSOLIDADO!P1477&amp;" - "&amp;CONSOLIDADO!Q1477&amp;" - "&amp;CONSOLIDADO!R1477&amp;" "&amp;CONSOLIDADO!S1477</f>
        <v xml:space="preserve"> -  -  </v>
      </c>
      <c r="K1473" s="34" t="str">
        <f>+CONSOLIDADO!J1477&amp;" "&amp;CONSOLIDADO!K1477</f>
        <v xml:space="preserve"> </v>
      </c>
      <c r="L1473" s="16" t="str">
        <f>+CONSOLIDADO!L1477&amp;" "&amp;CONSOLIDADO!M1477</f>
        <v xml:space="preserve"> </v>
      </c>
      <c r="M1473" s="16" t="str">
        <f>+CONSOLIDADO!N1477&amp;" "&amp;CONSOLIDADO!O1477</f>
        <v xml:space="preserve"> </v>
      </c>
    </row>
    <row r="1474" spans="1:13" x14ac:dyDescent="0.2">
      <c r="A1474" s="34" t="str">
        <f t="shared" si="110"/>
        <v>-971</v>
      </c>
      <c r="B1474" s="34">
        <f t="shared" si="111"/>
        <v>971</v>
      </c>
      <c r="C1474" s="34" t="str">
        <f t="shared" si="112"/>
        <v/>
      </c>
      <c r="D1474" s="34" t="str">
        <f t="shared" si="113"/>
        <v/>
      </c>
      <c r="E1474" s="34" t="str">
        <f t="shared" si="114"/>
        <v/>
      </c>
      <c r="F1474" s="35" t="str">
        <f>IF(ISERROR(CONSOLIDADO!D1478&amp;IF(LEN(CONSOLIDADO!G1478)=1,"00"&amp;CONSOLIDADO!G1478,IF(LEN(CONSOLIDADO!G1478)=2,"0"&amp;CONSOLIDADO!G1478,IF(LEN(CONSOLIDADO!G1478)=3,CONSOLIDADO!G1478,""))))=TRUE,"",CONSOLIDADO!D1478&amp;IF(LEN(CONSOLIDADO!G1478)=1,"00"&amp;CONSOLIDADO!G1478,IF(LEN(CONSOLIDADO!G1478)=2,"0"&amp;CONSOLIDADO!G1478,IF(LEN(CONSOLIDADO!G1478)=3,CONSOLIDADO!G1478,""))))</f>
        <v/>
      </c>
      <c r="G1474" s="16">
        <f>CONSOLIDADO!B1478</f>
        <v>0</v>
      </c>
      <c r="H1474" s="16" t="str">
        <f>MID(CONSOLIDADO!E1478,6,250)</f>
        <v/>
      </c>
      <c r="I1474" s="36">
        <f>CONSOLIDADO!H1478</f>
        <v>0</v>
      </c>
      <c r="J1474" s="34" t="str">
        <f>+CONSOLIDADO!P1478&amp;" - "&amp;CONSOLIDADO!Q1478&amp;" - "&amp;CONSOLIDADO!R1478&amp;" "&amp;CONSOLIDADO!S1478</f>
        <v xml:space="preserve"> -  -  </v>
      </c>
      <c r="K1474" s="34" t="str">
        <f>+CONSOLIDADO!J1478&amp;" "&amp;CONSOLIDADO!K1478</f>
        <v xml:space="preserve"> </v>
      </c>
      <c r="L1474" s="16" t="str">
        <f>+CONSOLIDADO!L1478&amp;" "&amp;CONSOLIDADO!M1478</f>
        <v xml:space="preserve"> </v>
      </c>
      <c r="M1474" s="16" t="str">
        <f>+CONSOLIDADO!N1478&amp;" "&amp;CONSOLIDADO!O1478</f>
        <v xml:space="preserve"> </v>
      </c>
    </row>
    <row r="1475" spans="1:13" x14ac:dyDescent="0.2">
      <c r="A1475" s="34" t="str">
        <f t="shared" si="110"/>
        <v>-972</v>
      </c>
      <c r="B1475" s="34">
        <f t="shared" si="111"/>
        <v>972</v>
      </c>
      <c r="C1475" s="34" t="str">
        <f t="shared" si="112"/>
        <v/>
      </c>
      <c r="D1475" s="34" t="str">
        <f t="shared" si="113"/>
        <v/>
      </c>
      <c r="E1475" s="34" t="str">
        <f t="shared" si="114"/>
        <v/>
      </c>
      <c r="F1475" s="35" t="str">
        <f>IF(ISERROR(CONSOLIDADO!D1479&amp;IF(LEN(CONSOLIDADO!G1479)=1,"00"&amp;CONSOLIDADO!G1479,IF(LEN(CONSOLIDADO!G1479)=2,"0"&amp;CONSOLIDADO!G1479,IF(LEN(CONSOLIDADO!G1479)=3,CONSOLIDADO!G1479,""))))=TRUE,"",CONSOLIDADO!D1479&amp;IF(LEN(CONSOLIDADO!G1479)=1,"00"&amp;CONSOLIDADO!G1479,IF(LEN(CONSOLIDADO!G1479)=2,"0"&amp;CONSOLIDADO!G1479,IF(LEN(CONSOLIDADO!G1479)=3,CONSOLIDADO!G1479,""))))</f>
        <v/>
      </c>
      <c r="G1475" s="16">
        <f>CONSOLIDADO!B1479</f>
        <v>0</v>
      </c>
      <c r="H1475" s="16" t="str">
        <f>MID(CONSOLIDADO!E1479,6,250)</f>
        <v/>
      </c>
      <c r="I1475" s="36">
        <f>CONSOLIDADO!H1479</f>
        <v>0</v>
      </c>
      <c r="J1475" s="34" t="str">
        <f>+CONSOLIDADO!P1479&amp;" - "&amp;CONSOLIDADO!Q1479&amp;" - "&amp;CONSOLIDADO!R1479&amp;" "&amp;CONSOLIDADO!S1479</f>
        <v xml:space="preserve"> -  -  </v>
      </c>
      <c r="K1475" s="34" t="str">
        <f>+CONSOLIDADO!J1479&amp;" "&amp;CONSOLIDADO!K1479</f>
        <v xml:space="preserve"> </v>
      </c>
      <c r="L1475" s="16" t="str">
        <f>+CONSOLIDADO!L1479&amp;" "&amp;CONSOLIDADO!M1479</f>
        <v xml:space="preserve"> </v>
      </c>
      <c r="M1475" s="16" t="str">
        <f>+CONSOLIDADO!N1479&amp;" "&amp;CONSOLIDADO!O1479</f>
        <v xml:space="preserve"> </v>
      </c>
    </row>
    <row r="1476" spans="1:13" x14ac:dyDescent="0.2">
      <c r="A1476" s="34" t="str">
        <f t="shared" ref="A1476:A1539" si="115">+C1476&amp;"-"&amp;B1476</f>
        <v>-973</v>
      </c>
      <c r="B1476" s="34">
        <f t="shared" ref="B1476:B1539" si="116">IF(C1476=C1475,B1475+1,1)</f>
        <v>973</v>
      </c>
      <c r="C1476" s="34" t="str">
        <f t="shared" ref="C1476:C1539" si="117">MID($F1476,1,13)</f>
        <v/>
      </c>
      <c r="D1476" s="34" t="str">
        <f t="shared" ref="D1476:D1539" si="118">MID($F1476,1,15)</f>
        <v/>
      </c>
      <c r="E1476" s="34" t="str">
        <f t="shared" ref="E1476:E1539" si="119">MID($F1476,1,17)</f>
        <v/>
      </c>
      <c r="F1476" s="35" t="str">
        <f>IF(ISERROR(CONSOLIDADO!D1480&amp;IF(LEN(CONSOLIDADO!G1480)=1,"00"&amp;CONSOLIDADO!G1480,IF(LEN(CONSOLIDADO!G1480)=2,"0"&amp;CONSOLIDADO!G1480,IF(LEN(CONSOLIDADO!G1480)=3,CONSOLIDADO!G1480,""))))=TRUE,"",CONSOLIDADO!D1480&amp;IF(LEN(CONSOLIDADO!G1480)=1,"00"&amp;CONSOLIDADO!G1480,IF(LEN(CONSOLIDADO!G1480)=2,"0"&amp;CONSOLIDADO!G1480,IF(LEN(CONSOLIDADO!G1480)=3,CONSOLIDADO!G1480,""))))</f>
        <v/>
      </c>
      <c r="G1476" s="16">
        <f>CONSOLIDADO!B1480</f>
        <v>0</v>
      </c>
      <c r="H1476" s="16" t="str">
        <f>MID(CONSOLIDADO!E1480,6,250)</f>
        <v/>
      </c>
      <c r="I1476" s="36">
        <f>CONSOLIDADO!H1480</f>
        <v>0</v>
      </c>
      <c r="J1476" s="34" t="str">
        <f>+CONSOLIDADO!P1480&amp;" - "&amp;CONSOLIDADO!Q1480&amp;" - "&amp;CONSOLIDADO!R1480&amp;" "&amp;CONSOLIDADO!S1480</f>
        <v xml:space="preserve"> -  -  </v>
      </c>
      <c r="K1476" s="34" t="str">
        <f>+CONSOLIDADO!J1480&amp;" "&amp;CONSOLIDADO!K1480</f>
        <v xml:space="preserve"> </v>
      </c>
      <c r="L1476" s="16" t="str">
        <f>+CONSOLIDADO!L1480&amp;" "&amp;CONSOLIDADO!M1480</f>
        <v xml:space="preserve"> </v>
      </c>
      <c r="M1476" s="16" t="str">
        <f>+CONSOLIDADO!N1480&amp;" "&amp;CONSOLIDADO!O1480</f>
        <v xml:space="preserve"> </v>
      </c>
    </row>
    <row r="1477" spans="1:13" x14ac:dyDescent="0.2">
      <c r="A1477" s="34" t="str">
        <f t="shared" si="115"/>
        <v>-974</v>
      </c>
      <c r="B1477" s="34">
        <f t="shared" si="116"/>
        <v>974</v>
      </c>
      <c r="C1477" s="34" t="str">
        <f t="shared" si="117"/>
        <v/>
      </c>
      <c r="D1477" s="34" t="str">
        <f t="shared" si="118"/>
        <v/>
      </c>
      <c r="E1477" s="34" t="str">
        <f t="shared" si="119"/>
        <v/>
      </c>
      <c r="F1477" s="35" t="str">
        <f>IF(ISERROR(CONSOLIDADO!D1481&amp;IF(LEN(CONSOLIDADO!G1481)=1,"00"&amp;CONSOLIDADO!G1481,IF(LEN(CONSOLIDADO!G1481)=2,"0"&amp;CONSOLIDADO!G1481,IF(LEN(CONSOLIDADO!G1481)=3,CONSOLIDADO!G1481,""))))=TRUE,"",CONSOLIDADO!D1481&amp;IF(LEN(CONSOLIDADO!G1481)=1,"00"&amp;CONSOLIDADO!G1481,IF(LEN(CONSOLIDADO!G1481)=2,"0"&amp;CONSOLIDADO!G1481,IF(LEN(CONSOLIDADO!G1481)=3,CONSOLIDADO!G1481,""))))</f>
        <v/>
      </c>
      <c r="G1477" s="16">
        <f>CONSOLIDADO!B1481</f>
        <v>0</v>
      </c>
      <c r="H1477" s="16" t="str">
        <f>MID(CONSOLIDADO!E1481,6,250)</f>
        <v/>
      </c>
      <c r="I1477" s="36">
        <f>CONSOLIDADO!H1481</f>
        <v>0</v>
      </c>
      <c r="J1477" s="34" t="str">
        <f>+CONSOLIDADO!P1481&amp;" - "&amp;CONSOLIDADO!Q1481&amp;" - "&amp;CONSOLIDADO!R1481&amp;" "&amp;CONSOLIDADO!S1481</f>
        <v xml:space="preserve"> -  -  </v>
      </c>
      <c r="K1477" s="34" t="str">
        <f>+CONSOLIDADO!J1481&amp;" "&amp;CONSOLIDADO!K1481</f>
        <v xml:space="preserve"> </v>
      </c>
      <c r="L1477" s="16" t="str">
        <f>+CONSOLIDADO!L1481&amp;" "&amp;CONSOLIDADO!M1481</f>
        <v xml:space="preserve"> </v>
      </c>
      <c r="M1477" s="16" t="str">
        <f>+CONSOLIDADO!N1481&amp;" "&amp;CONSOLIDADO!O1481</f>
        <v xml:space="preserve"> </v>
      </c>
    </row>
    <row r="1478" spans="1:13" x14ac:dyDescent="0.2">
      <c r="A1478" s="34" t="str">
        <f t="shared" si="115"/>
        <v>-975</v>
      </c>
      <c r="B1478" s="34">
        <f t="shared" si="116"/>
        <v>975</v>
      </c>
      <c r="C1478" s="34" t="str">
        <f t="shared" si="117"/>
        <v/>
      </c>
      <c r="D1478" s="34" t="str">
        <f t="shared" si="118"/>
        <v/>
      </c>
      <c r="E1478" s="34" t="str">
        <f t="shared" si="119"/>
        <v/>
      </c>
      <c r="F1478" s="35" t="str">
        <f>IF(ISERROR(CONSOLIDADO!D1482&amp;IF(LEN(CONSOLIDADO!G1482)=1,"00"&amp;CONSOLIDADO!G1482,IF(LEN(CONSOLIDADO!G1482)=2,"0"&amp;CONSOLIDADO!G1482,IF(LEN(CONSOLIDADO!G1482)=3,CONSOLIDADO!G1482,""))))=TRUE,"",CONSOLIDADO!D1482&amp;IF(LEN(CONSOLIDADO!G1482)=1,"00"&amp;CONSOLIDADO!G1482,IF(LEN(CONSOLIDADO!G1482)=2,"0"&amp;CONSOLIDADO!G1482,IF(LEN(CONSOLIDADO!G1482)=3,CONSOLIDADO!G1482,""))))</f>
        <v/>
      </c>
      <c r="G1478" s="16">
        <f>CONSOLIDADO!B1482</f>
        <v>0</v>
      </c>
      <c r="H1478" s="16" t="str">
        <f>MID(CONSOLIDADO!E1482,6,250)</f>
        <v/>
      </c>
      <c r="I1478" s="36">
        <f>CONSOLIDADO!H1482</f>
        <v>0</v>
      </c>
      <c r="J1478" s="34" t="str">
        <f>+CONSOLIDADO!P1482&amp;" - "&amp;CONSOLIDADO!Q1482&amp;" - "&amp;CONSOLIDADO!R1482&amp;" "&amp;CONSOLIDADO!S1482</f>
        <v xml:space="preserve"> -  -  </v>
      </c>
      <c r="K1478" s="34" t="str">
        <f>+CONSOLIDADO!J1482&amp;" "&amp;CONSOLIDADO!K1482</f>
        <v xml:space="preserve"> </v>
      </c>
      <c r="L1478" s="16" t="str">
        <f>+CONSOLIDADO!L1482&amp;" "&amp;CONSOLIDADO!M1482</f>
        <v xml:space="preserve"> </v>
      </c>
      <c r="M1478" s="16" t="str">
        <f>+CONSOLIDADO!N1482&amp;" "&amp;CONSOLIDADO!O1482</f>
        <v xml:space="preserve"> </v>
      </c>
    </row>
    <row r="1479" spans="1:13" x14ac:dyDescent="0.2">
      <c r="A1479" s="34" t="str">
        <f t="shared" si="115"/>
        <v>-976</v>
      </c>
      <c r="B1479" s="34">
        <f t="shared" si="116"/>
        <v>976</v>
      </c>
      <c r="C1479" s="34" t="str">
        <f t="shared" si="117"/>
        <v/>
      </c>
      <c r="D1479" s="34" t="str">
        <f t="shared" si="118"/>
        <v/>
      </c>
      <c r="E1479" s="34" t="str">
        <f t="shared" si="119"/>
        <v/>
      </c>
      <c r="F1479" s="35" t="str">
        <f>IF(ISERROR(CONSOLIDADO!D1483&amp;IF(LEN(CONSOLIDADO!G1483)=1,"00"&amp;CONSOLIDADO!G1483,IF(LEN(CONSOLIDADO!G1483)=2,"0"&amp;CONSOLIDADO!G1483,IF(LEN(CONSOLIDADO!G1483)=3,CONSOLIDADO!G1483,""))))=TRUE,"",CONSOLIDADO!D1483&amp;IF(LEN(CONSOLIDADO!G1483)=1,"00"&amp;CONSOLIDADO!G1483,IF(LEN(CONSOLIDADO!G1483)=2,"0"&amp;CONSOLIDADO!G1483,IF(LEN(CONSOLIDADO!G1483)=3,CONSOLIDADO!G1483,""))))</f>
        <v/>
      </c>
      <c r="G1479" s="16">
        <f>CONSOLIDADO!B1483</f>
        <v>0</v>
      </c>
      <c r="H1479" s="16" t="str">
        <f>MID(CONSOLIDADO!E1483,6,250)</f>
        <v/>
      </c>
      <c r="I1479" s="36">
        <f>CONSOLIDADO!H1483</f>
        <v>0</v>
      </c>
      <c r="J1479" s="34" t="str">
        <f>+CONSOLIDADO!P1483&amp;" - "&amp;CONSOLIDADO!Q1483&amp;" - "&amp;CONSOLIDADO!R1483&amp;" "&amp;CONSOLIDADO!S1483</f>
        <v xml:space="preserve"> -  -  </v>
      </c>
      <c r="K1479" s="34" t="str">
        <f>+CONSOLIDADO!J1483&amp;" "&amp;CONSOLIDADO!K1483</f>
        <v xml:space="preserve"> </v>
      </c>
      <c r="L1479" s="16" t="str">
        <f>+CONSOLIDADO!L1483&amp;" "&amp;CONSOLIDADO!M1483</f>
        <v xml:space="preserve"> </v>
      </c>
      <c r="M1479" s="16" t="str">
        <f>+CONSOLIDADO!N1483&amp;" "&amp;CONSOLIDADO!O1483</f>
        <v xml:space="preserve"> </v>
      </c>
    </row>
    <row r="1480" spans="1:13" x14ac:dyDescent="0.2">
      <c r="A1480" s="34" t="str">
        <f t="shared" si="115"/>
        <v>-977</v>
      </c>
      <c r="B1480" s="34">
        <f t="shared" si="116"/>
        <v>977</v>
      </c>
      <c r="C1480" s="34" t="str">
        <f t="shared" si="117"/>
        <v/>
      </c>
      <c r="D1480" s="34" t="str">
        <f t="shared" si="118"/>
        <v/>
      </c>
      <c r="E1480" s="34" t="str">
        <f t="shared" si="119"/>
        <v/>
      </c>
      <c r="F1480" s="35" t="str">
        <f>IF(ISERROR(CONSOLIDADO!D1484&amp;IF(LEN(CONSOLIDADO!G1484)=1,"00"&amp;CONSOLIDADO!G1484,IF(LEN(CONSOLIDADO!G1484)=2,"0"&amp;CONSOLIDADO!G1484,IF(LEN(CONSOLIDADO!G1484)=3,CONSOLIDADO!G1484,""))))=TRUE,"",CONSOLIDADO!D1484&amp;IF(LEN(CONSOLIDADO!G1484)=1,"00"&amp;CONSOLIDADO!G1484,IF(LEN(CONSOLIDADO!G1484)=2,"0"&amp;CONSOLIDADO!G1484,IF(LEN(CONSOLIDADO!G1484)=3,CONSOLIDADO!G1484,""))))</f>
        <v/>
      </c>
      <c r="G1480" s="16">
        <f>CONSOLIDADO!B1484</f>
        <v>0</v>
      </c>
      <c r="H1480" s="16" t="str">
        <f>MID(CONSOLIDADO!E1484,6,250)</f>
        <v/>
      </c>
      <c r="I1480" s="36">
        <f>CONSOLIDADO!H1484</f>
        <v>0</v>
      </c>
      <c r="J1480" s="34" t="str">
        <f>+CONSOLIDADO!P1484&amp;" - "&amp;CONSOLIDADO!Q1484&amp;" - "&amp;CONSOLIDADO!R1484&amp;" "&amp;CONSOLIDADO!S1484</f>
        <v xml:space="preserve"> -  -  </v>
      </c>
      <c r="K1480" s="34" t="str">
        <f>+CONSOLIDADO!J1484&amp;" "&amp;CONSOLIDADO!K1484</f>
        <v xml:space="preserve"> </v>
      </c>
      <c r="L1480" s="16" t="str">
        <f>+CONSOLIDADO!L1484&amp;" "&amp;CONSOLIDADO!M1484</f>
        <v xml:space="preserve"> </v>
      </c>
      <c r="M1480" s="16" t="str">
        <f>+CONSOLIDADO!N1484&amp;" "&amp;CONSOLIDADO!O1484</f>
        <v xml:space="preserve"> </v>
      </c>
    </row>
    <row r="1481" spans="1:13" x14ac:dyDescent="0.2">
      <c r="A1481" s="34" t="str">
        <f t="shared" si="115"/>
        <v>-978</v>
      </c>
      <c r="B1481" s="34">
        <f t="shared" si="116"/>
        <v>978</v>
      </c>
      <c r="C1481" s="34" t="str">
        <f t="shared" si="117"/>
        <v/>
      </c>
      <c r="D1481" s="34" t="str">
        <f t="shared" si="118"/>
        <v/>
      </c>
      <c r="E1481" s="34" t="str">
        <f t="shared" si="119"/>
        <v/>
      </c>
      <c r="F1481" s="35" t="str">
        <f>IF(ISERROR(CONSOLIDADO!D1485&amp;IF(LEN(CONSOLIDADO!G1485)=1,"00"&amp;CONSOLIDADO!G1485,IF(LEN(CONSOLIDADO!G1485)=2,"0"&amp;CONSOLIDADO!G1485,IF(LEN(CONSOLIDADO!G1485)=3,CONSOLIDADO!G1485,""))))=TRUE,"",CONSOLIDADO!D1485&amp;IF(LEN(CONSOLIDADO!G1485)=1,"00"&amp;CONSOLIDADO!G1485,IF(LEN(CONSOLIDADO!G1485)=2,"0"&amp;CONSOLIDADO!G1485,IF(LEN(CONSOLIDADO!G1485)=3,CONSOLIDADO!G1485,""))))</f>
        <v/>
      </c>
      <c r="G1481" s="16">
        <f>CONSOLIDADO!B1485</f>
        <v>0</v>
      </c>
      <c r="H1481" s="16" t="str">
        <f>MID(CONSOLIDADO!E1485,6,250)</f>
        <v/>
      </c>
      <c r="I1481" s="36">
        <f>CONSOLIDADO!H1485</f>
        <v>0</v>
      </c>
      <c r="J1481" s="34" t="str">
        <f>+CONSOLIDADO!P1485&amp;" - "&amp;CONSOLIDADO!Q1485&amp;" - "&amp;CONSOLIDADO!R1485&amp;" "&amp;CONSOLIDADO!S1485</f>
        <v xml:space="preserve"> -  -  </v>
      </c>
      <c r="K1481" s="34" t="str">
        <f>+CONSOLIDADO!J1485&amp;" "&amp;CONSOLIDADO!K1485</f>
        <v xml:space="preserve"> </v>
      </c>
      <c r="L1481" s="16" t="str">
        <f>+CONSOLIDADO!L1485&amp;" "&amp;CONSOLIDADO!M1485</f>
        <v xml:space="preserve"> </v>
      </c>
      <c r="M1481" s="16" t="str">
        <f>+CONSOLIDADO!N1485&amp;" "&amp;CONSOLIDADO!O1485</f>
        <v xml:space="preserve"> </v>
      </c>
    </row>
    <row r="1482" spans="1:13" x14ac:dyDescent="0.2">
      <c r="A1482" s="34" t="str">
        <f t="shared" si="115"/>
        <v>-979</v>
      </c>
      <c r="B1482" s="34">
        <f t="shared" si="116"/>
        <v>979</v>
      </c>
      <c r="C1482" s="34" t="str">
        <f t="shared" si="117"/>
        <v/>
      </c>
      <c r="D1482" s="34" t="str">
        <f t="shared" si="118"/>
        <v/>
      </c>
      <c r="E1482" s="34" t="str">
        <f t="shared" si="119"/>
        <v/>
      </c>
      <c r="F1482" s="35" t="str">
        <f>IF(ISERROR(CONSOLIDADO!D1486&amp;IF(LEN(CONSOLIDADO!G1486)=1,"00"&amp;CONSOLIDADO!G1486,IF(LEN(CONSOLIDADO!G1486)=2,"0"&amp;CONSOLIDADO!G1486,IF(LEN(CONSOLIDADO!G1486)=3,CONSOLIDADO!G1486,""))))=TRUE,"",CONSOLIDADO!D1486&amp;IF(LEN(CONSOLIDADO!G1486)=1,"00"&amp;CONSOLIDADO!G1486,IF(LEN(CONSOLIDADO!G1486)=2,"0"&amp;CONSOLIDADO!G1486,IF(LEN(CONSOLIDADO!G1486)=3,CONSOLIDADO!G1486,""))))</f>
        <v/>
      </c>
      <c r="G1482" s="16">
        <f>CONSOLIDADO!B1486</f>
        <v>0</v>
      </c>
      <c r="H1482" s="16" t="str">
        <f>MID(CONSOLIDADO!E1486,6,250)</f>
        <v/>
      </c>
      <c r="I1482" s="36">
        <f>CONSOLIDADO!H1486</f>
        <v>0</v>
      </c>
      <c r="J1482" s="34" t="str">
        <f>+CONSOLIDADO!P1486&amp;" - "&amp;CONSOLIDADO!Q1486&amp;" - "&amp;CONSOLIDADO!R1486&amp;" "&amp;CONSOLIDADO!S1486</f>
        <v xml:space="preserve"> -  -  </v>
      </c>
      <c r="K1482" s="34" t="str">
        <f>+CONSOLIDADO!J1486&amp;" "&amp;CONSOLIDADO!K1486</f>
        <v xml:space="preserve"> </v>
      </c>
      <c r="L1482" s="16" t="str">
        <f>+CONSOLIDADO!L1486&amp;" "&amp;CONSOLIDADO!M1486</f>
        <v xml:space="preserve"> </v>
      </c>
      <c r="M1482" s="16" t="str">
        <f>+CONSOLIDADO!N1486&amp;" "&amp;CONSOLIDADO!O1486</f>
        <v xml:space="preserve"> </v>
      </c>
    </row>
    <row r="1483" spans="1:13" x14ac:dyDescent="0.2">
      <c r="A1483" s="34" t="str">
        <f t="shared" si="115"/>
        <v>-980</v>
      </c>
      <c r="B1483" s="34">
        <f t="shared" si="116"/>
        <v>980</v>
      </c>
      <c r="C1483" s="34" t="str">
        <f t="shared" si="117"/>
        <v/>
      </c>
      <c r="D1483" s="34" t="str">
        <f t="shared" si="118"/>
        <v/>
      </c>
      <c r="E1483" s="34" t="str">
        <f t="shared" si="119"/>
        <v/>
      </c>
      <c r="F1483" s="35" t="str">
        <f>IF(ISERROR(CONSOLIDADO!D1487&amp;IF(LEN(CONSOLIDADO!G1487)=1,"00"&amp;CONSOLIDADO!G1487,IF(LEN(CONSOLIDADO!G1487)=2,"0"&amp;CONSOLIDADO!G1487,IF(LEN(CONSOLIDADO!G1487)=3,CONSOLIDADO!G1487,""))))=TRUE,"",CONSOLIDADO!D1487&amp;IF(LEN(CONSOLIDADO!G1487)=1,"00"&amp;CONSOLIDADO!G1487,IF(LEN(CONSOLIDADO!G1487)=2,"0"&amp;CONSOLIDADO!G1487,IF(LEN(CONSOLIDADO!G1487)=3,CONSOLIDADO!G1487,""))))</f>
        <v/>
      </c>
      <c r="G1483" s="16">
        <f>CONSOLIDADO!B1487</f>
        <v>0</v>
      </c>
      <c r="H1483" s="16" t="str">
        <f>MID(CONSOLIDADO!E1487,6,250)</f>
        <v/>
      </c>
      <c r="I1483" s="36">
        <f>CONSOLIDADO!H1487</f>
        <v>0</v>
      </c>
      <c r="J1483" s="34" t="str">
        <f>+CONSOLIDADO!P1487&amp;" - "&amp;CONSOLIDADO!Q1487&amp;" - "&amp;CONSOLIDADO!R1487&amp;" "&amp;CONSOLIDADO!S1487</f>
        <v xml:space="preserve"> -  -  </v>
      </c>
      <c r="K1483" s="34" t="str">
        <f>+CONSOLIDADO!J1487&amp;" "&amp;CONSOLIDADO!K1487</f>
        <v xml:space="preserve"> </v>
      </c>
      <c r="L1483" s="16" t="str">
        <f>+CONSOLIDADO!L1487&amp;" "&amp;CONSOLIDADO!M1487</f>
        <v xml:space="preserve"> </v>
      </c>
      <c r="M1483" s="16" t="str">
        <f>+CONSOLIDADO!N1487&amp;" "&amp;CONSOLIDADO!O1487</f>
        <v xml:space="preserve"> </v>
      </c>
    </row>
    <row r="1484" spans="1:13" x14ac:dyDescent="0.2">
      <c r="A1484" s="34" t="str">
        <f t="shared" si="115"/>
        <v>-981</v>
      </c>
      <c r="B1484" s="34">
        <f t="shared" si="116"/>
        <v>981</v>
      </c>
      <c r="C1484" s="34" t="str">
        <f t="shared" si="117"/>
        <v/>
      </c>
      <c r="D1484" s="34" t="str">
        <f t="shared" si="118"/>
        <v/>
      </c>
      <c r="E1484" s="34" t="str">
        <f t="shared" si="119"/>
        <v/>
      </c>
      <c r="F1484" s="35" t="str">
        <f>IF(ISERROR(CONSOLIDADO!D1488&amp;IF(LEN(CONSOLIDADO!G1488)=1,"00"&amp;CONSOLIDADO!G1488,IF(LEN(CONSOLIDADO!G1488)=2,"0"&amp;CONSOLIDADO!G1488,IF(LEN(CONSOLIDADO!G1488)=3,CONSOLIDADO!G1488,""))))=TRUE,"",CONSOLIDADO!D1488&amp;IF(LEN(CONSOLIDADO!G1488)=1,"00"&amp;CONSOLIDADO!G1488,IF(LEN(CONSOLIDADO!G1488)=2,"0"&amp;CONSOLIDADO!G1488,IF(LEN(CONSOLIDADO!G1488)=3,CONSOLIDADO!G1488,""))))</f>
        <v/>
      </c>
      <c r="G1484" s="16">
        <f>CONSOLIDADO!B1488</f>
        <v>0</v>
      </c>
      <c r="H1484" s="16" t="str">
        <f>MID(CONSOLIDADO!E1488,6,250)</f>
        <v/>
      </c>
      <c r="I1484" s="36">
        <f>CONSOLIDADO!H1488</f>
        <v>0</v>
      </c>
      <c r="J1484" s="34" t="str">
        <f>+CONSOLIDADO!P1488&amp;" - "&amp;CONSOLIDADO!Q1488&amp;" - "&amp;CONSOLIDADO!R1488&amp;" "&amp;CONSOLIDADO!S1488</f>
        <v xml:space="preserve"> -  -  </v>
      </c>
      <c r="K1484" s="34" t="str">
        <f>+CONSOLIDADO!J1488&amp;" "&amp;CONSOLIDADO!K1488</f>
        <v xml:space="preserve"> </v>
      </c>
      <c r="L1484" s="16" t="str">
        <f>+CONSOLIDADO!L1488&amp;" "&amp;CONSOLIDADO!M1488</f>
        <v xml:space="preserve"> </v>
      </c>
      <c r="M1484" s="16" t="str">
        <f>+CONSOLIDADO!N1488&amp;" "&amp;CONSOLIDADO!O1488</f>
        <v xml:space="preserve"> </v>
      </c>
    </row>
    <row r="1485" spans="1:13" x14ac:dyDescent="0.2">
      <c r="A1485" s="34" t="str">
        <f t="shared" si="115"/>
        <v>-982</v>
      </c>
      <c r="B1485" s="34">
        <f t="shared" si="116"/>
        <v>982</v>
      </c>
      <c r="C1485" s="34" t="str">
        <f t="shared" si="117"/>
        <v/>
      </c>
      <c r="D1485" s="34" t="str">
        <f t="shared" si="118"/>
        <v/>
      </c>
      <c r="E1485" s="34" t="str">
        <f t="shared" si="119"/>
        <v/>
      </c>
      <c r="F1485" s="35" t="str">
        <f>IF(ISERROR(CONSOLIDADO!D1489&amp;IF(LEN(CONSOLIDADO!G1489)=1,"00"&amp;CONSOLIDADO!G1489,IF(LEN(CONSOLIDADO!G1489)=2,"0"&amp;CONSOLIDADO!G1489,IF(LEN(CONSOLIDADO!G1489)=3,CONSOLIDADO!G1489,""))))=TRUE,"",CONSOLIDADO!D1489&amp;IF(LEN(CONSOLIDADO!G1489)=1,"00"&amp;CONSOLIDADO!G1489,IF(LEN(CONSOLIDADO!G1489)=2,"0"&amp;CONSOLIDADO!G1489,IF(LEN(CONSOLIDADO!G1489)=3,CONSOLIDADO!G1489,""))))</f>
        <v/>
      </c>
      <c r="G1485" s="16">
        <f>CONSOLIDADO!B1489</f>
        <v>0</v>
      </c>
      <c r="H1485" s="16" t="str">
        <f>MID(CONSOLIDADO!E1489,6,250)</f>
        <v/>
      </c>
      <c r="I1485" s="36">
        <f>CONSOLIDADO!H1489</f>
        <v>0</v>
      </c>
      <c r="J1485" s="34" t="str">
        <f>+CONSOLIDADO!P1489&amp;" - "&amp;CONSOLIDADO!Q1489&amp;" - "&amp;CONSOLIDADO!R1489&amp;" "&amp;CONSOLIDADO!S1489</f>
        <v xml:space="preserve"> -  -  </v>
      </c>
      <c r="K1485" s="34" t="str">
        <f>+CONSOLIDADO!J1489&amp;" "&amp;CONSOLIDADO!K1489</f>
        <v xml:space="preserve"> </v>
      </c>
      <c r="L1485" s="16" t="str">
        <f>+CONSOLIDADO!L1489&amp;" "&amp;CONSOLIDADO!M1489</f>
        <v xml:space="preserve"> </v>
      </c>
      <c r="M1485" s="16" t="str">
        <f>+CONSOLIDADO!N1489&amp;" "&amp;CONSOLIDADO!O1489</f>
        <v xml:space="preserve"> </v>
      </c>
    </row>
    <row r="1486" spans="1:13" x14ac:dyDescent="0.2">
      <c r="A1486" s="34" t="str">
        <f t="shared" si="115"/>
        <v>-983</v>
      </c>
      <c r="B1486" s="34">
        <f t="shared" si="116"/>
        <v>983</v>
      </c>
      <c r="C1486" s="34" t="str">
        <f t="shared" si="117"/>
        <v/>
      </c>
      <c r="D1486" s="34" t="str">
        <f t="shared" si="118"/>
        <v/>
      </c>
      <c r="E1486" s="34" t="str">
        <f t="shared" si="119"/>
        <v/>
      </c>
      <c r="F1486" s="35" t="str">
        <f>IF(ISERROR(CONSOLIDADO!D1490&amp;IF(LEN(CONSOLIDADO!G1490)=1,"00"&amp;CONSOLIDADO!G1490,IF(LEN(CONSOLIDADO!G1490)=2,"0"&amp;CONSOLIDADO!G1490,IF(LEN(CONSOLIDADO!G1490)=3,CONSOLIDADO!G1490,""))))=TRUE,"",CONSOLIDADO!D1490&amp;IF(LEN(CONSOLIDADO!G1490)=1,"00"&amp;CONSOLIDADO!G1490,IF(LEN(CONSOLIDADO!G1490)=2,"0"&amp;CONSOLIDADO!G1490,IF(LEN(CONSOLIDADO!G1490)=3,CONSOLIDADO!G1490,""))))</f>
        <v/>
      </c>
      <c r="G1486" s="16">
        <f>CONSOLIDADO!B1490</f>
        <v>0</v>
      </c>
      <c r="H1486" s="16" t="str">
        <f>MID(CONSOLIDADO!E1490,6,250)</f>
        <v/>
      </c>
      <c r="I1486" s="36">
        <f>CONSOLIDADO!H1490</f>
        <v>0</v>
      </c>
      <c r="J1486" s="34" t="str">
        <f>+CONSOLIDADO!P1490&amp;" - "&amp;CONSOLIDADO!Q1490&amp;" - "&amp;CONSOLIDADO!R1490&amp;" "&amp;CONSOLIDADO!S1490</f>
        <v xml:space="preserve"> -  -  </v>
      </c>
      <c r="K1486" s="34" t="str">
        <f>+CONSOLIDADO!J1490&amp;" "&amp;CONSOLIDADO!K1490</f>
        <v xml:space="preserve"> </v>
      </c>
      <c r="L1486" s="16" t="str">
        <f>+CONSOLIDADO!L1490&amp;" "&amp;CONSOLIDADO!M1490</f>
        <v xml:space="preserve"> </v>
      </c>
      <c r="M1486" s="16" t="str">
        <f>+CONSOLIDADO!N1490&amp;" "&amp;CONSOLIDADO!O1490</f>
        <v xml:space="preserve"> </v>
      </c>
    </row>
    <row r="1487" spans="1:13" x14ac:dyDescent="0.2">
      <c r="A1487" s="34" t="str">
        <f t="shared" si="115"/>
        <v>-984</v>
      </c>
      <c r="B1487" s="34">
        <f t="shared" si="116"/>
        <v>984</v>
      </c>
      <c r="C1487" s="34" t="str">
        <f t="shared" si="117"/>
        <v/>
      </c>
      <c r="D1487" s="34" t="str">
        <f t="shared" si="118"/>
        <v/>
      </c>
      <c r="E1487" s="34" t="str">
        <f t="shared" si="119"/>
        <v/>
      </c>
      <c r="F1487" s="35" t="str">
        <f>IF(ISERROR(CONSOLIDADO!D1491&amp;IF(LEN(CONSOLIDADO!G1491)=1,"00"&amp;CONSOLIDADO!G1491,IF(LEN(CONSOLIDADO!G1491)=2,"0"&amp;CONSOLIDADO!G1491,IF(LEN(CONSOLIDADO!G1491)=3,CONSOLIDADO!G1491,""))))=TRUE,"",CONSOLIDADO!D1491&amp;IF(LEN(CONSOLIDADO!G1491)=1,"00"&amp;CONSOLIDADO!G1491,IF(LEN(CONSOLIDADO!G1491)=2,"0"&amp;CONSOLIDADO!G1491,IF(LEN(CONSOLIDADO!G1491)=3,CONSOLIDADO!G1491,""))))</f>
        <v/>
      </c>
      <c r="G1487" s="16">
        <f>CONSOLIDADO!B1491</f>
        <v>0</v>
      </c>
      <c r="H1487" s="16" t="str">
        <f>MID(CONSOLIDADO!E1491,6,250)</f>
        <v/>
      </c>
      <c r="I1487" s="36">
        <f>CONSOLIDADO!H1491</f>
        <v>0</v>
      </c>
      <c r="J1487" s="34" t="str">
        <f>+CONSOLIDADO!P1491&amp;" - "&amp;CONSOLIDADO!Q1491&amp;" - "&amp;CONSOLIDADO!R1491&amp;" "&amp;CONSOLIDADO!S1491</f>
        <v xml:space="preserve"> -  -  </v>
      </c>
      <c r="K1487" s="34" t="str">
        <f>+CONSOLIDADO!J1491&amp;" "&amp;CONSOLIDADO!K1491</f>
        <v xml:space="preserve"> </v>
      </c>
      <c r="L1487" s="16" t="str">
        <f>+CONSOLIDADO!L1491&amp;" "&amp;CONSOLIDADO!M1491</f>
        <v xml:space="preserve"> </v>
      </c>
      <c r="M1487" s="16" t="str">
        <f>+CONSOLIDADO!N1491&amp;" "&amp;CONSOLIDADO!O1491</f>
        <v xml:space="preserve"> </v>
      </c>
    </row>
    <row r="1488" spans="1:13" x14ac:dyDescent="0.2">
      <c r="A1488" s="34" t="str">
        <f t="shared" si="115"/>
        <v>-985</v>
      </c>
      <c r="B1488" s="34">
        <f t="shared" si="116"/>
        <v>985</v>
      </c>
      <c r="C1488" s="34" t="str">
        <f t="shared" si="117"/>
        <v/>
      </c>
      <c r="D1488" s="34" t="str">
        <f t="shared" si="118"/>
        <v/>
      </c>
      <c r="E1488" s="34" t="str">
        <f t="shared" si="119"/>
        <v/>
      </c>
      <c r="F1488" s="35" t="str">
        <f>IF(ISERROR(CONSOLIDADO!D1492&amp;IF(LEN(CONSOLIDADO!G1492)=1,"00"&amp;CONSOLIDADO!G1492,IF(LEN(CONSOLIDADO!G1492)=2,"0"&amp;CONSOLIDADO!G1492,IF(LEN(CONSOLIDADO!G1492)=3,CONSOLIDADO!G1492,""))))=TRUE,"",CONSOLIDADO!D1492&amp;IF(LEN(CONSOLIDADO!G1492)=1,"00"&amp;CONSOLIDADO!G1492,IF(LEN(CONSOLIDADO!G1492)=2,"0"&amp;CONSOLIDADO!G1492,IF(LEN(CONSOLIDADO!G1492)=3,CONSOLIDADO!G1492,""))))</f>
        <v/>
      </c>
      <c r="G1488" s="16">
        <f>CONSOLIDADO!B1492</f>
        <v>0</v>
      </c>
      <c r="H1488" s="16" t="str">
        <f>MID(CONSOLIDADO!E1492,6,250)</f>
        <v/>
      </c>
      <c r="I1488" s="36">
        <f>CONSOLIDADO!H1492</f>
        <v>0</v>
      </c>
      <c r="J1488" s="34" t="str">
        <f>+CONSOLIDADO!P1492&amp;" - "&amp;CONSOLIDADO!Q1492&amp;" - "&amp;CONSOLIDADO!R1492&amp;" "&amp;CONSOLIDADO!S1492</f>
        <v xml:space="preserve"> -  -  </v>
      </c>
      <c r="K1488" s="34" t="str">
        <f>+CONSOLIDADO!J1492&amp;" "&amp;CONSOLIDADO!K1492</f>
        <v xml:space="preserve"> </v>
      </c>
      <c r="L1488" s="16" t="str">
        <f>+CONSOLIDADO!L1492&amp;" "&amp;CONSOLIDADO!M1492</f>
        <v xml:space="preserve"> </v>
      </c>
      <c r="M1488" s="16" t="str">
        <f>+CONSOLIDADO!N1492&amp;" "&amp;CONSOLIDADO!O1492</f>
        <v xml:space="preserve"> </v>
      </c>
    </row>
    <row r="1489" spans="1:13" x14ac:dyDescent="0.2">
      <c r="A1489" s="34" t="str">
        <f t="shared" si="115"/>
        <v>-986</v>
      </c>
      <c r="B1489" s="34">
        <f t="shared" si="116"/>
        <v>986</v>
      </c>
      <c r="C1489" s="34" t="str">
        <f t="shared" si="117"/>
        <v/>
      </c>
      <c r="D1489" s="34" t="str">
        <f t="shared" si="118"/>
        <v/>
      </c>
      <c r="E1489" s="34" t="str">
        <f t="shared" si="119"/>
        <v/>
      </c>
      <c r="F1489" s="35" t="str">
        <f>IF(ISERROR(CONSOLIDADO!D1493&amp;IF(LEN(CONSOLIDADO!G1493)=1,"00"&amp;CONSOLIDADO!G1493,IF(LEN(CONSOLIDADO!G1493)=2,"0"&amp;CONSOLIDADO!G1493,IF(LEN(CONSOLIDADO!G1493)=3,CONSOLIDADO!G1493,""))))=TRUE,"",CONSOLIDADO!D1493&amp;IF(LEN(CONSOLIDADO!G1493)=1,"00"&amp;CONSOLIDADO!G1493,IF(LEN(CONSOLIDADO!G1493)=2,"0"&amp;CONSOLIDADO!G1493,IF(LEN(CONSOLIDADO!G1493)=3,CONSOLIDADO!G1493,""))))</f>
        <v/>
      </c>
      <c r="G1489" s="16">
        <f>CONSOLIDADO!B1493</f>
        <v>0</v>
      </c>
      <c r="H1489" s="16" t="str">
        <f>MID(CONSOLIDADO!E1493,6,250)</f>
        <v/>
      </c>
      <c r="I1489" s="36">
        <f>CONSOLIDADO!H1493</f>
        <v>0</v>
      </c>
      <c r="J1489" s="34" t="str">
        <f>+CONSOLIDADO!P1493&amp;" - "&amp;CONSOLIDADO!Q1493&amp;" - "&amp;CONSOLIDADO!R1493&amp;" "&amp;CONSOLIDADO!S1493</f>
        <v xml:space="preserve"> -  -  </v>
      </c>
      <c r="K1489" s="34" t="str">
        <f>+CONSOLIDADO!J1493&amp;" "&amp;CONSOLIDADO!K1493</f>
        <v xml:space="preserve"> </v>
      </c>
      <c r="L1489" s="16" t="str">
        <f>+CONSOLIDADO!L1493&amp;" "&amp;CONSOLIDADO!M1493</f>
        <v xml:space="preserve"> </v>
      </c>
      <c r="M1489" s="16" t="str">
        <f>+CONSOLIDADO!N1493&amp;" "&amp;CONSOLIDADO!O1493</f>
        <v xml:space="preserve"> </v>
      </c>
    </row>
    <row r="1490" spans="1:13" x14ac:dyDescent="0.2">
      <c r="A1490" s="34" t="str">
        <f t="shared" si="115"/>
        <v>-987</v>
      </c>
      <c r="B1490" s="34">
        <f t="shared" si="116"/>
        <v>987</v>
      </c>
      <c r="C1490" s="34" t="str">
        <f t="shared" si="117"/>
        <v/>
      </c>
      <c r="D1490" s="34" t="str">
        <f t="shared" si="118"/>
        <v/>
      </c>
      <c r="E1490" s="34" t="str">
        <f t="shared" si="119"/>
        <v/>
      </c>
      <c r="F1490" s="35" t="str">
        <f>IF(ISERROR(CONSOLIDADO!D1494&amp;IF(LEN(CONSOLIDADO!G1494)=1,"00"&amp;CONSOLIDADO!G1494,IF(LEN(CONSOLIDADO!G1494)=2,"0"&amp;CONSOLIDADO!G1494,IF(LEN(CONSOLIDADO!G1494)=3,CONSOLIDADO!G1494,""))))=TRUE,"",CONSOLIDADO!D1494&amp;IF(LEN(CONSOLIDADO!G1494)=1,"00"&amp;CONSOLIDADO!G1494,IF(LEN(CONSOLIDADO!G1494)=2,"0"&amp;CONSOLIDADO!G1494,IF(LEN(CONSOLIDADO!G1494)=3,CONSOLIDADO!G1494,""))))</f>
        <v/>
      </c>
      <c r="G1490" s="16">
        <f>CONSOLIDADO!B1494</f>
        <v>0</v>
      </c>
      <c r="H1490" s="16" t="str">
        <f>MID(CONSOLIDADO!E1494,6,250)</f>
        <v/>
      </c>
      <c r="I1490" s="36">
        <f>CONSOLIDADO!H1494</f>
        <v>0</v>
      </c>
      <c r="J1490" s="34" t="str">
        <f>+CONSOLIDADO!P1494&amp;" - "&amp;CONSOLIDADO!Q1494&amp;" - "&amp;CONSOLIDADO!R1494&amp;" "&amp;CONSOLIDADO!S1494</f>
        <v xml:space="preserve"> -  -  </v>
      </c>
      <c r="K1490" s="34" t="str">
        <f>+CONSOLIDADO!J1494&amp;" "&amp;CONSOLIDADO!K1494</f>
        <v xml:space="preserve"> </v>
      </c>
      <c r="L1490" s="16" t="str">
        <f>+CONSOLIDADO!L1494&amp;" "&amp;CONSOLIDADO!M1494</f>
        <v xml:space="preserve"> </v>
      </c>
      <c r="M1490" s="16" t="str">
        <f>+CONSOLIDADO!N1494&amp;" "&amp;CONSOLIDADO!O1494</f>
        <v xml:space="preserve"> </v>
      </c>
    </row>
    <row r="1491" spans="1:13" x14ac:dyDescent="0.2">
      <c r="A1491" s="34" t="str">
        <f t="shared" si="115"/>
        <v>-988</v>
      </c>
      <c r="B1491" s="34">
        <f t="shared" si="116"/>
        <v>988</v>
      </c>
      <c r="C1491" s="34" t="str">
        <f t="shared" si="117"/>
        <v/>
      </c>
      <c r="D1491" s="34" t="str">
        <f t="shared" si="118"/>
        <v/>
      </c>
      <c r="E1491" s="34" t="str">
        <f t="shared" si="119"/>
        <v/>
      </c>
      <c r="F1491" s="35" t="str">
        <f>IF(ISERROR(CONSOLIDADO!D1495&amp;IF(LEN(CONSOLIDADO!G1495)=1,"00"&amp;CONSOLIDADO!G1495,IF(LEN(CONSOLIDADO!G1495)=2,"0"&amp;CONSOLIDADO!G1495,IF(LEN(CONSOLIDADO!G1495)=3,CONSOLIDADO!G1495,""))))=TRUE,"",CONSOLIDADO!D1495&amp;IF(LEN(CONSOLIDADO!G1495)=1,"00"&amp;CONSOLIDADO!G1495,IF(LEN(CONSOLIDADO!G1495)=2,"0"&amp;CONSOLIDADO!G1495,IF(LEN(CONSOLIDADO!G1495)=3,CONSOLIDADO!G1495,""))))</f>
        <v/>
      </c>
      <c r="G1491" s="16">
        <f>CONSOLIDADO!B1495</f>
        <v>0</v>
      </c>
      <c r="H1491" s="16" t="str">
        <f>MID(CONSOLIDADO!E1495,6,250)</f>
        <v/>
      </c>
      <c r="I1491" s="36">
        <f>CONSOLIDADO!H1495</f>
        <v>0</v>
      </c>
      <c r="J1491" s="34" t="str">
        <f>+CONSOLIDADO!P1495&amp;" - "&amp;CONSOLIDADO!Q1495&amp;" - "&amp;CONSOLIDADO!R1495&amp;" "&amp;CONSOLIDADO!S1495</f>
        <v xml:space="preserve"> -  -  </v>
      </c>
      <c r="K1491" s="34" t="str">
        <f>+CONSOLIDADO!J1495&amp;" "&amp;CONSOLIDADO!K1495</f>
        <v xml:space="preserve"> </v>
      </c>
      <c r="L1491" s="16" t="str">
        <f>+CONSOLIDADO!L1495&amp;" "&amp;CONSOLIDADO!M1495</f>
        <v xml:space="preserve"> </v>
      </c>
      <c r="M1491" s="16" t="str">
        <f>+CONSOLIDADO!N1495&amp;" "&amp;CONSOLIDADO!O1495</f>
        <v xml:space="preserve"> </v>
      </c>
    </row>
    <row r="1492" spans="1:13" x14ac:dyDescent="0.2">
      <c r="A1492" s="34" t="str">
        <f t="shared" si="115"/>
        <v>-989</v>
      </c>
      <c r="B1492" s="34">
        <f t="shared" si="116"/>
        <v>989</v>
      </c>
      <c r="C1492" s="34" t="str">
        <f t="shared" si="117"/>
        <v/>
      </c>
      <c r="D1492" s="34" t="str">
        <f t="shared" si="118"/>
        <v/>
      </c>
      <c r="E1492" s="34" t="str">
        <f t="shared" si="119"/>
        <v/>
      </c>
      <c r="F1492" s="35" t="str">
        <f>IF(ISERROR(CONSOLIDADO!D1496&amp;IF(LEN(CONSOLIDADO!G1496)=1,"00"&amp;CONSOLIDADO!G1496,IF(LEN(CONSOLIDADO!G1496)=2,"0"&amp;CONSOLIDADO!G1496,IF(LEN(CONSOLIDADO!G1496)=3,CONSOLIDADO!G1496,""))))=TRUE,"",CONSOLIDADO!D1496&amp;IF(LEN(CONSOLIDADO!G1496)=1,"00"&amp;CONSOLIDADO!G1496,IF(LEN(CONSOLIDADO!G1496)=2,"0"&amp;CONSOLIDADO!G1496,IF(LEN(CONSOLIDADO!G1496)=3,CONSOLIDADO!G1496,""))))</f>
        <v/>
      </c>
      <c r="G1492" s="16">
        <f>CONSOLIDADO!B1496</f>
        <v>0</v>
      </c>
      <c r="H1492" s="16" t="str">
        <f>MID(CONSOLIDADO!E1496,6,250)</f>
        <v/>
      </c>
      <c r="I1492" s="36">
        <f>CONSOLIDADO!H1496</f>
        <v>0</v>
      </c>
      <c r="J1492" s="34" t="str">
        <f>+CONSOLIDADO!P1496&amp;" - "&amp;CONSOLIDADO!Q1496&amp;" - "&amp;CONSOLIDADO!R1496&amp;" "&amp;CONSOLIDADO!S1496</f>
        <v xml:space="preserve"> -  -  </v>
      </c>
      <c r="K1492" s="34" t="str">
        <f>+CONSOLIDADO!J1496&amp;" "&amp;CONSOLIDADO!K1496</f>
        <v xml:space="preserve"> </v>
      </c>
      <c r="L1492" s="16" t="str">
        <f>+CONSOLIDADO!L1496&amp;" "&amp;CONSOLIDADO!M1496</f>
        <v xml:space="preserve"> </v>
      </c>
      <c r="M1492" s="16" t="str">
        <f>+CONSOLIDADO!N1496&amp;" "&amp;CONSOLIDADO!O1496</f>
        <v xml:space="preserve"> </v>
      </c>
    </row>
    <row r="1493" spans="1:13" x14ac:dyDescent="0.2">
      <c r="A1493" s="34" t="str">
        <f t="shared" si="115"/>
        <v>-990</v>
      </c>
      <c r="B1493" s="34">
        <f t="shared" si="116"/>
        <v>990</v>
      </c>
      <c r="C1493" s="34" t="str">
        <f t="shared" si="117"/>
        <v/>
      </c>
      <c r="D1493" s="34" t="str">
        <f t="shared" si="118"/>
        <v/>
      </c>
      <c r="E1493" s="34" t="str">
        <f t="shared" si="119"/>
        <v/>
      </c>
      <c r="F1493" s="35" t="str">
        <f>IF(ISERROR(CONSOLIDADO!D1497&amp;IF(LEN(CONSOLIDADO!G1497)=1,"00"&amp;CONSOLIDADO!G1497,IF(LEN(CONSOLIDADO!G1497)=2,"0"&amp;CONSOLIDADO!G1497,IF(LEN(CONSOLIDADO!G1497)=3,CONSOLIDADO!G1497,""))))=TRUE,"",CONSOLIDADO!D1497&amp;IF(LEN(CONSOLIDADO!G1497)=1,"00"&amp;CONSOLIDADO!G1497,IF(LEN(CONSOLIDADO!G1497)=2,"0"&amp;CONSOLIDADO!G1497,IF(LEN(CONSOLIDADO!G1497)=3,CONSOLIDADO!G1497,""))))</f>
        <v/>
      </c>
      <c r="G1493" s="16">
        <f>CONSOLIDADO!B1497</f>
        <v>0</v>
      </c>
      <c r="H1493" s="16" t="str">
        <f>MID(CONSOLIDADO!E1497,6,250)</f>
        <v/>
      </c>
      <c r="I1493" s="36">
        <f>CONSOLIDADO!H1497</f>
        <v>0</v>
      </c>
      <c r="J1493" s="34" t="str">
        <f>+CONSOLIDADO!P1497&amp;" - "&amp;CONSOLIDADO!Q1497&amp;" - "&amp;CONSOLIDADO!R1497&amp;" "&amp;CONSOLIDADO!S1497</f>
        <v xml:space="preserve"> -  -  </v>
      </c>
      <c r="K1493" s="34" t="str">
        <f>+CONSOLIDADO!J1497&amp;" "&amp;CONSOLIDADO!K1497</f>
        <v xml:space="preserve"> </v>
      </c>
      <c r="L1493" s="16" t="str">
        <f>+CONSOLIDADO!L1497&amp;" "&amp;CONSOLIDADO!M1497</f>
        <v xml:space="preserve"> </v>
      </c>
      <c r="M1493" s="16" t="str">
        <f>+CONSOLIDADO!N1497&amp;" "&amp;CONSOLIDADO!O1497</f>
        <v xml:space="preserve"> </v>
      </c>
    </row>
    <row r="1494" spans="1:13" x14ac:dyDescent="0.2">
      <c r="A1494" s="34" t="str">
        <f t="shared" si="115"/>
        <v>-991</v>
      </c>
      <c r="B1494" s="34">
        <f t="shared" si="116"/>
        <v>991</v>
      </c>
      <c r="C1494" s="34" t="str">
        <f t="shared" si="117"/>
        <v/>
      </c>
      <c r="D1494" s="34" t="str">
        <f t="shared" si="118"/>
        <v/>
      </c>
      <c r="E1494" s="34" t="str">
        <f t="shared" si="119"/>
        <v/>
      </c>
      <c r="F1494" s="35" t="str">
        <f>IF(ISERROR(CONSOLIDADO!D1498&amp;IF(LEN(CONSOLIDADO!G1498)=1,"00"&amp;CONSOLIDADO!G1498,IF(LEN(CONSOLIDADO!G1498)=2,"0"&amp;CONSOLIDADO!G1498,IF(LEN(CONSOLIDADO!G1498)=3,CONSOLIDADO!G1498,""))))=TRUE,"",CONSOLIDADO!D1498&amp;IF(LEN(CONSOLIDADO!G1498)=1,"00"&amp;CONSOLIDADO!G1498,IF(LEN(CONSOLIDADO!G1498)=2,"0"&amp;CONSOLIDADO!G1498,IF(LEN(CONSOLIDADO!G1498)=3,CONSOLIDADO!G1498,""))))</f>
        <v/>
      </c>
      <c r="G1494" s="16">
        <f>CONSOLIDADO!B1498</f>
        <v>0</v>
      </c>
      <c r="H1494" s="16" t="str">
        <f>MID(CONSOLIDADO!E1498,6,250)</f>
        <v/>
      </c>
      <c r="I1494" s="36">
        <f>CONSOLIDADO!H1498</f>
        <v>0</v>
      </c>
      <c r="J1494" s="34" t="str">
        <f>+CONSOLIDADO!P1498&amp;" - "&amp;CONSOLIDADO!Q1498&amp;" - "&amp;CONSOLIDADO!R1498&amp;" "&amp;CONSOLIDADO!S1498</f>
        <v xml:space="preserve"> -  -  </v>
      </c>
      <c r="K1494" s="34" t="str">
        <f>+CONSOLIDADO!J1498&amp;" "&amp;CONSOLIDADO!K1498</f>
        <v xml:space="preserve"> </v>
      </c>
      <c r="L1494" s="16" t="str">
        <f>+CONSOLIDADO!L1498&amp;" "&amp;CONSOLIDADO!M1498</f>
        <v xml:space="preserve"> </v>
      </c>
      <c r="M1494" s="16" t="str">
        <f>+CONSOLIDADO!N1498&amp;" "&amp;CONSOLIDADO!O1498</f>
        <v xml:space="preserve"> </v>
      </c>
    </row>
    <row r="1495" spans="1:13" x14ac:dyDescent="0.2">
      <c r="A1495" s="34" t="str">
        <f t="shared" si="115"/>
        <v>-992</v>
      </c>
      <c r="B1495" s="34">
        <f t="shared" si="116"/>
        <v>992</v>
      </c>
      <c r="C1495" s="34" t="str">
        <f t="shared" si="117"/>
        <v/>
      </c>
      <c r="D1495" s="34" t="str">
        <f t="shared" si="118"/>
        <v/>
      </c>
      <c r="E1495" s="34" t="str">
        <f t="shared" si="119"/>
        <v/>
      </c>
      <c r="F1495" s="35" t="str">
        <f>IF(ISERROR(CONSOLIDADO!D1499&amp;IF(LEN(CONSOLIDADO!G1499)=1,"00"&amp;CONSOLIDADO!G1499,IF(LEN(CONSOLIDADO!G1499)=2,"0"&amp;CONSOLIDADO!G1499,IF(LEN(CONSOLIDADO!G1499)=3,CONSOLIDADO!G1499,""))))=TRUE,"",CONSOLIDADO!D1499&amp;IF(LEN(CONSOLIDADO!G1499)=1,"00"&amp;CONSOLIDADO!G1499,IF(LEN(CONSOLIDADO!G1499)=2,"0"&amp;CONSOLIDADO!G1499,IF(LEN(CONSOLIDADO!G1499)=3,CONSOLIDADO!G1499,""))))</f>
        <v/>
      </c>
      <c r="G1495" s="16">
        <f>CONSOLIDADO!B1499</f>
        <v>0</v>
      </c>
      <c r="H1495" s="16" t="str">
        <f>MID(CONSOLIDADO!E1499,6,250)</f>
        <v/>
      </c>
      <c r="I1495" s="36">
        <f>CONSOLIDADO!H1499</f>
        <v>0</v>
      </c>
      <c r="J1495" s="34" t="str">
        <f>+CONSOLIDADO!P1499&amp;" - "&amp;CONSOLIDADO!Q1499&amp;" - "&amp;CONSOLIDADO!R1499&amp;" "&amp;CONSOLIDADO!S1499</f>
        <v xml:space="preserve"> -  -  </v>
      </c>
      <c r="K1495" s="34" t="str">
        <f>+CONSOLIDADO!J1499&amp;" "&amp;CONSOLIDADO!K1499</f>
        <v xml:space="preserve"> </v>
      </c>
      <c r="L1495" s="16" t="str">
        <f>+CONSOLIDADO!L1499&amp;" "&amp;CONSOLIDADO!M1499</f>
        <v xml:space="preserve"> </v>
      </c>
      <c r="M1495" s="16" t="str">
        <f>+CONSOLIDADO!N1499&amp;" "&amp;CONSOLIDADO!O1499</f>
        <v xml:space="preserve"> </v>
      </c>
    </row>
    <row r="1496" spans="1:13" x14ac:dyDescent="0.2">
      <c r="A1496" s="34" t="str">
        <f t="shared" si="115"/>
        <v>-993</v>
      </c>
      <c r="B1496" s="34">
        <f t="shared" si="116"/>
        <v>993</v>
      </c>
      <c r="C1496" s="34" t="str">
        <f t="shared" si="117"/>
        <v/>
      </c>
      <c r="D1496" s="34" t="str">
        <f t="shared" si="118"/>
        <v/>
      </c>
      <c r="E1496" s="34" t="str">
        <f t="shared" si="119"/>
        <v/>
      </c>
      <c r="F1496" s="35" t="str">
        <f>IF(ISERROR(CONSOLIDADO!D1500&amp;IF(LEN(CONSOLIDADO!G1500)=1,"00"&amp;CONSOLIDADO!G1500,IF(LEN(CONSOLIDADO!G1500)=2,"0"&amp;CONSOLIDADO!G1500,IF(LEN(CONSOLIDADO!G1500)=3,CONSOLIDADO!G1500,""))))=TRUE,"",CONSOLIDADO!D1500&amp;IF(LEN(CONSOLIDADO!G1500)=1,"00"&amp;CONSOLIDADO!G1500,IF(LEN(CONSOLIDADO!G1500)=2,"0"&amp;CONSOLIDADO!G1500,IF(LEN(CONSOLIDADO!G1500)=3,CONSOLIDADO!G1500,""))))</f>
        <v/>
      </c>
      <c r="G1496" s="16">
        <f>CONSOLIDADO!B1500</f>
        <v>0</v>
      </c>
      <c r="H1496" s="16" t="str">
        <f>MID(CONSOLIDADO!E1500,6,250)</f>
        <v/>
      </c>
      <c r="I1496" s="36">
        <f>CONSOLIDADO!H1500</f>
        <v>0</v>
      </c>
      <c r="J1496" s="34" t="str">
        <f>+CONSOLIDADO!P1500&amp;" - "&amp;CONSOLIDADO!Q1500&amp;" - "&amp;CONSOLIDADO!R1500&amp;" "&amp;CONSOLIDADO!S1500</f>
        <v xml:space="preserve"> -  -  </v>
      </c>
      <c r="K1496" s="34" t="str">
        <f>+CONSOLIDADO!J1500&amp;" "&amp;CONSOLIDADO!K1500</f>
        <v xml:space="preserve"> </v>
      </c>
      <c r="L1496" s="16" t="str">
        <f>+CONSOLIDADO!L1500&amp;" "&amp;CONSOLIDADO!M1500</f>
        <v xml:space="preserve"> </v>
      </c>
      <c r="M1496" s="16" t="str">
        <f>+CONSOLIDADO!N1500&amp;" "&amp;CONSOLIDADO!O1500</f>
        <v xml:space="preserve"> </v>
      </c>
    </row>
    <row r="1497" spans="1:13" x14ac:dyDescent="0.2">
      <c r="A1497" s="34" t="str">
        <f t="shared" si="115"/>
        <v>-994</v>
      </c>
      <c r="B1497" s="34">
        <f t="shared" si="116"/>
        <v>994</v>
      </c>
      <c r="C1497" s="34" t="str">
        <f t="shared" si="117"/>
        <v/>
      </c>
      <c r="D1497" s="34" t="str">
        <f t="shared" si="118"/>
        <v/>
      </c>
      <c r="E1497" s="34" t="str">
        <f t="shared" si="119"/>
        <v/>
      </c>
      <c r="F1497" s="35" t="str">
        <f>IF(ISERROR(CONSOLIDADO!D1501&amp;IF(LEN(CONSOLIDADO!G1501)=1,"00"&amp;CONSOLIDADO!G1501,IF(LEN(CONSOLIDADO!G1501)=2,"0"&amp;CONSOLIDADO!G1501,IF(LEN(CONSOLIDADO!G1501)=3,CONSOLIDADO!G1501,""))))=TRUE,"",CONSOLIDADO!D1501&amp;IF(LEN(CONSOLIDADO!G1501)=1,"00"&amp;CONSOLIDADO!G1501,IF(LEN(CONSOLIDADO!G1501)=2,"0"&amp;CONSOLIDADO!G1501,IF(LEN(CONSOLIDADO!G1501)=3,CONSOLIDADO!G1501,""))))</f>
        <v/>
      </c>
      <c r="G1497" s="16">
        <f>CONSOLIDADO!B1501</f>
        <v>0</v>
      </c>
      <c r="H1497" s="16" t="str">
        <f>MID(CONSOLIDADO!E1501,6,250)</f>
        <v/>
      </c>
      <c r="I1497" s="36">
        <f>CONSOLIDADO!H1501</f>
        <v>0</v>
      </c>
      <c r="J1497" s="34" t="str">
        <f>+CONSOLIDADO!P1501&amp;" - "&amp;CONSOLIDADO!Q1501&amp;" - "&amp;CONSOLIDADO!R1501&amp;" "&amp;CONSOLIDADO!S1501</f>
        <v xml:space="preserve"> -  -  </v>
      </c>
      <c r="K1497" s="34" t="str">
        <f>+CONSOLIDADO!J1501&amp;" "&amp;CONSOLIDADO!K1501</f>
        <v xml:space="preserve"> </v>
      </c>
      <c r="L1497" s="16" t="str">
        <f>+CONSOLIDADO!L1501&amp;" "&amp;CONSOLIDADO!M1501</f>
        <v xml:space="preserve"> </v>
      </c>
      <c r="M1497" s="16" t="str">
        <f>+CONSOLIDADO!N1501&amp;" "&amp;CONSOLIDADO!O1501</f>
        <v xml:space="preserve"> </v>
      </c>
    </row>
    <row r="1498" spans="1:13" x14ac:dyDescent="0.2">
      <c r="A1498" s="34" t="str">
        <f t="shared" si="115"/>
        <v>-995</v>
      </c>
      <c r="B1498" s="34">
        <f t="shared" si="116"/>
        <v>995</v>
      </c>
      <c r="C1498" s="34" t="str">
        <f t="shared" si="117"/>
        <v/>
      </c>
      <c r="D1498" s="34" t="str">
        <f t="shared" si="118"/>
        <v/>
      </c>
      <c r="E1498" s="34" t="str">
        <f t="shared" si="119"/>
        <v/>
      </c>
      <c r="F1498" s="35" t="str">
        <f>IF(ISERROR(CONSOLIDADO!D1502&amp;IF(LEN(CONSOLIDADO!G1502)=1,"00"&amp;CONSOLIDADO!G1502,IF(LEN(CONSOLIDADO!G1502)=2,"0"&amp;CONSOLIDADO!G1502,IF(LEN(CONSOLIDADO!G1502)=3,CONSOLIDADO!G1502,""))))=TRUE,"",CONSOLIDADO!D1502&amp;IF(LEN(CONSOLIDADO!G1502)=1,"00"&amp;CONSOLIDADO!G1502,IF(LEN(CONSOLIDADO!G1502)=2,"0"&amp;CONSOLIDADO!G1502,IF(LEN(CONSOLIDADO!G1502)=3,CONSOLIDADO!G1502,""))))</f>
        <v/>
      </c>
      <c r="G1498" s="16">
        <f>CONSOLIDADO!B1502</f>
        <v>0</v>
      </c>
      <c r="H1498" s="16" t="str">
        <f>MID(CONSOLIDADO!E1502,6,250)</f>
        <v/>
      </c>
      <c r="I1498" s="36">
        <f>CONSOLIDADO!H1502</f>
        <v>0</v>
      </c>
      <c r="J1498" s="34" t="str">
        <f>+CONSOLIDADO!P1502&amp;" - "&amp;CONSOLIDADO!Q1502&amp;" - "&amp;CONSOLIDADO!R1502&amp;" "&amp;CONSOLIDADO!S1502</f>
        <v xml:space="preserve"> -  -  </v>
      </c>
      <c r="K1498" s="34" t="str">
        <f>+CONSOLIDADO!J1502&amp;" "&amp;CONSOLIDADO!K1502</f>
        <v xml:space="preserve"> </v>
      </c>
      <c r="L1498" s="16" t="str">
        <f>+CONSOLIDADO!L1502&amp;" "&amp;CONSOLIDADO!M1502</f>
        <v xml:space="preserve"> </v>
      </c>
      <c r="M1498" s="16" t="str">
        <f>+CONSOLIDADO!N1502&amp;" "&amp;CONSOLIDADO!O1502</f>
        <v xml:space="preserve"> </v>
      </c>
    </row>
    <row r="1499" spans="1:13" x14ac:dyDescent="0.2">
      <c r="A1499" s="34" t="str">
        <f t="shared" si="115"/>
        <v>-996</v>
      </c>
      <c r="B1499" s="34">
        <f t="shared" si="116"/>
        <v>996</v>
      </c>
      <c r="C1499" s="34" t="str">
        <f t="shared" si="117"/>
        <v/>
      </c>
      <c r="D1499" s="34" t="str">
        <f t="shared" si="118"/>
        <v/>
      </c>
      <c r="E1499" s="34" t="str">
        <f t="shared" si="119"/>
        <v/>
      </c>
      <c r="F1499" s="35" t="str">
        <f>IF(ISERROR(CONSOLIDADO!D1503&amp;IF(LEN(CONSOLIDADO!G1503)=1,"00"&amp;CONSOLIDADO!G1503,IF(LEN(CONSOLIDADO!G1503)=2,"0"&amp;CONSOLIDADO!G1503,IF(LEN(CONSOLIDADO!G1503)=3,CONSOLIDADO!G1503,""))))=TRUE,"",CONSOLIDADO!D1503&amp;IF(LEN(CONSOLIDADO!G1503)=1,"00"&amp;CONSOLIDADO!G1503,IF(LEN(CONSOLIDADO!G1503)=2,"0"&amp;CONSOLIDADO!G1503,IF(LEN(CONSOLIDADO!G1503)=3,CONSOLIDADO!G1503,""))))</f>
        <v/>
      </c>
      <c r="G1499" s="16">
        <f>CONSOLIDADO!B1503</f>
        <v>0</v>
      </c>
      <c r="H1499" s="16" t="str">
        <f>MID(CONSOLIDADO!E1503,6,250)</f>
        <v/>
      </c>
      <c r="I1499" s="36">
        <f>CONSOLIDADO!H1503</f>
        <v>0</v>
      </c>
      <c r="J1499" s="34" t="str">
        <f>+CONSOLIDADO!P1503&amp;" - "&amp;CONSOLIDADO!Q1503&amp;" - "&amp;CONSOLIDADO!R1503&amp;" "&amp;CONSOLIDADO!S1503</f>
        <v xml:space="preserve"> -  -  </v>
      </c>
      <c r="K1499" s="34" t="str">
        <f>+CONSOLIDADO!J1503&amp;" "&amp;CONSOLIDADO!K1503</f>
        <v xml:space="preserve"> </v>
      </c>
      <c r="L1499" s="16" t="str">
        <f>+CONSOLIDADO!L1503&amp;" "&amp;CONSOLIDADO!M1503</f>
        <v xml:space="preserve"> </v>
      </c>
      <c r="M1499" s="16" t="str">
        <f>+CONSOLIDADO!N1503&amp;" "&amp;CONSOLIDADO!O1503</f>
        <v xml:space="preserve"> </v>
      </c>
    </row>
    <row r="1500" spans="1:13" x14ac:dyDescent="0.2">
      <c r="A1500" s="34" t="str">
        <f t="shared" si="115"/>
        <v>-997</v>
      </c>
      <c r="B1500" s="34">
        <f t="shared" si="116"/>
        <v>997</v>
      </c>
      <c r="C1500" s="34" t="str">
        <f t="shared" si="117"/>
        <v/>
      </c>
      <c r="D1500" s="34" t="str">
        <f t="shared" si="118"/>
        <v/>
      </c>
      <c r="E1500" s="34" t="str">
        <f t="shared" si="119"/>
        <v/>
      </c>
      <c r="F1500" s="35" t="str">
        <f>IF(ISERROR(CONSOLIDADO!D1504&amp;IF(LEN(CONSOLIDADO!G1504)=1,"00"&amp;CONSOLIDADO!G1504,IF(LEN(CONSOLIDADO!G1504)=2,"0"&amp;CONSOLIDADO!G1504,IF(LEN(CONSOLIDADO!G1504)=3,CONSOLIDADO!G1504,""))))=TRUE,"",CONSOLIDADO!D1504&amp;IF(LEN(CONSOLIDADO!G1504)=1,"00"&amp;CONSOLIDADO!G1504,IF(LEN(CONSOLIDADO!G1504)=2,"0"&amp;CONSOLIDADO!G1504,IF(LEN(CONSOLIDADO!G1504)=3,CONSOLIDADO!G1504,""))))</f>
        <v/>
      </c>
      <c r="G1500" s="16">
        <f>CONSOLIDADO!B1504</f>
        <v>0</v>
      </c>
      <c r="H1500" s="16" t="str">
        <f>MID(CONSOLIDADO!E1504,6,250)</f>
        <v/>
      </c>
      <c r="I1500" s="36">
        <f>CONSOLIDADO!H1504</f>
        <v>0</v>
      </c>
      <c r="J1500" s="34" t="str">
        <f>+CONSOLIDADO!P1504&amp;" - "&amp;CONSOLIDADO!Q1504&amp;" - "&amp;CONSOLIDADO!R1504&amp;" "&amp;CONSOLIDADO!S1504</f>
        <v xml:space="preserve"> -  -  </v>
      </c>
      <c r="K1500" s="34" t="str">
        <f>+CONSOLIDADO!J1504&amp;" "&amp;CONSOLIDADO!K1504</f>
        <v xml:space="preserve"> </v>
      </c>
      <c r="L1500" s="16" t="str">
        <f>+CONSOLIDADO!L1504&amp;" "&amp;CONSOLIDADO!M1504</f>
        <v xml:space="preserve"> </v>
      </c>
      <c r="M1500" s="16" t="str">
        <f>+CONSOLIDADO!N1504&amp;" "&amp;CONSOLIDADO!O1504</f>
        <v xml:space="preserve"> </v>
      </c>
    </row>
    <row r="1501" spans="1:13" x14ac:dyDescent="0.2">
      <c r="A1501" s="34" t="str">
        <f t="shared" si="115"/>
        <v>-998</v>
      </c>
      <c r="B1501" s="34">
        <f t="shared" si="116"/>
        <v>998</v>
      </c>
      <c r="C1501" s="34" t="str">
        <f t="shared" si="117"/>
        <v/>
      </c>
      <c r="D1501" s="34" t="str">
        <f t="shared" si="118"/>
        <v/>
      </c>
      <c r="E1501" s="34" t="str">
        <f t="shared" si="119"/>
        <v/>
      </c>
      <c r="F1501" s="35" t="str">
        <f>IF(ISERROR(CONSOLIDADO!D1505&amp;IF(LEN(CONSOLIDADO!G1505)=1,"00"&amp;CONSOLIDADO!G1505,IF(LEN(CONSOLIDADO!G1505)=2,"0"&amp;CONSOLIDADO!G1505,IF(LEN(CONSOLIDADO!G1505)=3,CONSOLIDADO!G1505,""))))=TRUE,"",CONSOLIDADO!D1505&amp;IF(LEN(CONSOLIDADO!G1505)=1,"00"&amp;CONSOLIDADO!G1505,IF(LEN(CONSOLIDADO!G1505)=2,"0"&amp;CONSOLIDADO!G1505,IF(LEN(CONSOLIDADO!G1505)=3,CONSOLIDADO!G1505,""))))</f>
        <v/>
      </c>
      <c r="G1501" s="16">
        <f>CONSOLIDADO!B1505</f>
        <v>0</v>
      </c>
      <c r="H1501" s="16" t="str">
        <f>MID(CONSOLIDADO!E1505,6,250)</f>
        <v/>
      </c>
      <c r="I1501" s="36">
        <f>CONSOLIDADO!H1505</f>
        <v>0</v>
      </c>
      <c r="J1501" s="34" t="str">
        <f>+CONSOLIDADO!P1505&amp;" - "&amp;CONSOLIDADO!Q1505&amp;" - "&amp;CONSOLIDADO!R1505&amp;" "&amp;CONSOLIDADO!S1505</f>
        <v xml:space="preserve"> -  -  </v>
      </c>
      <c r="K1501" s="34" t="str">
        <f>+CONSOLIDADO!J1505&amp;" "&amp;CONSOLIDADO!K1505</f>
        <v xml:space="preserve"> </v>
      </c>
      <c r="L1501" s="16" t="str">
        <f>+CONSOLIDADO!L1505&amp;" "&amp;CONSOLIDADO!M1505</f>
        <v xml:space="preserve"> </v>
      </c>
      <c r="M1501" s="16" t="str">
        <f>+CONSOLIDADO!N1505&amp;" "&amp;CONSOLIDADO!O1505</f>
        <v xml:space="preserve"> </v>
      </c>
    </row>
    <row r="1502" spans="1:13" x14ac:dyDescent="0.2">
      <c r="A1502" s="34" t="str">
        <f t="shared" si="115"/>
        <v>-999</v>
      </c>
      <c r="B1502" s="34">
        <f t="shared" si="116"/>
        <v>999</v>
      </c>
      <c r="C1502" s="34" t="str">
        <f t="shared" si="117"/>
        <v/>
      </c>
      <c r="D1502" s="34" t="str">
        <f t="shared" si="118"/>
        <v/>
      </c>
      <c r="E1502" s="34" t="str">
        <f t="shared" si="119"/>
        <v/>
      </c>
      <c r="F1502" s="35" t="str">
        <f>IF(ISERROR(CONSOLIDADO!D1506&amp;IF(LEN(CONSOLIDADO!G1506)=1,"00"&amp;CONSOLIDADO!G1506,IF(LEN(CONSOLIDADO!G1506)=2,"0"&amp;CONSOLIDADO!G1506,IF(LEN(CONSOLIDADO!G1506)=3,CONSOLIDADO!G1506,""))))=TRUE,"",CONSOLIDADO!D1506&amp;IF(LEN(CONSOLIDADO!G1506)=1,"00"&amp;CONSOLIDADO!G1506,IF(LEN(CONSOLIDADO!G1506)=2,"0"&amp;CONSOLIDADO!G1506,IF(LEN(CONSOLIDADO!G1506)=3,CONSOLIDADO!G1506,""))))</f>
        <v/>
      </c>
      <c r="G1502" s="16">
        <f>CONSOLIDADO!B1506</f>
        <v>0</v>
      </c>
      <c r="H1502" s="16" t="str">
        <f>MID(CONSOLIDADO!E1506,6,250)</f>
        <v/>
      </c>
      <c r="I1502" s="36">
        <f>CONSOLIDADO!H1506</f>
        <v>0</v>
      </c>
      <c r="J1502" s="34" t="str">
        <f>+CONSOLIDADO!P1506&amp;" - "&amp;CONSOLIDADO!Q1506&amp;" - "&amp;CONSOLIDADO!R1506&amp;" "&amp;CONSOLIDADO!S1506</f>
        <v xml:space="preserve"> -  -  </v>
      </c>
      <c r="K1502" s="34" t="str">
        <f>+CONSOLIDADO!J1506&amp;" "&amp;CONSOLIDADO!K1506</f>
        <v xml:space="preserve"> </v>
      </c>
      <c r="L1502" s="16" t="str">
        <f>+CONSOLIDADO!L1506&amp;" "&amp;CONSOLIDADO!M1506</f>
        <v xml:space="preserve"> </v>
      </c>
      <c r="M1502" s="16" t="str">
        <f>+CONSOLIDADO!N1506&amp;" "&amp;CONSOLIDADO!O1506</f>
        <v xml:space="preserve"> </v>
      </c>
    </row>
    <row r="1503" spans="1:13" x14ac:dyDescent="0.2">
      <c r="A1503" s="34" t="str">
        <f t="shared" si="115"/>
        <v>-1000</v>
      </c>
      <c r="B1503" s="34">
        <f t="shared" si="116"/>
        <v>1000</v>
      </c>
      <c r="C1503" s="34" t="str">
        <f t="shared" si="117"/>
        <v/>
      </c>
      <c r="D1503" s="34" t="str">
        <f t="shared" si="118"/>
        <v/>
      </c>
      <c r="E1503" s="34" t="str">
        <f t="shared" si="119"/>
        <v/>
      </c>
      <c r="F1503" s="35" t="str">
        <f>IF(ISERROR(CONSOLIDADO!D1507&amp;IF(LEN(CONSOLIDADO!G1507)=1,"00"&amp;CONSOLIDADO!G1507,IF(LEN(CONSOLIDADO!G1507)=2,"0"&amp;CONSOLIDADO!G1507,IF(LEN(CONSOLIDADO!G1507)=3,CONSOLIDADO!G1507,""))))=TRUE,"",CONSOLIDADO!D1507&amp;IF(LEN(CONSOLIDADO!G1507)=1,"00"&amp;CONSOLIDADO!G1507,IF(LEN(CONSOLIDADO!G1507)=2,"0"&amp;CONSOLIDADO!G1507,IF(LEN(CONSOLIDADO!G1507)=3,CONSOLIDADO!G1507,""))))</f>
        <v/>
      </c>
      <c r="G1503" s="16">
        <f>CONSOLIDADO!B1507</f>
        <v>0</v>
      </c>
      <c r="H1503" s="16" t="str">
        <f>MID(CONSOLIDADO!E1507,6,250)</f>
        <v/>
      </c>
      <c r="I1503" s="36">
        <f>CONSOLIDADO!H1507</f>
        <v>0</v>
      </c>
      <c r="J1503" s="34" t="str">
        <f>+CONSOLIDADO!P1507&amp;" - "&amp;CONSOLIDADO!Q1507&amp;" - "&amp;CONSOLIDADO!R1507&amp;" "&amp;CONSOLIDADO!S1507</f>
        <v xml:space="preserve"> -  -  </v>
      </c>
      <c r="K1503" s="34" t="str">
        <f>+CONSOLIDADO!J1507&amp;" "&amp;CONSOLIDADO!K1507</f>
        <v xml:space="preserve"> </v>
      </c>
      <c r="L1503" s="16" t="str">
        <f>+CONSOLIDADO!L1507&amp;" "&amp;CONSOLIDADO!M1507</f>
        <v xml:space="preserve"> </v>
      </c>
      <c r="M1503" s="16" t="str">
        <f>+CONSOLIDADO!N1507&amp;" "&amp;CONSOLIDADO!O1507</f>
        <v xml:space="preserve"> </v>
      </c>
    </row>
    <row r="1504" spans="1:13" x14ac:dyDescent="0.2">
      <c r="A1504" s="34" t="str">
        <f t="shared" si="115"/>
        <v>-1001</v>
      </c>
      <c r="B1504" s="34">
        <f t="shared" si="116"/>
        <v>1001</v>
      </c>
      <c r="C1504" s="34" t="str">
        <f t="shared" si="117"/>
        <v/>
      </c>
      <c r="D1504" s="34" t="str">
        <f t="shared" si="118"/>
        <v/>
      </c>
      <c r="E1504" s="34" t="str">
        <f t="shared" si="119"/>
        <v/>
      </c>
      <c r="F1504" s="35" t="str">
        <f>IF(ISERROR(CONSOLIDADO!D1508&amp;IF(LEN(CONSOLIDADO!G1508)=1,"00"&amp;CONSOLIDADO!G1508,IF(LEN(CONSOLIDADO!G1508)=2,"0"&amp;CONSOLIDADO!G1508,IF(LEN(CONSOLIDADO!G1508)=3,CONSOLIDADO!G1508,""))))=TRUE,"",CONSOLIDADO!D1508&amp;IF(LEN(CONSOLIDADO!G1508)=1,"00"&amp;CONSOLIDADO!G1508,IF(LEN(CONSOLIDADO!G1508)=2,"0"&amp;CONSOLIDADO!G1508,IF(LEN(CONSOLIDADO!G1508)=3,CONSOLIDADO!G1508,""))))</f>
        <v/>
      </c>
      <c r="G1504" s="16">
        <f>CONSOLIDADO!B1508</f>
        <v>0</v>
      </c>
      <c r="H1504" s="16" t="str">
        <f>MID(CONSOLIDADO!E1508,6,250)</f>
        <v/>
      </c>
      <c r="I1504" s="36">
        <f>CONSOLIDADO!H1508</f>
        <v>0</v>
      </c>
      <c r="J1504" s="34" t="str">
        <f>+CONSOLIDADO!P1508&amp;" - "&amp;CONSOLIDADO!Q1508&amp;" - "&amp;CONSOLIDADO!R1508&amp;" "&amp;CONSOLIDADO!S1508</f>
        <v xml:space="preserve"> -  -  </v>
      </c>
      <c r="K1504" s="34" t="str">
        <f>+CONSOLIDADO!J1508&amp;" "&amp;CONSOLIDADO!K1508</f>
        <v xml:space="preserve"> </v>
      </c>
      <c r="L1504" s="16" t="str">
        <f>+CONSOLIDADO!L1508&amp;" "&amp;CONSOLIDADO!M1508</f>
        <v xml:space="preserve"> </v>
      </c>
      <c r="M1504" s="16" t="str">
        <f>+CONSOLIDADO!N1508&amp;" "&amp;CONSOLIDADO!O1508</f>
        <v xml:space="preserve"> </v>
      </c>
    </row>
    <row r="1505" spans="1:13" x14ac:dyDescent="0.2">
      <c r="A1505" s="34" t="str">
        <f t="shared" si="115"/>
        <v>-1002</v>
      </c>
      <c r="B1505" s="34">
        <f t="shared" si="116"/>
        <v>1002</v>
      </c>
      <c r="C1505" s="34" t="str">
        <f t="shared" si="117"/>
        <v/>
      </c>
      <c r="D1505" s="34" t="str">
        <f t="shared" si="118"/>
        <v/>
      </c>
      <c r="E1505" s="34" t="str">
        <f t="shared" si="119"/>
        <v/>
      </c>
      <c r="F1505" s="35" t="str">
        <f>IF(ISERROR(CONSOLIDADO!D1509&amp;IF(LEN(CONSOLIDADO!G1509)=1,"00"&amp;CONSOLIDADO!G1509,IF(LEN(CONSOLIDADO!G1509)=2,"0"&amp;CONSOLIDADO!G1509,IF(LEN(CONSOLIDADO!G1509)=3,CONSOLIDADO!G1509,""))))=TRUE,"",CONSOLIDADO!D1509&amp;IF(LEN(CONSOLIDADO!G1509)=1,"00"&amp;CONSOLIDADO!G1509,IF(LEN(CONSOLIDADO!G1509)=2,"0"&amp;CONSOLIDADO!G1509,IF(LEN(CONSOLIDADO!G1509)=3,CONSOLIDADO!G1509,""))))</f>
        <v/>
      </c>
      <c r="G1505" s="16">
        <f>CONSOLIDADO!B1509</f>
        <v>0</v>
      </c>
      <c r="H1505" s="16" t="str">
        <f>MID(CONSOLIDADO!E1509,6,250)</f>
        <v/>
      </c>
      <c r="I1505" s="36">
        <f>CONSOLIDADO!H1509</f>
        <v>0</v>
      </c>
      <c r="J1505" s="34" t="str">
        <f>+CONSOLIDADO!P1509&amp;" - "&amp;CONSOLIDADO!Q1509&amp;" - "&amp;CONSOLIDADO!R1509&amp;" "&amp;CONSOLIDADO!S1509</f>
        <v xml:space="preserve"> -  -  </v>
      </c>
      <c r="K1505" s="34" t="str">
        <f>+CONSOLIDADO!J1509&amp;" "&amp;CONSOLIDADO!K1509</f>
        <v xml:space="preserve"> </v>
      </c>
      <c r="L1505" s="16" t="str">
        <f>+CONSOLIDADO!L1509&amp;" "&amp;CONSOLIDADO!M1509</f>
        <v xml:space="preserve"> </v>
      </c>
      <c r="M1505" s="16" t="str">
        <f>+CONSOLIDADO!N1509&amp;" "&amp;CONSOLIDADO!O1509</f>
        <v xml:space="preserve"> </v>
      </c>
    </row>
    <row r="1506" spans="1:13" x14ac:dyDescent="0.2">
      <c r="A1506" s="34" t="str">
        <f t="shared" si="115"/>
        <v>-1003</v>
      </c>
      <c r="B1506" s="34">
        <f t="shared" si="116"/>
        <v>1003</v>
      </c>
      <c r="C1506" s="34" t="str">
        <f t="shared" si="117"/>
        <v/>
      </c>
      <c r="D1506" s="34" t="str">
        <f t="shared" si="118"/>
        <v/>
      </c>
      <c r="E1506" s="34" t="str">
        <f t="shared" si="119"/>
        <v/>
      </c>
      <c r="F1506" s="35" t="str">
        <f>IF(ISERROR(CONSOLIDADO!D1510&amp;IF(LEN(CONSOLIDADO!G1510)=1,"00"&amp;CONSOLIDADO!G1510,IF(LEN(CONSOLIDADO!G1510)=2,"0"&amp;CONSOLIDADO!G1510,IF(LEN(CONSOLIDADO!G1510)=3,CONSOLIDADO!G1510,""))))=TRUE,"",CONSOLIDADO!D1510&amp;IF(LEN(CONSOLIDADO!G1510)=1,"00"&amp;CONSOLIDADO!G1510,IF(LEN(CONSOLIDADO!G1510)=2,"0"&amp;CONSOLIDADO!G1510,IF(LEN(CONSOLIDADO!G1510)=3,CONSOLIDADO!G1510,""))))</f>
        <v/>
      </c>
      <c r="G1506" s="16">
        <f>CONSOLIDADO!B1510</f>
        <v>0</v>
      </c>
      <c r="H1506" s="16" t="str">
        <f>MID(CONSOLIDADO!E1510,6,250)</f>
        <v/>
      </c>
      <c r="I1506" s="36">
        <f>CONSOLIDADO!H1510</f>
        <v>0</v>
      </c>
      <c r="J1506" s="34" t="str">
        <f>+CONSOLIDADO!P1510&amp;" - "&amp;CONSOLIDADO!Q1510&amp;" - "&amp;CONSOLIDADO!R1510&amp;" "&amp;CONSOLIDADO!S1510</f>
        <v xml:space="preserve"> -  -  </v>
      </c>
      <c r="K1506" s="34" t="str">
        <f>+CONSOLIDADO!J1510&amp;" "&amp;CONSOLIDADO!K1510</f>
        <v xml:space="preserve"> </v>
      </c>
      <c r="L1506" s="16" t="str">
        <f>+CONSOLIDADO!L1510&amp;" "&amp;CONSOLIDADO!M1510</f>
        <v xml:space="preserve"> </v>
      </c>
      <c r="M1506" s="16" t="str">
        <f>+CONSOLIDADO!N1510&amp;" "&amp;CONSOLIDADO!O1510</f>
        <v xml:space="preserve"> </v>
      </c>
    </row>
    <row r="1507" spans="1:13" x14ac:dyDescent="0.2">
      <c r="A1507" s="34" t="str">
        <f t="shared" si="115"/>
        <v>-1004</v>
      </c>
      <c r="B1507" s="34">
        <f t="shared" si="116"/>
        <v>1004</v>
      </c>
      <c r="C1507" s="34" t="str">
        <f t="shared" si="117"/>
        <v/>
      </c>
      <c r="D1507" s="34" t="str">
        <f t="shared" si="118"/>
        <v/>
      </c>
      <c r="E1507" s="34" t="str">
        <f t="shared" si="119"/>
        <v/>
      </c>
      <c r="F1507" s="35" t="str">
        <f>IF(ISERROR(CONSOLIDADO!D1511&amp;IF(LEN(CONSOLIDADO!G1511)=1,"00"&amp;CONSOLIDADO!G1511,IF(LEN(CONSOLIDADO!G1511)=2,"0"&amp;CONSOLIDADO!G1511,IF(LEN(CONSOLIDADO!G1511)=3,CONSOLIDADO!G1511,""))))=TRUE,"",CONSOLIDADO!D1511&amp;IF(LEN(CONSOLIDADO!G1511)=1,"00"&amp;CONSOLIDADO!G1511,IF(LEN(CONSOLIDADO!G1511)=2,"0"&amp;CONSOLIDADO!G1511,IF(LEN(CONSOLIDADO!G1511)=3,CONSOLIDADO!G1511,""))))</f>
        <v/>
      </c>
      <c r="G1507" s="16">
        <f>CONSOLIDADO!B1511</f>
        <v>0</v>
      </c>
      <c r="H1507" s="16" t="str">
        <f>MID(CONSOLIDADO!E1511,6,250)</f>
        <v/>
      </c>
      <c r="I1507" s="36">
        <f>CONSOLIDADO!H1511</f>
        <v>0</v>
      </c>
      <c r="J1507" s="34" t="str">
        <f>+CONSOLIDADO!P1511&amp;" - "&amp;CONSOLIDADO!Q1511&amp;" - "&amp;CONSOLIDADO!R1511&amp;" "&amp;CONSOLIDADO!S1511</f>
        <v xml:space="preserve"> -  -  </v>
      </c>
      <c r="K1507" s="34" t="str">
        <f>+CONSOLIDADO!J1511&amp;" "&amp;CONSOLIDADO!K1511</f>
        <v xml:space="preserve"> </v>
      </c>
      <c r="L1507" s="16" t="str">
        <f>+CONSOLIDADO!L1511&amp;" "&amp;CONSOLIDADO!M1511</f>
        <v xml:space="preserve"> </v>
      </c>
      <c r="M1507" s="16" t="str">
        <f>+CONSOLIDADO!N1511&amp;" "&amp;CONSOLIDADO!O1511</f>
        <v xml:space="preserve"> </v>
      </c>
    </row>
    <row r="1508" spans="1:13" x14ac:dyDescent="0.2">
      <c r="A1508" s="34" t="str">
        <f t="shared" si="115"/>
        <v>-1005</v>
      </c>
      <c r="B1508" s="34">
        <f t="shared" si="116"/>
        <v>1005</v>
      </c>
      <c r="C1508" s="34" t="str">
        <f t="shared" si="117"/>
        <v/>
      </c>
      <c r="D1508" s="34" t="str">
        <f t="shared" si="118"/>
        <v/>
      </c>
      <c r="E1508" s="34" t="str">
        <f t="shared" si="119"/>
        <v/>
      </c>
      <c r="F1508" s="35" t="str">
        <f>IF(ISERROR(CONSOLIDADO!D1512&amp;IF(LEN(CONSOLIDADO!G1512)=1,"00"&amp;CONSOLIDADO!G1512,IF(LEN(CONSOLIDADO!G1512)=2,"0"&amp;CONSOLIDADO!G1512,IF(LEN(CONSOLIDADO!G1512)=3,CONSOLIDADO!G1512,""))))=TRUE,"",CONSOLIDADO!D1512&amp;IF(LEN(CONSOLIDADO!G1512)=1,"00"&amp;CONSOLIDADO!G1512,IF(LEN(CONSOLIDADO!G1512)=2,"0"&amp;CONSOLIDADO!G1512,IF(LEN(CONSOLIDADO!G1512)=3,CONSOLIDADO!G1512,""))))</f>
        <v/>
      </c>
      <c r="G1508" s="16">
        <f>CONSOLIDADO!B1512</f>
        <v>0</v>
      </c>
      <c r="H1508" s="16" t="str">
        <f>MID(CONSOLIDADO!E1512,6,250)</f>
        <v/>
      </c>
      <c r="I1508" s="36">
        <f>CONSOLIDADO!H1512</f>
        <v>0</v>
      </c>
      <c r="J1508" s="34" t="str">
        <f>+CONSOLIDADO!P1512&amp;" - "&amp;CONSOLIDADO!Q1512&amp;" - "&amp;CONSOLIDADO!R1512&amp;" "&amp;CONSOLIDADO!S1512</f>
        <v xml:space="preserve"> -  -  </v>
      </c>
      <c r="K1508" s="34" t="str">
        <f>+CONSOLIDADO!J1512&amp;" "&amp;CONSOLIDADO!K1512</f>
        <v xml:space="preserve"> </v>
      </c>
      <c r="L1508" s="16" t="str">
        <f>+CONSOLIDADO!L1512&amp;" "&amp;CONSOLIDADO!M1512</f>
        <v xml:space="preserve"> </v>
      </c>
      <c r="M1508" s="16" t="str">
        <f>+CONSOLIDADO!N1512&amp;" "&amp;CONSOLIDADO!O1512</f>
        <v xml:space="preserve"> </v>
      </c>
    </row>
    <row r="1509" spans="1:13" x14ac:dyDescent="0.2">
      <c r="A1509" s="34" t="str">
        <f t="shared" si="115"/>
        <v>-1006</v>
      </c>
      <c r="B1509" s="34">
        <f t="shared" si="116"/>
        <v>1006</v>
      </c>
      <c r="C1509" s="34" t="str">
        <f t="shared" si="117"/>
        <v/>
      </c>
      <c r="D1509" s="34" t="str">
        <f t="shared" si="118"/>
        <v/>
      </c>
      <c r="E1509" s="34" t="str">
        <f t="shared" si="119"/>
        <v/>
      </c>
      <c r="F1509" s="35" t="str">
        <f>IF(ISERROR(CONSOLIDADO!D1513&amp;IF(LEN(CONSOLIDADO!G1513)=1,"00"&amp;CONSOLIDADO!G1513,IF(LEN(CONSOLIDADO!G1513)=2,"0"&amp;CONSOLIDADO!G1513,IF(LEN(CONSOLIDADO!G1513)=3,CONSOLIDADO!G1513,""))))=TRUE,"",CONSOLIDADO!D1513&amp;IF(LEN(CONSOLIDADO!G1513)=1,"00"&amp;CONSOLIDADO!G1513,IF(LEN(CONSOLIDADO!G1513)=2,"0"&amp;CONSOLIDADO!G1513,IF(LEN(CONSOLIDADO!G1513)=3,CONSOLIDADO!G1513,""))))</f>
        <v/>
      </c>
      <c r="G1509" s="16">
        <f>CONSOLIDADO!B1513</f>
        <v>0</v>
      </c>
      <c r="H1509" s="16" t="str">
        <f>MID(CONSOLIDADO!E1513,6,250)</f>
        <v/>
      </c>
      <c r="I1509" s="36">
        <f>CONSOLIDADO!H1513</f>
        <v>0</v>
      </c>
      <c r="J1509" s="34" t="str">
        <f>+CONSOLIDADO!P1513&amp;" - "&amp;CONSOLIDADO!Q1513&amp;" - "&amp;CONSOLIDADO!R1513&amp;" "&amp;CONSOLIDADO!S1513</f>
        <v xml:space="preserve"> -  -  </v>
      </c>
      <c r="K1509" s="34" t="str">
        <f>+CONSOLIDADO!J1513&amp;" "&amp;CONSOLIDADO!K1513</f>
        <v xml:space="preserve"> </v>
      </c>
      <c r="L1509" s="16" t="str">
        <f>+CONSOLIDADO!L1513&amp;" "&amp;CONSOLIDADO!M1513</f>
        <v xml:space="preserve"> </v>
      </c>
      <c r="M1509" s="16" t="str">
        <f>+CONSOLIDADO!N1513&amp;" "&amp;CONSOLIDADO!O1513</f>
        <v xml:space="preserve"> </v>
      </c>
    </row>
    <row r="1510" spans="1:13" x14ac:dyDescent="0.2">
      <c r="A1510" s="34" t="str">
        <f t="shared" si="115"/>
        <v>-1007</v>
      </c>
      <c r="B1510" s="34">
        <f t="shared" si="116"/>
        <v>1007</v>
      </c>
      <c r="C1510" s="34" t="str">
        <f t="shared" si="117"/>
        <v/>
      </c>
      <c r="D1510" s="34" t="str">
        <f t="shared" si="118"/>
        <v/>
      </c>
      <c r="E1510" s="34" t="str">
        <f t="shared" si="119"/>
        <v/>
      </c>
      <c r="F1510" s="35" t="str">
        <f>IF(ISERROR(CONSOLIDADO!D1514&amp;IF(LEN(CONSOLIDADO!G1514)=1,"00"&amp;CONSOLIDADO!G1514,IF(LEN(CONSOLIDADO!G1514)=2,"0"&amp;CONSOLIDADO!G1514,IF(LEN(CONSOLIDADO!G1514)=3,CONSOLIDADO!G1514,""))))=TRUE,"",CONSOLIDADO!D1514&amp;IF(LEN(CONSOLIDADO!G1514)=1,"00"&amp;CONSOLIDADO!G1514,IF(LEN(CONSOLIDADO!G1514)=2,"0"&amp;CONSOLIDADO!G1514,IF(LEN(CONSOLIDADO!G1514)=3,CONSOLIDADO!G1514,""))))</f>
        <v/>
      </c>
      <c r="G1510" s="16">
        <f>CONSOLIDADO!B1514</f>
        <v>0</v>
      </c>
      <c r="H1510" s="16" t="str">
        <f>MID(CONSOLIDADO!E1514,6,250)</f>
        <v/>
      </c>
      <c r="I1510" s="36">
        <f>CONSOLIDADO!H1514</f>
        <v>0</v>
      </c>
      <c r="J1510" s="34" t="str">
        <f>+CONSOLIDADO!P1514&amp;" - "&amp;CONSOLIDADO!Q1514&amp;" - "&amp;CONSOLIDADO!R1514&amp;" "&amp;CONSOLIDADO!S1514</f>
        <v xml:space="preserve"> -  -  </v>
      </c>
      <c r="K1510" s="34" t="str">
        <f>+CONSOLIDADO!J1514&amp;" "&amp;CONSOLIDADO!K1514</f>
        <v xml:space="preserve"> </v>
      </c>
      <c r="L1510" s="16" t="str">
        <f>+CONSOLIDADO!L1514&amp;" "&amp;CONSOLIDADO!M1514</f>
        <v xml:space="preserve"> </v>
      </c>
      <c r="M1510" s="16" t="str">
        <f>+CONSOLIDADO!N1514&amp;" "&amp;CONSOLIDADO!O1514</f>
        <v xml:space="preserve"> </v>
      </c>
    </row>
    <row r="1511" spans="1:13" x14ac:dyDescent="0.2">
      <c r="A1511" s="34" t="str">
        <f t="shared" si="115"/>
        <v>-1008</v>
      </c>
      <c r="B1511" s="34">
        <f t="shared" si="116"/>
        <v>1008</v>
      </c>
      <c r="C1511" s="34" t="str">
        <f t="shared" si="117"/>
        <v/>
      </c>
      <c r="D1511" s="34" t="str">
        <f t="shared" si="118"/>
        <v/>
      </c>
      <c r="E1511" s="34" t="str">
        <f t="shared" si="119"/>
        <v/>
      </c>
      <c r="F1511" s="35" t="str">
        <f>IF(ISERROR(CONSOLIDADO!D1515&amp;IF(LEN(CONSOLIDADO!G1515)=1,"00"&amp;CONSOLIDADO!G1515,IF(LEN(CONSOLIDADO!G1515)=2,"0"&amp;CONSOLIDADO!G1515,IF(LEN(CONSOLIDADO!G1515)=3,CONSOLIDADO!G1515,""))))=TRUE,"",CONSOLIDADO!D1515&amp;IF(LEN(CONSOLIDADO!G1515)=1,"00"&amp;CONSOLIDADO!G1515,IF(LEN(CONSOLIDADO!G1515)=2,"0"&amp;CONSOLIDADO!G1515,IF(LEN(CONSOLIDADO!G1515)=3,CONSOLIDADO!G1515,""))))</f>
        <v/>
      </c>
      <c r="G1511" s="16">
        <f>CONSOLIDADO!B1515</f>
        <v>0</v>
      </c>
      <c r="H1511" s="16" t="str">
        <f>MID(CONSOLIDADO!E1515,6,250)</f>
        <v/>
      </c>
      <c r="I1511" s="36">
        <f>CONSOLIDADO!H1515</f>
        <v>0</v>
      </c>
      <c r="J1511" s="34" t="str">
        <f>+CONSOLIDADO!P1515&amp;" - "&amp;CONSOLIDADO!Q1515&amp;" - "&amp;CONSOLIDADO!R1515&amp;" "&amp;CONSOLIDADO!S1515</f>
        <v xml:space="preserve"> -  -  </v>
      </c>
      <c r="K1511" s="34" t="str">
        <f>+CONSOLIDADO!J1515&amp;" "&amp;CONSOLIDADO!K1515</f>
        <v xml:space="preserve"> </v>
      </c>
      <c r="L1511" s="16" t="str">
        <f>+CONSOLIDADO!L1515&amp;" "&amp;CONSOLIDADO!M1515</f>
        <v xml:space="preserve"> </v>
      </c>
      <c r="M1511" s="16" t="str">
        <f>+CONSOLIDADO!N1515&amp;" "&amp;CONSOLIDADO!O1515</f>
        <v xml:space="preserve"> </v>
      </c>
    </row>
    <row r="1512" spans="1:13" x14ac:dyDescent="0.2">
      <c r="A1512" s="34" t="str">
        <f t="shared" si="115"/>
        <v>-1009</v>
      </c>
      <c r="B1512" s="34">
        <f t="shared" si="116"/>
        <v>1009</v>
      </c>
      <c r="C1512" s="34" t="str">
        <f t="shared" si="117"/>
        <v/>
      </c>
      <c r="D1512" s="34" t="str">
        <f t="shared" si="118"/>
        <v/>
      </c>
      <c r="E1512" s="34" t="str">
        <f t="shared" si="119"/>
        <v/>
      </c>
      <c r="F1512" s="35" t="str">
        <f>IF(ISERROR(CONSOLIDADO!D1516&amp;IF(LEN(CONSOLIDADO!G1516)=1,"00"&amp;CONSOLIDADO!G1516,IF(LEN(CONSOLIDADO!G1516)=2,"0"&amp;CONSOLIDADO!G1516,IF(LEN(CONSOLIDADO!G1516)=3,CONSOLIDADO!G1516,""))))=TRUE,"",CONSOLIDADO!D1516&amp;IF(LEN(CONSOLIDADO!G1516)=1,"00"&amp;CONSOLIDADO!G1516,IF(LEN(CONSOLIDADO!G1516)=2,"0"&amp;CONSOLIDADO!G1516,IF(LEN(CONSOLIDADO!G1516)=3,CONSOLIDADO!G1516,""))))</f>
        <v/>
      </c>
      <c r="G1512" s="16">
        <f>CONSOLIDADO!B1516</f>
        <v>0</v>
      </c>
      <c r="H1512" s="16" t="str">
        <f>MID(CONSOLIDADO!E1516,6,250)</f>
        <v/>
      </c>
      <c r="I1512" s="36">
        <f>CONSOLIDADO!H1516</f>
        <v>0</v>
      </c>
      <c r="J1512" s="34" t="str">
        <f>+CONSOLIDADO!P1516&amp;" - "&amp;CONSOLIDADO!Q1516&amp;" - "&amp;CONSOLIDADO!R1516&amp;" "&amp;CONSOLIDADO!S1516</f>
        <v xml:space="preserve"> -  -  </v>
      </c>
      <c r="K1512" s="34" t="str">
        <f>+CONSOLIDADO!J1516&amp;" "&amp;CONSOLIDADO!K1516</f>
        <v xml:space="preserve"> </v>
      </c>
      <c r="L1512" s="16" t="str">
        <f>+CONSOLIDADO!L1516&amp;" "&amp;CONSOLIDADO!M1516</f>
        <v xml:space="preserve"> </v>
      </c>
      <c r="M1512" s="16" t="str">
        <f>+CONSOLIDADO!N1516&amp;" "&amp;CONSOLIDADO!O1516</f>
        <v xml:space="preserve"> </v>
      </c>
    </row>
    <row r="1513" spans="1:13" x14ac:dyDescent="0.2">
      <c r="A1513" s="34" t="str">
        <f t="shared" si="115"/>
        <v>-1010</v>
      </c>
      <c r="B1513" s="34">
        <f t="shared" si="116"/>
        <v>1010</v>
      </c>
      <c r="C1513" s="34" t="str">
        <f t="shared" si="117"/>
        <v/>
      </c>
      <c r="D1513" s="34" t="str">
        <f t="shared" si="118"/>
        <v/>
      </c>
      <c r="E1513" s="34" t="str">
        <f t="shared" si="119"/>
        <v/>
      </c>
      <c r="F1513" s="35" t="str">
        <f>IF(ISERROR(CONSOLIDADO!D1517&amp;IF(LEN(CONSOLIDADO!G1517)=1,"00"&amp;CONSOLIDADO!G1517,IF(LEN(CONSOLIDADO!G1517)=2,"0"&amp;CONSOLIDADO!G1517,IF(LEN(CONSOLIDADO!G1517)=3,CONSOLIDADO!G1517,""))))=TRUE,"",CONSOLIDADO!D1517&amp;IF(LEN(CONSOLIDADO!G1517)=1,"00"&amp;CONSOLIDADO!G1517,IF(LEN(CONSOLIDADO!G1517)=2,"0"&amp;CONSOLIDADO!G1517,IF(LEN(CONSOLIDADO!G1517)=3,CONSOLIDADO!G1517,""))))</f>
        <v/>
      </c>
      <c r="G1513" s="16">
        <f>CONSOLIDADO!B1517</f>
        <v>0</v>
      </c>
      <c r="H1513" s="16" t="str">
        <f>MID(CONSOLIDADO!E1517,6,250)</f>
        <v/>
      </c>
      <c r="I1513" s="36">
        <f>CONSOLIDADO!H1517</f>
        <v>0</v>
      </c>
      <c r="J1513" s="34" t="str">
        <f>+CONSOLIDADO!P1517&amp;" - "&amp;CONSOLIDADO!Q1517&amp;" - "&amp;CONSOLIDADO!R1517&amp;" "&amp;CONSOLIDADO!S1517</f>
        <v xml:space="preserve"> -  -  </v>
      </c>
      <c r="K1513" s="34" t="str">
        <f>+CONSOLIDADO!J1517&amp;" "&amp;CONSOLIDADO!K1517</f>
        <v xml:space="preserve"> </v>
      </c>
      <c r="L1513" s="16" t="str">
        <f>+CONSOLIDADO!L1517&amp;" "&amp;CONSOLIDADO!M1517</f>
        <v xml:space="preserve"> </v>
      </c>
      <c r="M1513" s="16" t="str">
        <f>+CONSOLIDADO!N1517&amp;" "&amp;CONSOLIDADO!O1517</f>
        <v xml:space="preserve"> </v>
      </c>
    </row>
    <row r="1514" spans="1:13" x14ac:dyDescent="0.2">
      <c r="A1514" s="34" t="str">
        <f t="shared" si="115"/>
        <v>-1011</v>
      </c>
      <c r="B1514" s="34">
        <f t="shared" si="116"/>
        <v>1011</v>
      </c>
      <c r="C1514" s="34" t="str">
        <f t="shared" si="117"/>
        <v/>
      </c>
      <c r="D1514" s="34" t="str">
        <f t="shared" si="118"/>
        <v/>
      </c>
      <c r="E1514" s="34" t="str">
        <f t="shared" si="119"/>
        <v/>
      </c>
      <c r="F1514" s="35" t="str">
        <f>IF(ISERROR(CONSOLIDADO!D1518&amp;IF(LEN(CONSOLIDADO!G1518)=1,"00"&amp;CONSOLIDADO!G1518,IF(LEN(CONSOLIDADO!G1518)=2,"0"&amp;CONSOLIDADO!G1518,IF(LEN(CONSOLIDADO!G1518)=3,CONSOLIDADO!G1518,""))))=TRUE,"",CONSOLIDADO!D1518&amp;IF(LEN(CONSOLIDADO!G1518)=1,"00"&amp;CONSOLIDADO!G1518,IF(LEN(CONSOLIDADO!G1518)=2,"0"&amp;CONSOLIDADO!G1518,IF(LEN(CONSOLIDADO!G1518)=3,CONSOLIDADO!G1518,""))))</f>
        <v/>
      </c>
      <c r="G1514" s="16">
        <f>CONSOLIDADO!B1518</f>
        <v>0</v>
      </c>
      <c r="H1514" s="16" t="str">
        <f>MID(CONSOLIDADO!E1518,6,250)</f>
        <v/>
      </c>
      <c r="I1514" s="36">
        <f>CONSOLIDADO!H1518</f>
        <v>0</v>
      </c>
      <c r="J1514" s="34" t="str">
        <f>+CONSOLIDADO!P1518&amp;" - "&amp;CONSOLIDADO!Q1518&amp;" - "&amp;CONSOLIDADO!R1518&amp;" "&amp;CONSOLIDADO!S1518</f>
        <v xml:space="preserve"> -  -  </v>
      </c>
      <c r="K1514" s="34" t="str">
        <f>+CONSOLIDADO!J1518&amp;" "&amp;CONSOLIDADO!K1518</f>
        <v xml:space="preserve"> </v>
      </c>
      <c r="L1514" s="16" t="str">
        <f>+CONSOLIDADO!L1518&amp;" "&amp;CONSOLIDADO!M1518</f>
        <v xml:space="preserve"> </v>
      </c>
      <c r="M1514" s="16" t="str">
        <f>+CONSOLIDADO!N1518&amp;" "&amp;CONSOLIDADO!O1518</f>
        <v xml:space="preserve"> </v>
      </c>
    </row>
    <row r="1515" spans="1:13" x14ac:dyDescent="0.2">
      <c r="A1515" s="34" t="str">
        <f t="shared" si="115"/>
        <v>-1012</v>
      </c>
      <c r="B1515" s="34">
        <f t="shared" si="116"/>
        <v>1012</v>
      </c>
      <c r="C1515" s="34" t="str">
        <f t="shared" si="117"/>
        <v/>
      </c>
      <c r="D1515" s="34" t="str">
        <f t="shared" si="118"/>
        <v/>
      </c>
      <c r="E1515" s="34" t="str">
        <f t="shared" si="119"/>
        <v/>
      </c>
      <c r="F1515" s="35" t="str">
        <f>IF(ISERROR(CONSOLIDADO!D1519&amp;IF(LEN(CONSOLIDADO!G1519)=1,"00"&amp;CONSOLIDADO!G1519,IF(LEN(CONSOLIDADO!G1519)=2,"0"&amp;CONSOLIDADO!G1519,IF(LEN(CONSOLIDADO!G1519)=3,CONSOLIDADO!G1519,""))))=TRUE,"",CONSOLIDADO!D1519&amp;IF(LEN(CONSOLIDADO!G1519)=1,"00"&amp;CONSOLIDADO!G1519,IF(LEN(CONSOLIDADO!G1519)=2,"0"&amp;CONSOLIDADO!G1519,IF(LEN(CONSOLIDADO!G1519)=3,CONSOLIDADO!G1519,""))))</f>
        <v/>
      </c>
      <c r="G1515" s="16">
        <f>CONSOLIDADO!B1519</f>
        <v>0</v>
      </c>
      <c r="H1515" s="16" t="str">
        <f>MID(CONSOLIDADO!E1519,6,250)</f>
        <v/>
      </c>
      <c r="I1515" s="36">
        <f>CONSOLIDADO!H1519</f>
        <v>0</v>
      </c>
      <c r="J1515" s="34" t="str">
        <f>+CONSOLIDADO!P1519&amp;" - "&amp;CONSOLIDADO!Q1519&amp;" - "&amp;CONSOLIDADO!R1519&amp;" "&amp;CONSOLIDADO!S1519</f>
        <v xml:space="preserve"> -  -  </v>
      </c>
      <c r="K1515" s="34" t="str">
        <f>+CONSOLIDADO!J1519&amp;" "&amp;CONSOLIDADO!K1519</f>
        <v xml:space="preserve"> </v>
      </c>
      <c r="L1515" s="16" t="str">
        <f>+CONSOLIDADO!L1519&amp;" "&amp;CONSOLIDADO!M1519</f>
        <v xml:space="preserve"> </v>
      </c>
      <c r="M1515" s="16" t="str">
        <f>+CONSOLIDADO!N1519&amp;" "&amp;CONSOLIDADO!O1519</f>
        <v xml:space="preserve"> </v>
      </c>
    </row>
    <row r="1516" spans="1:13" x14ac:dyDescent="0.2">
      <c r="A1516" s="34" t="str">
        <f t="shared" si="115"/>
        <v>-1013</v>
      </c>
      <c r="B1516" s="34">
        <f t="shared" si="116"/>
        <v>1013</v>
      </c>
      <c r="C1516" s="34" t="str">
        <f t="shared" si="117"/>
        <v/>
      </c>
      <c r="D1516" s="34" t="str">
        <f t="shared" si="118"/>
        <v/>
      </c>
      <c r="E1516" s="34" t="str">
        <f t="shared" si="119"/>
        <v/>
      </c>
      <c r="F1516" s="35" t="str">
        <f>IF(ISERROR(CONSOLIDADO!D1520&amp;IF(LEN(CONSOLIDADO!G1520)=1,"00"&amp;CONSOLIDADO!G1520,IF(LEN(CONSOLIDADO!G1520)=2,"0"&amp;CONSOLIDADO!G1520,IF(LEN(CONSOLIDADO!G1520)=3,CONSOLIDADO!G1520,""))))=TRUE,"",CONSOLIDADO!D1520&amp;IF(LEN(CONSOLIDADO!G1520)=1,"00"&amp;CONSOLIDADO!G1520,IF(LEN(CONSOLIDADO!G1520)=2,"0"&amp;CONSOLIDADO!G1520,IF(LEN(CONSOLIDADO!G1520)=3,CONSOLIDADO!G1520,""))))</f>
        <v/>
      </c>
      <c r="G1516" s="16">
        <f>CONSOLIDADO!B1520</f>
        <v>0</v>
      </c>
      <c r="H1516" s="16" t="str">
        <f>MID(CONSOLIDADO!E1520,6,250)</f>
        <v/>
      </c>
      <c r="I1516" s="36">
        <f>CONSOLIDADO!H1520</f>
        <v>0</v>
      </c>
      <c r="J1516" s="34" t="str">
        <f>+CONSOLIDADO!P1520&amp;" - "&amp;CONSOLIDADO!Q1520&amp;" - "&amp;CONSOLIDADO!R1520&amp;" "&amp;CONSOLIDADO!S1520</f>
        <v xml:space="preserve"> -  -  </v>
      </c>
      <c r="K1516" s="34" t="str">
        <f>+CONSOLIDADO!J1520&amp;" "&amp;CONSOLIDADO!K1520</f>
        <v xml:space="preserve"> </v>
      </c>
      <c r="L1516" s="16" t="str">
        <f>+CONSOLIDADO!L1520&amp;" "&amp;CONSOLIDADO!M1520</f>
        <v xml:space="preserve"> </v>
      </c>
      <c r="M1516" s="16" t="str">
        <f>+CONSOLIDADO!N1520&amp;" "&amp;CONSOLIDADO!O1520</f>
        <v xml:space="preserve"> </v>
      </c>
    </row>
    <row r="1517" spans="1:13" x14ac:dyDescent="0.2">
      <c r="A1517" s="34" t="str">
        <f t="shared" si="115"/>
        <v>-1014</v>
      </c>
      <c r="B1517" s="34">
        <f t="shared" si="116"/>
        <v>1014</v>
      </c>
      <c r="C1517" s="34" t="str">
        <f t="shared" si="117"/>
        <v/>
      </c>
      <c r="D1517" s="34" t="str">
        <f t="shared" si="118"/>
        <v/>
      </c>
      <c r="E1517" s="34" t="str">
        <f t="shared" si="119"/>
        <v/>
      </c>
      <c r="F1517" s="35" t="str">
        <f>IF(ISERROR(CONSOLIDADO!D1521&amp;IF(LEN(CONSOLIDADO!G1521)=1,"00"&amp;CONSOLIDADO!G1521,IF(LEN(CONSOLIDADO!G1521)=2,"0"&amp;CONSOLIDADO!G1521,IF(LEN(CONSOLIDADO!G1521)=3,CONSOLIDADO!G1521,""))))=TRUE,"",CONSOLIDADO!D1521&amp;IF(LEN(CONSOLIDADO!G1521)=1,"00"&amp;CONSOLIDADO!G1521,IF(LEN(CONSOLIDADO!G1521)=2,"0"&amp;CONSOLIDADO!G1521,IF(LEN(CONSOLIDADO!G1521)=3,CONSOLIDADO!G1521,""))))</f>
        <v/>
      </c>
      <c r="G1517" s="16">
        <f>CONSOLIDADO!B1521</f>
        <v>0</v>
      </c>
      <c r="H1517" s="16" t="str">
        <f>MID(CONSOLIDADO!E1521,6,250)</f>
        <v/>
      </c>
      <c r="I1517" s="36">
        <f>CONSOLIDADO!H1521</f>
        <v>0</v>
      </c>
      <c r="J1517" s="34" t="str">
        <f>+CONSOLIDADO!P1521&amp;" - "&amp;CONSOLIDADO!Q1521&amp;" - "&amp;CONSOLIDADO!R1521&amp;" "&amp;CONSOLIDADO!S1521</f>
        <v xml:space="preserve"> -  -  </v>
      </c>
      <c r="K1517" s="34" t="str">
        <f>+CONSOLIDADO!J1521&amp;" "&amp;CONSOLIDADO!K1521</f>
        <v xml:space="preserve"> </v>
      </c>
      <c r="L1517" s="16" t="str">
        <f>+CONSOLIDADO!L1521&amp;" "&amp;CONSOLIDADO!M1521</f>
        <v xml:space="preserve"> </v>
      </c>
      <c r="M1517" s="16" t="str">
        <f>+CONSOLIDADO!N1521&amp;" "&amp;CONSOLIDADO!O1521</f>
        <v xml:space="preserve"> </v>
      </c>
    </row>
    <row r="1518" spans="1:13" x14ac:dyDescent="0.2">
      <c r="A1518" s="34" t="str">
        <f t="shared" si="115"/>
        <v>-1015</v>
      </c>
      <c r="B1518" s="34">
        <f t="shared" si="116"/>
        <v>1015</v>
      </c>
      <c r="C1518" s="34" t="str">
        <f t="shared" si="117"/>
        <v/>
      </c>
      <c r="D1518" s="34" t="str">
        <f t="shared" si="118"/>
        <v/>
      </c>
      <c r="E1518" s="34" t="str">
        <f t="shared" si="119"/>
        <v/>
      </c>
      <c r="F1518" s="35" t="str">
        <f>IF(ISERROR(CONSOLIDADO!D1522&amp;IF(LEN(CONSOLIDADO!G1522)=1,"00"&amp;CONSOLIDADO!G1522,IF(LEN(CONSOLIDADO!G1522)=2,"0"&amp;CONSOLIDADO!G1522,IF(LEN(CONSOLIDADO!G1522)=3,CONSOLIDADO!G1522,""))))=TRUE,"",CONSOLIDADO!D1522&amp;IF(LEN(CONSOLIDADO!G1522)=1,"00"&amp;CONSOLIDADO!G1522,IF(LEN(CONSOLIDADO!G1522)=2,"0"&amp;CONSOLIDADO!G1522,IF(LEN(CONSOLIDADO!G1522)=3,CONSOLIDADO!G1522,""))))</f>
        <v/>
      </c>
      <c r="G1518" s="16">
        <f>CONSOLIDADO!B1522</f>
        <v>0</v>
      </c>
      <c r="H1518" s="16" t="str">
        <f>MID(CONSOLIDADO!E1522,6,250)</f>
        <v/>
      </c>
      <c r="I1518" s="36">
        <f>CONSOLIDADO!H1522</f>
        <v>0</v>
      </c>
      <c r="J1518" s="34" t="str">
        <f>+CONSOLIDADO!P1522&amp;" - "&amp;CONSOLIDADO!Q1522&amp;" - "&amp;CONSOLIDADO!R1522&amp;" "&amp;CONSOLIDADO!S1522</f>
        <v xml:space="preserve"> -  -  </v>
      </c>
      <c r="K1518" s="34" t="str">
        <f>+CONSOLIDADO!J1522&amp;" "&amp;CONSOLIDADO!K1522</f>
        <v xml:space="preserve"> </v>
      </c>
      <c r="L1518" s="16" t="str">
        <f>+CONSOLIDADO!L1522&amp;" "&amp;CONSOLIDADO!M1522</f>
        <v xml:space="preserve"> </v>
      </c>
      <c r="M1518" s="16" t="str">
        <f>+CONSOLIDADO!N1522&amp;" "&amp;CONSOLIDADO!O1522</f>
        <v xml:space="preserve"> </v>
      </c>
    </row>
    <row r="1519" spans="1:13" x14ac:dyDescent="0.2">
      <c r="A1519" s="34" t="str">
        <f t="shared" si="115"/>
        <v>-1016</v>
      </c>
      <c r="B1519" s="34">
        <f t="shared" si="116"/>
        <v>1016</v>
      </c>
      <c r="C1519" s="34" t="str">
        <f t="shared" si="117"/>
        <v/>
      </c>
      <c r="D1519" s="34" t="str">
        <f t="shared" si="118"/>
        <v/>
      </c>
      <c r="E1519" s="34" t="str">
        <f t="shared" si="119"/>
        <v/>
      </c>
      <c r="F1519" s="35" t="str">
        <f>IF(ISERROR(CONSOLIDADO!D1523&amp;IF(LEN(CONSOLIDADO!G1523)=1,"00"&amp;CONSOLIDADO!G1523,IF(LEN(CONSOLIDADO!G1523)=2,"0"&amp;CONSOLIDADO!G1523,IF(LEN(CONSOLIDADO!G1523)=3,CONSOLIDADO!G1523,""))))=TRUE,"",CONSOLIDADO!D1523&amp;IF(LEN(CONSOLIDADO!G1523)=1,"00"&amp;CONSOLIDADO!G1523,IF(LEN(CONSOLIDADO!G1523)=2,"0"&amp;CONSOLIDADO!G1523,IF(LEN(CONSOLIDADO!G1523)=3,CONSOLIDADO!G1523,""))))</f>
        <v/>
      </c>
      <c r="G1519" s="16">
        <f>CONSOLIDADO!B1523</f>
        <v>0</v>
      </c>
      <c r="H1519" s="16" t="str">
        <f>MID(CONSOLIDADO!E1523,6,250)</f>
        <v/>
      </c>
      <c r="I1519" s="36">
        <f>CONSOLIDADO!H1523</f>
        <v>0</v>
      </c>
      <c r="J1519" s="34" t="str">
        <f>+CONSOLIDADO!P1523&amp;" - "&amp;CONSOLIDADO!Q1523&amp;" - "&amp;CONSOLIDADO!R1523&amp;" "&amp;CONSOLIDADO!S1523</f>
        <v xml:space="preserve"> -  -  </v>
      </c>
      <c r="K1519" s="34" t="str">
        <f>+CONSOLIDADO!J1523&amp;" "&amp;CONSOLIDADO!K1523</f>
        <v xml:space="preserve"> </v>
      </c>
      <c r="L1519" s="16" t="str">
        <f>+CONSOLIDADO!L1523&amp;" "&amp;CONSOLIDADO!M1523</f>
        <v xml:space="preserve"> </v>
      </c>
      <c r="M1519" s="16" t="str">
        <f>+CONSOLIDADO!N1523&amp;" "&amp;CONSOLIDADO!O1523</f>
        <v xml:space="preserve"> </v>
      </c>
    </row>
    <row r="1520" spans="1:13" x14ac:dyDescent="0.2">
      <c r="A1520" s="34" t="str">
        <f t="shared" si="115"/>
        <v>-1017</v>
      </c>
      <c r="B1520" s="34">
        <f t="shared" si="116"/>
        <v>1017</v>
      </c>
      <c r="C1520" s="34" t="str">
        <f t="shared" si="117"/>
        <v/>
      </c>
      <c r="D1520" s="34" t="str">
        <f t="shared" si="118"/>
        <v/>
      </c>
      <c r="E1520" s="34" t="str">
        <f t="shared" si="119"/>
        <v/>
      </c>
      <c r="F1520" s="35" t="str">
        <f>IF(ISERROR(CONSOLIDADO!D1524&amp;IF(LEN(CONSOLIDADO!G1524)=1,"00"&amp;CONSOLIDADO!G1524,IF(LEN(CONSOLIDADO!G1524)=2,"0"&amp;CONSOLIDADO!G1524,IF(LEN(CONSOLIDADO!G1524)=3,CONSOLIDADO!G1524,""))))=TRUE,"",CONSOLIDADO!D1524&amp;IF(LEN(CONSOLIDADO!G1524)=1,"00"&amp;CONSOLIDADO!G1524,IF(LEN(CONSOLIDADO!G1524)=2,"0"&amp;CONSOLIDADO!G1524,IF(LEN(CONSOLIDADO!G1524)=3,CONSOLIDADO!G1524,""))))</f>
        <v/>
      </c>
      <c r="G1520" s="16">
        <f>CONSOLIDADO!B1524</f>
        <v>0</v>
      </c>
      <c r="H1520" s="16" t="str">
        <f>MID(CONSOLIDADO!E1524,6,250)</f>
        <v/>
      </c>
      <c r="I1520" s="36">
        <f>CONSOLIDADO!H1524</f>
        <v>0</v>
      </c>
      <c r="J1520" s="34" t="str">
        <f>+CONSOLIDADO!P1524&amp;" - "&amp;CONSOLIDADO!Q1524&amp;" - "&amp;CONSOLIDADO!R1524&amp;" "&amp;CONSOLIDADO!S1524</f>
        <v xml:space="preserve"> -  -  </v>
      </c>
      <c r="K1520" s="34" t="str">
        <f>+CONSOLIDADO!J1524&amp;" "&amp;CONSOLIDADO!K1524</f>
        <v xml:space="preserve"> </v>
      </c>
      <c r="L1520" s="16" t="str">
        <f>+CONSOLIDADO!L1524&amp;" "&amp;CONSOLIDADO!M1524</f>
        <v xml:space="preserve"> </v>
      </c>
      <c r="M1520" s="16" t="str">
        <f>+CONSOLIDADO!N1524&amp;" "&amp;CONSOLIDADO!O1524</f>
        <v xml:space="preserve"> </v>
      </c>
    </row>
    <row r="1521" spans="1:13" x14ac:dyDescent="0.2">
      <c r="A1521" s="34" t="str">
        <f t="shared" si="115"/>
        <v>-1018</v>
      </c>
      <c r="B1521" s="34">
        <f t="shared" si="116"/>
        <v>1018</v>
      </c>
      <c r="C1521" s="34" t="str">
        <f t="shared" si="117"/>
        <v/>
      </c>
      <c r="D1521" s="34" t="str">
        <f t="shared" si="118"/>
        <v/>
      </c>
      <c r="E1521" s="34" t="str">
        <f t="shared" si="119"/>
        <v/>
      </c>
      <c r="F1521" s="35" t="str">
        <f>IF(ISERROR(CONSOLIDADO!D1525&amp;IF(LEN(CONSOLIDADO!G1525)=1,"00"&amp;CONSOLIDADO!G1525,IF(LEN(CONSOLIDADO!G1525)=2,"0"&amp;CONSOLIDADO!G1525,IF(LEN(CONSOLIDADO!G1525)=3,CONSOLIDADO!G1525,""))))=TRUE,"",CONSOLIDADO!D1525&amp;IF(LEN(CONSOLIDADO!G1525)=1,"00"&amp;CONSOLIDADO!G1525,IF(LEN(CONSOLIDADO!G1525)=2,"0"&amp;CONSOLIDADO!G1525,IF(LEN(CONSOLIDADO!G1525)=3,CONSOLIDADO!G1525,""))))</f>
        <v/>
      </c>
      <c r="G1521" s="16">
        <f>CONSOLIDADO!B1525</f>
        <v>0</v>
      </c>
      <c r="H1521" s="16" t="str">
        <f>MID(CONSOLIDADO!E1525,6,250)</f>
        <v/>
      </c>
      <c r="I1521" s="36">
        <f>CONSOLIDADO!H1525</f>
        <v>0</v>
      </c>
      <c r="J1521" s="34" t="str">
        <f>+CONSOLIDADO!P1525&amp;" - "&amp;CONSOLIDADO!Q1525&amp;" - "&amp;CONSOLIDADO!R1525&amp;" "&amp;CONSOLIDADO!S1525</f>
        <v xml:space="preserve"> -  -  </v>
      </c>
      <c r="K1521" s="34" t="str">
        <f>+CONSOLIDADO!J1525&amp;" "&amp;CONSOLIDADO!K1525</f>
        <v xml:space="preserve"> </v>
      </c>
      <c r="L1521" s="16" t="str">
        <f>+CONSOLIDADO!L1525&amp;" "&amp;CONSOLIDADO!M1525</f>
        <v xml:space="preserve"> </v>
      </c>
      <c r="M1521" s="16" t="str">
        <f>+CONSOLIDADO!N1525&amp;" "&amp;CONSOLIDADO!O1525</f>
        <v xml:space="preserve"> </v>
      </c>
    </row>
    <row r="1522" spans="1:13" x14ac:dyDescent="0.2">
      <c r="A1522" s="34" t="str">
        <f t="shared" si="115"/>
        <v>-1019</v>
      </c>
      <c r="B1522" s="34">
        <f t="shared" si="116"/>
        <v>1019</v>
      </c>
      <c r="C1522" s="34" t="str">
        <f t="shared" si="117"/>
        <v/>
      </c>
      <c r="D1522" s="34" t="str">
        <f t="shared" si="118"/>
        <v/>
      </c>
      <c r="E1522" s="34" t="str">
        <f t="shared" si="119"/>
        <v/>
      </c>
      <c r="F1522" s="35" t="str">
        <f>IF(ISERROR(CONSOLIDADO!D1526&amp;IF(LEN(CONSOLIDADO!G1526)=1,"00"&amp;CONSOLIDADO!G1526,IF(LEN(CONSOLIDADO!G1526)=2,"0"&amp;CONSOLIDADO!G1526,IF(LEN(CONSOLIDADO!G1526)=3,CONSOLIDADO!G1526,""))))=TRUE,"",CONSOLIDADO!D1526&amp;IF(LEN(CONSOLIDADO!G1526)=1,"00"&amp;CONSOLIDADO!G1526,IF(LEN(CONSOLIDADO!G1526)=2,"0"&amp;CONSOLIDADO!G1526,IF(LEN(CONSOLIDADO!G1526)=3,CONSOLIDADO!G1526,""))))</f>
        <v/>
      </c>
      <c r="G1522" s="16">
        <f>CONSOLIDADO!B1526</f>
        <v>0</v>
      </c>
      <c r="H1522" s="16" t="str">
        <f>MID(CONSOLIDADO!E1526,6,250)</f>
        <v/>
      </c>
      <c r="I1522" s="36">
        <f>CONSOLIDADO!H1526</f>
        <v>0</v>
      </c>
      <c r="J1522" s="34" t="str">
        <f>+CONSOLIDADO!P1526&amp;" - "&amp;CONSOLIDADO!Q1526&amp;" - "&amp;CONSOLIDADO!R1526&amp;" "&amp;CONSOLIDADO!S1526</f>
        <v xml:space="preserve"> -  -  </v>
      </c>
      <c r="K1522" s="34" t="str">
        <f>+CONSOLIDADO!J1526&amp;" "&amp;CONSOLIDADO!K1526</f>
        <v xml:space="preserve"> </v>
      </c>
      <c r="L1522" s="16" t="str">
        <f>+CONSOLIDADO!L1526&amp;" "&amp;CONSOLIDADO!M1526</f>
        <v xml:space="preserve"> </v>
      </c>
      <c r="M1522" s="16" t="str">
        <f>+CONSOLIDADO!N1526&amp;" "&amp;CONSOLIDADO!O1526</f>
        <v xml:space="preserve"> </v>
      </c>
    </row>
    <row r="1523" spans="1:13" x14ac:dyDescent="0.2">
      <c r="A1523" s="34" t="str">
        <f t="shared" si="115"/>
        <v>-1020</v>
      </c>
      <c r="B1523" s="34">
        <f t="shared" si="116"/>
        <v>1020</v>
      </c>
      <c r="C1523" s="34" t="str">
        <f t="shared" si="117"/>
        <v/>
      </c>
      <c r="D1523" s="34" t="str">
        <f t="shared" si="118"/>
        <v/>
      </c>
      <c r="E1523" s="34" t="str">
        <f t="shared" si="119"/>
        <v/>
      </c>
      <c r="F1523" s="35" t="str">
        <f>IF(ISERROR(CONSOLIDADO!D1527&amp;IF(LEN(CONSOLIDADO!G1527)=1,"00"&amp;CONSOLIDADO!G1527,IF(LEN(CONSOLIDADO!G1527)=2,"0"&amp;CONSOLIDADO!G1527,IF(LEN(CONSOLIDADO!G1527)=3,CONSOLIDADO!G1527,""))))=TRUE,"",CONSOLIDADO!D1527&amp;IF(LEN(CONSOLIDADO!G1527)=1,"00"&amp;CONSOLIDADO!G1527,IF(LEN(CONSOLIDADO!G1527)=2,"0"&amp;CONSOLIDADO!G1527,IF(LEN(CONSOLIDADO!G1527)=3,CONSOLIDADO!G1527,""))))</f>
        <v/>
      </c>
      <c r="G1523" s="16">
        <f>CONSOLIDADO!B1527</f>
        <v>0</v>
      </c>
      <c r="H1523" s="16" t="str">
        <f>MID(CONSOLIDADO!E1527,6,250)</f>
        <v/>
      </c>
      <c r="I1523" s="36">
        <f>CONSOLIDADO!H1527</f>
        <v>0</v>
      </c>
      <c r="J1523" s="34" t="str">
        <f>+CONSOLIDADO!P1527&amp;" - "&amp;CONSOLIDADO!Q1527&amp;" - "&amp;CONSOLIDADO!R1527&amp;" "&amp;CONSOLIDADO!S1527</f>
        <v xml:space="preserve"> -  -  </v>
      </c>
      <c r="K1523" s="34" t="str">
        <f>+CONSOLIDADO!J1527&amp;" "&amp;CONSOLIDADO!K1527</f>
        <v xml:space="preserve"> </v>
      </c>
      <c r="L1523" s="16" t="str">
        <f>+CONSOLIDADO!L1527&amp;" "&amp;CONSOLIDADO!M1527</f>
        <v xml:space="preserve"> </v>
      </c>
      <c r="M1523" s="16" t="str">
        <f>+CONSOLIDADO!N1527&amp;" "&amp;CONSOLIDADO!O1527</f>
        <v xml:space="preserve"> </v>
      </c>
    </row>
    <row r="1524" spans="1:13" x14ac:dyDescent="0.2">
      <c r="A1524" s="34" t="str">
        <f t="shared" si="115"/>
        <v>-1021</v>
      </c>
      <c r="B1524" s="34">
        <f t="shared" si="116"/>
        <v>1021</v>
      </c>
      <c r="C1524" s="34" t="str">
        <f t="shared" si="117"/>
        <v/>
      </c>
      <c r="D1524" s="34" t="str">
        <f t="shared" si="118"/>
        <v/>
      </c>
      <c r="E1524" s="34" t="str">
        <f t="shared" si="119"/>
        <v/>
      </c>
      <c r="F1524" s="35" t="str">
        <f>IF(ISERROR(CONSOLIDADO!D1528&amp;IF(LEN(CONSOLIDADO!G1528)=1,"00"&amp;CONSOLIDADO!G1528,IF(LEN(CONSOLIDADO!G1528)=2,"0"&amp;CONSOLIDADO!G1528,IF(LEN(CONSOLIDADO!G1528)=3,CONSOLIDADO!G1528,""))))=TRUE,"",CONSOLIDADO!D1528&amp;IF(LEN(CONSOLIDADO!G1528)=1,"00"&amp;CONSOLIDADO!G1528,IF(LEN(CONSOLIDADO!G1528)=2,"0"&amp;CONSOLIDADO!G1528,IF(LEN(CONSOLIDADO!G1528)=3,CONSOLIDADO!G1528,""))))</f>
        <v/>
      </c>
      <c r="G1524" s="16">
        <f>CONSOLIDADO!B1528</f>
        <v>0</v>
      </c>
      <c r="H1524" s="16" t="str">
        <f>MID(CONSOLIDADO!E1528,6,250)</f>
        <v/>
      </c>
      <c r="I1524" s="36">
        <f>CONSOLIDADO!H1528</f>
        <v>0</v>
      </c>
      <c r="J1524" s="34" t="str">
        <f>+CONSOLIDADO!P1528&amp;" - "&amp;CONSOLIDADO!Q1528&amp;" - "&amp;CONSOLIDADO!R1528&amp;" "&amp;CONSOLIDADO!S1528</f>
        <v xml:space="preserve"> -  -  </v>
      </c>
      <c r="K1524" s="34" t="str">
        <f>+CONSOLIDADO!J1528&amp;" "&amp;CONSOLIDADO!K1528</f>
        <v xml:space="preserve"> </v>
      </c>
      <c r="L1524" s="16" t="str">
        <f>+CONSOLIDADO!L1528&amp;" "&amp;CONSOLIDADO!M1528</f>
        <v xml:space="preserve"> </v>
      </c>
      <c r="M1524" s="16" t="str">
        <f>+CONSOLIDADO!N1528&amp;" "&amp;CONSOLIDADO!O1528</f>
        <v xml:space="preserve"> </v>
      </c>
    </row>
    <row r="1525" spans="1:13" x14ac:dyDescent="0.2">
      <c r="A1525" s="34" t="str">
        <f t="shared" si="115"/>
        <v>-1022</v>
      </c>
      <c r="B1525" s="34">
        <f t="shared" si="116"/>
        <v>1022</v>
      </c>
      <c r="C1525" s="34" t="str">
        <f t="shared" si="117"/>
        <v/>
      </c>
      <c r="D1525" s="34" t="str">
        <f t="shared" si="118"/>
        <v/>
      </c>
      <c r="E1525" s="34" t="str">
        <f t="shared" si="119"/>
        <v/>
      </c>
      <c r="F1525" s="35" t="str">
        <f>IF(ISERROR(CONSOLIDADO!D1529&amp;IF(LEN(CONSOLIDADO!G1529)=1,"00"&amp;CONSOLIDADO!G1529,IF(LEN(CONSOLIDADO!G1529)=2,"0"&amp;CONSOLIDADO!G1529,IF(LEN(CONSOLIDADO!G1529)=3,CONSOLIDADO!G1529,""))))=TRUE,"",CONSOLIDADO!D1529&amp;IF(LEN(CONSOLIDADO!G1529)=1,"00"&amp;CONSOLIDADO!G1529,IF(LEN(CONSOLIDADO!G1529)=2,"0"&amp;CONSOLIDADO!G1529,IF(LEN(CONSOLIDADO!G1529)=3,CONSOLIDADO!G1529,""))))</f>
        <v/>
      </c>
      <c r="G1525" s="16">
        <f>CONSOLIDADO!B1529</f>
        <v>0</v>
      </c>
      <c r="H1525" s="16" t="str">
        <f>MID(CONSOLIDADO!E1529,6,250)</f>
        <v/>
      </c>
      <c r="I1525" s="36">
        <f>CONSOLIDADO!H1529</f>
        <v>0</v>
      </c>
      <c r="J1525" s="34" t="str">
        <f>+CONSOLIDADO!P1529&amp;" - "&amp;CONSOLIDADO!Q1529&amp;" - "&amp;CONSOLIDADO!R1529&amp;" "&amp;CONSOLIDADO!S1529</f>
        <v xml:space="preserve"> -  -  </v>
      </c>
      <c r="K1525" s="34" t="str">
        <f>+CONSOLIDADO!J1529&amp;" "&amp;CONSOLIDADO!K1529</f>
        <v xml:space="preserve"> </v>
      </c>
      <c r="L1525" s="16" t="str">
        <f>+CONSOLIDADO!L1529&amp;" "&amp;CONSOLIDADO!M1529</f>
        <v xml:space="preserve"> </v>
      </c>
      <c r="M1525" s="16" t="str">
        <f>+CONSOLIDADO!N1529&amp;" "&amp;CONSOLIDADO!O1529</f>
        <v xml:space="preserve"> </v>
      </c>
    </row>
    <row r="1526" spans="1:13" x14ac:dyDescent="0.2">
      <c r="A1526" s="34" t="str">
        <f t="shared" si="115"/>
        <v>-1023</v>
      </c>
      <c r="B1526" s="34">
        <f t="shared" si="116"/>
        <v>1023</v>
      </c>
      <c r="C1526" s="34" t="str">
        <f t="shared" si="117"/>
        <v/>
      </c>
      <c r="D1526" s="34" t="str">
        <f t="shared" si="118"/>
        <v/>
      </c>
      <c r="E1526" s="34" t="str">
        <f t="shared" si="119"/>
        <v/>
      </c>
      <c r="F1526" s="35" t="str">
        <f>IF(ISERROR(CONSOLIDADO!D1530&amp;IF(LEN(CONSOLIDADO!G1530)=1,"00"&amp;CONSOLIDADO!G1530,IF(LEN(CONSOLIDADO!G1530)=2,"0"&amp;CONSOLIDADO!G1530,IF(LEN(CONSOLIDADO!G1530)=3,CONSOLIDADO!G1530,""))))=TRUE,"",CONSOLIDADO!D1530&amp;IF(LEN(CONSOLIDADO!G1530)=1,"00"&amp;CONSOLIDADO!G1530,IF(LEN(CONSOLIDADO!G1530)=2,"0"&amp;CONSOLIDADO!G1530,IF(LEN(CONSOLIDADO!G1530)=3,CONSOLIDADO!G1530,""))))</f>
        <v/>
      </c>
      <c r="G1526" s="16">
        <f>CONSOLIDADO!B1530</f>
        <v>0</v>
      </c>
      <c r="H1526" s="16" t="str">
        <f>MID(CONSOLIDADO!E1530,6,250)</f>
        <v/>
      </c>
      <c r="I1526" s="36">
        <f>CONSOLIDADO!H1530</f>
        <v>0</v>
      </c>
      <c r="J1526" s="34" t="str">
        <f>+CONSOLIDADO!P1530&amp;" - "&amp;CONSOLIDADO!Q1530&amp;" - "&amp;CONSOLIDADO!R1530&amp;" "&amp;CONSOLIDADO!S1530</f>
        <v xml:space="preserve"> -  -  </v>
      </c>
      <c r="K1526" s="34" t="str">
        <f>+CONSOLIDADO!J1530&amp;" "&amp;CONSOLIDADO!K1530</f>
        <v xml:space="preserve"> </v>
      </c>
      <c r="L1526" s="16" t="str">
        <f>+CONSOLIDADO!L1530&amp;" "&amp;CONSOLIDADO!M1530</f>
        <v xml:space="preserve"> </v>
      </c>
      <c r="M1526" s="16" t="str">
        <f>+CONSOLIDADO!N1530&amp;" "&amp;CONSOLIDADO!O1530</f>
        <v xml:space="preserve"> </v>
      </c>
    </row>
    <row r="1527" spans="1:13" x14ac:dyDescent="0.2">
      <c r="A1527" s="34" t="str">
        <f t="shared" si="115"/>
        <v>-1024</v>
      </c>
      <c r="B1527" s="34">
        <f t="shared" si="116"/>
        <v>1024</v>
      </c>
      <c r="C1527" s="34" t="str">
        <f t="shared" si="117"/>
        <v/>
      </c>
      <c r="D1527" s="34" t="str">
        <f t="shared" si="118"/>
        <v/>
      </c>
      <c r="E1527" s="34" t="str">
        <f t="shared" si="119"/>
        <v/>
      </c>
      <c r="F1527" s="35" t="str">
        <f>IF(ISERROR(CONSOLIDADO!D1531&amp;IF(LEN(CONSOLIDADO!G1531)=1,"00"&amp;CONSOLIDADO!G1531,IF(LEN(CONSOLIDADO!G1531)=2,"0"&amp;CONSOLIDADO!G1531,IF(LEN(CONSOLIDADO!G1531)=3,CONSOLIDADO!G1531,""))))=TRUE,"",CONSOLIDADO!D1531&amp;IF(LEN(CONSOLIDADO!G1531)=1,"00"&amp;CONSOLIDADO!G1531,IF(LEN(CONSOLIDADO!G1531)=2,"0"&amp;CONSOLIDADO!G1531,IF(LEN(CONSOLIDADO!G1531)=3,CONSOLIDADO!G1531,""))))</f>
        <v/>
      </c>
      <c r="G1527" s="16">
        <f>CONSOLIDADO!B1531</f>
        <v>0</v>
      </c>
      <c r="H1527" s="16" t="str">
        <f>MID(CONSOLIDADO!E1531,6,250)</f>
        <v/>
      </c>
      <c r="I1527" s="36">
        <f>CONSOLIDADO!H1531</f>
        <v>0</v>
      </c>
      <c r="J1527" s="34" t="str">
        <f>+CONSOLIDADO!P1531&amp;" - "&amp;CONSOLIDADO!Q1531&amp;" - "&amp;CONSOLIDADO!R1531&amp;" "&amp;CONSOLIDADO!S1531</f>
        <v xml:space="preserve"> -  -  </v>
      </c>
      <c r="K1527" s="34" t="str">
        <f>+CONSOLIDADO!J1531&amp;" "&amp;CONSOLIDADO!K1531</f>
        <v xml:space="preserve"> </v>
      </c>
      <c r="L1527" s="16" t="str">
        <f>+CONSOLIDADO!L1531&amp;" "&amp;CONSOLIDADO!M1531</f>
        <v xml:space="preserve"> </v>
      </c>
      <c r="M1527" s="16" t="str">
        <f>+CONSOLIDADO!N1531&amp;" "&amp;CONSOLIDADO!O1531</f>
        <v xml:space="preserve"> </v>
      </c>
    </row>
    <row r="1528" spans="1:13" x14ac:dyDescent="0.2">
      <c r="A1528" s="34" t="str">
        <f t="shared" si="115"/>
        <v>-1025</v>
      </c>
      <c r="B1528" s="34">
        <f t="shared" si="116"/>
        <v>1025</v>
      </c>
      <c r="C1528" s="34" t="str">
        <f t="shared" si="117"/>
        <v/>
      </c>
      <c r="D1528" s="34" t="str">
        <f t="shared" si="118"/>
        <v/>
      </c>
      <c r="E1528" s="34" t="str">
        <f t="shared" si="119"/>
        <v/>
      </c>
      <c r="F1528" s="35" t="str">
        <f>IF(ISERROR(CONSOLIDADO!D1532&amp;IF(LEN(CONSOLIDADO!G1532)=1,"00"&amp;CONSOLIDADO!G1532,IF(LEN(CONSOLIDADO!G1532)=2,"0"&amp;CONSOLIDADO!G1532,IF(LEN(CONSOLIDADO!G1532)=3,CONSOLIDADO!G1532,""))))=TRUE,"",CONSOLIDADO!D1532&amp;IF(LEN(CONSOLIDADO!G1532)=1,"00"&amp;CONSOLIDADO!G1532,IF(LEN(CONSOLIDADO!G1532)=2,"0"&amp;CONSOLIDADO!G1532,IF(LEN(CONSOLIDADO!G1532)=3,CONSOLIDADO!G1532,""))))</f>
        <v/>
      </c>
      <c r="G1528" s="16">
        <f>CONSOLIDADO!B1532</f>
        <v>0</v>
      </c>
      <c r="H1528" s="16" t="str">
        <f>MID(CONSOLIDADO!E1532,6,250)</f>
        <v/>
      </c>
      <c r="I1528" s="36">
        <f>CONSOLIDADO!H1532</f>
        <v>0</v>
      </c>
      <c r="J1528" s="34" t="str">
        <f>+CONSOLIDADO!P1532&amp;" - "&amp;CONSOLIDADO!Q1532&amp;" - "&amp;CONSOLIDADO!R1532&amp;" "&amp;CONSOLIDADO!S1532</f>
        <v xml:space="preserve"> -  -  </v>
      </c>
      <c r="K1528" s="34" t="str">
        <f>+CONSOLIDADO!J1532&amp;" "&amp;CONSOLIDADO!K1532</f>
        <v xml:space="preserve"> </v>
      </c>
      <c r="L1528" s="16" t="str">
        <f>+CONSOLIDADO!L1532&amp;" "&amp;CONSOLIDADO!M1532</f>
        <v xml:space="preserve"> </v>
      </c>
      <c r="M1528" s="16" t="str">
        <f>+CONSOLIDADO!N1532&amp;" "&amp;CONSOLIDADO!O1532</f>
        <v xml:space="preserve"> </v>
      </c>
    </row>
    <row r="1529" spans="1:13" x14ac:dyDescent="0.2">
      <c r="A1529" s="34" t="str">
        <f t="shared" si="115"/>
        <v>-1026</v>
      </c>
      <c r="B1529" s="34">
        <f t="shared" si="116"/>
        <v>1026</v>
      </c>
      <c r="C1529" s="34" t="str">
        <f t="shared" si="117"/>
        <v/>
      </c>
      <c r="D1529" s="34" t="str">
        <f t="shared" si="118"/>
        <v/>
      </c>
      <c r="E1529" s="34" t="str">
        <f t="shared" si="119"/>
        <v/>
      </c>
      <c r="F1529" s="35" t="str">
        <f>IF(ISERROR(CONSOLIDADO!D1533&amp;IF(LEN(CONSOLIDADO!G1533)=1,"00"&amp;CONSOLIDADO!G1533,IF(LEN(CONSOLIDADO!G1533)=2,"0"&amp;CONSOLIDADO!G1533,IF(LEN(CONSOLIDADO!G1533)=3,CONSOLIDADO!G1533,""))))=TRUE,"",CONSOLIDADO!D1533&amp;IF(LEN(CONSOLIDADO!G1533)=1,"00"&amp;CONSOLIDADO!G1533,IF(LEN(CONSOLIDADO!G1533)=2,"0"&amp;CONSOLIDADO!G1533,IF(LEN(CONSOLIDADO!G1533)=3,CONSOLIDADO!G1533,""))))</f>
        <v/>
      </c>
      <c r="G1529" s="16">
        <f>CONSOLIDADO!B1533</f>
        <v>0</v>
      </c>
      <c r="H1529" s="16" t="str">
        <f>MID(CONSOLIDADO!E1533,6,250)</f>
        <v/>
      </c>
      <c r="I1529" s="36">
        <f>CONSOLIDADO!H1533</f>
        <v>0</v>
      </c>
      <c r="J1529" s="34" t="str">
        <f>+CONSOLIDADO!P1533&amp;" - "&amp;CONSOLIDADO!Q1533&amp;" - "&amp;CONSOLIDADO!R1533&amp;" "&amp;CONSOLIDADO!S1533</f>
        <v xml:space="preserve"> -  -  </v>
      </c>
      <c r="K1529" s="34" t="str">
        <f>+CONSOLIDADO!J1533&amp;" "&amp;CONSOLIDADO!K1533</f>
        <v xml:space="preserve"> </v>
      </c>
      <c r="L1529" s="16" t="str">
        <f>+CONSOLIDADO!L1533&amp;" "&amp;CONSOLIDADO!M1533</f>
        <v xml:space="preserve"> </v>
      </c>
      <c r="M1529" s="16" t="str">
        <f>+CONSOLIDADO!N1533&amp;" "&amp;CONSOLIDADO!O1533</f>
        <v xml:space="preserve"> </v>
      </c>
    </row>
    <row r="1530" spans="1:13" x14ac:dyDescent="0.2">
      <c r="A1530" s="34" t="str">
        <f t="shared" si="115"/>
        <v>-1027</v>
      </c>
      <c r="B1530" s="34">
        <f t="shared" si="116"/>
        <v>1027</v>
      </c>
      <c r="C1530" s="34" t="str">
        <f t="shared" si="117"/>
        <v/>
      </c>
      <c r="D1530" s="34" t="str">
        <f t="shared" si="118"/>
        <v/>
      </c>
      <c r="E1530" s="34" t="str">
        <f t="shared" si="119"/>
        <v/>
      </c>
      <c r="F1530" s="35" t="str">
        <f>IF(ISERROR(CONSOLIDADO!D1534&amp;IF(LEN(CONSOLIDADO!G1534)=1,"00"&amp;CONSOLIDADO!G1534,IF(LEN(CONSOLIDADO!G1534)=2,"0"&amp;CONSOLIDADO!G1534,IF(LEN(CONSOLIDADO!G1534)=3,CONSOLIDADO!G1534,""))))=TRUE,"",CONSOLIDADO!D1534&amp;IF(LEN(CONSOLIDADO!G1534)=1,"00"&amp;CONSOLIDADO!G1534,IF(LEN(CONSOLIDADO!G1534)=2,"0"&amp;CONSOLIDADO!G1534,IF(LEN(CONSOLIDADO!G1534)=3,CONSOLIDADO!G1534,""))))</f>
        <v/>
      </c>
      <c r="G1530" s="16">
        <f>CONSOLIDADO!B1534</f>
        <v>0</v>
      </c>
      <c r="H1530" s="16" t="str">
        <f>MID(CONSOLIDADO!E1534,6,250)</f>
        <v/>
      </c>
      <c r="I1530" s="36">
        <f>CONSOLIDADO!H1534</f>
        <v>0</v>
      </c>
      <c r="J1530" s="34" t="str">
        <f>+CONSOLIDADO!P1534&amp;" - "&amp;CONSOLIDADO!Q1534&amp;" - "&amp;CONSOLIDADO!R1534&amp;" "&amp;CONSOLIDADO!S1534</f>
        <v xml:space="preserve"> -  -  </v>
      </c>
      <c r="K1530" s="34" t="str">
        <f>+CONSOLIDADO!J1534&amp;" "&amp;CONSOLIDADO!K1534</f>
        <v xml:space="preserve"> </v>
      </c>
      <c r="L1530" s="16" t="str">
        <f>+CONSOLIDADO!L1534&amp;" "&amp;CONSOLIDADO!M1534</f>
        <v xml:space="preserve"> </v>
      </c>
      <c r="M1530" s="16" t="str">
        <f>+CONSOLIDADO!N1534&amp;" "&amp;CONSOLIDADO!O1534</f>
        <v xml:space="preserve"> </v>
      </c>
    </row>
    <row r="1531" spans="1:13" x14ac:dyDescent="0.2">
      <c r="A1531" s="34" t="str">
        <f t="shared" si="115"/>
        <v>-1028</v>
      </c>
      <c r="B1531" s="34">
        <f t="shared" si="116"/>
        <v>1028</v>
      </c>
      <c r="C1531" s="34" t="str">
        <f t="shared" si="117"/>
        <v/>
      </c>
      <c r="D1531" s="34" t="str">
        <f t="shared" si="118"/>
        <v/>
      </c>
      <c r="E1531" s="34" t="str">
        <f t="shared" si="119"/>
        <v/>
      </c>
      <c r="F1531" s="35" t="str">
        <f>IF(ISERROR(CONSOLIDADO!D1535&amp;IF(LEN(CONSOLIDADO!G1535)=1,"00"&amp;CONSOLIDADO!G1535,IF(LEN(CONSOLIDADO!G1535)=2,"0"&amp;CONSOLIDADO!G1535,IF(LEN(CONSOLIDADO!G1535)=3,CONSOLIDADO!G1535,""))))=TRUE,"",CONSOLIDADO!D1535&amp;IF(LEN(CONSOLIDADO!G1535)=1,"00"&amp;CONSOLIDADO!G1535,IF(LEN(CONSOLIDADO!G1535)=2,"0"&amp;CONSOLIDADO!G1535,IF(LEN(CONSOLIDADO!G1535)=3,CONSOLIDADO!G1535,""))))</f>
        <v/>
      </c>
      <c r="G1531" s="16">
        <f>CONSOLIDADO!B1535</f>
        <v>0</v>
      </c>
      <c r="H1531" s="16" t="str">
        <f>MID(CONSOLIDADO!E1535,6,250)</f>
        <v/>
      </c>
      <c r="I1531" s="36">
        <f>CONSOLIDADO!H1535</f>
        <v>0</v>
      </c>
      <c r="J1531" s="34" t="str">
        <f>+CONSOLIDADO!P1535&amp;" - "&amp;CONSOLIDADO!Q1535&amp;" - "&amp;CONSOLIDADO!R1535&amp;" "&amp;CONSOLIDADO!S1535</f>
        <v xml:space="preserve"> -  -  </v>
      </c>
      <c r="K1531" s="34" t="str">
        <f>+CONSOLIDADO!J1535&amp;" "&amp;CONSOLIDADO!K1535</f>
        <v xml:space="preserve"> </v>
      </c>
      <c r="L1531" s="16" t="str">
        <f>+CONSOLIDADO!L1535&amp;" "&amp;CONSOLIDADO!M1535</f>
        <v xml:space="preserve"> </v>
      </c>
      <c r="M1531" s="16" t="str">
        <f>+CONSOLIDADO!N1535&amp;" "&amp;CONSOLIDADO!O1535</f>
        <v xml:space="preserve"> </v>
      </c>
    </row>
    <row r="1532" spans="1:13" x14ac:dyDescent="0.2">
      <c r="A1532" s="34" t="str">
        <f t="shared" si="115"/>
        <v>-1029</v>
      </c>
      <c r="B1532" s="34">
        <f t="shared" si="116"/>
        <v>1029</v>
      </c>
      <c r="C1532" s="34" t="str">
        <f t="shared" si="117"/>
        <v/>
      </c>
      <c r="D1532" s="34" t="str">
        <f t="shared" si="118"/>
        <v/>
      </c>
      <c r="E1532" s="34" t="str">
        <f t="shared" si="119"/>
        <v/>
      </c>
      <c r="F1532" s="35" t="str">
        <f>IF(ISERROR(CONSOLIDADO!D1536&amp;IF(LEN(CONSOLIDADO!G1536)=1,"00"&amp;CONSOLIDADO!G1536,IF(LEN(CONSOLIDADO!G1536)=2,"0"&amp;CONSOLIDADO!G1536,IF(LEN(CONSOLIDADO!G1536)=3,CONSOLIDADO!G1536,""))))=TRUE,"",CONSOLIDADO!D1536&amp;IF(LEN(CONSOLIDADO!G1536)=1,"00"&amp;CONSOLIDADO!G1536,IF(LEN(CONSOLIDADO!G1536)=2,"0"&amp;CONSOLIDADO!G1536,IF(LEN(CONSOLIDADO!G1536)=3,CONSOLIDADO!G1536,""))))</f>
        <v/>
      </c>
      <c r="G1532" s="16">
        <f>CONSOLIDADO!B1536</f>
        <v>0</v>
      </c>
      <c r="H1532" s="16" t="str">
        <f>MID(CONSOLIDADO!E1536,6,250)</f>
        <v/>
      </c>
      <c r="I1532" s="36">
        <f>CONSOLIDADO!H1536</f>
        <v>0</v>
      </c>
      <c r="J1532" s="34" t="str">
        <f>+CONSOLIDADO!P1536&amp;" - "&amp;CONSOLIDADO!Q1536&amp;" - "&amp;CONSOLIDADO!R1536&amp;" "&amp;CONSOLIDADO!S1536</f>
        <v xml:space="preserve"> -  -  </v>
      </c>
      <c r="K1532" s="34" t="str">
        <f>+CONSOLIDADO!J1536&amp;" "&amp;CONSOLIDADO!K1536</f>
        <v xml:space="preserve"> </v>
      </c>
      <c r="L1532" s="16" t="str">
        <f>+CONSOLIDADO!L1536&amp;" "&amp;CONSOLIDADO!M1536</f>
        <v xml:space="preserve"> </v>
      </c>
      <c r="M1532" s="16" t="str">
        <f>+CONSOLIDADO!N1536&amp;" "&amp;CONSOLIDADO!O1536</f>
        <v xml:space="preserve"> </v>
      </c>
    </row>
    <row r="1533" spans="1:13" x14ac:dyDescent="0.2">
      <c r="A1533" s="34" t="str">
        <f t="shared" si="115"/>
        <v>-1030</v>
      </c>
      <c r="B1533" s="34">
        <f t="shared" si="116"/>
        <v>1030</v>
      </c>
      <c r="C1533" s="34" t="str">
        <f t="shared" si="117"/>
        <v/>
      </c>
      <c r="D1533" s="34" t="str">
        <f t="shared" si="118"/>
        <v/>
      </c>
      <c r="E1533" s="34" t="str">
        <f t="shared" si="119"/>
        <v/>
      </c>
      <c r="F1533" s="35" t="str">
        <f>IF(ISERROR(CONSOLIDADO!D1537&amp;IF(LEN(CONSOLIDADO!G1537)=1,"00"&amp;CONSOLIDADO!G1537,IF(LEN(CONSOLIDADO!G1537)=2,"0"&amp;CONSOLIDADO!G1537,IF(LEN(CONSOLIDADO!G1537)=3,CONSOLIDADO!G1537,""))))=TRUE,"",CONSOLIDADO!D1537&amp;IF(LEN(CONSOLIDADO!G1537)=1,"00"&amp;CONSOLIDADO!G1537,IF(LEN(CONSOLIDADO!G1537)=2,"0"&amp;CONSOLIDADO!G1537,IF(LEN(CONSOLIDADO!G1537)=3,CONSOLIDADO!G1537,""))))</f>
        <v/>
      </c>
      <c r="G1533" s="16">
        <f>CONSOLIDADO!B1537</f>
        <v>0</v>
      </c>
      <c r="H1533" s="16" t="str">
        <f>MID(CONSOLIDADO!E1537,6,250)</f>
        <v/>
      </c>
      <c r="I1533" s="36">
        <f>CONSOLIDADO!H1537</f>
        <v>0</v>
      </c>
      <c r="J1533" s="34" t="str">
        <f>+CONSOLIDADO!P1537&amp;" - "&amp;CONSOLIDADO!Q1537&amp;" - "&amp;CONSOLIDADO!R1537&amp;" "&amp;CONSOLIDADO!S1537</f>
        <v xml:space="preserve"> -  -  </v>
      </c>
      <c r="K1533" s="34" t="str">
        <f>+CONSOLIDADO!J1537&amp;" "&amp;CONSOLIDADO!K1537</f>
        <v xml:space="preserve"> </v>
      </c>
      <c r="L1533" s="16" t="str">
        <f>+CONSOLIDADO!L1537&amp;" "&amp;CONSOLIDADO!M1537</f>
        <v xml:space="preserve"> </v>
      </c>
      <c r="M1533" s="16" t="str">
        <f>+CONSOLIDADO!N1537&amp;" "&amp;CONSOLIDADO!O1537</f>
        <v xml:space="preserve"> </v>
      </c>
    </row>
    <row r="1534" spans="1:13" x14ac:dyDescent="0.2">
      <c r="A1534" s="34" t="str">
        <f t="shared" si="115"/>
        <v>-1031</v>
      </c>
      <c r="B1534" s="34">
        <f t="shared" si="116"/>
        <v>1031</v>
      </c>
      <c r="C1534" s="34" t="str">
        <f t="shared" si="117"/>
        <v/>
      </c>
      <c r="D1534" s="34" t="str">
        <f t="shared" si="118"/>
        <v/>
      </c>
      <c r="E1534" s="34" t="str">
        <f t="shared" si="119"/>
        <v/>
      </c>
      <c r="F1534" s="35" t="str">
        <f>IF(ISERROR(CONSOLIDADO!D1538&amp;IF(LEN(CONSOLIDADO!G1538)=1,"00"&amp;CONSOLIDADO!G1538,IF(LEN(CONSOLIDADO!G1538)=2,"0"&amp;CONSOLIDADO!G1538,IF(LEN(CONSOLIDADO!G1538)=3,CONSOLIDADO!G1538,""))))=TRUE,"",CONSOLIDADO!D1538&amp;IF(LEN(CONSOLIDADO!G1538)=1,"00"&amp;CONSOLIDADO!G1538,IF(LEN(CONSOLIDADO!G1538)=2,"0"&amp;CONSOLIDADO!G1538,IF(LEN(CONSOLIDADO!G1538)=3,CONSOLIDADO!G1538,""))))</f>
        <v/>
      </c>
      <c r="G1534" s="16">
        <f>CONSOLIDADO!B1538</f>
        <v>0</v>
      </c>
      <c r="H1534" s="16" t="str">
        <f>MID(CONSOLIDADO!E1538,6,250)</f>
        <v/>
      </c>
      <c r="I1534" s="36">
        <f>CONSOLIDADO!H1538</f>
        <v>0</v>
      </c>
      <c r="J1534" s="34" t="str">
        <f>+CONSOLIDADO!P1538&amp;" - "&amp;CONSOLIDADO!Q1538&amp;" - "&amp;CONSOLIDADO!R1538&amp;" "&amp;CONSOLIDADO!S1538</f>
        <v xml:space="preserve"> -  -  </v>
      </c>
      <c r="K1534" s="34" t="str">
        <f>+CONSOLIDADO!J1538&amp;" "&amp;CONSOLIDADO!K1538</f>
        <v xml:space="preserve"> </v>
      </c>
      <c r="L1534" s="16" t="str">
        <f>+CONSOLIDADO!L1538&amp;" "&amp;CONSOLIDADO!M1538</f>
        <v xml:space="preserve"> </v>
      </c>
      <c r="M1534" s="16" t="str">
        <f>+CONSOLIDADO!N1538&amp;" "&amp;CONSOLIDADO!O1538</f>
        <v xml:space="preserve"> </v>
      </c>
    </row>
    <row r="1535" spans="1:13" x14ac:dyDescent="0.2">
      <c r="A1535" s="34" t="str">
        <f t="shared" si="115"/>
        <v>-1032</v>
      </c>
      <c r="B1535" s="34">
        <f t="shared" si="116"/>
        <v>1032</v>
      </c>
      <c r="C1535" s="34" t="str">
        <f t="shared" si="117"/>
        <v/>
      </c>
      <c r="D1535" s="34" t="str">
        <f t="shared" si="118"/>
        <v/>
      </c>
      <c r="E1535" s="34" t="str">
        <f t="shared" si="119"/>
        <v/>
      </c>
      <c r="F1535" s="35" t="str">
        <f>IF(ISERROR(CONSOLIDADO!D1539&amp;IF(LEN(CONSOLIDADO!G1539)=1,"00"&amp;CONSOLIDADO!G1539,IF(LEN(CONSOLIDADO!G1539)=2,"0"&amp;CONSOLIDADO!G1539,IF(LEN(CONSOLIDADO!G1539)=3,CONSOLIDADO!G1539,""))))=TRUE,"",CONSOLIDADO!D1539&amp;IF(LEN(CONSOLIDADO!G1539)=1,"00"&amp;CONSOLIDADO!G1539,IF(LEN(CONSOLIDADO!G1539)=2,"0"&amp;CONSOLIDADO!G1539,IF(LEN(CONSOLIDADO!G1539)=3,CONSOLIDADO!G1539,""))))</f>
        <v/>
      </c>
      <c r="G1535" s="16">
        <f>CONSOLIDADO!B1539</f>
        <v>0</v>
      </c>
      <c r="H1535" s="16" t="str">
        <f>MID(CONSOLIDADO!E1539,6,250)</f>
        <v/>
      </c>
      <c r="I1535" s="36">
        <f>CONSOLIDADO!H1539</f>
        <v>0</v>
      </c>
      <c r="J1535" s="34" t="str">
        <f>+CONSOLIDADO!P1539&amp;" - "&amp;CONSOLIDADO!Q1539&amp;" - "&amp;CONSOLIDADO!R1539&amp;" "&amp;CONSOLIDADO!S1539</f>
        <v xml:space="preserve"> -  -  </v>
      </c>
      <c r="K1535" s="34" t="str">
        <f>+CONSOLIDADO!J1539&amp;" "&amp;CONSOLIDADO!K1539</f>
        <v xml:space="preserve"> </v>
      </c>
      <c r="L1535" s="16" t="str">
        <f>+CONSOLIDADO!L1539&amp;" "&amp;CONSOLIDADO!M1539</f>
        <v xml:space="preserve"> </v>
      </c>
      <c r="M1535" s="16" t="str">
        <f>+CONSOLIDADO!N1539&amp;" "&amp;CONSOLIDADO!O1539</f>
        <v xml:space="preserve"> </v>
      </c>
    </row>
    <row r="1536" spans="1:13" x14ac:dyDescent="0.2">
      <c r="A1536" s="34" t="str">
        <f t="shared" si="115"/>
        <v>-1033</v>
      </c>
      <c r="B1536" s="34">
        <f t="shared" si="116"/>
        <v>1033</v>
      </c>
      <c r="C1536" s="34" t="str">
        <f t="shared" si="117"/>
        <v/>
      </c>
      <c r="D1536" s="34" t="str">
        <f t="shared" si="118"/>
        <v/>
      </c>
      <c r="E1536" s="34" t="str">
        <f t="shared" si="119"/>
        <v/>
      </c>
      <c r="F1536" s="35" t="str">
        <f>IF(ISERROR(CONSOLIDADO!D1540&amp;IF(LEN(CONSOLIDADO!G1540)=1,"00"&amp;CONSOLIDADO!G1540,IF(LEN(CONSOLIDADO!G1540)=2,"0"&amp;CONSOLIDADO!G1540,IF(LEN(CONSOLIDADO!G1540)=3,CONSOLIDADO!G1540,""))))=TRUE,"",CONSOLIDADO!D1540&amp;IF(LEN(CONSOLIDADO!G1540)=1,"00"&amp;CONSOLIDADO!G1540,IF(LEN(CONSOLIDADO!G1540)=2,"0"&amp;CONSOLIDADO!G1540,IF(LEN(CONSOLIDADO!G1540)=3,CONSOLIDADO!G1540,""))))</f>
        <v/>
      </c>
      <c r="G1536" s="16">
        <f>CONSOLIDADO!B1540</f>
        <v>0</v>
      </c>
      <c r="H1536" s="16" t="str">
        <f>MID(CONSOLIDADO!E1540,6,250)</f>
        <v/>
      </c>
      <c r="I1536" s="36">
        <f>CONSOLIDADO!H1540</f>
        <v>0</v>
      </c>
      <c r="J1536" s="34" t="str">
        <f>+CONSOLIDADO!P1540&amp;" - "&amp;CONSOLIDADO!Q1540&amp;" - "&amp;CONSOLIDADO!R1540&amp;" "&amp;CONSOLIDADO!S1540</f>
        <v xml:space="preserve"> -  -  </v>
      </c>
      <c r="K1536" s="34" t="str">
        <f>+CONSOLIDADO!J1540&amp;" "&amp;CONSOLIDADO!K1540</f>
        <v xml:space="preserve"> </v>
      </c>
      <c r="L1536" s="16" t="str">
        <f>+CONSOLIDADO!L1540&amp;" "&amp;CONSOLIDADO!M1540</f>
        <v xml:space="preserve"> </v>
      </c>
      <c r="M1536" s="16" t="str">
        <f>+CONSOLIDADO!N1540&amp;" "&amp;CONSOLIDADO!O1540</f>
        <v xml:space="preserve"> </v>
      </c>
    </row>
    <row r="1537" spans="1:13" x14ac:dyDescent="0.2">
      <c r="A1537" s="34" t="str">
        <f t="shared" si="115"/>
        <v>-1034</v>
      </c>
      <c r="B1537" s="34">
        <f t="shared" si="116"/>
        <v>1034</v>
      </c>
      <c r="C1537" s="34" t="str">
        <f t="shared" si="117"/>
        <v/>
      </c>
      <c r="D1537" s="34" t="str">
        <f t="shared" si="118"/>
        <v/>
      </c>
      <c r="E1537" s="34" t="str">
        <f t="shared" si="119"/>
        <v/>
      </c>
      <c r="F1537" s="35" t="str">
        <f>IF(ISERROR(CONSOLIDADO!D1541&amp;IF(LEN(CONSOLIDADO!G1541)=1,"00"&amp;CONSOLIDADO!G1541,IF(LEN(CONSOLIDADO!G1541)=2,"0"&amp;CONSOLIDADO!G1541,IF(LEN(CONSOLIDADO!G1541)=3,CONSOLIDADO!G1541,""))))=TRUE,"",CONSOLIDADO!D1541&amp;IF(LEN(CONSOLIDADO!G1541)=1,"00"&amp;CONSOLIDADO!G1541,IF(LEN(CONSOLIDADO!G1541)=2,"0"&amp;CONSOLIDADO!G1541,IF(LEN(CONSOLIDADO!G1541)=3,CONSOLIDADO!G1541,""))))</f>
        <v/>
      </c>
      <c r="G1537" s="16">
        <f>CONSOLIDADO!B1541</f>
        <v>0</v>
      </c>
      <c r="H1537" s="16" t="str">
        <f>MID(CONSOLIDADO!E1541,6,250)</f>
        <v/>
      </c>
      <c r="I1537" s="36">
        <f>CONSOLIDADO!H1541</f>
        <v>0</v>
      </c>
      <c r="J1537" s="34" t="str">
        <f>+CONSOLIDADO!P1541&amp;" - "&amp;CONSOLIDADO!Q1541&amp;" - "&amp;CONSOLIDADO!R1541&amp;" "&amp;CONSOLIDADO!S1541</f>
        <v xml:space="preserve"> -  -  </v>
      </c>
      <c r="K1537" s="34" t="str">
        <f>+CONSOLIDADO!J1541&amp;" "&amp;CONSOLIDADO!K1541</f>
        <v xml:space="preserve"> </v>
      </c>
      <c r="L1537" s="16" t="str">
        <f>+CONSOLIDADO!L1541&amp;" "&amp;CONSOLIDADO!M1541</f>
        <v xml:space="preserve"> </v>
      </c>
      <c r="M1537" s="16" t="str">
        <f>+CONSOLIDADO!N1541&amp;" "&amp;CONSOLIDADO!O1541</f>
        <v xml:space="preserve"> </v>
      </c>
    </row>
    <row r="1538" spans="1:13" x14ac:dyDescent="0.2">
      <c r="A1538" s="34" t="str">
        <f t="shared" si="115"/>
        <v>-1035</v>
      </c>
      <c r="B1538" s="34">
        <f t="shared" si="116"/>
        <v>1035</v>
      </c>
      <c r="C1538" s="34" t="str">
        <f t="shared" si="117"/>
        <v/>
      </c>
      <c r="D1538" s="34" t="str">
        <f t="shared" si="118"/>
        <v/>
      </c>
      <c r="E1538" s="34" t="str">
        <f t="shared" si="119"/>
        <v/>
      </c>
      <c r="F1538" s="35" t="str">
        <f>IF(ISERROR(CONSOLIDADO!D1542&amp;IF(LEN(CONSOLIDADO!G1542)=1,"00"&amp;CONSOLIDADO!G1542,IF(LEN(CONSOLIDADO!G1542)=2,"0"&amp;CONSOLIDADO!G1542,IF(LEN(CONSOLIDADO!G1542)=3,CONSOLIDADO!G1542,""))))=TRUE,"",CONSOLIDADO!D1542&amp;IF(LEN(CONSOLIDADO!G1542)=1,"00"&amp;CONSOLIDADO!G1542,IF(LEN(CONSOLIDADO!G1542)=2,"0"&amp;CONSOLIDADO!G1542,IF(LEN(CONSOLIDADO!G1542)=3,CONSOLIDADO!G1542,""))))</f>
        <v/>
      </c>
      <c r="G1538" s="16">
        <f>CONSOLIDADO!B1542</f>
        <v>0</v>
      </c>
      <c r="H1538" s="16" t="str">
        <f>MID(CONSOLIDADO!E1542,6,250)</f>
        <v/>
      </c>
      <c r="I1538" s="36">
        <f>CONSOLIDADO!H1542</f>
        <v>0</v>
      </c>
      <c r="J1538" s="34" t="str">
        <f>+CONSOLIDADO!P1542&amp;" - "&amp;CONSOLIDADO!Q1542&amp;" - "&amp;CONSOLIDADO!R1542&amp;" "&amp;CONSOLIDADO!S1542</f>
        <v xml:space="preserve"> -  -  </v>
      </c>
      <c r="K1538" s="34" t="str">
        <f>+CONSOLIDADO!J1542&amp;" "&amp;CONSOLIDADO!K1542</f>
        <v xml:space="preserve"> </v>
      </c>
      <c r="L1538" s="16" t="str">
        <f>+CONSOLIDADO!L1542&amp;" "&amp;CONSOLIDADO!M1542</f>
        <v xml:space="preserve"> </v>
      </c>
      <c r="M1538" s="16" t="str">
        <f>+CONSOLIDADO!N1542&amp;" "&amp;CONSOLIDADO!O1542</f>
        <v xml:space="preserve"> </v>
      </c>
    </row>
    <row r="1539" spans="1:13" x14ac:dyDescent="0.2">
      <c r="A1539" s="34" t="str">
        <f t="shared" si="115"/>
        <v>-1036</v>
      </c>
      <c r="B1539" s="34">
        <f t="shared" si="116"/>
        <v>1036</v>
      </c>
      <c r="C1539" s="34" t="str">
        <f t="shared" si="117"/>
        <v/>
      </c>
      <c r="D1539" s="34" t="str">
        <f t="shared" si="118"/>
        <v/>
      </c>
      <c r="E1539" s="34" t="str">
        <f t="shared" si="119"/>
        <v/>
      </c>
      <c r="F1539" s="35" t="str">
        <f>IF(ISERROR(CONSOLIDADO!D1543&amp;IF(LEN(CONSOLIDADO!G1543)=1,"00"&amp;CONSOLIDADO!G1543,IF(LEN(CONSOLIDADO!G1543)=2,"0"&amp;CONSOLIDADO!G1543,IF(LEN(CONSOLIDADO!G1543)=3,CONSOLIDADO!G1543,""))))=TRUE,"",CONSOLIDADO!D1543&amp;IF(LEN(CONSOLIDADO!G1543)=1,"00"&amp;CONSOLIDADO!G1543,IF(LEN(CONSOLIDADO!G1543)=2,"0"&amp;CONSOLIDADO!G1543,IF(LEN(CONSOLIDADO!G1543)=3,CONSOLIDADO!G1543,""))))</f>
        <v/>
      </c>
      <c r="G1539" s="16">
        <f>CONSOLIDADO!B1543</f>
        <v>0</v>
      </c>
      <c r="H1539" s="16" t="str">
        <f>MID(CONSOLIDADO!E1543,6,250)</f>
        <v/>
      </c>
      <c r="I1539" s="36">
        <f>CONSOLIDADO!H1543</f>
        <v>0</v>
      </c>
      <c r="J1539" s="34" t="str">
        <f>+CONSOLIDADO!P1543&amp;" - "&amp;CONSOLIDADO!Q1543&amp;" - "&amp;CONSOLIDADO!R1543&amp;" "&amp;CONSOLIDADO!S1543</f>
        <v xml:space="preserve"> -  -  </v>
      </c>
      <c r="K1539" s="34" t="str">
        <f>+CONSOLIDADO!J1543&amp;" "&amp;CONSOLIDADO!K1543</f>
        <v xml:space="preserve"> </v>
      </c>
      <c r="L1539" s="16" t="str">
        <f>+CONSOLIDADO!L1543&amp;" "&amp;CONSOLIDADO!M1543</f>
        <v xml:space="preserve"> </v>
      </c>
      <c r="M1539" s="16" t="str">
        <f>+CONSOLIDADO!N1543&amp;" "&amp;CONSOLIDADO!O1543</f>
        <v xml:space="preserve"> </v>
      </c>
    </row>
    <row r="1540" spans="1:13" x14ac:dyDescent="0.2">
      <c r="A1540" s="34" t="str">
        <f t="shared" ref="A1540:A1603" si="120">+C1540&amp;"-"&amp;B1540</f>
        <v>-1037</v>
      </c>
      <c r="B1540" s="34">
        <f t="shared" ref="B1540:B1603" si="121">IF(C1540=C1539,B1539+1,1)</f>
        <v>1037</v>
      </c>
      <c r="C1540" s="34" t="str">
        <f t="shared" ref="C1540:C1603" si="122">MID($F1540,1,13)</f>
        <v/>
      </c>
      <c r="D1540" s="34" t="str">
        <f t="shared" ref="D1540:D1603" si="123">MID($F1540,1,15)</f>
        <v/>
      </c>
      <c r="E1540" s="34" t="str">
        <f t="shared" ref="E1540:E1603" si="124">MID($F1540,1,17)</f>
        <v/>
      </c>
      <c r="F1540" s="35" t="str">
        <f>IF(ISERROR(CONSOLIDADO!D1544&amp;IF(LEN(CONSOLIDADO!G1544)=1,"00"&amp;CONSOLIDADO!G1544,IF(LEN(CONSOLIDADO!G1544)=2,"0"&amp;CONSOLIDADO!G1544,IF(LEN(CONSOLIDADO!G1544)=3,CONSOLIDADO!G1544,""))))=TRUE,"",CONSOLIDADO!D1544&amp;IF(LEN(CONSOLIDADO!G1544)=1,"00"&amp;CONSOLIDADO!G1544,IF(LEN(CONSOLIDADO!G1544)=2,"0"&amp;CONSOLIDADO!G1544,IF(LEN(CONSOLIDADO!G1544)=3,CONSOLIDADO!G1544,""))))</f>
        <v/>
      </c>
      <c r="G1540" s="16">
        <f>CONSOLIDADO!B1544</f>
        <v>0</v>
      </c>
      <c r="H1540" s="16" t="str">
        <f>MID(CONSOLIDADO!E1544,6,250)</f>
        <v/>
      </c>
      <c r="I1540" s="36">
        <f>CONSOLIDADO!H1544</f>
        <v>0</v>
      </c>
      <c r="J1540" s="34" t="str">
        <f>+CONSOLIDADO!P1544&amp;" - "&amp;CONSOLIDADO!Q1544&amp;" - "&amp;CONSOLIDADO!R1544&amp;" "&amp;CONSOLIDADO!S1544</f>
        <v xml:space="preserve"> -  -  </v>
      </c>
      <c r="K1540" s="34" t="str">
        <f>+CONSOLIDADO!J1544&amp;" "&amp;CONSOLIDADO!K1544</f>
        <v xml:space="preserve"> </v>
      </c>
      <c r="L1540" s="16" t="str">
        <f>+CONSOLIDADO!L1544&amp;" "&amp;CONSOLIDADO!M1544</f>
        <v xml:space="preserve"> </v>
      </c>
      <c r="M1540" s="16" t="str">
        <f>+CONSOLIDADO!N1544&amp;" "&amp;CONSOLIDADO!O1544</f>
        <v xml:space="preserve"> </v>
      </c>
    </row>
    <row r="1541" spans="1:13" x14ac:dyDescent="0.2">
      <c r="A1541" s="34" t="str">
        <f t="shared" si="120"/>
        <v>-1038</v>
      </c>
      <c r="B1541" s="34">
        <f t="shared" si="121"/>
        <v>1038</v>
      </c>
      <c r="C1541" s="34" t="str">
        <f t="shared" si="122"/>
        <v/>
      </c>
      <c r="D1541" s="34" t="str">
        <f t="shared" si="123"/>
        <v/>
      </c>
      <c r="E1541" s="34" t="str">
        <f t="shared" si="124"/>
        <v/>
      </c>
      <c r="F1541" s="35" t="str">
        <f>IF(ISERROR(CONSOLIDADO!D1545&amp;IF(LEN(CONSOLIDADO!G1545)=1,"00"&amp;CONSOLIDADO!G1545,IF(LEN(CONSOLIDADO!G1545)=2,"0"&amp;CONSOLIDADO!G1545,IF(LEN(CONSOLIDADO!G1545)=3,CONSOLIDADO!G1545,""))))=TRUE,"",CONSOLIDADO!D1545&amp;IF(LEN(CONSOLIDADO!G1545)=1,"00"&amp;CONSOLIDADO!G1545,IF(LEN(CONSOLIDADO!G1545)=2,"0"&amp;CONSOLIDADO!G1545,IF(LEN(CONSOLIDADO!G1545)=3,CONSOLIDADO!G1545,""))))</f>
        <v/>
      </c>
      <c r="G1541" s="16">
        <f>CONSOLIDADO!B1545</f>
        <v>0</v>
      </c>
      <c r="H1541" s="16" t="str">
        <f>MID(CONSOLIDADO!E1545,6,250)</f>
        <v/>
      </c>
      <c r="I1541" s="36">
        <f>CONSOLIDADO!H1545</f>
        <v>0</v>
      </c>
      <c r="J1541" s="34" t="str">
        <f>+CONSOLIDADO!P1545&amp;" - "&amp;CONSOLIDADO!Q1545&amp;" - "&amp;CONSOLIDADO!R1545&amp;" "&amp;CONSOLIDADO!S1545</f>
        <v xml:space="preserve"> -  -  </v>
      </c>
      <c r="K1541" s="34" t="str">
        <f>+CONSOLIDADO!J1545&amp;" "&amp;CONSOLIDADO!K1545</f>
        <v xml:space="preserve"> </v>
      </c>
      <c r="L1541" s="16" t="str">
        <f>+CONSOLIDADO!L1545&amp;" "&amp;CONSOLIDADO!M1545</f>
        <v xml:space="preserve"> </v>
      </c>
      <c r="M1541" s="16" t="str">
        <f>+CONSOLIDADO!N1545&amp;" "&amp;CONSOLIDADO!O1545</f>
        <v xml:space="preserve"> </v>
      </c>
    </row>
    <row r="1542" spans="1:13" x14ac:dyDescent="0.2">
      <c r="A1542" s="34" t="str">
        <f t="shared" si="120"/>
        <v>-1039</v>
      </c>
      <c r="B1542" s="34">
        <f t="shared" si="121"/>
        <v>1039</v>
      </c>
      <c r="C1542" s="34" t="str">
        <f t="shared" si="122"/>
        <v/>
      </c>
      <c r="D1542" s="34" t="str">
        <f t="shared" si="123"/>
        <v/>
      </c>
      <c r="E1542" s="34" t="str">
        <f t="shared" si="124"/>
        <v/>
      </c>
      <c r="F1542" s="35" t="str">
        <f>IF(ISERROR(CONSOLIDADO!D1546&amp;IF(LEN(CONSOLIDADO!G1546)=1,"00"&amp;CONSOLIDADO!G1546,IF(LEN(CONSOLIDADO!G1546)=2,"0"&amp;CONSOLIDADO!G1546,IF(LEN(CONSOLIDADO!G1546)=3,CONSOLIDADO!G1546,""))))=TRUE,"",CONSOLIDADO!D1546&amp;IF(LEN(CONSOLIDADO!G1546)=1,"00"&amp;CONSOLIDADO!G1546,IF(LEN(CONSOLIDADO!G1546)=2,"0"&amp;CONSOLIDADO!G1546,IF(LEN(CONSOLIDADO!G1546)=3,CONSOLIDADO!G1546,""))))</f>
        <v/>
      </c>
      <c r="G1542" s="16">
        <f>CONSOLIDADO!B1546</f>
        <v>0</v>
      </c>
      <c r="H1542" s="16" t="str">
        <f>MID(CONSOLIDADO!E1546,6,250)</f>
        <v/>
      </c>
      <c r="I1542" s="36">
        <f>CONSOLIDADO!H1546</f>
        <v>0</v>
      </c>
      <c r="J1542" s="34" t="str">
        <f>+CONSOLIDADO!P1546&amp;" - "&amp;CONSOLIDADO!Q1546&amp;" - "&amp;CONSOLIDADO!R1546&amp;" "&amp;CONSOLIDADO!S1546</f>
        <v xml:space="preserve"> -  -  </v>
      </c>
      <c r="K1542" s="34" t="str">
        <f>+CONSOLIDADO!J1546&amp;" "&amp;CONSOLIDADO!K1546</f>
        <v xml:space="preserve"> </v>
      </c>
      <c r="L1542" s="16" t="str">
        <f>+CONSOLIDADO!L1546&amp;" "&amp;CONSOLIDADO!M1546</f>
        <v xml:space="preserve"> </v>
      </c>
      <c r="M1542" s="16" t="str">
        <f>+CONSOLIDADO!N1546&amp;" "&amp;CONSOLIDADO!O1546</f>
        <v xml:space="preserve"> </v>
      </c>
    </row>
    <row r="1543" spans="1:13" x14ac:dyDescent="0.2">
      <c r="A1543" s="34" t="str">
        <f t="shared" si="120"/>
        <v>-1040</v>
      </c>
      <c r="B1543" s="34">
        <f t="shared" si="121"/>
        <v>1040</v>
      </c>
      <c r="C1543" s="34" t="str">
        <f t="shared" si="122"/>
        <v/>
      </c>
      <c r="D1543" s="34" t="str">
        <f t="shared" si="123"/>
        <v/>
      </c>
      <c r="E1543" s="34" t="str">
        <f t="shared" si="124"/>
        <v/>
      </c>
      <c r="F1543" s="35" t="str">
        <f>IF(ISERROR(CONSOLIDADO!D1547&amp;IF(LEN(CONSOLIDADO!G1547)=1,"00"&amp;CONSOLIDADO!G1547,IF(LEN(CONSOLIDADO!G1547)=2,"0"&amp;CONSOLIDADO!G1547,IF(LEN(CONSOLIDADO!G1547)=3,CONSOLIDADO!G1547,""))))=TRUE,"",CONSOLIDADO!D1547&amp;IF(LEN(CONSOLIDADO!G1547)=1,"00"&amp;CONSOLIDADO!G1547,IF(LEN(CONSOLIDADO!G1547)=2,"0"&amp;CONSOLIDADO!G1547,IF(LEN(CONSOLIDADO!G1547)=3,CONSOLIDADO!G1547,""))))</f>
        <v/>
      </c>
      <c r="G1543" s="16">
        <f>CONSOLIDADO!B1547</f>
        <v>0</v>
      </c>
      <c r="H1543" s="16" t="str">
        <f>MID(CONSOLIDADO!E1547,6,250)</f>
        <v/>
      </c>
      <c r="I1543" s="36">
        <f>CONSOLIDADO!H1547</f>
        <v>0</v>
      </c>
      <c r="J1543" s="34" t="str">
        <f>+CONSOLIDADO!P1547&amp;" - "&amp;CONSOLIDADO!Q1547&amp;" - "&amp;CONSOLIDADO!R1547&amp;" "&amp;CONSOLIDADO!S1547</f>
        <v xml:space="preserve"> -  -  </v>
      </c>
      <c r="K1543" s="34" t="str">
        <f>+CONSOLIDADO!J1547&amp;" "&amp;CONSOLIDADO!K1547</f>
        <v xml:space="preserve"> </v>
      </c>
      <c r="L1543" s="16" t="str">
        <f>+CONSOLIDADO!L1547&amp;" "&amp;CONSOLIDADO!M1547</f>
        <v xml:space="preserve"> </v>
      </c>
      <c r="M1543" s="16" t="str">
        <f>+CONSOLIDADO!N1547&amp;" "&amp;CONSOLIDADO!O1547</f>
        <v xml:space="preserve"> </v>
      </c>
    </row>
    <row r="1544" spans="1:13" x14ac:dyDescent="0.2">
      <c r="A1544" s="34" t="str">
        <f t="shared" si="120"/>
        <v>-1041</v>
      </c>
      <c r="B1544" s="34">
        <f t="shared" si="121"/>
        <v>1041</v>
      </c>
      <c r="C1544" s="34" t="str">
        <f t="shared" si="122"/>
        <v/>
      </c>
      <c r="D1544" s="34" t="str">
        <f t="shared" si="123"/>
        <v/>
      </c>
      <c r="E1544" s="34" t="str">
        <f t="shared" si="124"/>
        <v/>
      </c>
      <c r="F1544" s="35" t="str">
        <f>IF(ISERROR(CONSOLIDADO!D1548&amp;IF(LEN(CONSOLIDADO!G1548)=1,"00"&amp;CONSOLIDADO!G1548,IF(LEN(CONSOLIDADO!G1548)=2,"0"&amp;CONSOLIDADO!G1548,IF(LEN(CONSOLIDADO!G1548)=3,CONSOLIDADO!G1548,""))))=TRUE,"",CONSOLIDADO!D1548&amp;IF(LEN(CONSOLIDADO!G1548)=1,"00"&amp;CONSOLIDADO!G1548,IF(LEN(CONSOLIDADO!G1548)=2,"0"&amp;CONSOLIDADO!G1548,IF(LEN(CONSOLIDADO!G1548)=3,CONSOLIDADO!G1548,""))))</f>
        <v/>
      </c>
      <c r="G1544" s="16">
        <f>CONSOLIDADO!B1548</f>
        <v>0</v>
      </c>
      <c r="H1544" s="16" t="str">
        <f>MID(CONSOLIDADO!E1548,6,250)</f>
        <v/>
      </c>
      <c r="I1544" s="36">
        <f>CONSOLIDADO!H1548</f>
        <v>0</v>
      </c>
      <c r="J1544" s="34" t="str">
        <f>+CONSOLIDADO!P1548&amp;" - "&amp;CONSOLIDADO!Q1548&amp;" - "&amp;CONSOLIDADO!R1548&amp;" "&amp;CONSOLIDADO!S1548</f>
        <v xml:space="preserve"> -  -  </v>
      </c>
      <c r="K1544" s="34" t="str">
        <f>+CONSOLIDADO!J1548&amp;" "&amp;CONSOLIDADO!K1548</f>
        <v xml:space="preserve"> </v>
      </c>
      <c r="L1544" s="16" t="str">
        <f>+CONSOLIDADO!L1548&amp;" "&amp;CONSOLIDADO!M1548</f>
        <v xml:space="preserve"> </v>
      </c>
      <c r="M1544" s="16" t="str">
        <f>+CONSOLIDADO!N1548&amp;" "&amp;CONSOLIDADO!O1548</f>
        <v xml:space="preserve"> </v>
      </c>
    </row>
    <row r="1545" spans="1:13" x14ac:dyDescent="0.2">
      <c r="A1545" s="34" t="str">
        <f t="shared" si="120"/>
        <v>-1042</v>
      </c>
      <c r="B1545" s="34">
        <f t="shared" si="121"/>
        <v>1042</v>
      </c>
      <c r="C1545" s="34" t="str">
        <f t="shared" si="122"/>
        <v/>
      </c>
      <c r="D1545" s="34" t="str">
        <f t="shared" si="123"/>
        <v/>
      </c>
      <c r="E1545" s="34" t="str">
        <f t="shared" si="124"/>
        <v/>
      </c>
      <c r="F1545" s="35" t="str">
        <f>IF(ISERROR(CONSOLIDADO!D1549&amp;IF(LEN(CONSOLIDADO!G1549)=1,"00"&amp;CONSOLIDADO!G1549,IF(LEN(CONSOLIDADO!G1549)=2,"0"&amp;CONSOLIDADO!G1549,IF(LEN(CONSOLIDADO!G1549)=3,CONSOLIDADO!G1549,""))))=TRUE,"",CONSOLIDADO!D1549&amp;IF(LEN(CONSOLIDADO!G1549)=1,"00"&amp;CONSOLIDADO!G1549,IF(LEN(CONSOLIDADO!G1549)=2,"0"&amp;CONSOLIDADO!G1549,IF(LEN(CONSOLIDADO!G1549)=3,CONSOLIDADO!G1549,""))))</f>
        <v/>
      </c>
      <c r="G1545" s="16">
        <f>CONSOLIDADO!B1549</f>
        <v>0</v>
      </c>
      <c r="H1545" s="16" t="str">
        <f>MID(CONSOLIDADO!E1549,6,250)</f>
        <v/>
      </c>
      <c r="I1545" s="36">
        <f>CONSOLIDADO!H1549</f>
        <v>0</v>
      </c>
      <c r="J1545" s="34" t="str">
        <f>+CONSOLIDADO!P1549&amp;" - "&amp;CONSOLIDADO!Q1549&amp;" - "&amp;CONSOLIDADO!R1549&amp;" "&amp;CONSOLIDADO!S1549</f>
        <v xml:space="preserve"> -  -  </v>
      </c>
      <c r="K1545" s="34" t="str">
        <f>+CONSOLIDADO!J1549&amp;" "&amp;CONSOLIDADO!K1549</f>
        <v xml:space="preserve"> </v>
      </c>
      <c r="L1545" s="16" t="str">
        <f>+CONSOLIDADO!L1549&amp;" "&amp;CONSOLIDADO!M1549</f>
        <v xml:space="preserve"> </v>
      </c>
      <c r="M1545" s="16" t="str">
        <f>+CONSOLIDADO!N1549&amp;" "&amp;CONSOLIDADO!O1549</f>
        <v xml:space="preserve"> </v>
      </c>
    </row>
    <row r="1546" spans="1:13" x14ac:dyDescent="0.2">
      <c r="A1546" s="34" t="str">
        <f t="shared" si="120"/>
        <v>-1043</v>
      </c>
      <c r="B1546" s="34">
        <f t="shared" si="121"/>
        <v>1043</v>
      </c>
      <c r="C1546" s="34" t="str">
        <f t="shared" si="122"/>
        <v/>
      </c>
      <c r="D1546" s="34" t="str">
        <f t="shared" si="123"/>
        <v/>
      </c>
      <c r="E1546" s="34" t="str">
        <f t="shared" si="124"/>
        <v/>
      </c>
      <c r="F1546" s="35" t="str">
        <f>IF(ISERROR(CONSOLIDADO!D1550&amp;IF(LEN(CONSOLIDADO!G1550)=1,"00"&amp;CONSOLIDADO!G1550,IF(LEN(CONSOLIDADO!G1550)=2,"0"&amp;CONSOLIDADO!G1550,IF(LEN(CONSOLIDADO!G1550)=3,CONSOLIDADO!G1550,""))))=TRUE,"",CONSOLIDADO!D1550&amp;IF(LEN(CONSOLIDADO!G1550)=1,"00"&amp;CONSOLIDADO!G1550,IF(LEN(CONSOLIDADO!G1550)=2,"0"&amp;CONSOLIDADO!G1550,IF(LEN(CONSOLIDADO!G1550)=3,CONSOLIDADO!G1550,""))))</f>
        <v/>
      </c>
      <c r="G1546" s="16">
        <f>CONSOLIDADO!B1550</f>
        <v>0</v>
      </c>
      <c r="H1546" s="16" t="str">
        <f>MID(CONSOLIDADO!E1550,6,250)</f>
        <v/>
      </c>
      <c r="I1546" s="36">
        <f>CONSOLIDADO!H1550</f>
        <v>0</v>
      </c>
      <c r="J1546" s="34" t="str">
        <f>+CONSOLIDADO!P1550&amp;" - "&amp;CONSOLIDADO!Q1550&amp;" - "&amp;CONSOLIDADO!R1550&amp;" "&amp;CONSOLIDADO!S1550</f>
        <v xml:space="preserve"> -  -  </v>
      </c>
      <c r="K1546" s="34" t="str">
        <f>+CONSOLIDADO!J1550&amp;" "&amp;CONSOLIDADO!K1550</f>
        <v xml:space="preserve"> </v>
      </c>
      <c r="L1546" s="16" t="str">
        <f>+CONSOLIDADO!L1550&amp;" "&amp;CONSOLIDADO!M1550</f>
        <v xml:space="preserve"> </v>
      </c>
      <c r="M1546" s="16" t="str">
        <f>+CONSOLIDADO!N1550&amp;" "&amp;CONSOLIDADO!O1550</f>
        <v xml:space="preserve"> </v>
      </c>
    </row>
    <row r="1547" spans="1:13" x14ac:dyDescent="0.2">
      <c r="A1547" s="34" t="str">
        <f t="shared" si="120"/>
        <v>-1044</v>
      </c>
      <c r="B1547" s="34">
        <f t="shared" si="121"/>
        <v>1044</v>
      </c>
      <c r="C1547" s="34" t="str">
        <f t="shared" si="122"/>
        <v/>
      </c>
      <c r="D1547" s="34" t="str">
        <f t="shared" si="123"/>
        <v/>
      </c>
      <c r="E1547" s="34" t="str">
        <f t="shared" si="124"/>
        <v/>
      </c>
      <c r="F1547" s="35" t="str">
        <f>IF(ISERROR(CONSOLIDADO!D1551&amp;IF(LEN(CONSOLIDADO!G1551)=1,"00"&amp;CONSOLIDADO!G1551,IF(LEN(CONSOLIDADO!G1551)=2,"0"&amp;CONSOLIDADO!G1551,IF(LEN(CONSOLIDADO!G1551)=3,CONSOLIDADO!G1551,""))))=TRUE,"",CONSOLIDADO!D1551&amp;IF(LEN(CONSOLIDADO!G1551)=1,"00"&amp;CONSOLIDADO!G1551,IF(LEN(CONSOLIDADO!G1551)=2,"0"&amp;CONSOLIDADO!G1551,IF(LEN(CONSOLIDADO!G1551)=3,CONSOLIDADO!G1551,""))))</f>
        <v/>
      </c>
      <c r="G1547" s="16">
        <f>CONSOLIDADO!B1551</f>
        <v>0</v>
      </c>
      <c r="H1547" s="16" t="str">
        <f>MID(CONSOLIDADO!E1551,6,250)</f>
        <v/>
      </c>
      <c r="I1547" s="36">
        <f>CONSOLIDADO!H1551</f>
        <v>0</v>
      </c>
      <c r="J1547" s="34" t="str">
        <f>+CONSOLIDADO!P1551&amp;" - "&amp;CONSOLIDADO!Q1551&amp;" - "&amp;CONSOLIDADO!R1551&amp;" "&amp;CONSOLIDADO!S1551</f>
        <v xml:space="preserve"> -  -  </v>
      </c>
      <c r="K1547" s="34" t="str">
        <f>+CONSOLIDADO!J1551&amp;" "&amp;CONSOLIDADO!K1551</f>
        <v xml:space="preserve"> </v>
      </c>
      <c r="L1547" s="16" t="str">
        <f>+CONSOLIDADO!L1551&amp;" "&amp;CONSOLIDADO!M1551</f>
        <v xml:space="preserve"> </v>
      </c>
      <c r="M1547" s="16" t="str">
        <f>+CONSOLIDADO!N1551&amp;" "&amp;CONSOLIDADO!O1551</f>
        <v xml:space="preserve"> </v>
      </c>
    </row>
    <row r="1548" spans="1:13" x14ac:dyDescent="0.2">
      <c r="A1548" s="34" t="str">
        <f t="shared" si="120"/>
        <v>-1045</v>
      </c>
      <c r="B1548" s="34">
        <f t="shared" si="121"/>
        <v>1045</v>
      </c>
      <c r="C1548" s="34" t="str">
        <f t="shared" si="122"/>
        <v/>
      </c>
      <c r="D1548" s="34" t="str">
        <f t="shared" si="123"/>
        <v/>
      </c>
      <c r="E1548" s="34" t="str">
        <f t="shared" si="124"/>
        <v/>
      </c>
      <c r="F1548" s="35" t="str">
        <f>IF(ISERROR(CONSOLIDADO!D1552&amp;IF(LEN(CONSOLIDADO!G1552)=1,"00"&amp;CONSOLIDADO!G1552,IF(LEN(CONSOLIDADO!G1552)=2,"0"&amp;CONSOLIDADO!G1552,IF(LEN(CONSOLIDADO!G1552)=3,CONSOLIDADO!G1552,""))))=TRUE,"",CONSOLIDADO!D1552&amp;IF(LEN(CONSOLIDADO!G1552)=1,"00"&amp;CONSOLIDADO!G1552,IF(LEN(CONSOLIDADO!G1552)=2,"0"&amp;CONSOLIDADO!G1552,IF(LEN(CONSOLIDADO!G1552)=3,CONSOLIDADO!G1552,""))))</f>
        <v/>
      </c>
      <c r="G1548" s="16">
        <f>CONSOLIDADO!B1552</f>
        <v>0</v>
      </c>
      <c r="H1548" s="16" t="str">
        <f>MID(CONSOLIDADO!E1552,6,250)</f>
        <v/>
      </c>
      <c r="I1548" s="36">
        <f>CONSOLIDADO!H1552</f>
        <v>0</v>
      </c>
      <c r="J1548" s="34" t="str">
        <f>+CONSOLIDADO!P1552&amp;" - "&amp;CONSOLIDADO!Q1552&amp;" - "&amp;CONSOLIDADO!R1552&amp;" "&amp;CONSOLIDADO!S1552</f>
        <v xml:space="preserve"> -  -  </v>
      </c>
      <c r="K1548" s="34" t="str">
        <f>+CONSOLIDADO!J1552&amp;" "&amp;CONSOLIDADO!K1552</f>
        <v xml:space="preserve"> </v>
      </c>
      <c r="L1548" s="16" t="str">
        <f>+CONSOLIDADO!L1552&amp;" "&amp;CONSOLIDADO!M1552</f>
        <v xml:space="preserve"> </v>
      </c>
      <c r="M1548" s="16" t="str">
        <f>+CONSOLIDADO!N1552&amp;" "&amp;CONSOLIDADO!O1552</f>
        <v xml:space="preserve"> </v>
      </c>
    </row>
    <row r="1549" spans="1:13" x14ac:dyDescent="0.2">
      <c r="A1549" s="34" t="str">
        <f t="shared" si="120"/>
        <v>-1046</v>
      </c>
      <c r="B1549" s="34">
        <f t="shared" si="121"/>
        <v>1046</v>
      </c>
      <c r="C1549" s="34" t="str">
        <f t="shared" si="122"/>
        <v/>
      </c>
      <c r="D1549" s="34" t="str">
        <f t="shared" si="123"/>
        <v/>
      </c>
      <c r="E1549" s="34" t="str">
        <f t="shared" si="124"/>
        <v/>
      </c>
      <c r="F1549" s="35" t="str">
        <f>IF(ISERROR(CONSOLIDADO!D1553&amp;IF(LEN(CONSOLIDADO!G1553)=1,"00"&amp;CONSOLIDADO!G1553,IF(LEN(CONSOLIDADO!G1553)=2,"0"&amp;CONSOLIDADO!G1553,IF(LEN(CONSOLIDADO!G1553)=3,CONSOLIDADO!G1553,""))))=TRUE,"",CONSOLIDADO!D1553&amp;IF(LEN(CONSOLIDADO!G1553)=1,"00"&amp;CONSOLIDADO!G1553,IF(LEN(CONSOLIDADO!G1553)=2,"0"&amp;CONSOLIDADO!G1553,IF(LEN(CONSOLIDADO!G1553)=3,CONSOLIDADO!G1553,""))))</f>
        <v/>
      </c>
      <c r="G1549" s="16">
        <f>CONSOLIDADO!B1553</f>
        <v>0</v>
      </c>
      <c r="H1549" s="16" t="str">
        <f>MID(CONSOLIDADO!E1553,6,250)</f>
        <v/>
      </c>
      <c r="I1549" s="36">
        <f>CONSOLIDADO!H1553</f>
        <v>0</v>
      </c>
      <c r="J1549" s="34" t="str">
        <f>+CONSOLIDADO!P1553&amp;" - "&amp;CONSOLIDADO!Q1553&amp;" - "&amp;CONSOLIDADO!R1553&amp;" "&amp;CONSOLIDADO!S1553</f>
        <v xml:space="preserve"> -  -  </v>
      </c>
      <c r="K1549" s="34" t="str">
        <f>+CONSOLIDADO!J1553&amp;" "&amp;CONSOLIDADO!K1553</f>
        <v xml:space="preserve"> </v>
      </c>
      <c r="L1549" s="16" t="str">
        <f>+CONSOLIDADO!L1553&amp;" "&amp;CONSOLIDADO!M1553</f>
        <v xml:space="preserve"> </v>
      </c>
      <c r="M1549" s="16" t="str">
        <f>+CONSOLIDADO!N1553&amp;" "&amp;CONSOLIDADO!O1553</f>
        <v xml:space="preserve"> </v>
      </c>
    </row>
    <row r="1550" spans="1:13" x14ac:dyDescent="0.2">
      <c r="A1550" s="34" t="str">
        <f t="shared" si="120"/>
        <v>-1047</v>
      </c>
      <c r="B1550" s="34">
        <f t="shared" si="121"/>
        <v>1047</v>
      </c>
      <c r="C1550" s="34" t="str">
        <f t="shared" si="122"/>
        <v/>
      </c>
      <c r="D1550" s="34" t="str">
        <f t="shared" si="123"/>
        <v/>
      </c>
      <c r="E1550" s="34" t="str">
        <f t="shared" si="124"/>
        <v/>
      </c>
      <c r="F1550" s="35" t="str">
        <f>IF(ISERROR(CONSOLIDADO!D1554&amp;IF(LEN(CONSOLIDADO!G1554)=1,"00"&amp;CONSOLIDADO!G1554,IF(LEN(CONSOLIDADO!G1554)=2,"0"&amp;CONSOLIDADO!G1554,IF(LEN(CONSOLIDADO!G1554)=3,CONSOLIDADO!G1554,""))))=TRUE,"",CONSOLIDADO!D1554&amp;IF(LEN(CONSOLIDADO!G1554)=1,"00"&amp;CONSOLIDADO!G1554,IF(LEN(CONSOLIDADO!G1554)=2,"0"&amp;CONSOLIDADO!G1554,IF(LEN(CONSOLIDADO!G1554)=3,CONSOLIDADO!G1554,""))))</f>
        <v/>
      </c>
      <c r="G1550" s="16">
        <f>CONSOLIDADO!B1554</f>
        <v>0</v>
      </c>
      <c r="H1550" s="16" t="str">
        <f>MID(CONSOLIDADO!E1554,6,250)</f>
        <v/>
      </c>
      <c r="I1550" s="36">
        <f>CONSOLIDADO!H1554</f>
        <v>0</v>
      </c>
      <c r="J1550" s="34" t="str">
        <f>+CONSOLIDADO!P1554&amp;" - "&amp;CONSOLIDADO!Q1554&amp;" - "&amp;CONSOLIDADO!R1554&amp;" "&amp;CONSOLIDADO!S1554</f>
        <v xml:space="preserve"> -  -  </v>
      </c>
      <c r="K1550" s="34" t="str">
        <f>+CONSOLIDADO!J1554&amp;" "&amp;CONSOLIDADO!K1554</f>
        <v xml:space="preserve"> </v>
      </c>
      <c r="L1550" s="16" t="str">
        <f>+CONSOLIDADO!L1554&amp;" "&amp;CONSOLIDADO!M1554</f>
        <v xml:space="preserve"> </v>
      </c>
      <c r="M1550" s="16" t="str">
        <f>+CONSOLIDADO!N1554&amp;" "&amp;CONSOLIDADO!O1554</f>
        <v xml:space="preserve"> </v>
      </c>
    </row>
    <row r="1551" spans="1:13" x14ac:dyDescent="0.2">
      <c r="A1551" s="34" t="str">
        <f t="shared" si="120"/>
        <v>-1048</v>
      </c>
      <c r="B1551" s="34">
        <f t="shared" si="121"/>
        <v>1048</v>
      </c>
      <c r="C1551" s="34" t="str">
        <f t="shared" si="122"/>
        <v/>
      </c>
      <c r="D1551" s="34" t="str">
        <f t="shared" si="123"/>
        <v/>
      </c>
      <c r="E1551" s="34" t="str">
        <f t="shared" si="124"/>
        <v/>
      </c>
      <c r="F1551" s="35" t="str">
        <f>IF(ISERROR(CONSOLIDADO!D1555&amp;IF(LEN(CONSOLIDADO!G1555)=1,"00"&amp;CONSOLIDADO!G1555,IF(LEN(CONSOLIDADO!G1555)=2,"0"&amp;CONSOLIDADO!G1555,IF(LEN(CONSOLIDADO!G1555)=3,CONSOLIDADO!G1555,""))))=TRUE,"",CONSOLIDADO!D1555&amp;IF(LEN(CONSOLIDADO!G1555)=1,"00"&amp;CONSOLIDADO!G1555,IF(LEN(CONSOLIDADO!G1555)=2,"0"&amp;CONSOLIDADO!G1555,IF(LEN(CONSOLIDADO!G1555)=3,CONSOLIDADO!G1555,""))))</f>
        <v/>
      </c>
      <c r="G1551" s="16">
        <f>CONSOLIDADO!B1555</f>
        <v>0</v>
      </c>
      <c r="H1551" s="16" t="str">
        <f>MID(CONSOLIDADO!E1555,6,250)</f>
        <v/>
      </c>
      <c r="I1551" s="36">
        <f>CONSOLIDADO!H1555</f>
        <v>0</v>
      </c>
      <c r="J1551" s="34" t="str">
        <f>+CONSOLIDADO!P1555&amp;" - "&amp;CONSOLIDADO!Q1555&amp;" - "&amp;CONSOLIDADO!R1555&amp;" "&amp;CONSOLIDADO!S1555</f>
        <v xml:space="preserve"> -  -  </v>
      </c>
      <c r="K1551" s="34" t="str">
        <f>+CONSOLIDADO!J1555&amp;" "&amp;CONSOLIDADO!K1555</f>
        <v xml:space="preserve"> </v>
      </c>
      <c r="L1551" s="16" t="str">
        <f>+CONSOLIDADO!L1555&amp;" "&amp;CONSOLIDADO!M1555</f>
        <v xml:space="preserve"> </v>
      </c>
      <c r="M1551" s="16" t="str">
        <f>+CONSOLIDADO!N1555&amp;" "&amp;CONSOLIDADO!O1555</f>
        <v xml:space="preserve"> </v>
      </c>
    </row>
    <row r="1552" spans="1:13" x14ac:dyDescent="0.2">
      <c r="A1552" s="34" t="str">
        <f t="shared" si="120"/>
        <v>-1049</v>
      </c>
      <c r="B1552" s="34">
        <f t="shared" si="121"/>
        <v>1049</v>
      </c>
      <c r="C1552" s="34" t="str">
        <f t="shared" si="122"/>
        <v/>
      </c>
      <c r="D1552" s="34" t="str">
        <f t="shared" si="123"/>
        <v/>
      </c>
      <c r="E1552" s="34" t="str">
        <f t="shared" si="124"/>
        <v/>
      </c>
      <c r="F1552" s="35" t="str">
        <f>IF(ISERROR(CONSOLIDADO!D1556&amp;IF(LEN(CONSOLIDADO!G1556)=1,"00"&amp;CONSOLIDADO!G1556,IF(LEN(CONSOLIDADO!G1556)=2,"0"&amp;CONSOLIDADO!G1556,IF(LEN(CONSOLIDADO!G1556)=3,CONSOLIDADO!G1556,""))))=TRUE,"",CONSOLIDADO!D1556&amp;IF(LEN(CONSOLIDADO!G1556)=1,"00"&amp;CONSOLIDADO!G1556,IF(LEN(CONSOLIDADO!G1556)=2,"0"&amp;CONSOLIDADO!G1556,IF(LEN(CONSOLIDADO!G1556)=3,CONSOLIDADO!G1556,""))))</f>
        <v/>
      </c>
      <c r="G1552" s="16">
        <f>CONSOLIDADO!B1556</f>
        <v>0</v>
      </c>
      <c r="H1552" s="16" t="str">
        <f>MID(CONSOLIDADO!E1556,6,250)</f>
        <v/>
      </c>
      <c r="I1552" s="36">
        <f>CONSOLIDADO!H1556</f>
        <v>0</v>
      </c>
      <c r="J1552" s="34" t="str">
        <f>+CONSOLIDADO!P1556&amp;" - "&amp;CONSOLIDADO!Q1556&amp;" - "&amp;CONSOLIDADO!R1556&amp;" "&amp;CONSOLIDADO!S1556</f>
        <v xml:space="preserve"> -  -  </v>
      </c>
      <c r="K1552" s="34" t="str">
        <f>+CONSOLIDADO!J1556&amp;" "&amp;CONSOLIDADO!K1556</f>
        <v xml:space="preserve"> </v>
      </c>
      <c r="L1552" s="16" t="str">
        <f>+CONSOLIDADO!L1556&amp;" "&amp;CONSOLIDADO!M1556</f>
        <v xml:space="preserve"> </v>
      </c>
      <c r="M1552" s="16" t="str">
        <f>+CONSOLIDADO!N1556&amp;" "&amp;CONSOLIDADO!O1556</f>
        <v xml:space="preserve"> </v>
      </c>
    </row>
    <row r="1553" spans="1:13" x14ac:dyDescent="0.2">
      <c r="A1553" s="34" t="str">
        <f t="shared" si="120"/>
        <v>-1050</v>
      </c>
      <c r="B1553" s="34">
        <f t="shared" si="121"/>
        <v>1050</v>
      </c>
      <c r="C1553" s="34" t="str">
        <f t="shared" si="122"/>
        <v/>
      </c>
      <c r="D1553" s="34" t="str">
        <f t="shared" si="123"/>
        <v/>
      </c>
      <c r="E1553" s="34" t="str">
        <f t="shared" si="124"/>
        <v/>
      </c>
      <c r="F1553" s="35" t="str">
        <f>IF(ISERROR(CONSOLIDADO!D1557&amp;IF(LEN(CONSOLIDADO!G1557)=1,"00"&amp;CONSOLIDADO!G1557,IF(LEN(CONSOLIDADO!G1557)=2,"0"&amp;CONSOLIDADO!G1557,IF(LEN(CONSOLIDADO!G1557)=3,CONSOLIDADO!G1557,""))))=TRUE,"",CONSOLIDADO!D1557&amp;IF(LEN(CONSOLIDADO!G1557)=1,"00"&amp;CONSOLIDADO!G1557,IF(LEN(CONSOLIDADO!G1557)=2,"0"&amp;CONSOLIDADO!G1557,IF(LEN(CONSOLIDADO!G1557)=3,CONSOLIDADO!G1557,""))))</f>
        <v/>
      </c>
      <c r="G1553" s="16">
        <f>CONSOLIDADO!B1557</f>
        <v>0</v>
      </c>
      <c r="H1553" s="16" t="str">
        <f>MID(CONSOLIDADO!E1557,6,250)</f>
        <v/>
      </c>
      <c r="I1553" s="36">
        <f>CONSOLIDADO!H1557</f>
        <v>0</v>
      </c>
      <c r="J1553" s="34" t="str">
        <f>+CONSOLIDADO!P1557&amp;" - "&amp;CONSOLIDADO!Q1557&amp;" - "&amp;CONSOLIDADO!R1557&amp;" "&amp;CONSOLIDADO!S1557</f>
        <v xml:space="preserve"> -  -  </v>
      </c>
      <c r="K1553" s="34" t="str">
        <f>+CONSOLIDADO!J1557&amp;" "&amp;CONSOLIDADO!K1557</f>
        <v xml:space="preserve"> </v>
      </c>
      <c r="L1553" s="16" t="str">
        <f>+CONSOLIDADO!L1557&amp;" "&amp;CONSOLIDADO!M1557</f>
        <v xml:space="preserve"> </v>
      </c>
      <c r="M1553" s="16" t="str">
        <f>+CONSOLIDADO!N1557&amp;" "&amp;CONSOLIDADO!O1557</f>
        <v xml:space="preserve"> </v>
      </c>
    </row>
    <row r="1554" spans="1:13" x14ac:dyDescent="0.2">
      <c r="A1554" s="34" t="str">
        <f t="shared" si="120"/>
        <v>-1051</v>
      </c>
      <c r="B1554" s="34">
        <f t="shared" si="121"/>
        <v>1051</v>
      </c>
      <c r="C1554" s="34" t="str">
        <f t="shared" si="122"/>
        <v/>
      </c>
      <c r="D1554" s="34" t="str">
        <f t="shared" si="123"/>
        <v/>
      </c>
      <c r="E1554" s="34" t="str">
        <f t="shared" si="124"/>
        <v/>
      </c>
      <c r="F1554" s="35" t="str">
        <f>IF(ISERROR(CONSOLIDADO!D1558&amp;IF(LEN(CONSOLIDADO!G1558)=1,"00"&amp;CONSOLIDADO!G1558,IF(LEN(CONSOLIDADO!G1558)=2,"0"&amp;CONSOLIDADO!G1558,IF(LEN(CONSOLIDADO!G1558)=3,CONSOLIDADO!G1558,""))))=TRUE,"",CONSOLIDADO!D1558&amp;IF(LEN(CONSOLIDADO!G1558)=1,"00"&amp;CONSOLIDADO!G1558,IF(LEN(CONSOLIDADO!G1558)=2,"0"&amp;CONSOLIDADO!G1558,IF(LEN(CONSOLIDADO!G1558)=3,CONSOLIDADO!G1558,""))))</f>
        <v/>
      </c>
      <c r="G1554" s="16">
        <f>CONSOLIDADO!B1558</f>
        <v>0</v>
      </c>
      <c r="H1554" s="16" t="str">
        <f>MID(CONSOLIDADO!E1558,6,250)</f>
        <v/>
      </c>
      <c r="I1554" s="36">
        <f>CONSOLIDADO!H1558</f>
        <v>0</v>
      </c>
      <c r="J1554" s="34" t="str">
        <f>+CONSOLIDADO!P1558&amp;" - "&amp;CONSOLIDADO!Q1558&amp;" - "&amp;CONSOLIDADO!R1558&amp;" "&amp;CONSOLIDADO!S1558</f>
        <v xml:space="preserve"> -  -  </v>
      </c>
      <c r="K1554" s="34" t="str">
        <f>+CONSOLIDADO!J1558&amp;" "&amp;CONSOLIDADO!K1558</f>
        <v xml:space="preserve"> </v>
      </c>
      <c r="L1554" s="16" t="str">
        <f>+CONSOLIDADO!L1558&amp;" "&amp;CONSOLIDADO!M1558</f>
        <v xml:space="preserve"> </v>
      </c>
      <c r="M1554" s="16" t="str">
        <f>+CONSOLIDADO!N1558&amp;" "&amp;CONSOLIDADO!O1558</f>
        <v xml:space="preserve"> </v>
      </c>
    </row>
    <row r="1555" spans="1:13" x14ac:dyDescent="0.2">
      <c r="A1555" s="34" t="str">
        <f t="shared" si="120"/>
        <v>-1052</v>
      </c>
      <c r="B1555" s="34">
        <f t="shared" si="121"/>
        <v>1052</v>
      </c>
      <c r="C1555" s="34" t="str">
        <f t="shared" si="122"/>
        <v/>
      </c>
      <c r="D1555" s="34" t="str">
        <f t="shared" si="123"/>
        <v/>
      </c>
      <c r="E1555" s="34" t="str">
        <f t="shared" si="124"/>
        <v/>
      </c>
      <c r="F1555" s="35" t="str">
        <f>IF(ISERROR(CONSOLIDADO!D1559&amp;IF(LEN(CONSOLIDADO!G1559)=1,"00"&amp;CONSOLIDADO!G1559,IF(LEN(CONSOLIDADO!G1559)=2,"0"&amp;CONSOLIDADO!G1559,IF(LEN(CONSOLIDADO!G1559)=3,CONSOLIDADO!G1559,""))))=TRUE,"",CONSOLIDADO!D1559&amp;IF(LEN(CONSOLIDADO!G1559)=1,"00"&amp;CONSOLIDADO!G1559,IF(LEN(CONSOLIDADO!G1559)=2,"0"&amp;CONSOLIDADO!G1559,IF(LEN(CONSOLIDADO!G1559)=3,CONSOLIDADO!G1559,""))))</f>
        <v/>
      </c>
      <c r="G1555" s="16">
        <f>CONSOLIDADO!B1559</f>
        <v>0</v>
      </c>
      <c r="H1555" s="16" t="str">
        <f>MID(CONSOLIDADO!E1559,6,250)</f>
        <v/>
      </c>
      <c r="I1555" s="36">
        <f>CONSOLIDADO!H1559</f>
        <v>0</v>
      </c>
      <c r="J1555" s="34" t="str">
        <f>+CONSOLIDADO!P1559&amp;" - "&amp;CONSOLIDADO!Q1559&amp;" - "&amp;CONSOLIDADO!R1559&amp;" "&amp;CONSOLIDADO!S1559</f>
        <v xml:space="preserve"> -  -  </v>
      </c>
      <c r="K1555" s="34" t="str">
        <f>+CONSOLIDADO!J1559&amp;" "&amp;CONSOLIDADO!K1559</f>
        <v xml:space="preserve"> </v>
      </c>
      <c r="L1555" s="16" t="str">
        <f>+CONSOLIDADO!L1559&amp;" "&amp;CONSOLIDADO!M1559</f>
        <v xml:space="preserve"> </v>
      </c>
      <c r="M1555" s="16" t="str">
        <f>+CONSOLIDADO!N1559&amp;" "&amp;CONSOLIDADO!O1559</f>
        <v xml:space="preserve"> </v>
      </c>
    </row>
    <row r="1556" spans="1:13" x14ac:dyDescent="0.2">
      <c r="A1556" s="34" t="str">
        <f t="shared" si="120"/>
        <v>-1053</v>
      </c>
      <c r="B1556" s="34">
        <f t="shared" si="121"/>
        <v>1053</v>
      </c>
      <c r="C1556" s="34" t="str">
        <f t="shared" si="122"/>
        <v/>
      </c>
      <c r="D1556" s="34" t="str">
        <f t="shared" si="123"/>
        <v/>
      </c>
      <c r="E1556" s="34" t="str">
        <f t="shared" si="124"/>
        <v/>
      </c>
      <c r="F1556" s="35" t="str">
        <f>IF(ISERROR(CONSOLIDADO!D1560&amp;IF(LEN(CONSOLIDADO!G1560)=1,"00"&amp;CONSOLIDADO!G1560,IF(LEN(CONSOLIDADO!G1560)=2,"0"&amp;CONSOLIDADO!G1560,IF(LEN(CONSOLIDADO!G1560)=3,CONSOLIDADO!G1560,""))))=TRUE,"",CONSOLIDADO!D1560&amp;IF(LEN(CONSOLIDADO!G1560)=1,"00"&amp;CONSOLIDADO!G1560,IF(LEN(CONSOLIDADO!G1560)=2,"0"&amp;CONSOLIDADO!G1560,IF(LEN(CONSOLIDADO!G1560)=3,CONSOLIDADO!G1560,""))))</f>
        <v/>
      </c>
      <c r="G1556" s="16">
        <f>CONSOLIDADO!B1560</f>
        <v>0</v>
      </c>
      <c r="H1556" s="16" t="str">
        <f>MID(CONSOLIDADO!E1560,6,250)</f>
        <v/>
      </c>
      <c r="I1556" s="36">
        <f>CONSOLIDADO!H1560</f>
        <v>0</v>
      </c>
      <c r="J1556" s="34" t="str">
        <f>+CONSOLIDADO!P1560&amp;" - "&amp;CONSOLIDADO!Q1560&amp;" - "&amp;CONSOLIDADO!R1560&amp;" "&amp;CONSOLIDADO!S1560</f>
        <v xml:space="preserve"> -  -  </v>
      </c>
      <c r="K1556" s="34" t="str">
        <f>+CONSOLIDADO!J1560&amp;" "&amp;CONSOLIDADO!K1560</f>
        <v xml:space="preserve"> </v>
      </c>
      <c r="L1556" s="16" t="str">
        <f>+CONSOLIDADO!L1560&amp;" "&amp;CONSOLIDADO!M1560</f>
        <v xml:space="preserve"> </v>
      </c>
      <c r="M1556" s="16" t="str">
        <f>+CONSOLIDADO!N1560&amp;" "&amp;CONSOLIDADO!O1560</f>
        <v xml:space="preserve"> </v>
      </c>
    </row>
    <row r="1557" spans="1:13" x14ac:dyDescent="0.2">
      <c r="A1557" s="34" t="str">
        <f t="shared" si="120"/>
        <v>-1054</v>
      </c>
      <c r="B1557" s="34">
        <f t="shared" si="121"/>
        <v>1054</v>
      </c>
      <c r="C1557" s="34" t="str">
        <f t="shared" si="122"/>
        <v/>
      </c>
      <c r="D1557" s="34" t="str">
        <f t="shared" si="123"/>
        <v/>
      </c>
      <c r="E1557" s="34" t="str">
        <f t="shared" si="124"/>
        <v/>
      </c>
      <c r="F1557" s="35" t="str">
        <f>IF(ISERROR(CONSOLIDADO!D1561&amp;IF(LEN(CONSOLIDADO!G1561)=1,"00"&amp;CONSOLIDADO!G1561,IF(LEN(CONSOLIDADO!G1561)=2,"0"&amp;CONSOLIDADO!G1561,IF(LEN(CONSOLIDADO!G1561)=3,CONSOLIDADO!G1561,""))))=TRUE,"",CONSOLIDADO!D1561&amp;IF(LEN(CONSOLIDADO!G1561)=1,"00"&amp;CONSOLIDADO!G1561,IF(LEN(CONSOLIDADO!G1561)=2,"0"&amp;CONSOLIDADO!G1561,IF(LEN(CONSOLIDADO!G1561)=3,CONSOLIDADO!G1561,""))))</f>
        <v/>
      </c>
      <c r="G1557" s="16">
        <f>CONSOLIDADO!B1561</f>
        <v>0</v>
      </c>
      <c r="H1557" s="16" t="str">
        <f>MID(CONSOLIDADO!E1561,6,250)</f>
        <v/>
      </c>
      <c r="I1557" s="36">
        <f>CONSOLIDADO!H1561</f>
        <v>0</v>
      </c>
      <c r="J1557" s="34" t="str">
        <f>+CONSOLIDADO!P1561&amp;" - "&amp;CONSOLIDADO!Q1561&amp;" - "&amp;CONSOLIDADO!R1561&amp;" "&amp;CONSOLIDADO!S1561</f>
        <v xml:space="preserve"> -  -  </v>
      </c>
      <c r="K1557" s="34" t="str">
        <f>+CONSOLIDADO!J1561&amp;" "&amp;CONSOLIDADO!K1561</f>
        <v xml:space="preserve"> </v>
      </c>
      <c r="L1557" s="16" t="str">
        <f>+CONSOLIDADO!L1561&amp;" "&amp;CONSOLIDADO!M1561</f>
        <v xml:space="preserve"> </v>
      </c>
      <c r="M1557" s="16" t="str">
        <f>+CONSOLIDADO!N1561&amp;" "&amp;CONSOLIDADO!O1561</f>
        <v xml:space="preserve"> </v>
      </c>
    </row>
    <row r="1558" spans="1:13" x14ac:dyDescent="0.2">
      <c r="A1558" s="34" t="str">
        <f t="shared" si="120"/>
        <v>-1055</v>
      </c>
      <c r="B1558" s="34">
        <f t="shared" si="121"/>
        <v>1055</v>
      </c>
      <c r="C1558" s="34" t="str">
        <f t="shared" si="122"/>
        <v/>
      </c>
      <c r="D1558" s="34" t="str">
        <f t="shared" si="123"/>
        <v/>
      </c>
      <c r="E1558" s="34" t="str">
        <f t="shared" si="124"/>
        <v/>
      </c>
      <c r="F1558" s="35" t="str">
        <f>IF(ISERROR(CONSOLIDADO!D1562&amp;IF(LEN(CONSOLIDADO!G1562)=1,"00"&amp;CONSOLIDADO!G1562,IF(LEN(CONSOLIDADO!G1562)=2,"0"&amp;CONSOLIDADO!G1562,IF(LEN(CONSOLIDADO!G1562)=3,CONSOLIDADO!G1562,""))))=TRUE,"",CONSOLIDADO!D1562&amp;IF(LEN(CONSOLIDADO!G1562)=1,"00"&amp;CONSOLIDADO!G1562,IF(LEN(CONSOLIDADO!G1562)=2,"0"&amp;CONSOLIDADO!G1562,IF(LEN(CONSOLIDADO!G1562)=3,CONSOLIDADO!G1562,""))))</f>
        <v/>
      </c>
      <c r="G1558" s="16">
        <f>CONSOLIDADO!B1562</f>
        <v>0</v>
      </c>
      <c r="H1558" s="16" t="str">
        <f>MID(CONSOLIDADO!E1562,6,250)</f>
        <v/>
      </c>
      <c r="I1558" s="36">
        <f>CONSOLIDADO!H1562</f>
        <v>0</v>
      </c>
      <c r="J1558" s="34" t="str">
        <f>+CONSOLIDADO!P1562&amp;" - "&amp;CONSOLIDADO!Q1562&amp;" - "&amp;CONSOLIDADO!R1562&amp;" "&amp;CONSOLIDADO!S1562</f>
        <v xml:space="preserve"> -  -  </v>
      </c>
      <c r="K1558" s="34" t="str">
        <f>+CONSOLIDADO!J1562&amp;" "&amp;CONSOLIDADO!K1562</f>
        <v xml:space="preserve"> </v>
      </c>
      <c r="L1558" s="16" t="str">
        <f>+CONSOLIDADO!L1562&amp;" "&amp;CONSOLIDADO!M1562</f>
        <v xml:space="preserve"> </v>
      </c>
      <c r="M1558" s="16" t="str">
        <f>+CONSOLIDADO!N1562&amp;" "&amp;CONSOLIDADO!O1562</f>
        <v xml:space="preserve"> </v>
      </c>
    </row>
    <row r="1559" spans="1:13" x14ac:dyDescent="0.2">
      <c r="A1559" s="34" t="str">
        <f t="shared" si="120"/>
        <v>-1056</v>
      </c>
      <c r="B1559" s="34">
        <f t="shared" si="121"/>
        <v>1056</v>
      </c>
      <c r="C1559" s="34" t="str">
        <f t="shared" si="122"/>
        <v/>
      </c>
      <c r="D1559" s="34" t="str">
        <f t="shared" si="123"/>
        <v/>
      </c>
      <c r="E1559" s="34" t="str">
        <f t="shared" si="124"/>
        <v/>
      </c>
      <c r="F1559" s="35" t="str">
        <f>IF(ISERROR(CONSOLIDADO!D1563&amp;IF(LEN(CONSOLIDADO!G1563)=1,"00"&amp;CONSOLIDADO!G1563,IF(LEN(CONSOLIDADO!G1563)=2,"0"&amp;CONSOLIDADO!G1563,IF(LEN(CONSOLIDADO!G1563)=3,CONSOLIDADO!G1563,""))))=TRUE,"",CONSOLIDADO!D1563&amp;IF(LEN(CONSOLIDADO!G1563)=1,"00"&amp;CONSOLIDADO!G1563,IF(LEN(CONSOLIDADO!G1563)=2,"0"&amp;CONSOLIDADO!G1563,IF(LEN(CONSOLIDADO!G1563)=3,CONSOLIDADO!G1563,""))))</f>
        <v/>
      </c>
      <c r="G1559" s="16">
        <f>CONSOLIDADO!B1563</f>
        <v>0</v>
      </c>
      <c r="H1559" s="16" t="str">
        <f>MID(CONSOLIDADO!E1563,6,250)</f>
        <v/>
      </c>
      <c r="I1559" s="36">
        <f>CONSOLIDADO!H1563</f>
        <v>0</v>
      </c>
      <c r="J1559" s="34" t="str">
        <f>+CONSOLIDADO!P1563&amp;" - "&amp;CONSOLIDADO!Q1563&amp;" - "&amp;CONSOLIDADO!R1563&amp;" "&amp;CONSOLIDADO!S1563</f>
        <v xml:space="preserve"> -  -  </v>
      </c>
      <c r="K1559" s="34" t="str">
        <f>+CONSOLIDADO!J1563&amp;" "&amp;CONSOLIDADO!K1563</f>
        <v xml:space="preserve"> </v>
      </c>
      <c r="L1559" s="16" t="str">
        <f>+CONSOLIDADO!L1563&amp;" "&amp;CONSOLIDADO!M1563</f>
        <v xml:space="preserve"> </v>
      </c>
      <c r="M1559" s="16" t="str">
        <f>+CONSOLIDADO!N1563&amp;" "&amp;CONSOLIDADO!O1563</f>
        <v xml:space="preserve"> </v>
      </c>
    </row>
    <row r="1560" spans="1:13" x14ac:dyDescent="0.2">
      <c r="A1560" s="34" t="str">
        <f t="shared" si="120"/>
        <v>-1057</v>
      </c>
      <c r="B1560" s="34">
        <f t="shared" si="121"/>
        <v>1057</v>
      </c>
      <c r="C1560" s="34" t="str">
        <f t="shared" si="122"/>
        <v/>
      </c>
      <c r="D1560" s="34" t="str">
        <f t="shared" si="123"/>
        <v/>
      </c>
      <c r="E1560" s="34" t="str">
        <f t="shared" si="124"/>
        <v/>
      </c>
      <c r="F1560" s="35" t="str">
        <f>IF(ISERROR(CONSOLIDADO!D1564&amp;IF(LEN(CONSOLIDADO!G1564)=1,"00"&amp;CONSOLIDADO!G1564,IF(LEN(CONSOLIDADO!G1564)=2,"0"&amp;CONSOLIDADO!G1564,IF(LEN(CONSOLIDADO!G1564)=3,CONSOLIDADO!G1564,""))))=TRUE,"",CONSOLIDADO!D1564&amp;IF(LEN(CONSOLIDADO!G1564)=1,"00"&amp;CONSOLIDADO!G1564,IF(LEN(CONSOLIDADO!G1564)=2,"0"&amp;CONSOLIDADO!G1564,IF(LEN(CONSOLIDADO!G1564)=3,CONSOLIDADO!G1564,""))))</f>
        <v/>
      </c>
      <c r="G1560" s="16">
        <f>CONSOLIDADO!B1564</f>
        <v>0</v>
      </c>
      <c r="H1560" s="16" t="str">
        <f>MID(CONSOLIDADO!E1564,6,250)</f>
        <v/>
      </c>
      <c r="I1560" s="36">
        <f>CONSOLIDADO!H1564</f>
        <v>0</v>
      </c>
      <c r="J1560" s="34" t="str">
        <f>+CONSOLIDADO!P1564&amp;" - "&amp;CONSOLIDADO!Q1564&amp;" - "&amp;CONSOLIDADO!R1564&amp;" "&amp;CONSOLIDADO!S1564</f>
        <v xml:space="preserve"> -  -  </v>
      </c>
      <c r="K1560" s="34" t="str">
        <f>+CONSOLIDADO!J1564&amp;" "&amp;CONSOLIDADO!K1564</f>
        <v xml:space="preserve"> </v>
      </c>
      <c r="L1560" s="16" t="str">
        <f>+CONSOLIDADO!L1564&amp;" "&amp;CONSOLIDADO!M1564</f>
        <v xml:space="preserve"> </v>
      </c>
      <c r="M1560" s="16" t="str">
        <f>+CONSOLIDADO!N1564&amp;" "&amp;CONSOLIDADO!O1564</f>
        <v xml:space="preserve"> </v>
      </c>
    </row>
    <row r="1561" spans="1:13" x14ac:dyDescent="0.2">
      <c r="A1561" s="34" t="str">
        <f t="shared" si="120"/>
        <v>-1058</v>
      </c>
      <c r="B1561" s="34">
        <f t="shared" si="121"/>
        <v>1058</v>
      </c>
      <c r="C1561" s="34" t="str">
        <f t="shared" si="122"/>
        <v/>
      </c>
      <c r="D1561" s="34" t="str">
        <f t="shared" si="123"/>
        <v/>
      </c>
      <c r="E1561" s="34" t="str">
        <f t="shared" si="124"/>
        <v/>
      </c>
      <c r="F1561" s="35" t="str">
        <f>IF(ISERROR(CONSOLIDADO!D1565&amp;IF(LEN(CONSOLIDADO!G1565)=1,"00"&amp;CONSOLIDADO!G1565,IF(LEN(CONSOLIDADO!G1565)=2,"0"&amp;CONSOLIDADO!G1565,IF(LEN(CONSOLIDADO!G1565)=3,CONSOLIDADO!G1565,""))))=TRUE,"",CONSOLIDADO!D1565&amp;IF(LEN(CONSOLIDADO!G1565)=1,"00"&amp;CONSOLIDADO!G1565,IF(LEN(CONSOLIDADO!G1565)=2,"0"&amp;CONSOLIDADO!G1565,IF(LEN(CONSOLIDADO!G1565)=3,CONSOLIDADO!G1565,""))))</f>
        <v/>
      </c>
      <c r="G1561" s="16">
        <f>CONSOLIDADO!B1565</f>
        <v>0</v>
      </c>
      <c r="H1561" s="16" t="str">
        <f>MID(CONSOLIDADO!E1565,6,250)</f>
        <v/>
      </c>
      <c r="I1561" s="36">
        <f>CONSOLIDADO!H1565</f>
        <v>0</v>
      </c>
      <c r="J1561" s="34" t="str">
        <f>+CONSOLIDADO!P1565&amp;" - "&amp;CONSOLIDADO!Q1565&amp;" - "&amp;CONSOLIDADO!R1565&amp;" "&amp;CONSOLIDADO!S1565</f>
        <v xml:space="preserve"> -  -  </v>
      </c>
      <c r="K1561" s="34" t="str">
        <f>+CONSOLIDADO!J1565&amp;" "&amp;CONSOLIDADO!K1565</f>
        <v xml:space="preserve"> </v>
      </c>
      <c r="L1561" s="16" t="str">
        <f>+CONSOLIDADO!L1565&amp;" "&amp;CONSOLIDADO!M1565</f>
        <v xml:space="preserve"> </v>
      </c>
      <c r="M1561" s="16" t="str">
        <f>+CONSOLIDADO!N1565&amp;" "&amp;CONSOLIDADO!O1565</f>
        <v xml:space="preserve"> </v>
      </c>
    </row>
    <row r="1562" spans="1:13" x14ac:dyDescent="0.2">
      <c r="A1562" s="34" t="str">
        <f t="shared" si="120"/>
        <v>-1059</v>
      </c>
      <c r="B1562" s="34">
        <f t="shared" si="121"/>
        <v>1059</v>
      </c>
      <c r="C1562" s="34" t="str">
        <f t="shared" si="122"/>
        <v/>
      </c>
      <c r="D1562" s="34" t="str">
        <f t="shared" si="123"/>
        <v/>
      </c>
      <c r="E1562" s="34" t="str">
        <f t="shared" si="124"/>
        <v/>
      </c>
      <c r="F1562" s="35" t="str">
        <f>IF(ISERROR(CONSOLIDADO!D1566&amp;IF(LEN(CONSOLIDADO!G1566)=1,"00"&amp;CONSOLIDADO!G1566,IF(LEN(CONSOLIDADO!G1566)=2,"0"&amp;CONSOLIDADO!G1566,IF(LEN(CONSOLIDADO!G1566)=3,CONSOLIDADO!G1566,""))))=TRUE,"",CONSOLIDADO!D1566&amp;IF(LEN(CONSOLIDADO!G1566)=1,"00"&amp;CONSOLIDADO!G1566,IF(LEN(CONSOLIDADO!G1566)=2,"0"&amp;CONSOLIDADO!G1566,IF(LEN(CONSOLIDADO!G1566)=3,CONSOLIDADO!G1566,""))))</f>
        <v/>
      </c>
      <c r="G1562" s="16">
        <f>CONSOLIDADO!B1566</f>
        <v>0</v>
      </c>
      <c r="H1562" s="16" t="str">
        <f>MID(CONSOLIDADO!E1566,6,250)</f>
        <v/>
      </c>
      <c r="I1562" s="36">
        <f>CONSOLIDADO!H1566</f>
        <v>0</v>
      </c>
      <c r="J1562" s="34" t="str">
        <f>+CONSOLIDADO!P1566&amp;" - "&amp;CONSOLIDADO!Q1566&amp;" - "&amp;CONSOLIDADO!R1566&amp;" "&amp;CONSOLIDADO!S1566</f>
        <v xml:space="preserve"> -  -  </v>
      </c>
      <c r="K1562" s="34" t="str">
        <f>+CONSOLIDADO!J1566&amp;" "&amp;CONSOLIDADO!K1566</f>
        <v xml:space="preserve"> </v>
      </c>
      <c r="L1562" s="16" t="str">
        <f>+CONSOLIDADO!L1566&amp;" "&amp;CONSOLIDADO!M1566</f>
        <v xml:space="preserve"> </v>
      </c>
      <c r="M1562" s="16" t="str">
        <f>+CONSOLIDADO!N1566&amp;" "&amp;CONSOLIDADO!O1566</f>
        <v xml:space="preserve"> </v>
      </c>
    </row>
    <row r="1563" spans="1:13" x14ac:dyDescent="0.2">
      <c r="A1563" s="34" t="str">
        <f t="shared" si="120"/>
        <v>-1060</v>
      </c>
      <c r="B1563" s="34">
        <f t="shared" si="121"/>
        <v>1060</v>
      </c>
      <c r="C1563" s="34" t="str">
        <f t="shared" si="122"/>
        <v/>
      </c>
      <c r="D1563" s="34" t="str">
        <f t="shared" si="123"/>
        <v/>
      </c>
      <c r="E1563" s="34" t="str">
        <f t="shared" si="124"/>
        <v/>
      </c>
      <c r="F1563" s="35" t="str">
        <f>IF(ISERROR(CONSOLIDADO!D1567&amp;IF(LEN(CONSOLIDADO!G1567)=1,"00"&amp;CONSOLIDADO!G1567,IF(LEN(CONSOLIDADO!G1567)=2,"0"&amp;CONSOLIDADO!G1567,IF(LEN(CONSOLIDADO!G1567)=3,CONSOLIDADO!G1567,""))))=TRUE,"",CONSOLIDADO!D1567&amp;IF(LEN(CONSOLIDADO!G1567)=1,"00"&amp;CONSOLIDADO!G1567,IF(LEN(CONSOLIDADO!G1567)=2,"0"&amp;CONSOLIDADO!G1567,IF(LEN(CONSOLIDADO!G1567)=3,CONSOLIDADO!G1567,""))))</f>
        <v/>
      </c>
      <c r="G1563" s="16">
        <f>CONSOLIDADO!B1567</f>
        <v>0</v>
      </c>
      <c r="H1563" s="16" t="str">
        <f>MID(CONSOLIDADO!E1567,6,250)</f>
        <v/>
      </c>
      <c r="I1563" s="36">
        <f>CONSOLIDADO!H1567</f>
        <v>0</v>
      </c>
      <c r="J1563" s="34" t="str">
        <f>+CONSOLIDADO!P1567&amp;" - "&amp;CONSOLIDADO!Q1567&amp;" - "&amp;CONSOLIDADO!R1567&amp;" "&amp;CONSOLIDADO!S1567</f>
        <v xml:space="preserve"> -  -  </v>
      </c>
      <c r="K1563" s="34" t="str">
        <f>+CONSOLIDADO!J1567&amp;" "&amp;CONSOLIDADO!K1567</f>
        <v xml:space="preserve"> </v>
      </c>
      <c r="L1563" s="16" t="str">
        <f>+CONSOLIDADO!L1567&amp;" "&amp;CONSOLIDADO!M1567</f>
        <v xml:space="preserve"> </v>
      </c>
      <c r="M1563" s="16" t="str">
        <f>+CONSOLIDADO!N1567&amp;" "&amp;CONSOLIDADO!O1567</f>
        <v xml:space="preserve"> </v>
      </c>
    </row>
    <row r="1564" spans="1:13" x14ac:dyDescent="0.2">
      <c r="A1564" s="34" t="str">
        <f t="shared" si="120"/>
        <v>-1061</v>
      </c>
      <c r="B1564" s="34">
        <f t="shared" si="121"/>
        <v>1061</v>
      </c>
      <c r="C1564" s="34" t="str">
        <f t="shared" si="122"/>
        <v/>
      </c>
      <c r="D1564" s="34" t="str">
        <f t="shared" si="123"/>
        <v/>
      </c>
      <c r="E1564" s="34" t="str">
        <f t="shared" si="124"/>
        <v/>
      </c>
      <c r="F1564" s="35" t="str">
        <f>IF(ISERROR(CONSOLIDADO!D1568&amp;IF(LEN(CONSOLIDADO!G1568)=1,"00"&amp;CONSOLIDADO!G1568,IF(LEN(CONSOLIDADO!G1568)=2,"0"&amp;CONSOLIDADO!G1568,IF(LEN(CONSOLIDADO!G1568)=3,CONSOLIDADO!G1568,""))))=TRUE,"",CONSOLIDADO!D1568&amp;IF(LEN(CONSOLIDADO!G1568)=1,"00"&amp;CONSOLIDADO!G1568,IF(LEN(CONSOLIDADO!G1568)=2,"0"&amp;CONSOLIDADO!G1568,IF(LEN(CONSOLIDADO!G1568)=3,CONSOLIDADO!G1568,""))))</f>
        <v/>
      </c>
      <c r="G1564" s="16">
        <f>CONSOLIDADO!B1568</f>
        <v>0</v>
      </c>
      <c r="H1564" s="16" t="str">
        <f>MID(CONSOLIDADO!E1568,6,250)</f>
        <v/>
      </c>
      <c r="I1564" s="36">
        <f>CONSOLIDADO!H1568</f>
        <v>0</v>
      </c>
      <c r="J1564" s="34" t="str">
        <f>+CONSOLIDADO!P1568&amp;" - "&amp;CONSOLIDADO!Q1568&amp;" - "&amp;CONSOLIDADO!R1568&amp;" "&amp;CONSOLIDADO!S1568</f>
        <v xml:space="preserve"> -  -  </v>
      </c>
      <c r="K1564" s="34" t="str">
        <f>+CONSOLIDADO!J1568&amp;" "&amp;CONSOLIDADO!K1568</f>
        <v xml:space="preserve"> </v>
      </c>
      <c r="L1564" s="16" t="str">
        <f>+CONSOLIDADO!L1568&amp;" "&amp;CONSOLIDADO!M1568</f>
        <v xml:space="preserve"> </v>
      </c>
      <c r="M1564" s="16" t="str">
        <f>+CONSOLIDADO!N1568&amp;" "&amp;CONSOLIDADO!O1568</f>
        <v xml:space="preserve"> </v>
      </c>
    </row>
    <row r="1565" spans="1:13" x14ac:dyDescent="0.2">
      <c r="A1565" s="34" t="str">
        <f t="shared" si="120"/>
        <v>-1062</v>
      </c>
      <c r="B1565" s="34">
        <f t="shared" si="121"/>
        <v>1062</v>
      </c>
      <c r="C1565" s="34" t="str">
        <f t="shared" si="122"/>
        <v/>
      </c>
      <c r="D1565" s="34" t="str">
        <f t="shared" si="123"/>
        <v/>
      </c>
      <c r="E1565" s="34" t="str">
        <f t="shared" si="124"/>
        <v/>
      </c>
      <c r="F1565" s="35" t="str">
        <f>IF(ISERROR(CONSOLIDADO!D1569&amp;IF(LEN(CONSOLIDADO!G1569)=1,"00"&amp;CONSOLIDADO!G1569,IF(LEN(CONSOLIDADO!G1569)=2,"0"&amp;CONSOLIDADO!G1569,IF(LEN(CONSOLIDADO!G1569)=3,CONSOLIDADO!G1569,""))))=TRUE,"",CONSOLIDADO!D1569&amp;IF(LEN(CONSOLIDADO!G1569)=1,"00"&amp;CONSOLIDADO!G1569,IF(LEN(CONSOLIDADO!G1569)=2,"0"&amp;CONSOLIDADO!G1569,IF(LEN(CONSOLIDADO!G1569)=3,CONSOLIDADO!G1569,""))))</f>
        <v/>
      </c>
      <c r="G1565" s="16">
        <f>CONSOLIDADO!B1569</f>
        <v>0</v>
      </c>
      <c r="H1565" s="16" t="str">
        <f>MID(CONSOLIDADO!E1569,6,250)</f>
        <v/>
      </c>
      <c r="I1565" s="36">
        <f>CONSOLIDADO!H1569</f>
        <v>0</v>
      </c>
      <c r="J1565" s="34" t="str">
        <f>+CONSOLIDADO!P1569&amp;" - "&amp;CONSOLIDADO!Q1569&amp;" - "&amp;CONSOLIDADO!R1569&amp;" "&amp;CONSOLIDADO!S1569</f>
        <v xml:space="preserve"> -  -  </v>
      </c>
      <c r="K1565" s="34" t="str">
        <f>+CONSOLIDADO!J1569&amp;" "&amp;CONSOLIDADO!K1569</f>
        <v xml:space="preserve"> </v>
      </c>
      <c r="L1565" s="16" t="str">
        <f>+CONSOLIDADO!L1569&amp;" "&amp;CONSOLIDADO!M1569</f>
        <v xml:space="preserve"> </v>
      </c>
      <c r="M1565" s="16" t="str">
        <f>+CONSOLIDADO!N1569&amp;" "&amp;CONSOLIDADO!O1569</f>
        <v xml:space="preserve"> </v>
      </c>
    </row>
    <row r="1566" spans="1:13" x14ac:dyDescent="0.2">
      <c r="A1566" s="34" t="str">
        <f t="shared" si="120"/>
        <v>-1063</v>
      </c>
      <c r="B1566" s="34">
        <f t="shared" si="121"/>
        <v>1063</v>
      </c>
      <c r="C1566" s="34" t="str">
        <f t="shared" si="122"/>
        <v/>
      </c>
      <c r="D1566" s="34" t="str">
        <f t="shared" si="123"/>
        <v/>
      </c>
      <c r="E1566" s="34" t="str">
        <f t="shared" si="124"/>
        <v/>
      </c>
      <c r="F1566" s="35" t="str">
        <f>IF(ISERROR(CONSOLIDADO!D1570&amp;IF(LEN(CONSOLIDADO!G1570)=1,"00"&amp;CONSOLIDADO!G1570,IF(LEN(CONSOLIDADO!G1570)=2,"0"&amp;CONSOLIDADO!G1570,IF(LEN(CONSOLIDADO!G1570)=3,CONSOLIDADO!G1570,""))))=TRUE,"",CONSOLIDADO!D1570&amp;IF(LEN(CONSOLIDADO!G1570)=1,"00"&amp;CONSOLIDADO!G1570,IF(LEN(CONSOLIDADO!G1570)=2,"0"&amp;CONSOLIDADO!G1570,IF(LEN(CONSOLIDADO!G1570)=3,CONSOLIDADO!G1570,""))))</f>
        <v/>
      </c>
      <c r="G1566" s="16">
        <f>CONSOLIDADO!B1570</f>
        <v>0</v>
      </c>
      <c r="H1566" s="16" t="str">
        <f>MID(CONSOLIDADO!E1570,6,250)</f>
        <v/>
      </c>
      <c r="I1566" s="36">
        <f>CONSOLIDADO!H1570</f>
        <v>0</v>
      </c>
      <c r="J1566" s="34" t="str">
        <f>+CONSOLIDADO!P1570&amp;" - "&amp;CONSOLIDADO!Q1570&amp;" - "&amp;CONSOLIDADO!R1570&amp;" "&amp;CONSOLIDADO!S1570</f>
        <v xml:space="preserve"> -  -  </v>
      </c>
      <c r="K1566" s="34" t="str">
        <f>+CONSOLIDADO!J1570&amp;" "&amp;CONSOLIDADO!K1570</f>
        <v xml:space="preserve"> </v>
      </c>
      <c r="L1566" s="16" t="str">
        <f>+CONSOLIDADO!L1570&amp;" "&amp;CONSOLIDADO!M1570</f>
        <v xml:space="preserve"> </v>
      </c>
      <c r="M1566" s="16" t="str">
        <f>+CONSOLIDADO!N1570&amp;" "&amp;CONSOLIDADO!O1570</f>
        <v xml:space="preserve"> </v>
      </c>
    </row>
    <row r="1567" spans="1:13" x14ac:dyDescent="0.2">
      <c r="A1567" s="34" t="str">
        <f t="shared" si="120"/>
        <v>-1064</v>
      </c>
      <c r="B1567" s="34">
        <f t="shared" si="121"/>
        <v>1064</v>
      </c>
      <c r="C1567" s="34" t="str">
        <f t="shared" si="122"/>
        <v/>
      </c>
      <c r="D1567" s="34" t="str">
        <f t="shared" si="123"/>
        <v/>
      </c>
      <c r="E1567" s="34" t="str">
        <f t="shared" si="124"/>
        <v/>
      </c>
      <c r="F1567" s="35" t="str">
        <f>IF(ISERROR(CONSOLIDADO!D1571&amp;IF(LEN(CONSOLIDADO!G1571)=1,"00"&amp;CONSOLIDADO!G1571,IF(LEN(CONSOLIDADO!G1571)=2,"0"&amp;CONSOLIDADO!G1571,IF(LEN(CONSOLIDADO!G1571)=3,CONSOLIDADO!G1571,""))))=TRUE,"",CONSOLIDADO!D1571&amp;IF(LEN(CONSOLIDADO!G1571)=1,"00"&amp;CONSOLIDADO!G1571,IF(LEN(CONSOLIDADO!G1571)=2,"0"&amp;CONSOLIDADO!G1571,IF(LEN(CONSOLIDADO!G1571)=3,CONSOLIDADO!G1571,""))))</f>
        <v/>
      </c>
      <c r="G1567" s="16">
        <f>CONSOLIDADO!B1571</f>
        <v>0</v>
      </c>
      <c r="H1567" s="16" t="str">
        <f>MID(CONSOLIDADO!E1571,6,250)</f>
        <v/>
      </c>
      <c r="I1567" s="36">
        <f>CONSOLIDADO!H1571</f>
        <v>0</v>
      </c>
      <c r="J1567" s="34" t="str">
        <f>+CONSOLIDADO!P1571&amp;" - "&amp;CONSOLIDADO!Q1571&amp;" - "&amp;CONSOLIDADO!R1571&amp;" "&amp;CONSOLIDADO!S1571</f>
        <v xml:space="preserve"> -  -  </v>
      </c>
      <c r="K1567" s="34" t="str">
        <f>+CONSOLIDADO!J1571&amp;" "&amp;CONSOLIDADO!K1571</f>
        <v xml:space="preserve"> </v>
      </c>
      <c r="L1567" s="16" t="str">
        <f>+CONSOLIDADO!L1571&amp;" "&amp;CONSOLIDADO!M1571</f>
        <v xml:space="preserve"> </v>
      </c>
      <c r="M1567" s="16" t="str">
        <f>+CONSOLIDADO!N1571&amp;" "&amp;CONSOLIDADO!O1571</f>
        <v xml:space="preserve"> </v>
      </c>
    </row>
    <row r="1568" spans="1:13" x14ac:dyDescent="0.2">
      <c r="A1568" s="34" t="str">
        <f t="shared" si="120"/>
        <v>-1065</v>
      </c>
      <c r="B1568" s="34">
        <f t="shared" si="121"/>
        <v>1065</v>
      </c>
      <c r="C1568" s="34" t="str">
        <f t="shared" si="122"/>
        <v/>
      </c>
      <c r="D1568" s="34" t="str">
        <f t="shared" si="123"/>
        <v/>
      </c>
      <c r="E1568" s="34" t="str">
        <f t="shared" si="124"/>
        <v/>
      </c>
      <c r="F1568" s="35" t="str">
        <f>IF(ISERROR(CONSOLIDADO!D1572&amp;IF(LEN(CONSOLIDADO!G1572)=1,"00"&amp;CONSOLIDADO!G1572,IF(LEN(CONSOLIDADO!G1572)=2,"0"&amp;CONSOLIDADO!G1572,IF(LEN(CONSOLIDADO!G1572)=3,CONSOLIDADO!G1572,""))))=TRUE,"",CONSOLIDADO!D1572&amp;IF(LEN(CONSOLIDADO!G1572)=1,"00"&amp;CONSOLIDADO!G1572,IF(LEN(CONSOLIDADO!G1572)=2,"0"&amp;CONSOLIDADO!G1572,IF(LEN(CONSOLIDADO!G1572)=3,CONSOLIDADO!G1572,""))))</f>
        <v/>
      </c>
      <c r="G1568" s="16">
        <f>CONSOLIDADO!B1572</f>
        <v>0</v>
      </c>
      <c r="H1568" s="16" t="str">
        <f>MID(CONSOLIDADO!E1572,6,250)</f>
        <v/>
      </c>
      <c r="I1568" s="36">
        <f>CONSOLIDADO!H1572</f>
        <v>0</v>
      </c>
      <c r="J1568" s="34" t="str">
        <f>+CONSOLIDADO!P1572&amp;" - "&amp;CONSOLIDADO!Q1572&amp;" - "&amp;CONSOLIDADO!R1572&amp;" "&amp;CONSOLIDADO!S1572</f>
        <v xml:space="preserve"> -  -  </v>
      </c>
      <c r="K1568" s="34" t="str">
        <f>+CONSOLIDADO!J1572&amp;" "&amp;CONSOLIDADO!K1572</f>
        <v xml:space="preserve"> </v>
      </c>
      <c r="L1568" s="16" t="str">
        <f>+CONSOLIDADO!L1572&amp;" "&amp;CONSOLIDADO!M1572</f>
        <v xml:space="preserve"> </v>
      </c>
      <c r="M1568" s="16" t="str">
        <f>+CONSOLIDADO!N1572&amp;" "&amp;CONSOLIDADO!O1572</f>
        <v xml:space="preserve"> </v>
      </c>
    </row>
    <row r="1569" spans="1:13" x14ac:dyDescent="0.2">
      <c r="A1569" s="34" t="str">
        <f t="shared" si="120"/>
        <v>-1066</v>
      </c>
      <c r="B1569" s="34">
        <f t="shared" si="121"/>
        <v>1066</v>
      </c>
      <c r="C1569" s="34" t="str">
        <f t="shared" si="122"/>
        <v/>
      </c>
      <c r="D1569" s="34" t="str">
        <f t="shared" si="123"/>
        <v/>
      </c>
      <c r="E1569" s="34" t="str">
        <f t="shared" si="124"/>
        <v/>
      </c>
      <c r="F1569" s="35" t="str">
        <f>IF(ISERROR(CONSOLIDADO!D1573&amp;IF(LEN(CONSOLIDADO!G1573)=1,"00"&amp;CONSOLIDADO!G1573,IF(LEN(CONSOLIDADO!G1573)=2,"0"&amp;CONSOLIDADO!G1573,IF(LEN(CONSOLIDADO!G1573)=3,CONSOLIDADO!G1573,""))))=TRUE,"",CONSOLIDADO!D1573&amp;IF(LEN(CONSOLIDADO!G1573)=1,"00"&amp;CONSOLIDADO!G1573,IF(LEN(CONSOLIDADO!G1573)=2,"0"&amp;CONSOLIDADO!G1573,IF(LEN(CONSOLIDADO!G1573)=3,CONSOLIDADO!G1573,""))))</f>
        <v/>
      </c>
      <c r="G1569" s="16">
        <f>CONSOLIDADO!B1573</f>
        <v>0</v>
      </c>
      <c r="H1569" s="16" t="str">
        <f>MID(CONSOLIDADO!E1573,6,250)</f>
        <v/>
      </c>
      <c r="I1569" s="36">
        <f>CONSOLIDADO!H1573</f>
        <v>0</v>
      </c>
      <c r="J1569" s="34" t="str">
        <f>+CONSOLIDADO!P1573&amp;" - "&amp;CONSOLIDADO!Q1573&amp;" - "&amp;CONSOLIDADO!R1573&amp;" "&amp;CONSOLIDADO!S1573</f>
        <v xml:space="preserve"> -  -  </v>
      </c>
      <c r="K1569" s="34" t="str">
        <f>+CONSOLIDADO!J1573&amp;" "&amp;CONSOLIDADO!K1573</f>
        <v xml:space="preserve"> </v>
      </c>
      <c r="L1569" s="16" t="str">
        <f>+CONSOLIDADO!L1573&amp;" "&amp;CONSOLIDADO!M1573</f>
        <v xml:space="preserve"> </v>
      </c>
      <c r="M1569" s="16" t="str">
        <f>+CONSOLIDADO!N1573&amp;" "&amp;CONSOLIDADO!O1573</f>
        <v xml:space="preserve"> </v>
      </c>
    </row>
    <row r="1570" spans="1:13" x14ac:dyDescent="0.2">
      <c r="A1570" s="34" t="str">
        <f t="shared" si="120"/>
        <v>-1067</v>
      </c>
      <c r="B1570" s="34">
        <f t="shared" si="121"/>
        <v>1067</v>
      </c>
      <c r="C1570" s="34" t="str">
        <f t="shared" si="122"/>
        <v/>
      </c>
      <c r="D1570" s="34" t="str">
        <f t="shared" si="123"/>
        <v/>
      </c>
      <c r="E1570" s="34" t="str">
        <f t="shared" si="124"/>
        <v/>
      </c>
      <c r="F1570" s="35" t="str">
        <f>IF(ISERROR(CONSOLIDADO!D1574&amp;IF(LEN(CONSOLIDADO!G1574)=1,"00"&amp;CONSOLIDADO!G1574,IF(LEN(CONSOLIDADO!G1574)=2,"0"&amp;CONSOLIDADO!G1574,IF(LEN(CONSOLIDADO!G1574)=3,CONSOLIDADO!G1574,""))))=TRUE,"",CONSOLIDADO!D1574&amp;IF(LEN(CONSOLIDADO!G1574)=1,"00"&amp;CONSOLIDADO!G1574,IF(LEN(CONSOLIDADO!G1574)=2,"0"&amp;CONSOLIDADO!G1574,IF(LEN(CONSOLIDADO!G1574)=3,CONSOLIDADO!G1574,""))))</f>
        <v/>
      </c>
      <c r="G1570" s="16">
        <f>CONSOLIDADO!B1574</f>
        <v>0</v>
      </c>
      <c r="H1570" s="16" t="str">
        <f>MID(CONSOLIDADO!E1574,6,250)</f>
        <v/>
      </c>
      <c r="I1570" s="36">
        <f>CONSOLIDADO!H1574</f>
        <v>0</v>
      </c>
      <c r="J1570" s="34" t="str">
        <f>+CONSOLIDADO!P1574&amp;" - "&amp;CONSOLIDADO!Q1574&amp;" - "&amp;CONSOLIDADO!R1574&amp;" "&amp;CONSOLIDADO!S1574</f>
        <v xml:space="preserve"> -  -  </v>
      </c>
      <c r="K1570" s="34" t="str">
        <f>+CONSOLIDADO!J1574&amp;" "&amp;CONSOLIDADO!K1574</f>
        <v xml:space="preserve"> </v>
      </c>
      <c r="L1570" s="16" t="str">
        <f>+CONSOLIDADO!L1574&amp;" "&amp;CONSOLIDADO!M1574</f>
        <v xml:space="preserve"> </v>
      </c>
      <c r="M1570" s="16" t="str">
        <f>+CONSOLIDADO!N1574&amp;" "&amp;CONSOLIDADO!O1574</f>
        <v xml:space="preserve"> </v>
      </c>
    </row>
    <row r="1571" spans="1:13" x14ac:dyDescent="0.2">
      <c r="A1571" s="34" t="str">
        <f t="shared" si="120"/>
        <v>-1068</v>
      </c>
      <c r="B1571" s="34">
        <f t="shared" si="121"/>
        <v>1068</v>
      </c>
      <c r="C1571" s="34" t="str">
        <f t="shared" si="122"/>
        <v/>
      </c>
      <c r="D1571" s="34" t="str">
        <f t="shared" si="123"/>
        <v/>
      </c>
      <c r="E1571" s="34" t="str">
        <f t="shared" si="124"/>
        <v/>
      </c>
      <c r="F1571" s="35" t="str">
        <f>IF(ISERROR(CONSOLIDADO!D1575&amp;IF(LEN(CONSOLIDADO!G1575)=1,"00"&amp;CONSOLIDADO!G1575,IF(LEN(CONSOLIDADO!G1575)=2,"0"&amp;CONSOLIDADO!G1575,IF(LEN(CONSOLIDADO!G1575)=3,CONSOLIDADO!G1575,""))))=TRUE,"",CONSOLIDADO!D1575&amp;IF(LEN(CONSOLIDADO!G1575)=1,"00"&amp;CONSOLIDADO!G1575,IF(LEN(CONSOLIDADO!G1575)=2,"0"&amp;CONSOLIDADO!G1575,IF(LEN(CONSOLIDADO!G1575)=3,CONSOLIDADO!G1575,""))))</f>
        <v/>
      </c>
      <c r="G1571" s="16">
        <f>CONSOLIDADO!B1575</f>
        <v>0</v>
      </c>
      <c r="H1571" s="16" t="str">
        <f>MID(CONSOLIDADO!E1575,6,250)</f>
        <v/>
      </c>
      <c r="I1571" s="36">
        <f>CONSOLIDADO!H1575</f>
        <v>0</v>
      </c>
      <c r="J1571" s="34" t="str">
        <f>+CONSOLIDADO!P1575&amp;" - "&amp;CONSOLIDADO!Q1575&amp;" - "&amp;CONSOLIDADO!R1575&amp;" "&amp;CONSOLIDADO!S1575</f>
        <v xml:space="preserve"> -  -  </v>
      </c>
      <c r="K1571" s="34" t="str">
        <f>+CONSOLIDADO!J1575&amp;" "&amp;CONSOLIDADO!K1575</f>
        <v xml:space="preserve"> </v>
      </c>
      <c r="L1571" s="16" t="str">
        <f>+CONSOLIDADO!L1575&amp;" "&amp;CONSOLIDADO!M1575</f>
        <v xml:space="preserve"> </v>
      </c>
      <c r="M1571" s="16" t="str">
        <f>+CONSOLIDADO!N1575&amp;" "&amp;CONSOLIDADO!O1575</f>
        <v xml:space="preserve"> </v>
      </c>
    </row>
    <row r="1572" spans="1:13" x14ac:dyDescent="0.2">
      <c r="A1572" s="34" t="str">
        <f t="shared" si="120"/>
        <v>-1069</v>
      </c>
      <c r="B1572" s="34">
        <f t="shared" si="121"/>
        <v>1069</v>
      </c>
      <c r="C1572" s="34" t="str">
        <f t="shared" si="122"/>
        <v/>
      </c>
      <c r="D1572" s="34" t="str">
        <f t="shared" si="123"/>
        <v/>
      </c>
      <c r="E1572" s="34" t="str">
        <f t="shared" si="124"/>
        <v/>
      </c>
      <c r="F1572" s="35" t="str">
        <f>IF(ISERROR(CONSOLIDADO!D1576&amp;IF(LEN(CONSOLIDADO!G1576)=1,"00"&amp;CONSOLIDADO!G1576,IF(LEN(CONSOLIDADO!G1576)=2,"0"&amp;CONSOLIDADO!G1576,IF(LEN(CONSOLIDADO!G1576)=3,CONSOLIDADO!G1576,""))))=TRUE,"",CONSOLIDADO!D1576&amp;IF(LEN(CONSOLIDADO!G1576)=1,"00"&amp;CONSOLIDADO!G1576,IF(LEN(CONSOLIDADO!G1576)=2,"0"&amp;CONSOLIDADO!G1576,IF(LEN(CONSOLIDADO!G1576)=3,CONSOLIDADO!G1576,""))))</f>
        <v/>
      </c>
      <c r="G1572" s="16">
        <f>CONSOLIDADO!B1576</f>
        <v>0</v>
      </c>
      <c r="H1572" s="16" t="str">
        <f>MID(CONSOLIDADO!E1576,6,250)</f>
        <v/>
      </c>
      <c r="I1572" s="36">
        <f>CONSOLIDADO!H1576</f>
        <v>0</v>
      </c>
      <c r="J1572" s="34" t="str">
        <f>+CONSOLIDADO!P1576&amp;" - "&amp;CONSOLIDADO!Q1576&amp;" - "&amp;CONSOLIDADO!R1576&amp;" "&amp;CONSOLIDADO!S1576</f>
        <v xml:space="preserve"> -  -  </v>
      </c>
      <c r="K1572" s="34" t="str">
        <f>+CONSOLIDADO!J1576&amp;" "&amp;CONSOLIDADO!K1576</f>
        <v xml:space="preserve"> </v>
      </c>
      <c r="L1572" s="16" t="str">
        <f>+CONSOLIDADO!L1576&amp;" "&amp;CONSOLIDADO!M1576</f>
        <v xml:space="preserve"> </v>
      </c>
      <c r="M1572" s="16" t="str">
        <f>+CONSOLIDADO!N1576&amp;" "&amp;CONSOLIDADO!O1576</f>
        <v xml:space="preserve"> </v>
      </c>
    </row>
    <row r="1573" spans="1:13" x14ac:dyDescent="0.2">
      <c r="A1573" s="34" t="str">
        <f t="shared" si="120"/>
        <v>-1070</v>
      </c>
      <c r="B1573" s="34">
        <f t="shared" si="121"/>
        <v>1070</v>
      </c>
      <c r="C1573" s="34" t="str">
        <f t="shared" si="122"/>
        <v/>
      </c>
      <c r="D1573" s="34" t="str">
        <f t="shared" si="123"/>
        <v/>
      </c>
      <c r="E1573" s="34" t="str">
        <f t="shared" si="124"/>
        <v/>
      </c>
      <c r="F1573" s="35" t="str">
        <f>IF(ISERROR(CONSOLIDADO!D1577&amp;IF(LEN(CONSOLIDADO!G1577)=1,"00"&amp;CONSOLIDADO!G1577,IF(LEN(CONSOLIDADO!G1577)=2,"0"&amp;CONSOLIDADO!G1577,IF(LEN(CONSOLIDADO!G1577)=3,CONSOLIDADO!G1577,""))))=TRUE,"",CONSOLIDADO!D1577&amp;IF(LEN(CONSOLIDADO!G1577)=1,"00"&amp;CONSOLIDADO!G1577,IF(LEN(CONSOLIDADO!G1577)=2,"0"&amp;CONSOLIDADO!G1577,IF(LEN(CONSOLIDADO!G1577)=3,CONSOLIDADO!G1577,""))))</f>
        <v/>
      </c>
      <c r="G1573" s="16">
        <f>CONSOLIDADO!B1577</f>
        <v>0</v>
      </c>
      <c r="H1573" s="16" t="str">
        <f>MID(CONSOLIDADO!E1577,6,250)</f>
        <v/>
      </c>
      <c r="I1573" s="36">
        <f>CONSOLIDADO!H1577</f>
        <v>0</v>
      </c>
      <c r="J1573" s="34" t="str">
        <f>+CONSOLIDADO!P1577&amp;" - "&amp;CONSOLIDADO!Q1577&amp;" - "&amp;CONSOLIDADO!R1577&amp;" "&amp;CONSOLIDADO!S1577</f>
        <v xml:space="preserve"> -  -  </v>
      </c>
      <c r="K1573" s="34" t="str">
        <f>+CONSOLIDADO!J1577&amp;" "&amp;CONSOLIDADO!K1577</f>
        <v xml:space="preserve"> </v>
      </c>
      <c r="L1573" s="16" t="str">
        <f>+CONSOLIDADO!L1577&amp;" "&amp;CONSOLIDADO!M1577</f>
        <v xml:space="preserve"> </v>
      </c>
      <c r="M1573" s="16" t="str">
        <f>+CONSOLIDADO!N1577&amp;" "&amp;CONSOLIDADO!O1577</f>
        <v xml:space="preserve"> </v>
      </c>
    </row>
    <row r="1574" spans="1:13" x14ac:dyDescent="0.2">
      <c r="A1574" s="34" t="str">
        <f t="shared" si="120"/>
        <v>-1071</v>
      </c>
      <c r="B1574" s="34">
        <f t="shared" si="121"/>
        <v>1071</v>
      </c>
      <c r="C1574" s="34" t="str">
        <f t="shared" si="122"/>
        <v/>
      </c>
      <c r="D1574" s="34" t="str">
        <f t="shared" si="123"/>
        <v/>
      </c>
      <c r="E1574" s="34" t="str">
        <f t="shared" si="124"/>
        <v/>
      </c>
      <c r="F1574" s="35" t="str">
        <f>IF(ISERROR(CONSOLIDADO!D1578&amp;IF(LEN(CONSOLIDADO!G1578)=1,"00"&amp;CONSOLIDADO!G1578,IF(LEN(CONSOLIDADO!G1578)=2,"0"&amp;CONSOLIDADO!G1578,IF(LEN(CONSOLIDADO!G1578)=3,CONSOLIDADO!G1578,""))))=TRUE,"",CONSOLIDADO!D1578&amp;IF(LEN(CONSOLIDADO!G1578)=1,"00"&amp;CONSOLIDADO!G1578,IF(LEN(CONSOLIDADO!G1578)=2,"0"&amp;CONSOLIDADO!G1578,IF(LEN(CONSOLIDADO!G1578)=3,CONSOLIDADO!G1578,""))))</f>
        <v/>
      </c>
      <c r="G1574" s="16">
        <f>CONSOLIDADO!B1578</f>
        <v>0</v>
      </c>
      <c r="H1574" s="16" t="str">
        <f>MID(CONSOLIDADO!E1578,6,250)</f>
        <v/>
      </c>
      <c r="I1574" s="36">
        <f>CONSOLIDADO!H1578</f>
        <v>0</v>
      </c>
      <c r="J1574" s="34" t="str">
        <f>+CONSOLIDADO!P1578&amp;" - "&amp;CONSOLIDADO!Q1578&amp;" - "&amp;CONSOLIDADO!R1578&amp;" "&amp;CONSOLIDADO!S1578</f>
        <v xml:space="preserve"> -  -  </v>
      </c>
      <c r="K1574" s="34" t="str">
        <f>+CONSOLIDADO!J1578&amp;" "&amp;CONSOLIDADO!K1578</f>
        <v xml:space="preserve"> </v>
      </c>
      <c r="L1574" s="16" t="str">
        <f>+CONSOLIDADO!L1578&amp;" "&amp;CONSOLIDADO!M1578</f>
        <v xml:space="preserve"> </v>
      </c>
      <c r="M1574" s="16" t="str">
        <f>+CONSOLIDADO!N1578&amp;" "&amp;CONSOLIDADO!O1578</f>
        <v xml:space="preserve"> </v>
      </c>
    </row>
    <row r="1575" spans="1:13" x14ac:dyDescent="0.2">
      <c r="A1575" s="34" t="str">
        <f t="shared" si="120"/>
        <v>-1072</v>
      </c>
      <c r="B1575" s="34">
        <f t="shared" si="121"/>
        <v>1072</v>
      </c>
      <c r="C1575" s="34" t="str">
        <f t="shared" si="122"/>
        <v/>
      </c>
      <c r="D1575" s="34" t="str">
        <f t="shared" si="123"/>
        <v/>
      </c>
      <c r="E1575" s="34" t="str">
        <f t="shared" si="124"/>
        <v/>
      </c>
      <c r="F1575" s="35" t="str">
        <f>IF(ISERROR(CONSOLIDADO!D1579&amp;IF(LEN(CONSOLIDADO!G1579)=1,"00"&amp;CONSOLIDADO!G1579,IF(LEN(CONSOLIDADO!G1579)=2,"0"&amp;CONSOLIDADO!G1579,IF(LEN(CONSOLIDADO!G1579)=3,CONSOLIDADO!G1579,""))))=TRUE,"",CONSOLIDADO!D1579&amp;IF(LEN(CONSOLIDADO!G1579)=1,"00"&amp;CONSOLIDADO!G1579,IF(LEN(CONSOLIDADO!G1579)=2,"0"&amp;CONSOLIDADO!G1579,IF(LEN(CONSOLIDADO!G1579)=3,CONSOLIDADO!G1579,""))))</f>
        <v/>
      </c>
      <c r="G1575" s="16">
        <f>CONSOLIDADO!B1579</f>
        <v>0</v>
      </c>
      <c r="H1575" s="16" t="str">
        <f>MID(CONSOLIDADO!E1579,6,250)</f>
        <v/>
      </c>
      <c r="I1575" s="36">
        <f>CONSOLIDADO!H1579</f>
        <v>0</v>
      </c>
      <c r="J1575" s="34" t="str">
        <f>+CONSOLIDADO!P1579&amp;" - "&amp;CONSOLIDADO!Q1579&amp;" - "&amp;CONSOLIDADO!R1579&amp;" "&amp;CONSOLIDADO!S1579</f>
        <v xml:space="preserve"> -  -  </v>
      </c>
      <c r="K1575" s="34" t="str">
        <f>+CONSOLIDADO!J1579&amp;" "&amp;CONSOLIDADO!K1579</f>
        <v xml:space="preserve"> </v>
      </c>
      <c r="L1575" s="16" t="str">
        <f>+CONSOLIDADO!L1579&amp;" "&amp;CONSOLIDADO!M1579</f>
        <v xml:space="preserve"> </v>
      </c>
      <c r="M1575" s="16" t="str">
        <f>+CONSOLIDADO!N1579&amp;" "&amp;CONSOLIDADO!O1579</f>
        <v xml:space="preserve"> </v>
      </c>
    </row>
    <row r="1576" spans="1:13" x14ac:dyDescent="0.2">
      <c r="A1576" s="34" t="str">
        <f t="shared" si="120"/>
        <v>-1073</v>
      </c>
      <c r="B1576" s="34">
        <f t="shared" si="121"/>
        <v>1073</v>
      </c>
      <c r="C1576" s="34" t="str">
        <f t="shared" si="122"/>
        <v/>
      </c>
      <c r="D1576" s="34" t="str">
        <f t="shared" si="123"/>
        <v/>
      </c>
      <c r="E1576" s="34" t="str">
        <f t="shared" si="124"/>
        <v/>
      </c>
      <c r="F1576" s="35" t="str">
        <f>IF(ISERROR(CONSOLIDADO!D1580&amp;IF(LEN(CONSOLIDADO!G1580)=1,"00"&amp;CONSOLIDADO!G1580,IF(LEN(CONSOLIDADO!G1580)=2,"0"&amp;CONSOLIDADO!G1580,IF(LEN(CONSOLIDADO!G1580)=3,CONSOLIDADO!G1580,""))))=TRUE,"",CONSOLIDADO!D1580&amp;IF(LEN(CONSOLIDADO!G1580)=1,"00"&amp;CONSOLIDADO!G1580,IF(LEN(CONSOLIDADO!G1580)=2,"0"&amp;CONSOLIDADO!G1580,IF(LEN(CONSOLIDADO!G1580)=3,CONSOLIDADO!G1580,""))))</f>
        <v/>
      </c>
      <c r="G1576" s="16">
        <f>CONSOLIDADO!B1580</f>
        <v>0</v>
      </c>
      <c r="H1576" s="16" t="str">
        <f>MID(CONSOLIDADO!E1580,6,250)</f>
        <v/>
      </c>
      <c r="I1576" s="36">
        <f>CONSOLIDADO!H1580</f>
        <v>0</v>
      </c>
      <c r="J1576" s="34" t="str">
        <f>+CONSOLIDADO!P1580&amp;" - "&amp;CONSOLIDADO!Q1580&amp;" - "&amp;CONSOLIDADO!R1580&amp;" "&amp;CONSOLIDADO!S1580</f>
        <v xml:space="preserve"> -  -  </v>
      </c>
      <c r="K1576" s="34" t="str">
        <f>+CONSOLIDADO!J1580&amp;" "&amp;CONSOLIDADO!K1580</f>
        <v xml:space="preserve"> </v>
      </c>
      <c r="L1576" s="16" t="str">
        <f>+CONSOLIDADO!L1580&amp;" "&amp;CONSOLIDADO!M1580</f>
        <v xml:space="preserve"> </v>
      </c>
      <c r="M1576" s="16" t="str">
        <f>+CONSOLIDADO!N1580&amp;" "&amp;CONSOLIDADO!O1580</f>
        <v xml:space="preserve"> </v>
      </c>
    </row>
    <row r="1577" spans="1:13" x14ac:dyDescent="0.2">
      <c r="A1577" s="34" t="str">
        <f t="shared" si="120"/>
        <v>-1074</v>
      </c>
      <c r="B1577" s="34">
        <f t="shared" si="121"/>
        <v>1074</v>
      </c>
      <c r="C1577" s="34" t="str">
        <f t="shared" si="122"/>
        <v/>
      </c>
      <c r="D1577" s="34" t="str">
        <f t="shared" si="123"/>
        <v/>
      </c>
      <c r="E1577" s="34" t="str">
        <f t="shared" si="124"/>
        <v/>
      </c>
      <c r="F1577" s="35" t="str">
        <f>IF(ISERROR(CONSOLIDADO!D1581&amp;IF(LEN(CONSOLIDADO!G1581)=1,"00"&amp;CONSOLIDADO!G1581,IF(LEN(CONSOLIDADO!G1581)=2,"0"&amp;CONSOLIDADO!G1581,IF(LEN(CONSOLIDADO!G1581)=3,CONSOLIDADO!G1581,""))))=TRUE,"",CONSOLIDADO!D1581&amp;IF(LEN(CONSOLIDADO!G1581)=1,"00"&amp;CONSOLIDADO!G1581,IF(LEN(CONSOLIDADO!G1581)=2,"0"&amp;CONSOLIDADO!G1581,IF(LEN(CONSOLIDADO!G1581)=3,CONSOLIDADO!G1581,""))))</f>
        <v/>
      </c>
      <c r="G1577" s="16">
        <f>CONSOLIDADO!B1581</f>
        <v>0</v>
      </c>
      <c r="H1577" s="16" t="str">
        <f>MID(CONSOLIDADO!E1581,6,250)</f>
        <v/>
      </c>
      <c r="I1577" s="36">
        <f>CONSOLIDADO!H1581</f>
        <v>0</v>
      </c>
      <c r="J1577" s="34" t="str">
        <f>+CONSOLIDADO!P1581&amp;" - "&amp;CONSOLIDADO!Q1581&amp;" - "&amp;CONSOLIDADO!R1581&amp;" "&amp;CONSOLIDADO!S1581</f>
        <v xml:space="preserve"> -  -  </v>
      </c>
      <c r="K1577" s="34" t="str">
        <f>+CONSOLIDADO!J1581&amp;" "&amp;CONSOLIDADO!K1581</f>
        <v xml:space="preserve"> </v>
      </c>
      <c r="L1577" s="16" t="str">
        <f>+CONSOLIDADO!L1581&amp;" "&amp;CONSOLIDADO!M1581</f>
        <v xml:space="preserve"> </v>
      </c>
      <c r="M1577" s="16" t="str">
        <f>+CONSOLIDADO!N1581&amp;" "&amp;CONSOLIDADO!O1581</f>
        <v xml:space="preserve"> </v>
      </c>
    </row>
    <row r="1578" spans="1:13" x14ac:dyDescent="0.2">
      <c r="A1578" s="34" t="str">
        <f t="shared" si="120"/>
        <v>-1075</v>
      </c>
      <c r="B1578" s="34">
        <f t="shared" si="121"/>
        <v>1075</v>
      </c>
      <c r="C1578" s="34" t="str">
        <f t="shared" si="122"/>
        <v/>
      </c>
      <c r="D1578" s="34" t="str">
        <f t="shared" si="123"/>
        <v/>
      </c>
      <c r="E1578" s="34" t="str">
        <f t="shared" si="124"/>
        <v/>
      </c>
      <c r="F1578" s="35" t="str">
        <f>IF(ISERROR(CONSOLIDADO!D1582&amp;IF(LEN(CONSOLIDADO!G1582)=1,"00"&amp;CONSOLIDADO!G1582,IF(LEN(CONSOLIDADO!G1582)=2,"0"&amp;CONSOLIDADO!G1582,IF(LEN(CONSOLIDADO!G1582)=3,CONSOLIDADO!G1582,""))))=TRUE,"",CONSOLIDADO!D1582&amp;IF(LEN(CONSOLIDADO!G1582)=1,"00"&amp;CONSOLIDADO!G1582,IF(LEN(CONSOLIDADO!G1582)=2,"0"&amp;CONSOLIDADO!G1582,IF(LEN(CONSOLIDADO!G1582)=3,CONSOLIDADO!G1582,""))))</f>
        <v/>
      </c>
      <c r="G1578" s="16">
        <f>CONSOLIDADO!B1582</f>
        <v>0</v>
      </c>
      <c r="H1578" s="16" t="str">
        <f>MID(CONSOLIDADO!E1582,6,250)</f>
        <v/>
      </c>
      <c r="I1578" s="36">
        <f>CONSOLIDADO!H1582</f>
        <v>0</v>
      </c>
      <c r="J1578" s="34" t="str">
        <f>+CONSOLIDADO!P1582&amp;" - "&amp;CONSOLIDADO!Q1582&amp;" - "&amp;CONSOLIDADO!R1582&amp;" "&amp;CONSOLIDADO!S1582</f>
        <v xml:space="preserve"> -  -  </v>
      </c>
      <c r="K1578" s="34" t="str">
        <f>+CONSOLIDADO!J1582&amp;" "&amp;CONSOLIDADO!K1582</f>
        <v xml:space="preserve"> </v>
      </c>
      <c r="L1578" s="16" t="str">
        <f>+CONSOLIDADO!L1582&amp;" "&amp;CONSOLIDADO!M1582</f>
        <v xml:space="preserve"> </v>
      </c>
      <c r="M1578" s="16" t="str">
        <f>+CONSOLIDADO!N1582&amp;" "&amp;CONSOLIDADO!O1582</f>
        <v xml:space="preserve"> </v>
      </c>
    </row>
    <row r="1579" spans="1:13" x14ac:dyDescent="0.2">
      <c r="A1579" s="34" t="str">
        <f t="shared" si="120"/>
        <v>-1076</v>
      </c>
      <c r="B1579" s="34">
        <f t="shared" si="121"/>
        <v>1076</v>
      </c>
      <c r="C1579" s="34" t="str">
        <f t="shared" si="122"/>
        <v/>
      </c>
      <c r="D1579" s="34" t="str">
        <f t="shared" si="123"/>
        <v/>
      </c>
      <c r="E1579" s="34" t="str">
        <f t="shared" si="124"/>
        <v/>
      </c>
      <c r="F1579" s="35" t="str">
        <f>IF(ISERROR(CONSOLIDADO!D1583&amp;IF(LEN(CONSOLIDADO!G1583)=1,"00"&amp;CONSOLIDADO!G1583,IF(LEN(CONSOLIDADO!G1583)=2,"0"&amp;CONSOLIDADO!G1583,IF(LEN(CONSOLIDADO!G1583)=3,CONSOLIDADO!G1583,""))))=TRUE,"",CONSOLIDADO!D1583&amp;IF(LEN(CONSOLIDADO!G1583)=1,"00"&amp;CONSOLIDADO!G1583,IF(LEN(CONSOLIDADO!G1583)=2,"0"&amp;CONSOLIDADO!G1583,IF(LEN(CONSOLIDADO!G1583)=3,CONSOLIDADO!G1583,""))))</f>
        <v/>
      </c>
      <c r="G1579" s="16">
        <f>CONSOLIDADO!B1583</f>
        <v>0</v>
      </c>
      <c r="H1579" s="16" t="str">
        <f>MID(CONSOLIDADO!E1583,6,250)</f>
        <v/>
      </c>
      <c r="I1579" s="36">
        <f>CONSOLIDADO!H1583</f>
        <v>0</v>
      </c>
      <c r="J1579" s="34" t="str">
        <f>+CONSOLIDADO!P1583&amp;" - "&amp;CONSOLIDADO!Q1583&amp;" - "&amp;CONSOLIDADO!R1583&amp;" "&amp;CONSOLIDADO!S1583</f>
        <v xml:space="preserve"> -  -  </v>
      </c>
      <c r="K1579" s="34" t="str">
        <f>+CONSOLIDADO!J1583&amp;" "&amp;CONSOLIDADO!K1583</f>
        <v xml:space="preserve"> </v>
      </c>
      <c r="L1579" s="16" t="str">
        <f>+CONSOLIDADO!L1583&amp;" "&amp;CONSOLIDADO!M1583</f>
        <v xml:space="preserve"> </v>
      </c>
      <c r="M1579" s="16" t="str">
        <f>+CONSOLIDADO!N1583&amp;" "&amp;CONSOLIDADO!O1583</f>
        <v xml:space="preserve"> </v>
      </c>
    </row>
    <row r="1580" spans="1:13" x14ac:dyDescent="0.2">
      <c r="A1580" s="34" t="str">
        <f t="shared" si="120"/>
        <v>-1077</v>
      </c>
      <c r="B1580" s="34">
        <f t="shared" si="121"/>
        <v>1077</v>
      </c>
      <c r="C1580" s="34" t="str">
        <f t="shared" si="122"/>
        <v/>
      </c>
      <c r="D1580" s="34" t="str">
        <f t="shared" si="123"/>
        <v/>
      </c>
      <c r="E1580" s="34" t="str">
        <f t="shared" si="124"/>
        <v/>
      </c>
      <c r="F1580" s="35" t="str">
        <f>IF(ISERROR(CONSOLIDADO!D1584&amp;IF(LEN(CONSOLIDADO!G1584)=1,"00"&amp;CONSOLIDADO!G1584,IF(LEN(CONSOLIDADO!G1584)=2,"0"&amp;CONSOLIDADO!G1584,IF(LEN(CONSOLIDADO!G1584)=3,CONSOLIDADO!G1584,""))))=TRUE,"",CONSOLIDADO!D1584&amp;IF(LEN(CONSOLIDADO!G1584)=1,"00"&amp;CONSOLIDADO!G1584,IF(LEN(CONSOLIDADO!G1584)=2,"0"&amp;CONSOLIDADO!G1584,IF(LEN(CONSOLIDADO!G1584)=3,CONSOLIDADO!G1584,""))))</f>
        <v/>
      </c>
      <c r="G1580" s="16">
        <f>CONSOLIDADO!B1584</f>
        <v>0</v>
      </c>
      <c r="H1580" s="16" t="str">
        <f>MID(CONSOLIDADO!E1584,6,250)</f>
        <v/>
      </c>
      <c r="I1580" s="36">
        <f>CONSOLIDADO!H1584</f>
        <v>0</v>
      </c>
      <c r="J1580" s="34" t="str">
        <f>+CONSOLIDADO!P1584&amp;" - "&amp;CONSOLIDADO!Q1584&amp;" - "&amp;CONSOLIDADO!R1584&amp;" "&amp;CONSOLIDADO!S1584</f>
        <v xml:space="preserve"> -  -  </v>
      </c>
      <c r="K1580" s="34" t="str">
        <f>+CONSOLIDADO!J1584&amp;" "&amp;CONSOLIDADO!K1584</f>
        <v xml:space="preserve"> </v>
      </c>
      <c r="L1580" s="16" t="str">
        <f>+CONSOLIDADO!L1584&amp;" "&amp;CONSOLIDADO!M1584</f>
        <v xml:space="preserve"> </v>
      </c>
      <c r="M1580" s="16" t="str">
        <f>+CONSOLIDADO!N1584&amp;" "&amp;CONSOLIDADO!O1584</f>
        <v xml:space="preserve"> </v>
      </c>
    </row>
    <row r="1581" spans="1:13" x14ac:dyDescent="0.2">
      <c r="A1581" s="34" t="str">
        <f t="shared" si="120"/>
        <v>-1078</v>
      </c>
      <c r="B1581" s="34">
        <f t="shared" si="121"/>
        <v>1078</v>
      </c>
      <c r="C1581" s="34" t="str">
        <f t="shared" si="122"/>
        <v/>
      </c>
      <c r="D1581" s="34" t="str">
        <f t="shared" si="123"/>
        <v/>
      </c>
      <c r="E1581" s="34" t="str">
        <f t="shared" si="124"/>
        <v/>
      </c>
      <c r="F1581" s="35" t="str">
        <f>IF(ISERROR(CONSOLIDADO!D1585&amp;IF(LEN(CONSOLIDADO!G1585)=1,"00"&amp;CONSOLIDADO!G1585,IF(LEN(CONSOLIDADO!G1585)=2,"0"&amp;CONSOLIDADO!G1585,IF(LEN(CONSOLIDADO!G1585)=3,CONSOLIDADO!G1585,""))))=TRUE,"",CONSOLIDADO!D1585&amp;IF(LEN(CONSOLIDADO!G1585)=1,"00"&amp;CONSOLIDADO!G1585,IF(LEN(CONSOLIDADO!G1585)=2,"0"&amp;CONSOLIDADO!G1585,IF(LEN(CONSOLIDADO!G1585)=3,CONSOLIDADO!G1585,""))))</f>
        <v/>
      </c>
      <c r="G1581" s="16">
        <f>CONSOLIDADO!B1585</f>
        <v>0</v>
      </c>
      <c r="H1581" s="16" t="str">
        <f>MID(CONSOLIDADO!E1585,6,250)</f>
        <v/>
      </c>
      <c r="I1581" s="36">
        <f>CONSOLIDADO!H1585</f>
        <v>0</v>
      </c>
      <c r="J1581" s="34" t="str">
        <f>+CONSOLIDADO!P1585&amp;" - "&amp;CONSOLIDADO!Q1585&amp;" - "&amp;CONSOLIDADO!R1585&amp;" "&amp;CONSOLIDADO!S1585</f>
        <v xml:space="preserve"> -  -  </v>
      </c>
      <c r="K1581" s="34" t="str">
        <f>+CONSOLIDADO!J1585&amp;" "&amp;CONSOLIDADO!K1585</f>
        <v xml:space="preserve"> </v>
      </c>
      <c r="L1581" s="16" t="str">
        <f>+CONSOLIDADO!L1585&amp;" "&amp;CONSOLIDADO!M1585</f>
        <v xml:space="preserve"> </v>
      </c>
      <c r="M1581" s="16" t="str">
        <f>+CONSOLIDADO!N1585&amp;" "&amp;CONSOLIDADO!O1585</f>
        <v xml:space="preserve"> </v>
      </c>
    </row>
    <row r="1582" spans="1:13" x14ac:dyDescent="0.2">
      <c r="A1582" s="34" t="str">
        <f t="shared" si="120"/>
        <v>-1079</v>
      </c>
      <c r="B1582" s="34">
        <f t="shared" si="121"/>
        <v>1079</v>
      </c>
      <c r="C1582" s="34" t="str">
        <f t="shared" si="122"/>
        <v/>
      </c>
      <c r="D1582" s="34" t="str">
        <f t="shared" si="123"/>
        <v/>
      </c>
      <c r="E1582" s="34" t="str">
        <f t="shared" si="124"/>
        <v/>
      </c>
      <c r="F1582" s="35" t="str">
        <f>IF(ISERROR(CONSOLIDADO!D1586&amp;IF(LEN(CONSOLIDADO!G1586)=1,"00"&amp;CONSOLIDADO!G1586,IF(LEN(CONSOLIDADO!G1586)=2,"0"&amp;CONSOLIDADO!G1586,IF(LEN(CONSOLIDADO!G1586)=3,CONSOLIDADO!G1586,""))))=TRUE,"",CONSOLIDADO!D1586&amp;IF(LEN(CONSOLIDADO!G1586)=1,"00"&amp;CONSOLIDADO!G1586,IF(LEN(CONSOLIDADO!G1586)=2,"0"&amp;CONSOLIDADO!G1586,IF(LEN(CONSOLIDADO!G1586)=3,CONSOLIDADO!G1586,""))))</f>
        <v/>
      </c>
      <c r="G1582" s="16">
        <f>CONSOLIDADO!B1586</f>
        <v>0</v>
      </c>
      <c r="H1582" s="16" t="str">
        <f>MID(CONSOLIDADO!E1586,6,250)</f>
        <v/>
      </c>
      <c r="I1582" s="36">
        <f>CONSOLIDADO!H1586</f>
        <v>0</v>
      </c>
      <c r="J1582" s="34" t="str">
        <f>+CONSOLIDADO!P1586&amp;" - "&amp;CONSOLIDADO!Q1586&amp;" - "&amp;CONSOLIDADO!R1586&amp;" "&amp;CONSOLIDADO!S1586</f>
        <v xml:space="preserve"> -  -  </v>
      </c>
      <c r="K1582" s="34" t="str">
        <f>+CONSOLIDADO!J1586&amp;" "&amp;CONSOLIDADO!K1586</f>
        <v xml:space="preserve"> </v>
      </c>
      <c r="L1582" s="16" t="str">
        <f>+CONSOLIDADO!L1586&amp;" "&amp;CONSOLIDADO!M1586</f>
        <v xml:space="preserve"> </v>
      </c>
      <c r="M1582" s="16" t="str">
        <f>+CONSOLIDADO!N1586&amp;" "&amp;CONSOLIDADO!O1586</f>
        <v xml:space="preserve"> </v>
      </c>
    </row>
    <row r="1583" spans="1:13" x14ac:dyDescent="0.2">
      <c r="A1583" s="34" t="str">
        <f t="shared" si="120"/>
        <v>-1080</v>
      </c>
      <c r="B1583" s="34">
        <f t="shared" si="121"/>
        <v>1080</v>
      </c>
      <c r="C1583" s="34" t="str">
        <f t="shared" si="122"/>
        <v/>
      </c>
      <c r="D1583" s="34" t="str">
        <f t="shared" si="123"/>
        <v/>
      </c>
      <c r="E1583" s="34" t="str">
        <f t="shared" si="124"/>
        <v/>
      </c>
      <c r="F1583" s="35" t="str">
        <f>IF(ISERROR(CONSOLIDADO!D1587&amp;IF(LEN(CONSOLIDADO!G1587)=1,"00"&amp;CONSOLIDADO!G1587,IF(LEN(CONSOLIDADO!G1587)=2,"0"&amp;CONSOLIDADO!G1587,IF(LEN(CONSOLIDADO!G1587)=3,CONSOLIDADO!G1587,""))))=TRUE,"",CONSOLIDADO!D1587&amp;IF(LEN(CONSOLIDADO!G1587)=1,"00"&amp;CONSOLIDADO!G1587,IF(LEN(CONSOLIDADO!G1587)=2,"0"&amp;CONSOLIDADO!G1587,IF(LEN(CONSOLIDADO!G1587)=3,CONSOLIDADO!G1587,""))))</f>
        <v/>
      </c>
      <c r="G1583" s="16">
        <f>CONSOLIDADO!B1587</f>
        <v>0</v>
      </c>
      <c r="H1583" s="16" t="str">
        <f>MID(CONSOLIDADO!E1587,6,250)</f>
        <v/>
      </c>
      <c r="I1583" s="36">
        <f>CONSOLIDADO!H1587</f>
        <v>0</v>
      </c>
      <c r="J1583" s="34" t="str">
        <f>+CONSOLIDADO!P1587&amp;" - "&amp;CONSOLIDADO!Q1587&amp;" - "&amp;CONSOLIDADO!R1587&amp;" "&amp;CONSOLIDADO!S1587</f>
        <v xml:space="preserve"> -  -  </v>
      </c>
      <c r="K1583" s="34" t="str">
        <f>+CONSOLIDADO!J1587&amp;" "&amp;CONSOLIDADO!K1587</f>
        <v xml:space="preserve"> </v>
      </c>
      <c r="L1583" s="16" t="str">
        <f>+CONSOLIDADO!L1587&amp;" "&amp;CONSOLIDADO!M1587</f>
        <v xml:space="preserve"> </v>
      </c>
      <c r="M1583" s="16" t="str">
        <f>+CONSOLIDADO!N1587&amp;" "&amp;CONSOLIDADO!O1587</f>
        <v xml:space="preserve"> </v>
      </c>
    </row>
    <row r="1584" spans="1:13" x14ac:dyDescent="0.2">
      <c r="A1584" s="34" t="str">
        <f t="shared" si="120"/>
        <v>-1081</v>
      </c>
      <c r="B1584" s="34">
        <f t="shared" si="121"/>
        <v>1081</v>
      </c>
      <c r="C1584" s="34" t="str">
        <f t="shared" si="122"/>
        <v/>
      </c>
      <c r="D1584" s="34" t="str">
        <f t="shared" si="123"/>
        <v/>
      </c>
      <c r="E1584" s="34" t="str">
        <f t="shared" si="124"/>
        <v/>
      </c>
      <c r="F1584" s="35" t="str">
        <f>IF(ISERROR(CONSOLIDADO!D1588&amp;IF(LEN(CONSOLIDADO!G1588)=1,"00"&amp;CONSOLIDADO!G1588,IF(LEN(CONSOLIDADO!G1588)=2,"0"&amp;CONSOLIDADO!G1588,IF(LEN(CONSOLIDADO!G1588)=3,CONSOLIDADO!G1588,""))))=TRUE,"",CONSOLIDADO!D1588&amp;IF(LEN(CONSOLIDADO!G1588)=1,"00"&amp;CONSOLIDADO!G1588,IF(LEN(CONSOLIDADO!G1588)=2,"0"&amp;CONSOLIDADO!G1588,IF(LEN(CONSOLIDADO!G1588)=3,CONSOLIDADO!G1588,""))))</f>
        <v/>
      </c>
      <c r="G1584" s="16">
        <f>CONSOLIDADO!B1588</f>
        <v>0</v>
      </c>
      <c r="H1584" s="16" t="str">
        <f>MID(CONSOLIDADO!E1588,6,250)</f>
        <v/>
      </c>
      <c r="I1584" s="36">
        <f>CONSOLIDADO!H1588</f>
        <v>0</v>
      </c>
      <c r="J1584" s="34" t="str">
        <f>+CONSOLIDADO!P1588&amp;" - "&amp;CONSOLIDADO!Q1588&amp;" - "&amp;CONSOLIDADO!R1588&amp;" "&amp;CONSOLIDADO!S1588</f>
        <v xml:space="preserve"> -  -  </v>
      </c>
      <c r="K1584" s="34" t="str">
        <f>+CONSOLIDADO!J1588&amp;" "&amp;CONSOLIDADO!K1588</f>
        <v xml:space="preserve"> </v>
      </c>
      <c r="L1584" s="16" t="str">
        <f>+CONSOLIDADO!L1588&amp;" "&amp;CONSOLIDADO!M1588</f>
        <v xml:space="preserve"> </v>
      </c>
      <c r="M1584" s="16" t="str">
        <f>+CONSOLIDADO!N1588&amp;" "&amp;CONSOLIDADO!O1588</f>
        <v xml:space="preserve"> </v>
      </c>
    </row>
    <row r="1585" spans="1:13" x14ac:dyDescent="0.2">
      <c r="A1585" s="34" t="str">
        <f t="shared" si="120"/>
        <v>-1082</v>
      </c>
      <c r="B1585" s="34">
        <f t="shared" si="121"/>
        <v>1082</v>
      </c>
      <c r="C1585" s="34" t="str">
        <f t="shared" si="122"/>
        <v/>
      </c>
      <c r="D1585" s="34" t="str">
        <f t="shared" si="123"/>
        <v/>
      </c>
      <c r="E1585" s="34" t="str">
        <f t="shared" si="124"/>
        <v/>
      </c>
      <c r="F1585" s="35" t="str">
        <f>IF(ISERROR(CONSOLIDADO!D1589&amp;IF(LEN(CONSOLIDADO!G1589)=1,"00"&amp;CONSOLIDADO!G1589,IF(LEN(CONSOLIDADO!G1589)=2,"0"&amp;CONSOLIDADO!G1589,IF(LEN(CONSOLIDADO!G1589)=3,CONSOLIDADO!G1589,""))))=TRUE,"",CONSOLIDADO!D1589&amp;IF(LEN(CONSOLIDADO!G1589)=1,"00"&amp;CONSOLIDADO!G1589,IF(LEN(CONSOLIDADO!G1589)=2,"0"&amp;CONSOLIDADO!G1589,IF(LEN(CONSOLIDADO!G1589)=3,CONSOLIDADO!G1589,""))))</f>
        <v/>
      </c>
      <c r="G1585" s="16">
        <f>CONSOLIDADO!B1589</f>
        <v>0</v>
      </c>
      <c r="H1585" s="16" t="str">
        <f>MID(CONSOLIDADO!E1589,6,250)</f>
        <v/>
      </c>
      <c r="I1585" s="36">
        <f>CONSOLIDADO!H1589</f>
        <v>0</v>
      </c>
      <c r="J1585" s="34" t="str">
        <f>+CONSOLIDADO!P1589&amp;" - "&amp;CONSOLIDADO!Q1589&amp;" - "&amp;CONSOLIDADO!R1589&amp;" "&amp;CONSOLIDADO!S1589</f>
        <v xml:space="preserve"> -  -  </v>
      </c>
      <c r="K1585" s="34" t="str">
        <f>+CONSOLIDADO!J1589&amp;" "&amp;CONSOLIDADO!K1589</f>
        <v xml:space="preserve"> </v>
      </c>
      <c r="L1585" s="16" t="str">
        <f>+CONSOLIDADO!L1589&amp;" "&amp;CONSOLIDADO!M1589</f>
        <v xml:space="preserve"> </v>
      </c>
      <c r="M1585" s="16" t="str">
        <f>+CONSOLIDADO!N1589&amp;" "&amp;CONSOLIDADO!O1589</f>
        <v xml:space="preserve"> </v>
      </c>
    </row>
    <row r="1586" spans="1:13" x14ac:dyDescent="0.2">
      <c r="A1586" s="34" t="str">
        <f t="shared" si="120"/>
        <v>-1083</v>
      </c>
      <c r="B1586" s="34">
        <f t="shared" si="121"/>
        <v>1083</v>
      </c>
      <c r="C1586" s="34" t="str">
        <f t="shared" si="122"/>
        <v/>
      </c>
      <c r="D1586" s="34" t="str">
        <f t="shared" si="123"/>
        <v/>
      </c>
      <c r="E1586" s="34" t="str">
        <f t="shared" si="124"/>
        <v/>
      </c>
      <c r="F1586" s="35" t="str">
        <f>IF(ISERROR(CONSOLIDADO!D1590&amp;IF(LEN(CONSOLIDADO!G1590)=1,"00"&amp;CONSOLIDADO!G1590,IF(LEN(CONSOLIDADO!G1590)=2,"0"&amp;CONSOLIDADO!G1590,IF(LEN(CONSOLIDADO!G1590)=3,CONSOLIDADO!G1590,""))))=TRUE,"",CONSOLIDADO!D1590&amp;IF(LEN(CONSOLIDADO!G1590)=1,"00"&amp;CONSOLIDADO!G1590,IF(LEN(CONSOLIDADO!G1590)=2,"0"&amp;CONSOLIDADO!G1590,IF(LEN(CONSOLIDADO!G1590)=3,CONSOLIDADO!G1590,""))))</f>
        <v/>
      </c>
      <c r="G1586" s="16">
        <f>CONSOLIDADO!B1590</f>
        <v>0</v>
      </c>
      <c r="H1586" s="16" t="str">
        <f>MID(CONSOLIDADO!E1590,6,250)</f>
        <v/>
      </c>
      <c r="I1586" s="36">
        <f>CONSOLIDADO!H1590</f>
        <v>0</v>
      </c>
      <c r="J1586" s="34" t="str">
        <f>+CONSOLIDADO!P1590&amp;" - "&amp;CONSOLIDADO!Q1590&amp;" - "&amp;CONSOLIDADO!R1590&amp;" "&amp;CONSOLIDADO!S1590</f>
        <v xml:space="preserve"> -  -  </v>
      </c>
      <c r="K1586" s="34" t="str">
        <f>+CONSOLIDADO!J1590&amp;" "&amp;CONSOLIDADO!K1590</f>
        <v xml:space="preserve"> </v>
      </c>
      <c r="L1586" s="16" t="str">
        <f>+CONSOLIDADO!L1590&amp;" "&amp;CONSOLIDADO!M1590</f>
        <v xml:space="preserve"> </v>
      </c>
      <c r="M1586" s="16" t="str">
        <f>+CONSOLIDADO!N1590&amp;" "&amp;CONSOLIDADO!O1590</f>
        <v xml:space="preserve"> </v>
      </c>
    </row>
    <row r="1587" spans="1:13" x14ac:dyDescent="0.2">
      <c r="A1587" s="34" t="str">
        <f t="shared" si="120"/>
        <v>-1084</v>
      </c>
      <c r="B1587" s="34">
        <f t="shared" si="121"/>
        <v>1084</v>
      </c>
      <c r="C1587" s="34" t="str">
        <f t="shared" si="122"/>
        <v/>
      </c>
      <c r="D1587" s="34" t="str">
        <f t="shared" si="123"/>
        <v/>
      </c>
      <c r="E1587" s="34" t="str">
        <f t="shared" si="124"/>
        <v/>
      </c>
      <c r="F1587" s="35" t="str">
        <f>IF(ISERROR(CONSOLIDADO!D1591&amp;IF(LEN(CONSOLIDADO!G1591)=1,"00"&amp;CONSOLIDADO!G1591,IF(LEN(CONSOLIDADO!G1591)=2,"0"&amp;CONSOLIDADO!G1591,IF(LEN(CONSOLIDADO!G1591)=3,CONSOLIDADO!G1591,""))))=TRUE,"",CONSOLIDADO!D1591&amp;IF(LEN(CONSOLIDADO!G1591)=1,"00"&amp;CONSOLIDADO!G1591,IF(LEN(CONSOLIDADO!G1591)=2,"0"&amp;CONSOLIDADO!G1591,IF(LEN(CONSOLIDADO!G1591)=3,CONSOLIDADO!G1591,""))))</f>
        <v/>
      </c>
      <c r="G1587" s="16">
        <f>CONSOLIDADO!B1591</f>
        <v>0</v>
      </c>
      <c r="H1587" s="16" t="str">
        <f>MID(CONSOLIDADO!E1591,6,250)</f>
        <v/>
      </c>
      <c r="I1587" s="36">
        <f>CONSOLIDADO!H1591</f>
        <v>0</v>
      </c>
      <c r="J1587" s="34" t="str">
        <f>+CONSOLIDADO!P1591&amp;" - "&amp;CONSOLIDADO!Q1591&amp;" - "&amp;CONSOLIDADO!R1591&amp;" "&amp;CONSOLIDADO!S1591</f>
        <v xml:space="preserve"> -  -  </v>
      </c>
      <c r="K1587" s="34" t="str">
        <f>+CONSOLIDADO!J1591&amp;" "&amp;CONSOLIDADO!K1591</f>
        <v xml:space="preserve"> </v>
      </c>
      <c r="L1587" s="16" t="str">
        <f>+CONSOLIDADO!L1591&amp;" "&amp;CONSOLIDADO!M1591</f>
        <v xml:space="preserve"> </v>
      </c>
      <c r="M1587" s="16" t="str">
        <f>+CONSOLIDADO!N1591&amp;" "&amp;CONSOLIDADO!O1591</f>
        <v xml:space="preserve"> </v>
      </c>
    </row>
    <row r="1588" spans="1:13" x14ac:dyDescent="0.2">
      <c r="A1588" s="34" t="str">
        <f t="shared" si="120"/>
        <v>-1085</v>
      </c>
      <c r="B1588" s="34">
        <f t="shared" si="121"/>
        <v>1085</v>
      </c>
      <c r="C1588" s="34" t="str">
        <f t="shared" si="122"/>
        <v/>
      </c>
      <c r="D1588" s="34" t="str">
        <f t="shared" si="123"/>
        <v/>
      </c>
      <c r="E1588" s="34" t="str">
        <f t="shared" si="124"/>
        <v/>
      </c>
      <c r="F1588" s="35" t="str">
        <f>IF(ISERROR(CONSOLIDADO!D1592&amp;IF(LEN(CONSOLIDADO!G1592)=1,"00"&amp;CONSOLIDADO!G1592,IF(LEN(CONSOLIDADO!G1592)=2,"0"&amp;CONSOLIDADO!G1592,IF(LEN(CONSOLIDADO!G1592)=3,CONSOLIDADO!G1592,""))))=TRUE,"",CONSOLIDADO!D1592&amp;IF(LEN(CONSOLIDADO!G1592)=1,"00"&amp;CONSOLIDADO!G1592,IF(LEN(CONSOLIDADO!G1592)=2,"0"&amp;CONSOLIDADO!G1592,IF(LEN(CONSOLIDADO!G1592)=3,CONSOLIDADO!G1592,""))))</f>
        <v/>
      </c>
      <c r="G1588" s="16">
        <f>CONSOLIDADO!B1592</f>
        <v>0</v>
      </c>
      <c r="H1588" s="16" t="str">
        <f>MID(CONSOLIDADO!E1592,6,250)</f>
        <v/>
      </c>
      <c r="I1588" s="36">
        <f>CONSOLIDADO!H1592</f>
        <v>0</v>
      </c>
      <c r="J1588" s="34" t="str">
        <f>+CONSOLIDADO!P1592&amp;" - "&amp;CONSOLIDADO!Q1592&amp;" - "&amp;CONSOLIDADO!R1592&amp;" "&amp;CONSOLIDADO!S1592</f>
        <v xml:space="preserve"> -  -  </v>
      </c>
      <c r="K1588" s="34" t="str">
        <f>+CONSOLIDADO!J1592&amp;" "&amp;CONSOLIDADO!K1592</f>
        <v xml:space="preserve"> </v>
      </c>
      <c r="L1588" s="16" t="str">
        <f>+CONSOLIDADO!L1592&amp;" "&amp;CONSOLIDADO!M1592</f>
        <v xml:space="preserve"> </v>
      </c>
      <c r="M1588" s="16" t="str">
        <f>+CONSOLIDADO!N1592&amp;" "&amp;CONSOLIDADO!O1592</f>
        <v xml:space="preserve"> </v>
      </c>
    </row>
    <row r="1589" spans="1:13" x14ac:dyDescent="0.2">
      <c r="A1589" s="34" t="str">
        <f t="shared" si="120"/>
        <v>-1086</v>
      </c>
      <c r="B1589" s="34">
        <f t="shared" si="121"/>
        <v>1086</v>
      </c>
      <c r="C1589" s="34" t="str">
        <f t="shared" si="122"/>
        <v/>
      </c>
      <c r="D1589" s="34" t="str">
        <f t="shared" si="123"/>
        <v/>
      </c>
      <c r="E1589" s="34" t="str">
        <f t="shared" si="124"/>
        <v/>
      </c>
      <c r="F1589" s="35" t="str">
        <f>IF(ISERROR(CONSOLIDADO!D1593&amp;IF(LEN(CONSOLIDADO!G1593)=1,"00"&amp;CONSOLIDADO!G1593,IF(LEN(CONSOLIDADO!G1593)=2,"0"&amp;CONSOLIDADO!G1593,IF(LEN(CONSOLIDADO!G1593)=3,CONSOLIDADO!G1593,""))))=TRUE,"",CONSOLIDADO!D1593&amp;IF(LEN(CONSOLIDADO!G1593)=1,"00"&amp;CONSOLIDADO!G1593,IF(LEN(CONSOLIDADO!G1593)=2,"0"&amp;CONSOLIDADO!G1593,IF(LEN(CONSOLIDADO!G1593)=3,CONSOLIDADO!G1593,""))))</f>
        <v/>
      </c>
      <c r="G1589" s="16">
        <f>CONSOLIDADO!B1593</f>
        <v>0</v>
      </c>
      <c r="H1589" s="16" t="str">
        <f>MID(CONSOLIDADO!E1593,6,250)</f>
        <v/>
      </c>
      <c r="I1589" s="36">
        <f>CONSOLIDADO!H1593</f>
        <v>0</v>
      </c>
      <c r="J1589" s="34" t="str">
        <f>+CONSOLIDADO!P1593&amp;" - "&amp;CONSOLIDADO!Q1593&amp;" - "&amp;CONSOLIDADO!R1593&amp;" "&amp;CONSOLIDADO!S1593</f>
        <v xml:space="preserve"> -  -  </v>
      </c>
      <c r="K1589" s="34" t="str">
        <f>+CONSOLIDADO!J1593&amp;" "&amp;CONSOLIDADO!K1593</f>
        <v xml:space="preserve"> </v>
      </c>
      <c r="L1589" s="16" t="str">
        <f>+CONSOLIDADO!L1593&amp;" "&amp;CONSOLIDADO!M1593</f>
        <v xml:space="preserve"> </v>
      </c>
      <c r="M1589" s="16" t="str">
        <f>+CONSOLIDADO!N1593&amp;" "&amp;CONSOLIDADO!O1593</f>
        <v xml:space="preserve"> </v>
      </c>
    </row>
    <row r="1590" spans="1:13" x14ac:dyDescent="0.2">
      <c r="A1590" s="34" t="str">
        <f t="shared" si="120"/>
        <v>-1087</v>
      </c>
      <c r="B1590" s="34">
        <f t="shared" si="121"/>
        <v>1087</v>
      </c>
      <c r="C1590" s="34" t="str">
        <f t="shared" si="122"/>
        <v/>
      </c>
      <c r="D1590" s="34" t="str">
        <f t="shared" si="123"/>
        <v/>
      </c>
      <c r="E1590" s="34" t="str">
        <f t="shared" si="124"/>
        <v/>
      </c>
      <c r="F1590" s="35" t="str">
        <f>IF(ISERROR(CONSOLIDADO!D1594&amp;IF(LEN(CONSOLIDADO!G1594)=1,"00"&amp;CONSOLIDADO!G1594,IF(LEN(CONSOLIDADO!G1594)=2,"0"&amp;CONSOLIDADO!G1594,IF(LEN(CONSOLIDADO!G1594)=3,CONSOLIDADO!G1594,""))))=TRUE,"",CONSOLIDADO!D1594&amp;IF(LEN(CONSOLIDADO!G1594)=1,"00"&amp;CONSOLIDADO!G1594,IF(LEN(CONSOLIDADO!G1594)=2,"0"&amp;CONSOLIDADO!G1594,IF(LEN(CONSOLIDADO!G1594)=3,CONSOLIDADO!G1594,""))))</f>
        <v/>
      </c>
      <c r="G1590" s="16">
        <f>CONSOLIDADO!B1594</f>
        <v>0</v>
      </c>
      <c r="H1590" s="16" t="str">
        <f>MID(CONSOLIDADO!E1594,6,250)</f>
        <v/>
      </c>
      <c r="I1590" s="36">
        <f>CONSOLIDADO!H1594</f>
        <v>0</v>
      </c>
      <c r="J1590" s="34" t="str">
        <f>+CONSOLIDADO!P1594&amp;" - "&amp;CONSOLIDADO!Q1594&amp;" - "&amp;CONSOLIDADO!R1594&amp;" "&amp;CONSOLIDADO!S1594</f>
        <v xml:space="preserve"> -  -  </v>
      </c>
      <c r="K1590" s="34" t="str">
        <f>+CONSOLIDADO!J1594&amp;" "&amp;CONSOLIDADO!K1594</f>
        <v xml:space="preserve"> </v>
      </c>
      <c r="L1590" s="16" t="str">
        <f>+CONSOLIDADO!L1594&amp;" "&amp;CONSOLIDADO!M1594</f>
        <v xml:space="preserve"> </v>
      </c>
      <c r="M1590" s="16" t="str">
        <f>+CONSOLIDADO!N1594&amp;" "&amp;CONSOLIDADO!O1594</f>
        <v xml:space="preserve"> </v>
      </c>
    </row>
    <row r="1591" spans="1:13" x14ac:dyDescent="0.2">
      <c r="A1591" s="34" t="str">
        <f t="shared" si="120"/>
        <v>-1088</v>
      </c>
      <c r="B1591" s="34">
        <f t="shared" si="121"/>
        <v>1088</v>
      </c>
      <c r="C1591" s="34" t="str">
        <f t="shared" si="122"/>
        <v/>
      </c>
      <c r="D1591" s="34" t="str">
        <f t="shared" si="123"/>
        <v/>
      </c>
      <c r="E1591" s="34" t="str">
        <f t="shared" si="124"/>
        <v/>
      </c>
      <c r="F1591" s="35" t="str">
        <f>IF(ISERROR(CONSOLIDADO!D1595&amp;IF(LEN(CONSOLIDADO!G1595)=1,"00"&amp;CONSOLIDADO!G1595,IF(LEN(CONSOLIDADO!G1595)=2,"0"&amp;CONSOLIDADO!G1595,IF(LEN(CONSOLIDADO!G1595)=3,CONSOLIDADO!G1595,""))))=TRUE,"",CONSOLIDADO!D1595&amp;IF(LEN(CONSOLIDADO!G1595)=1,"00"&amp;CONSOLIDADO!G1595,IF(LEN(CONSOLIDADO!G1595)=2,"0"&amp;CONSOLIDADO!G1595,IF(LEN(CONSOLIDADO!G1595)=3,CONSOLIDADO!G1595,""))))</f>
        <v/>
      </c>
      <c r="G1591" s="16">
        <f>CONSOLIDADO!B1595</f>
        <v>0</v>
      </c>
      <c r="H1591" s="16" t="str">
        <f>MID(CONSOLIDADO!E1595,6,250)</f>
        <v/>
      </c>
      <c r="I1591" s="36">
        <f>CONSOLIDADO!H1595</f>
        <v>0</v>
      </c>
      <c r="J1591" s="34" t="str">
        <f>+CONSOLIDADO!P1595&amp;" - "&amp;CONSOLIDADO!Q1595&amp;" - "&amp;CONSOLIDADO!R1595&amp;" "&amp;CONSOLIDADO!S1595</f>
        <v xml:space="preserve"> -  -  </v>
      </c>
      <c r="K1591" s="34" t="str">
        <f>+CONSOLIDADO!J1595&amp;" "&amp;CONSOLIDADO!K1595</f>
        <v xml:space="preserve"> </v>
      </c>
      <c r="L1591" s="16" t="str">
        <f>+CONSOLIDADO!L1595&amp;" "&amp;CONSOLIDADO!M1595</f>
        <v xml:space="preserve"> </v>
      </c>
      <c r="M1591" s="16" t="str">
        <f>+CONSOLIDADO!N1595&amp;" "&amp;CONSOLIDADO!O1595</f>
        <v xml:space="preserve"> </v>
      </c>
    </row>
    <row r="1592" spans="1:13" x14ac:dyDescent="0.2">
      <c r="A1592" s="34" t="str">
        <f t="shared" si="120"/>
        <v>-1089</v>
      </c>
      <c r="B1592" s="34">
        <f t="shared" si="121"/>
        <v>1089</v>
      </c>
      <c r="C1592" s="34" t="str">
        <f t="shared" si="122"/>
        <v/>
      </c>
      <c r="D1592" s="34" t="str">
        <f t="shared" si="123"/>
        <v/>
      </c>
      <c r="E1592" s="34" t="str">
        <f t="shared" si="124"/>
        <v/>
      </c>
      <c r="F1592" s="35" t="str">
        <f>IF(ISERROR(CONSOLIDADO!D1596&amp;IF(LEN(CONSOLIDADO!G1596)=1,"00"&amp;CONSOLIDADO!G1596,IF(LEN(CONSOLIDADO!G1596)=2,"0"&amp;CONSOLIDADO!G1596,IF(LEN(CONSOLIDADO!G1596)=3,CONSOLIDADO!G1596,""))))=TRUE,"",CONSOLIDADO!D1596&amp;IF(LEN(CONSOLIDADO!G1596)=1,"00"&amp;CONSOLIDADO!G1596,IF(LEN(CONSOLIDADO!G1596)=2,"0"&amp;CONSOLIDADO!G1596,IF(LEN(CONSOLIDADO!G1596)=3,CONSOLIDADO!G1596,""))))</f>
        <v/>
      </c>
      <c r="G1592" s="16">
        <f>CONSOLIDADO!B1596</f>
        <v>0</v>
      </c>
      <c r="H1592" s="16" t="str">
        <f>MID(CONSOLIDADO!E1596,6,250)</f>
        <v/>
      </c>
      <c r="I1592" s="36">
        <f>CONSOLIDADO!H1596</f>
        <v>0</v>
      </c>
      <c r="J1592" s="34" t="str">
        <f>+CONSOLIDADO!P1596&amp;" - "&amp;CONSOLIDADO!Q1596&amp;" - "&amp;CONSOLIDADO!R1596&amp;" "&amp;CONSOLIDADO!S1596</f>
        <v xml:space="preserve"> -  -  </v>
      </c>
      <c r="K1592" s="34" t="str">
        <f>+CONSOLIDADO!J1596&amp;" "&amp;CONSOLIDADO!K1596</f>
        <v xml:space="preserve"> </v>
      </c>
      <c r="L1592" s="16" t="str">
        <f>+CONSOLIDADO!L1596&amp;" "&amp;CONSOLIDADO!M1596</f>
        <v xml:space="preserve"> </v>
      </c>
      <c r="M1592" s="16" t="str">
        <f>+CONSOLIDADO!N1596&amp;" "&amp;CONSOLIDADO!O1596</f>
        <v xml:space="preserve"> </v>
      </c>
    </row>
    <row r="1593" spans="1:13" x14ac:dyDescent="0.2">
      <c r="A1593" s="34" t="str">
        <f t="shared" si="120"/>
        <v>-1090</v>
      </c>
      <c r="B1593" s="34">
        <f t="shared" si="121"/>
        <v>1090</v>
      </c>
      <c r="C1593" s="34" t="str">
        <f t="shared" si="122"/>
        <v/>
      </c>
      <c r="D1593" s="34" t="str">
        <f t="shared" si="123"/>
        <v/>
      </c>
      <c r="E1593" s="34" t="str">
        <f t="shared" si="124"/>
        <v/>
      </c>
      <c r="F1593" s="35" t="str">
        <f>IF(ISERROR(CONSOLIDADO!D1597&amp;IF(LEN(CONSOLIDADO!G1597)=1,"00"&amp;CONSOLIDADO!G1597,IF(LEN(CONSOLIDADO!G1597)=2,"0"&amp;CONSOLIDADO!G1597,IF(LEN(CONSOLIDADO!G1597)=3,CONSOLIDADO!G1597,""))))=TRUE,"",CONSOLIDADO!D1597&amp;IF(LEN(CONSOLIDADO!G1597)=1,"00"&amp;CONSOLIDADO!G1597,IF(LEN(CONSOLIDADO!G1597)=2,"0"&amp;CONSOLIDADO!G1597,IF(LEN(CONSOLIDADO!G1597)=3,CONSOLIDADO!G1597,""))))</f>
        <v/>
      </c>
      <c r="G1593" s="16">
        <f>CONSOLIDADO!B1597</f>
        <v>0</v>
      </c>
      <c r="H1593" s="16" t="str">
        <f>MID(CONSOLIDADO!E1597,6,250)</f>
        <v/>
      </c>
      <c r="I1593" s="36">
        <f>CONSOLIDADO!H1597</f>
        <v>0</v>
      </c>
      <c r="J1593" s="34" t="str">
        <f>+CONSOLIDADO!P1597&amp;" - "&amp;CONSOLIDADO!Q1597&amp;" - "&amp;CONSOLIDADO!R1597&amp;" "&amp;CONSOLIDADO!S1597</f>
        <v xml:space="preserve"> -  -  </v>
      </c>
      <c r="K1593" s="34" t="str">
        <f>+CONSOLIDADO!J1597&amp;" "&amp;CONSOLIDADO!K1597</f>
        <v xml:space="preserve"> </v>
      </c>
      <c r="L1593" s="16" t="str">
        <f>+CONSOLIDADO!L1597&amp;" "&amp;CONSOLIDADO!M1597</f>
        <v xml:space="preserve"> </v>
      </c>
      <c r="M1593" s="16" t="str">
        <f>+CONSOLIDADO!N1597&amp;" "&amp;CONSOLIDADO!O1597</f>
        <v xml:space="preserve"> </v>
      </c>
    </row>
    <row r="1594" spans="1:13" x14ac:dyDescent="0.2">
      <c r="A1594" s="34" t="str">
        <f t="shared" si="120"/>
        <v>-1091</v>
      </c>
      <c r="B1594" s="34">
        <f t="shared" si="121"/>
        <v>1091</v>
      </c>
      <c r="C1594" s="34" t="str">
        <f t="shared" si="122"/>
        <v/>
      </c>
      <c r="D1594" s="34" t="str">
        <f t="shared" si="123"/>
        <v/>
      </c>
      <c r="E1594" s="34" t="str">
        <f t="shared" si="124"/>
        <v/>
      </c>
      <c r="F1594" s="35" t="str">
        <f>IF(ISERROR(CONSOLIDADO!D1598&amp;IF(LEN(CONSOLIDADO!G1598)=1,"00"&amp;CONSOLIDADO!G1598,IF(LEN(CONSOLIDADO!G1598)=2,"0"&amp;CONSOLIDADO!G1598,IF(LEN(CONSOLIDADO!G1598)=3,CONSOLIDADO!G1598,""))))=TRUE,"",CONSOLIDADO!D1598&amp;IF(LEN(CONSOLIDADO!G1598)=1,"00"&amp;CONSOLIDADO!G1598,IF(LEN(CONSOLIDADO!G1598)=2,"0"&amp;CONSOLIDADO!G1598,IF(LEN(CONSOLIDADO!G1598)=3,CONSOLIDADO!G1598,""))))</f>
        <v/>
      </c>
      <c r="G1594" s="16">
        <f>CONSOLIDADO!B1598</f>
        <v>0</v>
      </c>
      <c r="H1594" s="16" t="str">
        <f>MID(CONSOLIDADO!E1598,6,250)</f>
        <v/>
      </c>
      <c r="I1594" s="36">
        <f>CONSOLIDADO!H1598</f>
        <v>0</v>
      </c>
      <c r="J1594" s="34" t="str">
        <f>+CONSOLIDADO!P1598&amp;" - "&amp;CONSOLIDADO!Q1598&amp;" - "&amp;CONSOLIDADO!R1598&amp;" "&amp;CONSOLIDADO!S1598</f>
        <v xml:space="preserve"> -  -  </v>
      </c>
      <c r="K1594" s="34" t="str">
        <f>+CONSOLIDADO!J1598&amp;" "&amp;CONSOLIDADO!K1598</f>
        <v xml:space="preserve"> </v>
      </c>
      <c r="L1594" s="16" t="str">
        <f>+CONSOLIDADO!L1598&amp;" "&amp;CONSOLIDADO!M1598</f>
        <v xml:space="preserve"> </v>
      </c>
      <c r="M1594" s="16" t="str">
        <f>+CONSOLIDADO!N1598&amp;" "&amp;CONSOLIDADO!O1598</f>
        <v xml:space="preserve"> </v>
      </c>
    </row>
    <row r="1595" spans="1:13" x14ac:dyDescent="0.2">
      <c r="A1595" s="34" t="str">
        <f t="shared" si="120"/>
        <v>-1092</v>
      </c>
      <c r="B1595" s="34">
        <f t="shared" si="121"/>
        <v>1092</v>
      </c>
      <c r="C1595" s="34" t="str">
        <f t="shared" si="122"/>
        <v/>
      </c>
      <c r="D1595" s="34" t="str">
        <f t="shared" si="123"/>
        <v/>
      </c>
      <c r="E1595" s="34" t="str">
        <f t="shared" si="124"/>
        <v/>
      </c>
      <c r="F1595" s="35" t="str">
        <f>IF(ISERROR(CONSOLIDADO!D1599&amp;IF(LEN(CONSOLIDADO!G1599)=1,"00"&amp;CONSOLIDADO!G1599,IF(LEN(CONSOLIDADO!G1599)=2,"0"&amp;CONSOLIDADO!G1599,IF(LEN(CONSOLIDADO!G1599)=3,CONSOLIDADO!G1599,""))))=TRUE,"",CONSOLIDADO!D1599&amp;IF(LEN(CONSOLIDADO!G1599)=1,"00"&amp;CONSOLIDADO!G1599,IF(LEN(CONSOLIDADO!G1599)=2,"0"&amp;CONSOLIDADO!G1599,IF(LEN(CONSOLIDADO!G1599)=3,CONSOLIDADO!G1599,""))))</f>
        <v/>
      </c>
      <c r="G1595" s="16">
        <f>CONSOLIDADO!B1599</f>
        <v>0</v>
      </c>
      <c r="H1595" s="16" t="str">
        <f>MID(CONSOLIDADO!E1599,6,250)</f>
        <v/>
      </c>
      <c r="I1595" s="36">
        <f>CONSOLIDADO!H1599</f>
        <v>0</v>
      </c>
      <c r="J1595" s="34" t="str">
        <f>+CONSOLIDADO!P1599&amp;" - "&amp;CONSOLIDADO!Q1599&amp;" - "&amp;CONSOLIDADO!R1599&amp;" "&amp;CONSOLIDADO!S1599</f>
        <v xml:space="preserve"> -  -  </v>
      </c>
      <c r="K1595" s="34" t="str">
        <f>+CONSOLIDADO!J1599&amp;" "&amp;CONSOLIDADO!K1599</f>
        <v xml:space="preserve"> </v>
      </c>
      <c r="L1595" s="16" t="str">
        <f>+CONSOLIDADO!L1599&amp;" "&amp;CONSOLIDADO!M1599</f>
        <v xml:space="preserve"> </v>
      </c>
      <c r="M1595" s="16" t="str">
        <f>+CONSOLIDADO!N1599&amp;" "&amp;CONSOLIDADO!O1599</f>
        <v xml:space="preserve"> </v>
      </c>
    </row>
    <row r="1596" spans="1:13" x14ac:dyDescent="0.2">
      <c r="A1596" s="34" t="str">
        <f t="shared" si="120"/>
        <v>-1093</v>
      </c>
      <c r="B1596" s="34">
        <f t="shared" si="121"/>
        <v>1093</v>
      </c>
      <c r="C1596" s="34" t="str">
        <f t="shared" si="122"/>
        <v/>
      </c>
      <c r="D1596" s="34" t="str">
        <f t="shared" si="123"/>
        <v/>
      </c>
      <c r="E1596" s="34" t="str">
        <f t="shared" si="124"/>
        <v/>
      </c>
      <c r="F1596" s="35" t="str">
        <f>IF(ISERROR(CONSOLIDADO!D1600&amp;IF(LEN(CONSOLIDADO!G1600)=1,"00"&amp;CONSOLIDADO!G1600,IF(LEN(CONSOLIDADO!G1600)=2,"0"&amp;CONSOLIDADO!G1600,IF(LEN(CONSOLIDADO!G1600)=3,CONSOLIDADO!G1600,""))))=TRUE,"",CONSOLIDADO!D1600&amp;IF(LEN(CONSOLIDADO!G1600)=1,"00"&amp;CONSOLIDADO!G1600,IF(LEN(CONSOLIDADO!G1600)=2,"0"&amp;CONSOLIDADO!G1600,IF(LEN(CONSOLIDADO!G1600)=3,CONSOLIDADO!G1600,""))))</f>
        <v/>
      </c>
      <c r="G1596" s="16">
        <f>CONSOLIDADO!B1600</f>
        <v>0</v>
      </c>
      <c r="H1596" s="16" t="str">
        <f>MID(CONSOLIDADO!E1600,6,250)</f>
        <v/>
      </c>
      <c r="I1596" s="36">
        <f>CONSOLIDADO!H1600</f>
        <v>0</v>
      </c>
      <c r="J1596" s="34" t="str">
        <f>+CONSOLIDADO!P1600&amp;" - "&amp;CONSOLIDADO!Q1600&amp;" - "&amp;CONSOLIDADO!R1600&amp;" "&amp;CONSOLIDADO!S1600</f>
        <v xml:space="preserve"> -  -  </v>
      </c>
      <c r="K1596" s="34" t="str">
        <f>+CONSOLIDADO!J1600&amp;" "&amp;CONSOLIDADO!K1600</f>
        <v xml:space="preserve"> </v>
      </c>
      <c r="L1596" s="16" t="str">
        <f>+CONSOLIDADO!L1600&amp;" "&amp;CONSOLIDADO!M1600</f>
        <v xml:space="preserve"> </v>
      </c>
      <c r="M1596" s="16" t="str">
        <f>+CONSOLIDADO!N1600&amp;" "&amp;CONSOLIDADO!O1600</f>
        <v xml:space="preserve"> </v>
      </c>
    </row>
    <row r="1597" spans="1:13" x14ac:dyDescent="0.2">
      <c r="A1597" s="34" t="str">
        <f t="shared" si="120"/>
        <v>-1094</v>
      </c>
      <c r="B1597" s="34">
        <f t="shared" si="121"/>
        <v>1094</v>
      </c>
      <c r="C1597" s="34" t="str">
        <f t="shared" si="122"/>
        <v/>
      </c>
      <c r="D1597" s="34" t="str">
        <f t="shared" si="123"/>
        <v/>
      </c>
      <c r="E1597" s="34" t="str">
        <f t="shared" si="124"/>
        <v/>
      </c>
      <c r="F1597" s="35" t="str">
        <f>IF(ISERROR(CONSOLIDADO!D1601&amp;IF(LEN(CONSOLIDADO!G1601)=1,"00"&amp;CONSOLIDADO!G1601,IF(LEN(CONSOLIDADO!G1601)=2,"0"&amp;CONSOLIDADO!G1601,IF(LEN(CONSOLIDADO!G1601)=3,CONSOLIDADO!G1601,""))))=TRUE,"",CONSOLIDADO!D1601&amp;IF(LEN(CONSOLIDADO!G1601)=1,"00"&amp;CONSOLIDADO!G1601,IF(LEN(CONSOLIDADO!G1601)=2,"0"&amp;CONSOLIDADO!G1601,IF(LEN(CONSOLIDADO!G1601)=3,CONSOLIDADO!G1601,""))))</f>
        <v/>
      </c>
      <c r="G1597" s="16">
        <f>CONSOLIDADO!B1601</f>
        <v>0</v>
      </c>
      <c r="H1597" s="16" t="str">
        <f>MID(CONSOLIDADO!E1601,6,250)</f>
        <v/>
      </c>
      <c r="I1597" s="36">
        <f>CONSOLIDADO!H1601</f>
        <v>0</v>
      </c>
      <c r="J1597" s="34" t="str">
        <f>+CONSOLIDADO!P1601&amp;" - "&amp;CONSOLIDADO!Q1601&amp;" - "&amp;CONSOLIDADO!R1601&amp;" "&amp;CONSOLIDADO!S1601</f>
        <v xml:space="preserve"> -  -  </v>
      </c>
      <c r="K1597" s="34" t="str">
        <f>+CONSOLIDADO!J1601&amp;" "&amp;CONSOLIDADO!K1601</f>
        <v xml:space="preserve"> </v>
      </c>
      <c r="L1597" s="16" t="str">
        <f>+CONSOLIDADO!L1601&amp;" "&amp;CONSOLIDADO!M1601</f>
        <v xml:space="preserve"> </v>
      </c>
      <c r="M1597" s="16" t="str">
        <f>+CONSOLIDADO!N1601&amp;" "&amp;CONSOLIDADO!O1601</f>
        <v xml:space="preserve"> </v>
      </c>
    </row>
    <row r="1598" spans="1:13" x14ac:dyDescent="0.2">
      <c r="A1598" s="34" t="str">
        <f t="shared" si="120"/>
        <v>-1095</v>
      </c>
      <c r="B1598" s="34">
        <f t="shared" si="121"/>
        <v>1095</v>
      </c>
      <c r="C1598" s="34" t="str">
        <f t="shared" si="122"/>
        <v/>
      </c>
      <c r="D1598" s="34" t="str">
        <f t="shared" si="123"/>
        <v/>
      </c>
      <c r="E1598" s="34" t="str">
        <f t="shared" si="124"/>
        <v/>
      </c>
      <c r="F1598" s="35" t="str">
        <f>IF(ISERROR(CONSOLIDADO!D1602&amp;IF(LEN(CONSOLIDADO!G1602)=1,"00"&amp;CONSOLIDADO!G1602,IF(LEN(CONSOLIDADO!G1602)=2,"0"&amp;CONSOLIDADO!G1602,IF(LEN(CONSOLIDADO!G1602)=3,CONSOLIDADO!G1602,""))))=TRUE,"",CONSOLIDADO!D1602&amp;IF(LEN(CONSOLIDADO!G1602)=1,"00"&amp;CONSOLIDADO!G1602,IF(LEN(CONSOLIDADO!G1602)=2,"0"&amp;CONSOLIDADO!G1602,IF(LEN(CONSOLIDADO!G1602)=3,CONSOLIDADO!G1602,""))))</f>
        <v/>
      </c>
      <c r="G1598" s="16">
        <f>CONSOLIDADO!B1602</f>
        <v>0</v>
      </c>
      <c r="H1598" s="16" t="str">
        <f>MID(CONSOLIDADO!E1602,6,250)</f>
        <v/>
      </c>
      <c r="I1598" s="36">
        <f>CONSOLIDADO!H1602</f>
        <v>0</v>
      </c>
      <c r="J1598" s="34" t="str">
        <f>+CONSOLIDADO!P1602&amp;" - "&amp;CONSOLIDADO!Q1602&amp;" - "&amp;CONSOLIDADO!R1602&amp;" "&amp;CONSOLIDADO!S1602</f>
        <v xml:space="preserve"> -  -  </v>
      </c>
      <c r="K1598" s="34" t="str">
        <f>+CONSOLIDADO!J1602&amp;" "&amp;CONSOLIDADO!K1602</f>
        <v xml:space="preserve"> </v>
      </c>
      <c r="L1598" s="16" t="str">
        <f>+CONSOLIDADO!L1602&amp;" "&amp;CONSOLIDADO!M1602</f>
        <v xml:space="preserve"> </v>
      </c>
      <c r="M1598" s="16" t="str">
        <f>+CONSOLIDADO!N1602&amp;" "&amp;CONSOLIDADO!O1602</f>
        <v xml:space="preserve"> </v>
      </c>
    </row>
    <row r="1599" spans="1:13" x14ac:dyDescent="0.2">
      <c r="A1599" s="34" t="str">
        <f t="shared" si="120"/>
        <v>-1096</v>
      </c>
      <c r="B1599" s="34">
        <f t="shared" si="121"/>
        <v>1096</v>
      </c>
      <c r="C1599" s="34" t="str">
        <f t="shared" si="122"/>
        <v/>
      </c>
      <c r="D1599" s="34" t="str">
        <f t="shared" si="123"/>
        <v/>
      </c>
      <c r="E1599" s="34" t="str">
        <f t="shared" si="124"/>
        <v/>
      </c>
      <c r="F1599" s="35" t="str">
        <f>IF(ISERROR(CONSOLIDADO!D1603&amp;IF(LEN(CONSOLIDADO!G1603)=1,"00"&amp;CONSOLIDADO!G1603,IF(LEN(CONSOLIDADO!G1603)=2,"0"&amp;CONSOLIDADO!G1603,IF(LEN(CONSOLIDADO!G1603)=3,CONSOLIDADO!G1603,""))))=TRUE,"",CONSOLIDADO!D1603&amp;IF(LEN(CONSOLIDADO!G1603)=1,"00"&amp;CONSOLIDADO!G1603,IF(LEN(CONSOLIDADO!G1603)=2,"0"&amp;CONSOLIDADO!G1603,IF(LEN(CONSOLIDADO!G1603)=3,CONSOLIDADO!G1603,""))))</f>
        <v/>
      </c>
      <c r="G1599" s="16">
        <f>CONSOLIDADO!B1603</f>
        <v>0</v>
      </c>
      <c r="H1599" s="16" t="str">
        <f>MID(CONSOLIDADO!E1603,6,250)</f>
        <v/>
      </c>
      <c r="I1599" s="36">
        <f>CONSOLIDADO!H1603</f>
        <v>0</v>
      </c>
      <c r="J1599" s="34" t="str">
        <f>+CONSOLIDADO!P1603&amp;" - "&amp;CONSOLIDADO!Q1603&amp;" - "&amp;CONSOLIDADO!R1603&amp;" "&amp;CONSOLIDADO!S1603</f>
        <v xml:space="preserve"> -  -  </v>
      </c>
      <c r="K1599" s="34" t="str">
        <f>+CONSOLIDADO!J1603&amp;" "&amp;CONSOLIDADO!K1603</f>
        <v xml:space="preserve"> </v>
      </c>
      <c r="L1599" s="16" t="str">
        <f>+CONSOLIDADO!L1603&amp;" "&amp;CONSOLIDADO!M1603</f>
        <v xml:space="preserve"> </v>
      </c>
      <c r="M1599" s="16" t="str">
        <f>+CONSOLIDADO!N1603&amp;" "&amp;CONSOLIDADO!O1603</f>
        <v xml:space="preserve"> </v>
      </c>
    </row>
    <row r="1600" spans="1:13" x14ac:dyDescent="0.2">
      <c r="A1600" s="34" t="str">
        <f t="shared" si="120"/>
        <v>-1097</v>
      </c>
      <c r="B1600" s="34">
        <f t="shared" si="121"/>
        <v>1097</v>
      </c>
      <c r="C1600" s="34" t="str">
        <f t="shared" si="122"/>
        <v/>
      </c>
      <c r="D1600" s="34" t="str">
        <f t="shared" si="123"/>
        <v/>
      </c>
      <c r="E1600" s="34" t="str">
        <f t="shared" si="124"/>
        <v/>
      </c>
      <c r="F1600" s="35" t="str">
        <f>IF(ISERROR(CONSOLIDADO!D1604&amp;IF(LEN(CONSOLIDADO!G1604)=1,"00"&amp;CONSOLIDADO!G1604,IF(LEN(CONSOLIDADO!G1604)=2,"0"&amp;CONSOLIDADO!G1604,IF(LEN(CONSOLIDADO!G1604)=3,CONSOLIDADO!G1604,""))))=TRUE,"",CONSOLIDADO!D1604&amp;IF(LEN(CONSOLIDADO!G1604)=1,"00"&amp;CONSOLIDADO!G1604,IF(LEN(CONSOLIDADO!G1604)=2,"0"&amp;CONSOLIDADO!G1604,IF(LEN(CONSOLIDADO!G1604)=3,CONSOLIDADO!G1604,""))))</f>
        <v/>
      </c>
      <c r="G1600" s="16">
        <f>CONSOLIDADO!B1604</f>
        <v>0</v>
      </c>
      <c r="H1600" s="16" t="str">
        <f>MID(CONSOLIDADO!E1604,6,250)</f>
        <v/>
      </c>
      <c r="I1600" s="36">
        <f>CONSOLIDADO!H1604</f>
        <v>0</v>
      </c>
      <c r="J1600" s="34" t="str">
        <f>+CONSOLIDADO!P1604&amp;" - "&amp;CONSOLIDADO!Q1604&amp;" - "&amp;CONSOLIDADO!R1604&amp;" "&amp;CONSOLIDADO!S1604</f>
        <v xml:space="preserve"> -  -  </v>
      </c>
      <c r="K1600" s="34" t="str">
        <f>+CONSOLIDADO!J1604&amp;" "&amp;CONSOLIDADO!K1604</f>
        <v xml:space="preserve"> </v>
      </c>
      <c r="L1600" s="16" t="str">
        <f>+CONSOLIDADO!L1604&amp;" "&amp;CONSOLIDADO!M1604</f>
        <v xml:space="preserve"> </v>
      </c>
      <c r="M1600" s="16" t="str">
        <f>+CONSOLIDADO!N1604&amp;" "&amp;CONSOLIDADO!O1604</f>
        <v xml:space="preserve"> </v>
      </c>
    </row>
    <row r="1601" spans="1:13" x14ac:dyDescent="0.2">
      <c r="A1601" s="34" t="str">
        <f t="shared" si="120"/>
        <v>-1098</v>
      </c>
      <c r="B1601" s="34">
        <f t="shared" si="121"/>
        <v>1098</v>
      </c>
      <c r="C1601" s="34" t="str">
        <f t="shared" si="122"/>
        <v/>
      </c>
      <c r="D1601" s="34" t="str">
        <f t="shared" si="123"/>
        <v/>
      </c>
      <c r="E1601" s="34" t="str">
        <f t="shared" si="124"/>
        <v/>
      </c>
      <c r="F1601" s="35" t="str">
        <f>IF(ISERROR(CONSOLIDADO!D1605&amp;IF(LEN(CONSOLIDADO!G1605)=1,"00"&amp;CONSOLIDADO!G1605,IF(LEN(CONSOLIDADO!G1605)=2,"0"&amp;CONSOLIDADO!G1605,IF(LEN(CONSOLIDADO!G1605)=3,CONSOLIDADO!G1605,""))))=TRUE,"",CONSOLIDADO!D1605&amp;IF(LEN(CONSOLIDADO!G1605)=1,"00"&amp;CONSOLIDADO!G1605,IF(LEN(CONSOLIDADO!G1605)=2,"0"&amp;CONSOLIDADO!G1605,IF(LEN(CONSOLIDADO!G1605)=3,CONSOLIDADO!G1605,""))))</f>
        <v/>
      </c>
      <c r="G1601" s="16">
        <f>CONSOLIDADO!B1605</f>
        <v>0</v>
      </c>
      <c r="H1601" s="16" t="str">
        <f>MID(CONSOLIDADO!E1605,6,250)</f>
        <v/>
      </c>
      <c r="I1601" s="36">
        <f>CONSOLIDADO!H1605</f>
        <v>0</v>
      </c>
      <c r="J1601" s="34" t="str">
        <f>+CONSOLIDADO!P1605&amp;" - "&amp;CONSOLIDADO!Q1605&amp;" - "&amp;CONSOLIDADO!R1605&amp;" "&amp;CONSOLIDADO!S1605</f>
        <v xml:space="preserve"> -  -  </v>
      </c>
      <c r="K1601" s="34" t="str">
        <f>+CONSOLIDADO!J1605&amp;" "&amp;CONSOLIDADO!K1605</f>
        <v xml:space="preserve"> </v>
      </c>
      <c r="L1601" s="16" t="str">
        <f>+CONSOLIDADO!L1605&amp;" "&amp;CONSOLIDADO!M1605</f>
        <v xml:space="preserve"> </v>
      </c>
      <c r="M1601" s="16" t="str">
        <f>+CONSOLIDADO!N1605&amp;" "&amp;CONSOLIDADO!O1605</f>
        <v xml:space="preserve"> </v>
      </c>
    </row>
    <row r="1602" spans="1:13" x14ac:dyDescent="0.2">
      <c r="A1602" s="34" t="str">
        <f t="shared" si="120"/>
        <v>-1099</v>
      </c>
      <c r="B1602" s="34">
        <f t="shared" si="121"/>
        <v>1099</v>
      </c>
      <c r="C1602" s="34" t="str">
        <f t="shared" si="122"/>
        <v/>
      </c>
      <c r="D1602" s="34" t="str">
        <f t="shared" si="123"/>
        <v/>
      </c>
      <c r="E1602" s="34" t="str">
        <f t="shared" si="124"/>
        <v/>
      </c>
      <c r="F1602" s="35" t="str">
        <f>IF(ISERROR(CONSOLIDADO!D1606&amp;IF(LEN(CONSOLIDADO!G1606)=1,"00"&amp;CONSOLIDADO!G1606,IF(LEN(CONSOLIDADO!G1606)=2,"0"&amp;CONSOLIDADO!G1606,IF(LEN(CONSOLIDADO!G1606)=3,CONSOLIDADO!G1606,""))))=TRUE,"",CONSOLIDADO!D1606&amp;IF(LEN(CONSOLIDADO!G1606)=1,"00"&amp;CONSOLIDADO!G1606,IF(LEN(CONSOLIDADO!G1606)=2,"0"&amp;CONSOLIDADO!G1606,IF(LEN(CONSOLIDADO!G1606)=3,CONSOLIDADO!G1606,""))))</f>
        <v/>
      </c>
      <c r="G1602" s="16">
        <f>CONSOLIDADO!B1606</f>
        <v>0</v>
      </c>
      <c r="H1602" s="16" t="str">
        <f>MID(CONSOLIDADO!E1606,6,250)</f>
        <v/>
      </c>
      <c r="I1602" s="36">
        <f>CONSOLIDADO!H1606</f>
        <v>0</v>
      </c>
      <c r="J1602" s="34" t="str">
        <f>+CONSOLIDADO!P1606&amp;" - "&amp;CONSOLIDADO!Q1606&amp;" - "&amp;CONSOLIDADO!R1606&amp;" "&amp;CONSOLIDADO!S1606</f>
        <v xml:space="preserve"> -  -  </v>
      </c>
      <c r="K1602" s="34" t="str">
        <f>+CONSOLIDADO!J1606&amp;" "&amp;CONSOLIDADO!K1606</f>
        <v xml:space="preserve"> </v>
      </c>
      <c r="L1602" s="16" t="str">
        <f>+CONSOLIDADO!L1606&amp;" "&amp;CONSOLIDADO!M1606</f>
        <v xml:space="preserve"> </v>
      </c>
      <c r="M1602" s="16" t="str">
        <f>+CONSOLIDADO!N1606&amp;" "&amp;CONSOLIDADO!O1606</f>
        <v xml:space="preserve"> </v>
      </c>
    </row>
    <row r="1603" spans="1:13" x14ac:dyDescent="0.2">
      <c r="A1603" s="34" t="str">
        <f t="shared" si="120"/>
        <v>-1100</v>
      </c>
      <c r="B1603" s="34">
        <f t="shared" si="121"/>
        <v>1100</v>
      </c>
      <c r="C1603" s="34" t="str">
        <f t="shared" si="122"/>
        <v/>
      </c>
      <c r="D1603" s="34" t="str">
        <f t="shared" si="123"/>
        <v/>
      </c>
      <c r="E1603" s="34" t="str">
        <f t="shared" si="124"/>
        <v/>
      </c>
      <c r="F1603" s="35" t="str">
        <f>IF(ISERROR(CONSOLIDADO!D1607&amp;IF(LEN(CONSOLIDADO!G1607)=1,"00"&amp;CONSOLIDADO!G1607,IF(LEN(CONSOLIDADO!G1607)=2,"0"&amp;CONSOLIDADO!G1607,IF(LEN(CONSOLIDADO!G1607)=3,CONSOLIDADO!G1607,""))))=TRUE,"",CONSOLIDADO!D1607&amp;IF(LEN(CONSOLIDADO!G1607)=1,"00"&amp;CONSOLIDADO!G1607,IF(LEN(CONSOLIDADO!G1607)=2,"0"&amp;CONSOLIDADO!G1607,IF(LEN(CONSOLIDADO!G1607)=3,CONSOLIDADO!G1607,""))))</f>
        <v/>
      </c>
      <c r="G1603" s="16">
        <f>CONSOLIDADO!B1607</f>
        <v>0</v>
      </c>
      <c r="H1603" s="16" t="str">
        <f>MID(CONSOLIDADO!E1607,6,250)</f>
        <v/>
      </c>
      <c r="I1603" s="36">
        <f>CONSOLIDADO!H1607</f>
        <v>0</v>
      </c>
      <c r="J1603" s="34" t="str">
        <f>+CONSOLIDADO!P1607&amp;" - "&amp;CONSOLIDADO!Q1607&amp;" - "&amp;CONSOLIDADO!R1607&amp;" "&amp;CONSOLIDADO!S1607</f>
        <v xml:space="preserve"> -  -  </v>
      </c>
      <c r="K1603" s="34" t="str">
        <f>+CONSOLIDADO!J1607&amp;" "&amp;CONSOLIDADO!K1607</f>
        <v xml:space="preserve"> </v>
      </c>
      <c r="L1603" s="16" t="str">
        <f>+CONSOLIDADO!L1607&amp;" "&amp;CONSOLIDADO!M1607</f>
        <v xml:space="preserve"> </v>
      </c>
      <c r="M1603" s="16" t="str">
        <f>+CONSOLIDADO!N1607&amp;" "&amp;CONSOLIDADO!O1607</f>
        <v xml:space="preserve"> </v>
      </c>
    </row>
    <row r="1604" spans="1:13" x14ac:dyDescent="0.2">
      <c r="A1604" s="34" t="str">
        <f t="shared" ref="A1604:A1667" si="125">+C1604&amp;"-"&amp;B1604</f>
        <v>-1101</v>
      </c>
      <c r="B1604" s="34">
        <f t="shared" ref="B1604:B1667" si="126">IF(C1604=C1603,B1603+1,1)</f>
        <v>1101</v>
      </c>
      <c r="C1604" s="34" t="str">
        <f t="shared" ref="C1604:C1667" si="127">MID($F1604,1,13)</f>
        <v/>
      </c>
      <c r="D1604" s="34" t="str">
        <f t="shared" ref="D1604:D1667" si="128">MID($F1604,1,15)</f>
        <v/>
      </c>
      <c r="E1604" s="34" t="str">
        <f t="shared" ref="E1604:E1667" si="129">MID($F1604,1,17)</f>
        <v/>
      </c>
      <c r="F1604" s="35" t="str">
        <f>IF(ISERROR(CONSOLIDADO!D1608&amp;IF(LEN(CONSOLIDADO!G1608)=1,"00"&amp;CONSOLIDADO!G1608,IF(LEN(CONSOLIDADO!G1608)=2,"0"&amp;CONSOLIDADO!G1608,IF(LEN(CONSOLIDADO!G1608)=3,CONSOLIDADO!G1608,""))))=TRUE,"",CONSOLIDADO!D1608&amp;IF(LEN(CONSOLIDADO!G1608)=1,"00"&amp;CONSOLIDADO!G1608,IF(LEN(CONSOLIDADO!G1608)=2,"0"&amp;CONSOLIDADO!G1608,IF(LEN(CONSOLIDADO!G1608)=3,CONSOLIDADO!G1608,""))))</f>
        <v/>
      </c>
      <c r="G1604" s="16">
        <f>CONSOLIDADO!B1608</f>
        <v>0</v>
      </c>
      <c r="H1604" s="16" t="str">
        <f>MID(CONSOLIDADO!E1608,6,250)</f>
        <v/>
      </c>
      <c r="I1604" s="36">
        <f>CONSOLIDADO!H1608</f>
        <v>0</v>
      </c>
      <c r="J1604" s="34" t="str">
        <f>+CONSOLIDADO!P1608&amp;" - "&amp;CONSOLIDADO!Q1608&amp;" - "&amp;CONSOLIDADO!R1608&amp;" "&amp;CONSOLIDADO!S1608</f>
        <v xml:space="preserve"> -  -  </v>
      </c>
      <c r="K1604" s="34" t="str">
        <f>+CONSOLIDADO!J1608&amp;" "&amp;CONSOLIDADO!K1608</f>
        <v xml:space="preserve"> </v>
      </c>
      <c r="L1604" s="16" t="str">
        <f>+CONSOLIDADO!L1608&amp;" "&amp;CONSOLIDADO!M1608</f>
        <v xml:space="preserve"> </v>
      </c>
      <c r="M1604" s="16" t="str">
        <f>+CONSOLIDADO!N1608&amp;" "&amp;CONSOLIDADO!O1608</f>
        <v xml:space="preserve"> </v>
      </c>
    </row>
    <row r="1605" spans="1:13" x14ac:dyDescent="0.2">
      <c r="A1605" s="34" t="str">
        <f t="shared" si="125"/>
        <v>-1102</v>
      </c>
      <c r="B1605" s="34">
        <f t="shared" si="126"/>
        <v>1102</v>
      </c>
      <c r="C1605" s="34" t="str">
        <f t="shared" si="127"/>
        <v/>
      </c>
      <c r="D1605" s="34" t="str">
        <f t="shared" si="128"/>
        <v/>
      </c>
      <c r="E1605" s="34" t="str">
        <f t="shared" si="129"/>
        <v/>
      </c>
      <c r="F1605" s="35" t="str">
        <f>IF(ISERROR(CONSOLIDADO!D1609&amp;IF(LEN(CONSOLIDADO!G1609)=1,"00"&amp;CONSOLIDADO!G1609,IF(LEN(CONSOLIDADO!G1609)=2,"0"&amp;CONSOLIDADO!G1609,IF(LEN(CONSOLIDADO!G1609)=3,CONSOLIDADO!G1609,""))))=TRUE,"",CONSOLIDADO!D1609&amp;IF(LEN(CONSOLIDADO!G1609)=1,"00"&amp;CONSOLIDADO!G1609,IF(LEN(CONSOLIDADO!G1609)=2,"0"&amp;CONSOLIDADO!G1609,IF(LEN(CONSOLIDADO!G1609)=3,CONSOLIDADO!G1609,""))))</f>
        <v/>
      </c>
      <c r="G1605" s="16">
        <f>CONSOLIDADO!B1609</f>
        <v>0</v>
      </c>
      <c r="H1605" s="16" t="str">
        <f>MID(CONSOLIDADO!E1609,6,250)</f>
        <v/>
      </c>
      <c r="I1605" s="36">
        <f>CONSOLIDADO!H1609</f>
        <v>0</v>
      </c>
      <c r="J1605" s="34" t="str">
        <f>+CONSOLIDADO!P1609&amp;" - "&amp;CONSOLIDADO!Q1609&amp;" - "&amp;CONSOLIDADO!R1609&amp;" "&amp;CONSOLIDADO!S1609</f>
        <v xml:space="preserve"> -  -  </v>
      </c>
      <c r="K1605" s="34" t="str">
        <f>+CONSOLIDADO!J1609&amp;" "&amp;CONSOLIDADO!K1609</f>
        <v xml:space="preserve"> </v>
      </c>
      <c r="L1605" s="16" t="str">
        <f>+CONSOLIDADO!L1609&amp;" "&amp;CONSOLIDADO!M1609</f>
        <v xml:space="preserve"> </v>
      </c>
      <c r="M1605" s="16" t="str">
        <f>+CONSOLIDADO!N1609&amp;" "&amp;CONSOLIDADO!O1609</f>
        <v xml:space="preserve"> </v>
      </c>
    </row>
    <row r="1606" spans="1:13" x14ac:dyDescent="0.2">
      <c r="A1606" s="34" t="str">
        <f t="shared" si="125"/>
        <v>-1103</v>
      </c>
      <c r="B1606" s="34">
        <f t="shared" si="126"/>
        <v>1103</v>
      </c>
      <c r="C1606" s="34" t="str">
        <f t="shared" si="127"/>
        <v/>
      </c>
      <c r="D1606" s="34" t="str">
        <f t="shared" si="128"/>
        <v/>
      </c>
      <c r="E1606" s="34" t="str">
        <f t="shared" si="129"/>
        <v/>
      </c>
      <c r="F1606" s="35" t="str">
        <f>IF(ISERROR(CONSOLIDADO!D1610&amp;IF(LEN(CONSOLIDADO!G1610)=1,"00"&amp;CONSOLIDADO!G1610,IF(LEN(CONSOLIDADO!G1610)=2,"0"&amp;CONSOLIDADO!G1610,IF(LEN(CONSOLIDADO!G1610)=3,CONSOLIDADO!G1610,""))))=TRUE,"",CONSOLIDADO!D1610&amp;IF(LEN(CONSOLIDADO!G1610)=1,"00"&amp;CONSOLIDADO!G1610,IF(LEN(CONSOLIDADO!G1610)=2,"0"&amp;CONSOLIDADO!G1610,IF(LEN(CONSOLIDADO!G1610)=3,CONSOLIDADO!G1610,""))))</f>
        <v/>
      </c>
      <c r="G1606" s="16">
        <f>CONSOLIDADO!B1610</f>
        <v>0</v>
      </c>
      <c r="H1606" s="16" t="str">
        <f>MID(CONSOLIDADO!E1610,6,250)</f>
        <v/>
      </c>
      <c r="I1606" s="36">
        <f>CONSOLIDADO!H1610</f>
        <v>0</v>
      </c>
      <c r="J1606" s="34" t="str">
        <f>+CONSOLIDADO!P1610&amp;" - "&amp;CONSOLIDADO!Q1610&amp;" - "&amp;CONSOLIDADO!R1610&amp;" "&amp;CONSOLIDADO!S1610</f>
        <v xml:space="preserve"> -  -  </v>
      </c>
      <c r="K1606" s="34" t="str">
        <f>+CONSOLIDADO!J1610&amp;" "&amp;CONSOLIDADO!K1610</f>
        <v xml:space="preserve"> </v>
      </c>
      <c r="L1606" s="16" t="str">
        <f>+CONSOLIDADO!L1610&amp;" "&amp;CONSOLIDADO!M1610</f>
        <v xml:space="preserve"> </v>
      </c>
      <c r="M1606" s="16" t="str">
        <f>+CONSOLIDADO!N1610&amp;" "&amp;CONSOLIDADO!O1610</f>
        <v xml:space="preserve"> </v>
      </c>
    </row>
    <row r="1607" spans="1:13" x14ac:dyDescent="0.2">
      <c r="A1607" s="34" t="str">
        <f t="shared" si="125"/>
        <v>-1104</v>
      </c>
      <c r="B1607" s="34">
        <f t="shared" si="126"/>
        <v>1104</v>
      </c>
      <c r="C1607" s="34" t="str">
        <f t="shared" si="127"/>
        <v/>
      </c>
      <c r="D1607" s="34" t="str">
        <f t="shared" si="128"/>
        <v/>
      </c>
      <c r="E1607" s="34" t="str">
        <f t="shared" si="129"/>
        <v/>
      </c>
      <c r="F1607" s="35" t="str">
        <f>IF(ISERROR(CONSOLIDADO!D1611&amp;IF(LEN(CONSOLIDADO!G1611)=1,"00"&amp;CONSOLIDADO!G1611,IF(LEN(CONSOLIDADO!G1611)=2,"0"&amp;CONSOLIDADO!G1611,IF(LEN(CONSOLIDADO!G1611)=3,CONSOLIDADO!G1611,""))))=TRUE,"",CONSOLIDADO!D1611&amp;IF(LEN(CONSOLIDADO!G1611)=1,"00"&amp;CONSOLIDADO!G1611,IF(LEN(CONSOLIDADO!G1611)=2,"0"&amp;CONSOLIDADO!G1611,IF(LEN(CONSOLIDADO!G1611)=3,CONSOLIDADO!G1611,""))))</f>
        <v/>
      </c>
      <c r="G1607" s="16">
        <f>CONSOLIDADO!B1611</f>
        <v>0</v>
      </c>
      <c r="H1607" s="16" t="str">
        <f>MID(CONSOLIDADO!E1611,6,250)</f>
        <v/>
      </c>
      <c r="I1607" s="36">
        <f>CONSOLIDADO!H1611</f>
        <v>0</v>
      </c>
      <c r="J1607" s="34" t="str">
        <f>+CONSOLIDADO!P1611&amp;" - "&amp;CONSOLIDADO!Q1611&amp;" - "&amp;CONSOLIDADO!R1611&amp;" "&amp;CONSOLIDADO!S1611</f>
        <v xml:space="preserve"> -  -  </v>
      </c>
      <c r="K1607" s="34" t="str">
        <f>+CONSOLIDADO!J1611&amp;" "&amp;CONSOLIDADO!K1611</f>
        <v xml:space="preserve"> </v>
      </c>
      <c r="L1607" s="16" t="str">
        <f>+CONSOLIDADO!L1611&amp;" "&amp;CONSOLIDADO!M1611</f>
        <v xml:space="preserve"> </v>
      </c>
      <c r="M1607" s="16" t="str">
        <f>+CONSOLIDADO!N1611&amp;" "&amp;CONSOLIDADO!O1611</f>
        <v xml:space="preserve"> </v>
      </c>
    </row>
    <row r="1608" spans="1:13" x14ac:dyDescent="0.2">
      <c r="A1608" s="34" t="str">
        <f t="shared" si="125"/>
        <v>-1105</v>
      </c>
      <c r="B1608" s="34">
        <f t="shared" si="126"/>
        <v>1105</v>
      </c>
      <c r="C1608" s="34" t="str">
        <f t="shared" si="127"/>
        <v/>
      </c>
      <c r="D1608" s="34" t="str">
        <f t="shared" si="128"/>
        <v/>
      </c>
      <c r="E1608" s="34" t="str">
        <f t="shared" si="129"/>
        <v/>
      </c>
      <c r="F1608" s="35" t="str">
        <f>IF(ISERROR(CONSOLIDADO!D1612&amp;IF(LEN(CONSOLIDADO!G1612)=1,"00"&amp;CONSOLIDADO!G1612,IF(LEN(CONSOLIDADO!G1612)=2,"0"&amp;CONSOLIDADO!G1612,IF(LEN(CONSOLIDADO!G1612)=3,CONSOLIDADO!G1612,""))))=TRUE,"",CONSOLIDADO!D1612&amp;IF(LEN(CONSOLIDADO!G1612)=1,"00"&amp;CONSOLIDADO!G1612,IF(LEN(CONSOLIDADO!G1612)=2,"0"&amp;CONSOLIDADO!G1612,IF(LEN(CONSOLIDADO!G1612)=3,CONSOLIDADO!G1612,""))))</f>
        <v/>
      </c>
      <c r="G1608" s="16">
        <f>CONSOLIDADO!B1612</f>
        <v>0</v>
      </c>
      <c r="H1608" s="16" t="str">
        <f>MID(CONSOLIDADO!E1612,6,250)</f>
        <v/>
      </c>
      <c r="I1608" s="36">
        <f>CONSOLIDADO!H1612</f>
        <v>0</v>
      </c>
      <c r="J1608" s="34" t="str">
        <f>+CONSOLIDADO!P1612&amp;" - "&amp;CONSOLIDADO!Q1612&amp;" - "&amp;CONSOLIDADO!R1612&amp;" "&amp;CONSOLIDADO!S1612</f>
        <v xml:space="preserve"> -  -  </v>
      </c>
      <c r="K1608" s="34" t="str">
        <f>+CONSOLIDADO!J1612&amp;" "&amp;CONSOLIDADO!K1612</f>
        <v xml:space="preserve"> </v>
      </c>
      <c r="L1608" s="16" t="str">
        <f>+CONSOLIDADO!L1612&amp;" "&amp;CONSOLIDADO!M1612</f>
        <v xml:space="preserve"> </v>
      </c>
      <c r="M1608" s="16" t="str">
        <f>+CONSOLIDADO!N1612&amp;" "&amp;CONSOLIDADO!O1612</f>
        <v xml:space="preserve"> </v>
      </c>
    </row>
    <row r="1609" spans="1:13" x14ac:dyDescent="0.2">
      <c r="A1609" s="34" t="str">
        <f t="shared" si="125"/>
        <v>-1106</v>
      </c>
      <c r="B1609" s="34">
        <f t="shared" si="126"/>
        <v>1106</v>
      </c>
      <c r="C1609" s="34" t="str">
        <f t="shared" si="127"/>
        <v/>
      </c>
      <c r="D1609" s="34" t="str">
        <f t="shared" si="128"/>
        <v/>
      </c>
      <c r="E1609" s="34" t="str">
        <f t="shared" si="129"/>
        <v/>
      </c>
      <c r="F1609" s="35" t="str">
        <f>IF(ISERROR(CONSOLIDADO!D1613&amp;IF(LEN(CONSOLIDADO!G1613)=1,"00"&amp;CONSOLIDADO!G1613,IF(LEN(CONSOLIDADO!G1613)=2,"0"&amp;CONSOLIDADO!G1613,IF(LEN(CONSOLIDADO!G1613)=3,CONSOLIDADO!G1613,""))))=TRUE,"",CONSOLIDADO!D1613&amp;IF(LEN(CONSOLIDADO!G1613)=1,"00"&amp;CONSOLIDADO!G1613,IF(LEN(CONSOLIDADO!G1613)=2,"0"&amp;CONSOLIDADO!G1613,IF(LEN(CONSOLIDADO!G1613)=3,CONSOLIDADO!G1613,""))))</f>
        <v/>
      </c>
      <c r="G1609" s="16">
        <f>CONSOLIDADO!B1613</f>
        <v>0</v>
      </c>
      <c r="H1609" s="16" t="str">
        <f>MID(CONSOLIDADO!E1613,6,250)</f>
        <v/>
      </c>
      <c r="I1609" s="36">
        <f>CONSOLIDADO!H1613</f>
        <v>0</v>
      </c>
      <c r="J1609" s="34" t="str">
        <f>+CONSOLIDADO!P1613&amp;" - "&amp;CONSOLIDADO!Q1613&amp;" - "&amp;CONSOLIDADO!R1613&amp;" "&amp;CONSOLIDADO!S1613</f>
        <v xml:space="preserve"> -  -  </v>
      </c>
      <c r="K1609" s="34" t="str">
        <f>+CONSOLIDADO!J1613&amp;" "&amp;CONSOLIDADO!K1613</f>
        <v xml:space="preserve"> </v>
      </c>
      <c r="L1609" s="16" t="str">
        <f>+CONSOLIDADO!L1613&amp;" "&amp;CONSOLIDADO!M1613</f>
        <v xml:space="preserve"> </v>
      </c>
      <c r="M1609" s="16" t="str">
        <f>+CONSOLIDADO!N1613&amp;" "&amp;CONSOLIDADO!O1613</f>
        <v xml:space="preserve"> </v>
      </c>
    </row>
    <row r="1610" spans="1:13" x14ac:dyDescent="0.2">
      <c r="A1610" s="34" t="str">
        <f t="shared" si="125"/>
        <v>-1107</v>
      </c>
      <c r="B1610" s="34">
        <f t="shared" si="126"/>
        <v>1107</v>
      </c>
      <c r="C1610" s="34" t="str">
        <f t="shared" si="127"/>
        <v/>
      </c>
      <c r="D1610" s="34" t="str">
        <f t="shared" si="128"/>
        <v/>
      </c>
      <c r="E1610" s="34" t="str">
        <f t="shared" si="129"/>
        <v/>
      </c>
      <c r="F1610" s="35" t="str">
        <f>IF(ISERROR(CONSOLIDADO!D1614&amp;IF(LEN(CONSOLIDADO!G1614)=1,"00"&amp;CONSOLIDADO!G1614,IF(LEN(CONSOLIDADO!G1614)=2,"0"&amp;CONSOLIDADO!G1614,IF(LEN(CONSOLIDADO!G1614)=3,CONSOLIDADO!G1614,""))))=TRUE,"",CONSOLIDADO!D1614&amp;IF(LEN(CONSOLIDADO!G1614)=1,"00"&amp;CONSOLIDADO!G1614,IF(LEN(CONSOLIDADO!G1614)=2,"0"&amp;CONSOLIDADO!G1614,IF(LEN(CONSOLIDADO!G1614)=3,CONSOLIDADO!G1614,""))))</f>
        <v/>
      </c>
      <c r="G1610" s="16">
        <f>CONSOLIDADO!B1614</f>
        <v>0</v>
      </c>
      <c r="H1610" s="16" t="str">
        <f>MID(CONSOLIDADO!E1614,6,250)</f>
        <v/>
      </c>
      <c r="I1610" s="36">
        <f>CONSOLIDADO!H1614</f>
        <v>0</v>
      </c>
      <c r="J1610" s="34" t="str">
        <f>+CONSOLIDADO!P1614&amp;" - "&amp;CONSOLIDADO!Q1614&amp;" - "&amp;CONSOLIDADO!R1614&amp;" "&amp;CONSOLIDADO!S1614</f>
        <v xml:space="preserve"> -  -  </v>
      </c>
      <c r="K1610" s="34" t="str">
        <f>+CONSOLIDADO!J1614&amp;" "&amp;CONSOLIDADO!K1614</f>
        <v xml:space="preserve"> </v>
      </c>
      <c r="L1610" s="16" t="str">
        <f>+CONSOLIDADO!L1614&amp;" "&amp;CONSOLIDADO!M1614</f>
        <v xml:space="preserve"> </v>
      </c>
      <c r="M1610" s="16" t="str">
        <f>+CONSOLIDADO!N1614&amp;" "&amp;CONSOLIDADO!O1614</f>
        <v xml:space="preserve"> </v>
      </c>
    </row>
    <row r="1611" spans="1:13" x14ac:dyDescent="0.2">
      <c r="A1611" s="34" t="str">
        <f t="shared" si="125"/>
        <v>-1108</v>
      </c>
      <c r="B1611" s="34">
        <f t="shared" si="126"/>
        <v>1108</v>
      </c>
      <c r="C1611" s="34" t="str">
        <f t="shared" si="127"/>
        <v/>
      </c>
      <c r="D1611" s="34" t="str">
        <f t="shared" si="128"/>
        <v/>
      </c>
      <c r="E1611" s="34" t="str">
        <f t="shared" si="129"/>
        <v/>
      </c>
      <c r="F1611" s="35" t="str">
        <f>IF(ISERROR(CONSOLIDADO!D1615&amp;IF(LEN(CONSOLIDADO!G1615)=1,"00"&amp;CONSOLIDADO!G1615,IF(LEN(CONSOLIDADO!G1615)=2,"0"&amp;CONSOLIDADO!G1615,IF(LEN(CONSOLIDADO!G1615)=3,CONSOLIDADO!G1615,""))))=TRUE,"",CONSOLIDADO!D1615&amp;IF(LEN(CONSOLIDADO!G1615)=1,"00"&amp;CONSOLIDADO!G1615,IF(LEN(CONSOLIDADO!G1615)=2,"0"&amp;CONSOLIDADO!G1615,IF(LEN(CONSOLIDADO!G1615)=3,CONSOLIDADO!G1615,""))))</f>
        <v/>
      </c>
      <c r="G1611" s="16">
        <f>CONSOLIDADO!B1615</f>
        <v>0</v>
      </c>
      <c r="H1611" s="16" t="str">
        <f>MID(CONSOLIDADO!E1615,6,250)</f>
        <v/>
      </c>
      <c r="I1611" s="36">
        <f>CONSOLIDADO!H1615</f>
        <v>0</v>
      </c>
      <c r="J1611" s="34" t="str">
        <f>+CONSOLIDADO!P1615&amp;" - "&amp;CONSOLIDADO!Q1615&amp;" - "&amp;CONSOLIDADO!R1615&amp;" "&amp;CONSOLIDADO!S1615</f>
        <v xml:space="preserve"> -  -  </v>
      </c>
      <c r="K1611" s="34" t="str">
        <f>+CONSOLIDADO!J1615&amp;" "&amp;CONSOLIDADO!K1615</f>
        <v xml:space="preserve"> </v>
      </c>
      <c r="L1611" s="16" t="str">
        <f>+CONSOLIDADO!L1615&amp;" "&amp;CONSOLIDADO!M1615</f>
        <v xml:space="preserve"> </v>
      </c>
      <c r="M1611" s="16" t="str">
        <f>+CONSOLIDADO!N1615&amp;" "&amp;CONSOLIDADO!O1615</f>
        <v xml:space="preserve"> </v>
      </c>
    </row>
    <row r="1612" spans="1:13" x14ac:dyDescent="0.2">
      <c r="A1612" s="34" t="str">
        <f t="shared" si="125"/>
        <v>-1109</v>
      </c>
      <c r="B1612" s="34">
        <f t="shared" si="126"/>
        <v>1109</v>
      </c>
      <c r="C1612" s="34" t="str">
        <f t="shared" si="127"/>
        <v/>
      </c>
      <c r="D1612" s="34" t="str">
        <f t="shared" si="128"/>
        <v/>
      </c>
      <c r="E1612" s="34" t="str">
        <f t="shared" si="129"/>
        <v/>
      </c>
      <c r="F1612" s="35" t="str">
        <f>IF(ISERROR(CONSOLIDADO!D1616&amp;IF(LEN(CONSOLIDADO!G1616)=1,"00"&amp;CONSOLIDADO!G1616,IF(LEN(CONSOLIDADO!G1616)=2,"0"&amp;CONSOLIDADO!G1616,IF(LEN(CONSOLIDADO!G1616)=3,CONSOLIDADO!G1616,""))))=TRUE,"",CONSOLIDADO!D1616&amp;IF(LEN(CONSOLIDADO!G1616)=1,"00"&amp;CONSOLIDADO!G1616,IF(LEN(CONSOLIDADO!G1616)=2,"0"&amp;CONSOLIDADO!G1616,IF(LEN(CONSOLIDADO!G1616)=3,CONSOLIDADO!G1616,""))))</f>
        <v/>
      </c>
      <c r="G1612" s="16">
        <f>CONSOLIDADO!B1616</f>
        <v>0</v>
      </c>
      <c r="H1612" s="16" t="str">
        <f>MID(CONSOLIDADO!E1616,6,250)</f>
        <v/>
      </c>
      <c r="I1612" s="36">
        <f>CONSOLIDADO!H1616</f>
        <v>0</v>
      </c>
      <c r="J1612" s="34" t="str">
        <f>+CONSOLIDADO!P1616&amp;" - "&amp;CONSOLIDADO!Q1616&amp;" - "&amp;CONSOLIDADO!R1616&amp;" "&amp;CONSOLIDADO!S1616</f>
        <v xml:space="preserve"> -  -  </v>
      </c>
      <c r="K1612" s="34" t="str">
        <f>+CONSOLIDADO!J1616&amp;" "&amp;CONSOLIDADO!K1616</f>
        <v xml:space="preserve"> </v>
      </c>
      <c r="L1612" s="16" t="str">
        <f>+CONSOLIDADO!L1616&amp;" "&amp;CONSOLIDADO!M1616</f>
        <v xml:space="preserve"> </v>
      </c>
      <c r="M1612" s="16" t="str">
        <f>+CONSOLIDADO!N1616&amp;" "&amp;CONSOLIDADO!O1616</f>
        <v xml:space="preserve"> </v>
      </c>
    </row>
    <row r="1613" spans="1:13" x14ac:dyDescent="0.2">
      <c r="A1613" s="34" t="str">
        <f t="shared" si="125"/>
        <v>-1110</v>
      </c>
      <c r="B1613" s="34">
        <f t="shared" si="126"/>
        <v>1110</v>
      </c>
      <c r="C1613" s="34" t="str">
        <f t="shared" si="127"/>
        <v/>
      </c>
      <c r="D1613" s="34" t="str">
        <f t="shared" si="128"/>
        <v/>
      </c>
      <c r="E1613" s="34" t="str">
        <f t="shared" si="129"/>
        <v/>
      </c>
      <c r="F1613" s="35" t="str">
        <f>IF(ISERROR(CONSOLIDADO!D1617&amp;IF(LEN(CONSOLIDADO!G1617)=1,"00"&amp;CONSOLIDADO!G1617,IF(LEN(CONSOLIDADO!G1617)=2,"0"&amp;CONSOLIDADO!G1617,IF(LEN(CONSOLIDADO!G1617)=3,CONSOLIDADO!G1617,""))))=TRUE,"",CONSOLIDADO!D1617&amp;IF(LEN(CONSOLIDADO!G1617)=1,"00"&amp;CONSOLIDADO!G1617,IF(LEN(CONSOLIDADO!G1617)=2,"0"&amp;CONSOLIDADO!G1617,IF(LEN(CONSOLIDADO!G1617)=3,CONSOLIDADO!G1617,""))))</f>
        <v/>
      </c>
      <c r="G1613" s="16">
        <f>CONSOLIDADO!B1617</f>
        <v>0</v>
      </c>
      <c r="H1613" s="16" t="str">
        <f>MID(CONSOLIDADO!E1617,6,250)</f>
        <v/>
      </c>
      <c r="I1613" s="36">
        <f>CONSOLIDADO!H1617</f>
        <v>0</v>
      </c>
      <c r="J1613" s="34" t="str">
        <f>+CONSOLIDADO!P1617&amp;" - "&amp;CONSOLIDADO!Q1617&amp;" - "&amp;CONSOLIDADO!R1617&amp;" "&amp;CONSOLIDADO!S1617</f>
        <v xml:space="preserve"> -  -  </v>
      </c>
      <c r="K1613" s="34" t="str">
        <f>+CONSOLIDADO!J1617&amp;" "&amp;CONSOLIDADO!K1617</f>
        <v xml:space="preserve"> </v>
      </c>
      <c r="L1613" s="16" t="str">
        <f>+CONSOLIDADO!L1617&amp;" "&amp;CONSOLIDADO!M1617</f>
        <v xml:space="preserve"> </v>
      </c>
      <c r="M1613" s="16" t="str">
        <f>+CONSOLIDADO!N1617&amp;" "&amp;CONSOLIDADO!O1617</f>
        <v xml:space="preserve"> </v>
      </c>
    </row>
    <row r="1614" spans="1:13" x14ac:dyDescent="0.2">
      <c r="A1614" s="34" t="str">
        <f t="shared" si="125"/>
        <v>-1111</v>
      </c>
      <c r="B1614" s="34">
        <f t="shared" si="126"/>
        <v>1111</v>
      </c>
      <c r="C1614" s="34" t="str">
        <f t="shared" si="127"/>
        <v/>
      </c>
      <c r="D1614" s="34" t="str">
        <f t="shared" si="128"/>
        <v/>
      </c>
      <c r="E1614" s="34" t="str">
        <f t="shared" si="129"/>
        <v/>
      </c>
      <c r="F1614" s="35" t="str">
        <f>IF(ISERROR(CONSOLIDADO!D1618&amp;IF(LEN(CONSOLIDADO!G1618)=1,"00"&amp;CONSOLIDADO!G1618,IF(LEN(CONSOLIDADO!G1618)=2,"0"&amp;CONSOLIDADO!G1618,IF(LEN(CONSOLIDADO!G1618)=3,CONSOLIDADO!G1618,""))))=TRUE,"",CONSOLIDADO!D1618&amp;IF(LEN(CONSOLIDADO!G1618)=1,"00"&amp;CONSOLIDADO!G1618,IF(LEN(CONSOLIDADO!G1618)=2,"0"&amp;CONSOLIDADO!G1618,IF(LEN(CONSOLIDADO!G1618)=3,CONSOLIDADO!G1618,""))))</f>
        <v/>
      </c>
      <c r="G1614" s="16">
        <f>CONSOLIDADO!B1618</f>
        <v>0</v>
      </c>
      <c r="H1614" s="16" t="str">
        <f>MID(CONSOLIDADO!E1618,6,250)</f>
        <v/>
      </c>
      <c r="I1614" s="36">
        <f>CONSOLIDADO!H1618</f>
        <v>0</v>
      </c>
      <c r="J1614" s="34" t="str">
        <f>+CONSOLIDADO!P1618&amp;" - "&amp;CONSOLIDADO!Q1618&amp;" - "&amp;CONSOLIDADO!R1618&amp;" "&amp;CONSOLIDADO!S1618</f>
        <v xml:space="preserve"> -  -  </v>
      </c>
      <c r="K1614" s="34" t="str">
        <f>+CONSOLIDADO!J1618&amp;" "&amp;CONSOLIDADO!K1618</f>
        <v xml:space="preserve"> </v>
      </c>
      <c r="L1614" s="16" t="str">
        <f>+CONSOLIDADO!L1618&amp;" "&amp;CONSOLIDADO!M1618</f>
        <v xml:space="preserve"> </v>
      </c>
      <c r="M1614" s="16" t="str">
        <f>+CONSOLIDADO!N1618&amp;" "&amp;CONSOLIDADO!O1618</f>
        <v xml:space="preserve"> </v>
      </c>
    </row>
    <row r="1615" spans="1:13" x14ac:dyDescent="0.2">
      <c r="A1615" s="34" t="str">
        <f t="shared" si="125"/>
        <v>-1112</v>
      </c>
      <c r="B1615" s="34">
        <f t="shared" si="126"/>
        <v>1112</v>
      </c>
      <c r="C1615" s="34" t="str">
        <f t="shared" si="127"/>
        <v/>
      </c>
      <c r="D1615" s="34" t="str">
        <f t="shared" si="128"/>
        <v/>
      </c>
      <c r="E1615" s="34" t="str">
        <f t="shared" si="129"/>
        <v/>
      </c>
      <c r="F1615" s="35" t="str">
        <f>IF(ISERROR(CONSOLIDADO!D1619&amp;IF(LEN(CONSOLIDADO!G1619)=1,"00"&amp;CONSOLIDADO!G1619,IF(LEN(CONSOLIDADO!G1619)=2,"0"&amp;CONSOLIDADO!G1619,IF(LEN(CONSOLIDADO!G1619)=3,CONSOLIDADO!G1619,""))))=TRUE,"",CONSOLIDADO!D1619&amp;IF(LEN(CONSOLIDADO!G1619)=1,"00"&amp;CONSOLIDADO!G1619,IF(LEN(CONSOLIDADO!G1619)=2,"0"&amp;CONSOLIDADO!G1619,IF(LEN(CONSOLIDADO!G1619)=3,CONSOLIDADO!G1619,""))))</f>
        <v/>
      </c>
      <c r="G1615" s="16">
        <f>CONSOLIDADO!B1619</f>
        <v>0</v>
      </c>
      <c r="H1615" s="16" t="str">
        <f>MID(CONSOLIDADO!E1619,6,250)</f>
        <v/>
      </c>
      <c r="I1615" s="36">
        <f>CONSOLIDADO!H1619</f>
        <v>0</v>
      </c>
      <c r="J1615" s="34" t="str">
        <f>+CONSOLIDADO!P1619&amp;" - "&amp;CONSOLIDADO!Q1619&amp;" - "&amp;CONSOLIDADO!R1619&amp;" "&amp;CONSOLIDADO!S1619</f>
        <v xml:space="preserve"> -  -  </v>
      </c>
      <c r="K1615" s="34" t="str">
        <f>+CONSOLIDADO!J1619&amp;" "&amp;CONSOLIDADO!K1619</f>
        <v xml:space="preserve"> </v>
      </c>
      <c r="L1615" s="16" t="str">
        <f>+CONSOLIDADO!L1619&amp;" "&amp;CONSOLIDADO!M1619</f>
        <v xml:space="preserve"> </v>
      </c>
      <c r="M1615" s="16" t="str">
        <f>+CONSOLIDADO!N1619&amp;" "&amp;CONSOLIDADO!O1619</f>
        <v xml:space="preserve"> </v>
      </c>
    </row>
    <row r="1616" spans="1:13" x14ac:dyDescent="0.2">
      <c r="A1616" s="34" t="str">
        <f t="shared" si="125"/>
        <v>-1113</v>
      </c>
      <c r="B1616" s="34">
        <f t="shared" si="126"/>
        <v>1113</v>
      </c>
      <c r="C1616" s="34" t="str">
        <f t="shared" si="127"/>
        <v/>
      </c>
      <c r="D1616" s="34" t="str">
        <f t="shared" si="128"/>
        <v/>
      </c>
      <c r="E1616" s="34" t="str">
        <f t="shared" si="129"/>
        <v/>
      </c>
      <c r="F1616" s="35" t="str">
        <f>IF(ISERROR(CONSOLIDADO!D1620&amp;IF(LEN(CONSOLIDADO!G1620)=1,"00"&amp;CONSOLIDADO!G1620,IF(LEN(CONSOLIDADO!G1620)=2,"0"&amp;CONSOLIDADO!G1620,IF(LEN(CONSOLIDADO!G1620)=3,CONSOLIDADO!G1620,""))))=TRUE,"",CONSOLIDADO!D1620&amp;IF(LEN(CONSOLIDADO!G1620)=1,"00"&amp;CONSOLIDADO!G1620,IF(LEN(CONSOLIDADO!G1620)=2,"0"&amp;CONSOLIDADO!G1620,IF(LEN(CONSOLIDADO!G1620)=3,CONSOLIDADO!G1620,""))))</f>
        <v/>
      </c>
      <c r="G1616" s="16">
        <f>CONSOLIDADO!B1620</f>
        <v>0</v>
      </c>
      <c r="H1616" s="16" t="str">
        <f>MID(CONSOLIDADO!E1620,6,250)</f>
        <v/>
      </c>
      <c r="I1616" s="36">
        <f>CONSOLIDADO!H1620</f>
        <v>0</v>
      </c>
      <c r="J1616" s="34" t="str">
        <f>+CONSOLIDADO!P1620&amp;" - "&amp;CONSOLIDADO!Q1620&amp;" - "&amp;CONSOLIDADO!R1620&amp;" "&amp;CONSOLIDADO!S1620</f>
        <v xml:space="preserve"> -  -  </v>
      </c>
      <c r="K1616" s="34" t="str">
        <f>+CONSOLIDADO!J1620&amp;" "&amp;CONSOLIDADO!K1620</f>
        <v xml:space="preserve"> </v>
      </c>
      <c r="L1616" s="16" t="str">
        <f>+CONSOLIDADO!L1620&amp;" "&amp;CONSOLIDADO!M1620</f>
        <v xml:space="preserve"> </v>
      </c>
      <c r="M1616" s="16" t="str">
        <f>+CONSOLIDADO!N1620&amp;" "&amp;CONSOLIDADO!O1620</f>
        <v xml:space="preserve"> </v>
      </c>
    </row>
    <row r="1617" spans="1:13" x14ac:dyDescent="0.2">
      <c r="A1617" s="34" t="str">
        <f t="shared" si="125"/>
        <v>-1114</v>
      </c>
      <c r="B1617" s="34">
        <f t="shared" si="126"/>
        <v>1114</v>
      </c>
      <c r="C1617" s="34" t="str">
        <f t="shared" si="127"/>
        <v/>
      </c>
      <c r="D1617" s="34" t="str">
        <f t="shared" si="128"/>
        <v/>
      </c>
      <c r="E1617" s="34" t="str">
        <f t="shared" si="129"/>
        <v/>
      </c>
      <c r="F1617" s="35" t="str">
        <f>IF(ISERROR(CONSOLIDADO!D1621&amp;IF(LEN(CONSOLIDADO!G1621)=1,"00"&amp;CONSOLIDADO!G1621,IF(LEN(CONSOLIDADO!G1621)=2,"0"&amp;CONSOLIDADO!G1621,IF(LEN(CONSOLIDADO!G1621)=3,CONSOLIDADO!G1621,""))))=TRUE,"",CONSOLIDADO!D1621&amp;IF(LEN(CONSOLIDADO!G1621)=1,"00"&amp;CONSOLIDADO!G1621,IF(LEN(CONSOLIDADO!G1621)=2,"0"&amp;CONSOLIDADO!G1621,IF(LEN(CONSOLIDADO!G1621)=3,CONSOLIDADO!G1621,""))))</f>
        <v/>
      </c>
      <c r="G1617" s="16">
        <f>CONSOLIDADO!B1621</f>
        <v>0</v>
      </c>
      <c r="H1617" s="16" t="str">
        <f>MID(CONSOLIDADO!E1621,6,250)</f>
        <v/>
      </c>
      <c r="I1617" s="36">
        <f>CONSOLIDADO!H1621</f>
        <v>0</v>
      </c>
      <c r="J1617" s="34" t="str">
        <f>+CONSOLIDADO!P1621&amp;" - "&amp;CONSOLIDADO!Q1621&amp;" - "&amp;CONSOLIDADO!R1621&amp;" "&amp;CONSOLIDADO!S1621</f>
        <v xml:space="preserve"> -  -  </v>
      </c>
      <c r="K1617" s="34" t="str">
        <f>+CONSOLIDADO!J1621&amp;" "&amp;CONSOLIDADO!K1621</f>
        <v xml:space="preserve"> </v>
      </c>
      <c r="L1617" s="16" t="str">
        <f>+CONSOLIDADO!L1621&amp;" "&amp;CONSOLIDADO!M1621</f>
        <v xml:space="preserve"> </v>
      </c>
      <c r="M1617" s="16" t="str">
        <f>+CONSOLIDADO!N1621&amp;" "&amp;CONSOLIDADO!O1621</f>
        <v xml:space="preserve"> </v>
      </c>
    </row>
    <row r="1618" spans="1:13" x14ac:dyDescent="0.2">
      <c r="A1618" s="34" t="str">
        <f t="shared" si="125"/>
        <v>-1115</v>
      </c>
      <c r="B1618" s="34">
        <f t="shared" si="126"/>
        <v>1115</v>
      </c>
      <c r="C1618" s="34" t="str">
        <f t="shared" si="127"/>
        <v/>
      </c>
      <c r="D1618" s="34" t="str">
        <f t="shared" si="128"/>
        <v/>
      </c>
      <c r="E1618" s="34" t="str">
        <f t="shared" si="129"/>
        <v/>
      </c>
      <c r="F1618" s="35" t="str">
        <f>IF(ISERROR(CONSOLIDADO!D1622&amp;IF(LEN(CONSOLIDADO!G1622)=1,"00"&amp;CONSOLIDADO!G1622,IF(LEN(CONSOLIDADO!G1622)=2,"0"&amp;CONSOLIDADO!G1622,IF(LEN(CONSOLIDADO!G1622)=3,CONSOLIDADO!G1622,""))))=TRUE,"",CONSOLIDADO!D1622&amp;IF(LEN(CONSOLIDADO!G1622)=1,"00"&amp;CONSOLIDADO!G1622,IF(LEN(CONSOLIDADO!G1622)=2,"0"&amp;CONSOLIDADO!G1622,IF(LEN(CONSOLIDADO!G1622)=3,CONSOLIDADO!G1622,""))))</f>
        <v/>
      </c>
      <c r="G1618" s="16">
        <f>CONSOLIDADO!B1622</f>
        <v>0</v>
      </c>
      <c r="H1618" s="16" t="str">
        <f>MID(CONSOLIDADO!E1622,6,250)</f>
        <v/>
      </c>
      <c r="I1618" s="36">
        <f>CONSOLIDADO!H1622</f>
        <v>0</v>
      </c>
      <c r="J1618" s="34" t="str">
        <f>+CONSOLIDADO!P1622&amp;" - "&amp;CONSOLIDADO!Q1622&amp;" - "&amp;CONSOLIDADO!R1622&amp;" "&amp;CONSOLIDADO!S1622</f>
        <v xml:space="preserve"> -  -  </v>
      </c>
      <c r="K1618" s="34" t="str">
        <f>+CONSOLIDADO!J1622&amp;" "&amp;CONSOLIDADO!K1622</f>
        <v xml:space="preserve"> </v>
      </c>
      <c r="L1618" s="16" t="str">
        <f>+CONSOLIDADO!L1622&amp;" "&amp;CONSOLIDADO!M1622</f>
        <v xml:space="preserve"> </v>
      </c>
      <c r="M1618" s="16" t="str">
        <f>+CONSOLIDADO!N1622&amp;" "&amp;CONSOLIDADO!O1622</f>
        <v xml:space="preserve"> </v>
      </c>
    </row>
    <row r="1619" spans="1:13" x14ac:dyDescent="0.2">
      <c r="A1619" s="34" t="str">
        <f t="shared" si="125"/>
        <v>-1116</v>
      </c>
      <c r="B1619" s="34">
        <f t="shared" si="126"/>
        <v>1116</v>
      </c>
      <c r="C1619" s="34" t="str">
        <f t="shared" si="127"/>
        <v/>
      </c>
      <c r="D1619" s="34" t="str">
        <f t="shared" si="128"/>
        <v/>
      </c>
      <c r="E1619" s="34" t="str">
        <f t="shared" si="129"/>
        <v/>
      </c>
      <c r="F1619" s="35" t="str">
        <f>IF(ISERROR(CONSOLIDADO!D1623&amp;IF(LEN(CONSOLIDADO!G1623)=1,"00"&amp;CONSOLIDADO!G1623,IF(LEN(CONSOLIDADO!G1623)=2,"0"&amp;CONSOLIDADO!G1623,IF(LEN(CONSOLIDADO!G1623)=3,CONSOLIDADO!G1623,""))))=TRUE,"",CONSOLIDADO!D1623&amp;IF(LEN(CONSOLIDADO!G1623)=1,"00"&amp;CONSOLIDADO!G1623,IF(LEN(CONSOLIDADO!G1623)=2,"0"&amp;CONSOLIDADO!G1623,IF(LEN(CONSOLIDADO!G1623)=3,CONSOLIDADO!G1623,""))))</f>
        <v/>
      </c>
      <c r="G1619" s="16">
        <f>CONSOLIDADO!B1623</f>
        <v>0</v>
      </c>
      <c r="H1619" s="16" t="str">
        <f>MID(CONSOLIDADO!E1623,6,250)</f>
        <v/>
      </c>
      <c r="I1619" s="36">
        <f>CONSOLIDADO!H1623</f>
        <v>0</v>
      </c>
      <c r="J1619" s="34" t="str">
        <f>+CONSOLIDADO!P1623&amp;" - "&amp;CONSOLIDADO!Q1623&amp;" - "&amp;CONSOLIDADO!R1623&amp;" "&amp;CONSOLIDADO!S1623</f>
        <v xml:space="preserve"> -  -  </v>
      </c>
      <c r="K1619" s="34" t="str">
        <f>+CONSOLIDADO!J1623&amp;" "&amp;CONSOLIDADO!K1623</f>
        <v xml:space="preserve"> </v>
      </c>
      <c r="L1619" s="16" t="str">
        <f>+CONSOLIDADO!L1623&amp;" "&amp;CONSOLIDADO!M1623</f>
        <v xml:space="preserve"> </v>
      </c>
      <c r="M1619" s="16" t="str">
        <f>+CONSOLIDADO!N1623&amp;" "&amp;CONSOLIDADO!O1623</f>
        <v xml:space="preserve"> </v>
      </c>
    </row>
    <row r="1620" spans="1:13" x14ac:dyDescent="0.2">
      <c r="A1620" s="34" t="str">
        <f t="shared" si="125"/>
        <v>-1117</v>
      </c>
      <c r="B1620" s="34">
        <f t="shared" si="126"/>
        <v>1117</v>
      </c>
      <c r="C1620" s="34" t="str">
        <f t="shared" si="127"/>
        <v/>
      </c>
      <c r="D1620" s="34" t="str">
        <f t="shared" si="128"/>
        <v/>
      </c>
      <c r="E1620" s="34" t="str">
        <f t="shared" si="129"/>
        <v/>
      </c>
      <c r="F1620" s="35" t="str">
        <f>IF(ISERROR(CONSOLIDADO!D1624&amp;IF(LEN(CONSOLIDADO!G1624)=1,"00"&amp;CONSOLIDADO!G1624,IF(LEN(CONSOLIDADO!G1624)=2,"0"&amp;CONSOLIDADO!G1624,IF(LEN(CONSOLIDADO!G1624)=3,CONSOLIDADO!G1624,""))))=TRUE,"",CONSOLIDADO!D1624&amp;IF(LEN(CONSOLIDADO!G1624)=1,"00"&amp;CONSOLIDADO!G1624,IF(LEN(CONSOLIDADO!G1624)=2,"0"&amp;CONSOLIDADO!G1624,IF(LEN(CONSOLIDADO!G1624)=3,CONSOLIDADO!G1624,""))))</f>
        <v/>
      </c>
      <c r="G1620" s="16">
        <f>CONSOLIDADO!B1624</f>
        <v>0</v>
      </c>
      <c r="H1620" s="16" t="str">
        <f>MID(CONSOLIDADO!E1624,6,250)</f>
        <v/>
      </c>
      <c r="I1620" s="36">
        <f>CONSOLIDADO!H1624</f>
        <v>0</v>
      </c>
      <c r="J1620" s="34" t="str">
        <f>+CONSOLIDADO!P1624&amp;" - "&amp;CONSOLIDADO!Q1624&amp;" - "&amp;CONSOLIDADO!R1624&amp;" "&amp;CONSOLIDADO!S1624</f>
        <v xml:space="preserve"> -  -  </v>
      </c>
      <c r="K1620" s="34" t="str">
        <f>+CONSOLIDADO!J1624&amp;" "&amp;CONSOLIDADO!K1624</f>
        <v xml:space="preserve"> </v>
      </c>
      <c r="L1620" s="16" t="str">
        <f>+CONSOLIDADO!L1624&amp;" "&amp;CONSOLIDADO!M1624</f>
        <v xml:space="preserve"> </v>
      </c>
      <c r="M1620" s="16" t="str">
        <f>+CONSOLIDADO!N1624&amp;" "&amp;CONSOLIDADO!O1624</f>
        <v xml:space="preserve"> </v>
      </c>
    </row>
    <row r="1621" spans="1:13" x14ac:dyDescent="0.2">
      <c r="A1621" s="34" t="str">
        <f t="shared" si="125"/>
        <v>-1118</v>
      </c>
      <c r="B1621" s="34">
        <f t="shared" si="126"/>
        <v>1118</v>
      </c>
      <c r="C1621" s="34" t="str">
        <f t="shared" si="127"/>
        <v/>
      </c>
      <c r="D1621" s="34" t="str">
        <f t="shared" si="128"/>
        <v/>
      </c>
      <c r="E1621" s="34" t="str">
        <f t="shared" si="129"/>
        <v/>
      </c>
      <c r="F1621" s="35" t="str">
        <f>IF(ISERROR(CONSOLIDADO!D1625&amp;IF(LEN(CONSOLIDADO!G1625)=1,"00"&amp;CONSOLIDADO!G1625,IF(LEN(CONSOLIDADO!G1625)=2,"0"&amp;CONSOLIDADO!G1625,IF(LEN(CONSOLIDADO!G1625)=3,CONSOLIDADO!G1625,""))))=TRUE,"",CONSOLIDADO!D1625&amp;IF(LEN(CONSOLIDADO!G1625)=1,"00"&amp;CONSOLIDADO!G1625,IF(LEN(CONSOLIDADO!G1625)=2,"0"&amp;CONSOLIDADO!G1625,IF(LEN(CONSOLIDADO!G1625)=3,CONSOLIDADO!G1625,""))))</f>
        <v/>
      </c>
      <c r="G1621" s="16">
        <f>CONSOLIDADO!B1625</f>
        <v>0</v>
      </c>
      <c r="H1621" s="16" t="str">
        <f>MID(CONSOLIDADO!E1625,6,250)</f>
        <v/>
      </c>
      <c r="I1621" s="36">
        <f>CONSOLIDADO!H1625</f>
        <v>0</v>
      </c>
      <c r="J1621" s="34" t="str">
        <f>+CONSOLIDADO!P1625&amp;" - "&amp;CONSOLIDADO!Q1625&amp;" - "&amp;CONSOLIDADO!R1625&amp;" "&amp;CONSOLIDADO!S1625</f>
        <v xml:space="preserve"> -  -  </v>
      </c>
      <c r="K1621" s="34" t="str">
        <f>+CONSOLIDADO!J1625&amp;" "&amp;CONSOLIDADO!K1625</f>
        <v xml:space="preserve"> </v>
      </c>
      <c r="L1621" s="16" t="str">
        <f>+CONSOLIDADO!L1625&amp;" "&amp;CONSOLIDADO!M1625</f>
        <v xml:space="preserve"> </v>
      </c>
      <c r="M1621" s="16" t="str">
        <f>+CONSOLIDADO!N1625&amp;" "&amp;CONSOLIDADO!O1625</f>
        <v xml:space="preserve"> </v>
      </c>
    </row>
    <row r="1622" spans="1:13" x14ac:dyDescent="0.2">
      <c r="A1622" s="34" t="str">
        <f t="shared" si="125"/>
        <v>-1119</v>
      </c>
      <c r="B1622" s="34">
        <f t="shared" si="126"/>
        <v>1119</v>
      </c>
      <c r="C1622" s="34" t="str">
        <f t="shared" si="127"/>
        <v/>
      </c>
      <c r="D1622" s="34" t="str">
        <f t="shared" si="128"/>
        <v/>
      </c>
      <c r="E1622" s="34" t="str">
        <f t="shared" si="129"/>
        <v/>
      </c>
      <c r="F1622" s="35" t="str">
        <f>IF(ISERROR(CONSOLIDADO!D1626&amp;IF(LEN(CONSOLIDADO!G1626)=1,"00"&amp;CONSOLIDADO!G1626,IF(LEN(CONSOLIDADO!G1626)=2,"0"&amp;CONSOLIDADO!G1626,IF(LEN(CONSOLIDADO!G1626)=3,CONSOLIDADO!G1626,""))))=TRUE,"",CONSOLIDADO!D1626&amp;IF(LEN(CONSOLIDADO!G1626)=1,"00"&amp;CONSOLIDADO!G1626,IF(LEN(CONSOLIDADO!G1626)=2,"0"&amp;CONSOLIDADO!G1626,IF(LEN(CONSOLIDADO!G1626)=3,CONSOLIDADO!G1626,""))))</f>
        <v/>
      </c>
      <c r="G1622" s="16">
        <f>CONSOLIDADO!B1626</f>
        <v>0</v>
      </c>
      <c r="H1622" s="16" t="str">
        <f>MID(CONSOLIDADO!E1626,6,250)</f>
        <v/>
      </c>
      <c r="I1622" s="36">
        <f>CONSOLIDADO!H1626</f>
        <v>0</v>
      </c>
      <c r="J1622" s="34" t="str">
        <f>+CONSOLIDADO!P1626&amp;" - "&amp;CONSOLIDADO!Q1626&amp;" - "&amp;CONSOLIDADO!R1626&amp;" "&amp;CONSOLIDADO!S1626</f>
        <v xml:space="preserve"> -  -  </v>
      </c>
      <c r="K1622" s="34" t="str">
        <f>+CONSOLIDADO!J1626&amp;" "&amp;CONSOLIDADO!K1626</f>
        <v xml:space="preserve"> </v>
      </c>
      <c r="L1622" s="16" t="str">
        <f>+CONSOLIDADO!L1626&amp;" "&amp;CONSOLIDADO!M1626</f>
        <v xml:space="preserve"> </v>
      </c>
      <c r="M1622" s="16" t="str">
        <f>+CONSOLIDADO!N1626&amp;" "&amp;CONSOLIDADO!O1626</f>
        <v xml:space="preserve"> </v>
      </c>
    </row>
    <row r="1623" spans="1:13" x14ac:dyDescent="0.2">
      <c r="A1623" s="34" t="str">
        <f t="shared" si="125"/>
        <v>-1120</v>
      </c>
      <c r="B1623" s="34">
        <f t="shared" si="126"/>
        <v>1120</v>
      </c>
      <c r="C1623" s="34" t="str">
        <f t="shared" si="127"/>
        <v/>
      </c>
      <c r="D1623" s="34" t="str">
        <f t="shared" si="128"/>
        <v/>
      </c>
      <c r="E1623" s="34" t="str">
        <f t="shared" si="129"/>
        <v/>
      </c>
      <c r="F1623" s="35" t="str">
        <f>IF(ISERROR(CONSOLIDADO!D1627&amp;IF(LEN(CONSOLIDADO!G1627)=1,"00"&amp;CONSOLIDADO!G1627,IF(LEN(CONSOLIDADO!G1627)=2,"0"&amp;CONSOLIDADO!G1627,IF(LEN(CONSOLIDADO!G1627)=3,CONSOLIDADO!G1627,""))))=TRUE,"",CONSOLIDADO!D1627&amp;IF(LEN(CONSOLIDADO!G1627)=1,"00"&amp;CONSOLIDADO!G1627,IF(LEN(CONSOLIDADO!G1627)=2,"0"&amp;CONSOLIDADO!G1627,IF(LEN(CONSOLIDADO!G1627)=3,CONSOLIDADO!G1627,""))))</f>
        <v/>
      </c>
      <c r="G1623" s="16">
        <f>CONSOLIDADO!B1627</f>
        <v>0</v>
      </c>
      <c r="H1623" s="16" t="str">
        <f>MID(CONSOLIDADO!E1627,6,250)</f>
        <v/>
      </c>
      <c r="I1623" s="36">
        <f>CONSOLIDADO!H1627</f>
        <v>0</v>
      </c>
      <c r="J1623" s="34" t="str">
        <f>+CONSOLIDADO!P1627&amp;" - "&amp;CONSOLIDADO!Q1627&amp;" - "&amp;CONSOLIDADO!R1627&amp;" "&amp;CONSOLIDADO!S1627</f>
        <v xml:space="preserve"> -  -  </v>
      </c>
      <c r="K1623" s="34" t="str">
        <f>+CONSOLIDADO!J1627&amp;" "&amp;CONSOLIDADO!K1627</f>
        <v xml:space="preserve"> </v>
      </c>
      <c r="L1623" s="16" t="str">
        <f>+CONSOLIDADO!L1627&amp;" "&amp;CONSOLIDADO!M1627</f>
        <v xml:space="preserve"> </v>
      </c>
      <c r="M1623" s="16" t="str">
        <f>+CONSOLIDADO!N1627&amp;" "&amp;CONSOLIDADO!O1627</f>
        <v xml:space="preserve"> </v>
      </c>
    </row>
    <row r="1624" spans="1:13" x14ac:dyDescent="0.2">
      <c r="A1624" s="34" t="str">
        <f t="shared" si="125"/>
        <v>-1121</v>
      </c>
      <c r="B1624" s="34">
        <f t="shared" si="126"/>
        <v>1121</v>
      </c>
      <c r="C1624" s="34" t="str">
        <f t="shared" si="127"/>
        <v/>
      </c>
      <c r="D1624" s="34" t="str">
        <f t="shared" si="128"/>
        <v/>
      </c>
      <c r="E1624" s="34" t="str">
        <f t="shared" si="129"/>
        <v/>
      </c>
      <c r="F1624" s="35" t="str">
        <f>IF(ISERROR(CONSOLIDADO!D1628&amp;IF(LEN(CONSOLIDADO!G1628)=1,"00"&amp;CONSOLIDADO!G1628,IF(LEN(CONSOLIDADO!G1628)=2,"0"&amp;CONSOLIDADO!G1628,IF(LEN(CONSOLIDADO!G1628)=3,CONSOLIDADO!G1628,""))))=TRUE,"",CONSOLIDADO!D1628&amp;IF(LEN(CONSOLIDADO!G1628)=1,"00"&amp;CONSOLIDADO!G1628,IF(LEN(CONSOLIDADO!G1628)=2,"0"&amp;CONSOLIDADO!G1628,IF(LEN(CONSOLIDADO!G1628)=3,CONSOLIDADO!G1628,""))))</f>
        <v/>
      </c>
      <c r="G1624" s="16">
        <f>CONSOLIDADO!B1628</f>
        <v>0</v>
      </c>
      <c r="H1624" s="16" t="str">
        <f>MID(CONSOLIDADO!E1628,6,250)</f>
        <v/>
      </c>
      <c r="I1624" s="36">
        <f>CONSOLIDADO!H1628</f>
        <v>0</v>
      </c>
      <c r="J1624" s="34" t="str">
        <f>+CONSOLIDADO!P1628&amp;" - "&amp;CONSOLIDADO!Q1628&amp;" - "&amp;CONSOLIDADO!R1628&amp;" "&amp;CONSOLIDADO!S1628</f>
        <v xml:space="preserve"> -  -  </v>
      </c>
      <c r="K1624" s="34" t="str">
        <f>+CONSOLIDADO!J1628&amp;" "&amp;CONSOLIDADO!K1628</f>
        <v xml:space="preserve"> </v>
      </c>
      <c r="L1624" s="16" t="str">
        <f>+CONSOLIDADO!L1628&amp;" "&amp;CONSOLIDADO!M1628</f>
        <v xml:space="preserve"> </v>
      </c>
      <c r="M1624" s="16" t="str">
        <f>+CONSOLIDADO!N1628&amp;" "&amp;CONSOLIDADO!O1628</f>
        <v xml:space="preserve"> </v>
      </c>
    </row>
    <row r="1625" spans="1:13" x14ac:dyDescent="0.2">
      <c r="A1625" s="34" t="str">
        <f t="shared" si="125"/>
        <v>-1122</v>
      </c>
      <c r="B1625" s="34">
        <f t="shared" si="126"/>
        <v>1122</v>
      </c>
      <c r="C1625" s="34" t="str">
        <f t="shared" si="127"/>
        <v/>
      </c>
      <c r="D1625" s="34" t="str">
        <f t="shared" si="128"/>
        <v/>
      </c>
      <c r="E1625" s="34" t="str">
        <f t="shared" si="129"/>
        <v/>
      </c>
      <c r="F1625" s="35" t="str">
        <f>IF(ISERROR(CONSOLIDADO!D1629&amp;IF(LEN(CONSOLIDADO!G1629)=1,"00"&amp;CONSOLIDADO!G1629,IF(LEN(CONSOLIDADO!G1629)=2,"0"&amp;CONSOLIDADO!G1629,IF(LEN(CONSOLIDADO!G1629)=3,CONSOLIDADO!G1629,""))))=TRUE,"",CONSOLIDADO!D1629&amp;IF(LEN(CONSOLIDADO!G1629)=1,"00"&amp;CONSOLIDADO!G1629,IF(LEN(CONSOLIDADO!G1629)=2,"0"&amp;CONSOLIDADO!G1629,IF(LEN(CONSOLIDADO!G1629)=3,CONSOLIDADO!G1629,""))))</f>
        <v/>
      </c>
      <c r="G1625" s="16">
        <f>CONSOLIDADO!B1629</f>
        <v>0</v>
      </c>
      <c r="H1625" s="16" t="str">
        <f>MID(CONSOLIDADO!E1629,6,250)</f>
        <v/>
      </c>
      <c r="I1625" s="36">
        <f>CONSOLIDADO!H1629</f>
        <v>0</v>
      </c>
      <c r="J1625" s="34" t="str">
        <f>+CONSOLIDADO!P1629&amp;" - "&amp;CONSOLIDADO!Q1629&amp;" - "&amp;CONSOLIDADO!R1629&amp;" "&amp;CONSOLIDADO!S1629</f>
        <v xml:space="preserve"> -  -  </v>
      </c>
      <c r="K1625" s="34" t="str">
        <f>+CONSOLIDADO!J1629&amp;" "&amp;CONSOLIDADO!K1629</f>
        <v xml:space="preserve"> </v>
      </c>
      <c r="L1625" s="16" t="str">
        <f>+CONSOLIDADO!L1629&amp;" "&amp;CONSOLIDADO!M1629</f>
        <v xml:space="preserve"> </v>
      </c>
      <c r="M1625" s="16" t="str">
        <f>+CONSOLIDADO!N1629&amp;" "&amp;CONSOLIDADO!O1629</f>
        <v xml:space="preserve"> </v>
      </c>
    </row>
    <row r="1626" spans="1:13" x14ac:dyDescent="0.2">
      <c r="A1626" s="34" t="str">
        <f t="shared" si="125"/>
        <v>-1123</v>
      </c>
      <c r="B1626" s="34">
        <f t="shared" si="126"/>
        <v>1123</v>
      </c>
      <c r="C1626" s="34" t="str">
        <f t="shared" si="127"/>
        <v/>
      </c>
      <c r="D1626" s="34" t="str">
        <f t="shared" si="128"/>
        <v/>
      </c>
      <c r="E1626" s="34" t="str">
        <f t="shared" si="129"/>
        <v/>
      </c>
      <c r="F1626" s="35" t="str">
        <f>IF(ISERROR(CONSOLIDADO!D1630&amp;IF(LEN(CONSOLIDADO!G1630)=1,"00"&amp;CONSOLIDADO!G1630,IF(LEN(CONSOLIDADO!G1630)=2,"0"&amp;CONSOLIDADO!G1630,IF(LEN(CONSOLIDADO!G1630)=3,CONSOLIDADO!G1630,""))))=TRUE,"",CONSOLIDADO!D1630&amp;IF(LEN(CONSOLIDADO!G1630)=1,"00"&amp;CONSOLIDADO!G1630,IF(LEN(CONSOLIDADO!G1630)=2,"0"&amp;CONSOLIDADO!G1630,IF(LEN(CONSOLIDADO!G1630)=3,CONSOLIDADO!G1630,""))))</f>
        <v/>
      </c>
      <c r="G1626" s="16">
        <f>CONSOLIDADO!B1630</f>
        <v>0</v>
      </c>
      <c r="H1626" s="16" t="str">
        <f>MID(CONSOLIDADO!E1630,6,250)</f>
        <v/>
      </c>
      <c r="I1626" s="36">
        <f>CONSOLIDADO!H1630</f>
        <v>0</v>
      </c>
      <c r="J1626" s="34" t="str">
        <f>+CONSOLIDADO!P1630&amp;" - "&amp;CONSOLIDADO!Q1630&amp;" - "&amp;CONSOLIDADO!R1630&amp;" "&amp;CONSOLIDADO!S1630</f>
        <v xml:space="preserve"> -  -  </v>
      </c>
      <c r="K1626" s="34" t="str">
        <f>+CONSOLIDADO!J1630&amp;" "&amp;CONSOLIDADO!K1630</f>
        <v xml:space="preserve"> </v>
      </c>
      <c r="L1626" s="16" t="str">
        <f>+CONSOLIDADO!L1630&amp;" "&amp;CONSOLIDADO!M1630</f>
        <v xml:space="preserve"> </v>
      </c>
      <c r="M1626" s="16" t="str">
        <f>+CONSOLIDADO!N1630&amp;" "&amp;CONSOLIDADO!O1630</f>
        <v xml:space="preserve"> </v>
      </c>
    </row>
    <row r="1627" spans="1:13" x14ac:dyDescent="0.2">
      <c r="A1627" s="34" t="str">
        <f t="shared" si="125"/>
        <v>-1124</v>
      </c>
      <c r="B1627" s="34">
        <f t="shared" si="126"/>
        <v>1124</v>
      </c>
      <c r="C1627" s="34" t="str">
        <f t="shared" si="127"/>
        <v/>
      </c>
      <c r="D1627" s="34" t="str">
        <f t="shared" si="128"/>
        <v/>
      </c>
      <c r="E1627" s="34" t="str">
        <f t="shared" si="129"/>
        <v/>
      </c>
      <c r="F1627" s="35" t="str">
        <f>IF(ISERROR(CONSOLIDADO!D1631&amp;IF(LEN(CONSOLIDADO!G1631)=1,"00"&amp;CONSOLIDADO!G1631,IF(LEN(CONSOLIDADO!G1631)=2,"0"&amp;CONSOLIDADO!G1631,IF(LEN(CONSOLIDADO!G1631)=3,CONSOLIDADO!G1631,""))))=TRUE,"",CONSOLIDADO!D1631&amp;IF(LEN(CONSOLIDADO!G1631)=1,"00"&amp;CONSOLIDADO!G1631,IF(LEN(CONSOLIDADO!G1631)=2,"0"&amp;CONSOLIDADO!G1631,IF(LEN(CONSOLIDADO!G1631)=3,CONSOLIDADO!G1631,""))))</f>
        <v/>
      </c>
      <c r="G1627" s="16">
        <f>CONSOLIDADO!B1631</f>
        <v>0</v>
      </c>
      <c r="H1627" s="16" t="str">
        <f>MID(CONSOLIDADO!E1631,6,250)</f>
        <v/>
      </c>
      <c r="I1627" s="36">
        <f>CONSOLIDADO!H1631</f>
        <v>0</v>
      </c>
      <c r="J1627" s="34" t="str">
        <f>+CONSOLIDADO!P1631&amp;" - "&amp;CONSOLIDADO!Q1631&amp;" - "&amp;CONSOLIDADO!R1631&amp;" "&amp;CONSOLIDADO!S1631</f>
        <v xml:space="preserve"> -  -  </v>
      </c>
      <c r="K1627" s="34" t="str">
        <f>+CONSOLIDADO!J1631&amp;" "&amp;CONSOLIDADO!K1631</f>
        <v xml:space="preserve"> </v>
      </c>
      <c r="L1627" s="16" t="str">
        <f>+CONSOLIDADO!L1631&amp;" "&amp;CONSOLIDADO!M1631</f>
        <v xml:space="preserve"> </v>
      </c>
      <c r="M1627" s="16" t="str">
        <f>+CONSOLIDADO!N1631&amp;" "&amp;CONSOLIDADO!O1631</f>
        <v xml:space="preserve"> </v>
      </c>
    </row>
    <row r="1628" spans="1:13" x14ac:dyDescent="0.2">
      <c r="A1628" s="34" t="str">
        <f t="shared" si="125"/>
        <v>-1125</v>
      </c>
      <c r="B1628" s="34">
        <f t="shared" si="126"/>
        <v>1125</v>
      </c>
      <c r="C1628" s="34" t="str">
        <f t="shared" si="127"/>
        <v/>
      </c>
      <c r="D1628" s="34" t="str">
        <f t="shared" si="128"/>
        <v/>
      </c>
      <c r="E1628" s="34" t="str">
        <f t="shared" si="129"/>
        <v/>
      </c>
      <c r="F1628" s="35" t="str">
        <f>IF(ISERROR(CONSOLIDADO!D1632&amp;IF(LEN(CONSOLIDADO!G1632)=1,"00"&amp;CONSOLIDADO!G1632,IF(LEN(CONSOLIDADO!G1632)=2,"0"&amp;CONSOLIDADO!G1632,IF(LEN(CONSOLIDADO!G1632)=3,CONSOLIDADO!G1632,""))))=TRUE,"",CONSOLIDADO!D1632&amp;IF(LEN(CONSOLIDADO!G1632)=1,"00"&amp;CONSOLIDADO!G1632,IF(LEN(CONSOLIDADO!G1632)=2,"0"&amp;CONSOLIDADO!G1632,IF(LEN(CONSOLIDADO!G1632)=3,CONSOLIDADO!G1632,""))))</f>
        <v/>
      </c>
      <c r="G1628" s="16">
        <f>CONSOLIDADO!B1632</f>
        <v>0</v>
      </c>
      <c r="H1628" s="16" t="str">
        <f>MID(CONSOLIDADO!E1632,6,250)</f>
        <v/>
      </c>
      <c r="I1628" s="36">
        <f>CONSOLIDADO!H1632</f>
        <v>0</v>
      </c>
      <c r="J1628" s="34" t="str">
        <f>+CONSOLIDADO!P1632&amp;" - "&amp;CONSOLIDADO!Q1632&amp;" - "&amp;CONSOLIDADO!R1632&amp;" "&amp;CONSOLIDADO!S1632</f>
        <v xml:space="preserve"> -  -  </v>
      </c>
      <c r="K1628" s="34" t="str">
        <f>+CONSOLIDADO!J1632&amp;" "&amp;CONSOLIDADO!K1632</f>
        <v xml:space="preserve"> </v>
      </c>
      <c r="L1628" s="16" t="str">
        <f>+CONSOLIDADO!L1632&amp;" "&amp;CONSOLIDADO!M1632</f>
        <v xml:space="preserve"> </v>
      </c>
      <c r="M1628" s="16" t="str">
        <f>+CONSOLIDADO!N1632&amp;" "&amp;CONSOLIDADO!O1632</f>
        <v xml:space="preserve"> </v>
      </c>
    </row>
    <row r="1629" spans="1:13" x14ac:dyDescent="0.2">
      <c r="A1629" s="34" t="str">
        <f t="shared" si="125"/>
        <v>-1126</v>
      </c>
      <c r="B1629" s="34">
        <f t="shared" si="126"/>
        <v>1126</v>
      </c>
      <c r="C1629" s="34" t="str">
        <f t="shared" si="127"/>
        <v/>
      </c>
      <c r="D1629" s="34" t="str">
        <f t="shared" si="128"/>
        <v/>
      </c>
      <c r="E1629" s="34" t="str">
        <f t="shared" si="129"/>
        <v/>
      </c>
      <c r="F1629" s="35" t="str">
        <f>IF(ISERROR(CONSOLIDADO!D1633&amp;IF(LEN(CONSOLIDADO!G1633)=1,"00"&amp;CONSOLIDADO!G1633,IF(LEN(CONSOLIDADO!G1633)=2,"0"&amp;CONSOLIDADO!G1633,IF(LEN(CONSOLIDADO!G1633)=3,CONSOLIDADO!G1633,""))))=TRUE,"",CONSOLIDADO!D1633&amp;IF(LEN(CONSOLIDADO!G1633)=1,"00"&amp;CONSOLIDADO!G1633,IF(LEN(CONSOLIDADO!G1633)=2,"0"&amp;CONSOLIDADO!G1633,IF(LEN(CONSOLIDADO!G1633)=3,CONSOLIDADO!G1633,""))))</f>
        <v/>
      </c>
      <c r="G1629" s="16">
        <f>CONSOLIDADO!B1633</f>
        <v>0</v>
      </c>
      <c r="H1629" s="16" t="str">
        <f>MID(CONSOLIDADO!E1633,6,250)</f>
        <v/>
      </c>
      <c r="I1629" s="36">
        <f>CONSOLIDADO!H1633</f>
        <v>0</v>
      </c>
      <c r="J1629" s="34" t="str">
        <f>+CONSOLIDADO!P1633&amp;" - "&amp;CONSOLIDADO!Q1633&amp;" - "&amp;CONSOLIDADO!R1633&amp;" "&amp;CONSOLIDADO!S1633</f>
        <v xml:space="preserve"> -  -  </v>
      </c>
      <c r="K1629" s="34" t="str">
        <f>+CONSOLIDADO!J1633&amp;" "&amp;CONSOLIDADO!K1633</f>
        <v xml:space="preserve"> </v>
      </c>
      <c r="L1629" s="16" t="str">
        <f>+CONSOLIDADO!L1633&amp;" "&amp;CONSOLIDADO!M1633</f>
        <v xml:space="preserve"> </v>
      </c>
      <c r="M1629" s="16" t="str">
        <f>+CONSOLIDADO!N1633&amp;" "&amp;CONSOLIDADO!O1633</f>
        <v xml:space="preserve"> </v>
      </c>
    </row>
    <row r="1630" spans="1:13" x14ac:dyDescent="0.2">
      <c r="A1630" s="34" t="str">
        <f t="shared" si="125"/>
        <v>-1127</v>
      </c>
      <c r="B1630" s="34">
        <f t="shared" si="126"/>
        <v>1127</v>
      </c>
      <c r="C1630" s="34" t="str">
        <f t="shared" si="127"/>
        <v/>
      </c>
      <c r="D1630" s="34" t="str">
        <f t="shared" si="128"/>
        <v/>
      </c>
      <c r="E1630" s="34" t="str">
        <f t="shared" si="129"/>
        <v/>
      </c>
      <c r="F1630" s="35" t="str">
        <f>IF(ISERROR(CONSOLIDADO!D1634&amp;IF(LEN(CONSOLIDADO!G1634)=1,"00"&amp;CONSOLIDADO!G1634,IF(LEN(CONSOLIDADO!G1634)=2,"0"&amp;CONSOLIDADO!G1634,IF(LEN(CONSOLIDADO!G1634)=3,CONSOLIDADO!G1634,""))))=TRUE,"",CONSOLIDADO!D1634&amp;IF(LEN(CONSOLIDADO!G1634)=1,"00"&amp;CONSOLIDADO!G1634,IF(LEN(CONSOLIDADO!G1634)=2,"0"&amp;CONSOLIDADO!G1634,IF(LEN(CONSOLIDADO!G1634)=3,CONSOLIDADO!G1634,""))))</f>
        <v/>
      </c>
      <c r="G1630" s="16">
        <f>CONSOLIDADO!B1634</f>
        <v>0</v>
      </c>
      <c r="H1630" s="16" t="str">
        <f>MID(CONSOLIDADO!E1634,6,250)</f>
        <v/>
      </c>
      <c r="I1630" s="36">
        <f>CONSOLIDADO!H1634</f>
        <v>0</v>
      </c>
      <c r="J1630" s="34" t="str">
        <f>+CONSOLIDADO!P1634&amp;" - "&amp;CONSOLIDADO!Q1634&amp;" - "&amp;CONSOLIDADO!R1634&amp;" "&amp;CONSOLIDADO!S1634</f>
        <v xml:space="preserve"> -  -  </v>
      </c>
      <c r="K1630" s="34" t="str">
        <f>+CONSOLIDADO!J1634&amp;" "&amp;CONSOLIDADO!K1634</f>
        <v xml:space="preserve"> </v>
      </c>
      <c r="L1630" s="16" t="str">
        <f>+CONSOLIDADO!L1634&amp;" "&amp;CONSOLIDADO!M1634</f>
        <v xml:space="preserve"> </v>
      </c>
      <c r="M1630" s="16" t="str">
        <f>+CONSOLIDADO!N1634&amp;" "&amp;CONSOLIDADO!O1634</f>
        <v xml:space="preserve"> </v>
      </c>
    </row>
    <row r="1631" spans="1:13" x14ac:dyDescent="0.2">
      <c r="A1631" s="34" t="str">
        <f t="shared" si="125"/>
        <v>-1128</v>
      </c>
      <c r="B1631" s="34">
        <f t="shared" si="126"/>
        <v>1128</v>
      </c>
      <c r="C1631" s="34" t="str">
        <f t="shared" si="127"/>
        <v/>
      </c>
      <c r="D1631" s="34" t="str">
        <f t="shared" si="128"/>
        <v/>
      </c>
      <c r="E1631" s="34" t="str">
        <f t="shared" si="129"/>
        <v/>
      </c>
      <c r="F1631" s="35" t="str">
        <f>IF(ISERROR(CONSOLIDADO!D1635&amp;IF(LEN(CONSOLIDADO!G1635)=1,"00"&amp;CONSOLIDADO!G1635,IF(LEN(CONSOLIDADO!G1635)=2,"0"&amp;CONSOLIDADO!G1635,IF(LEN(CONSOLIDADO!G1635)=3,CONSOLIDADO!G1635,""))))=TRUE,"",CONSOLIDADO!D1635&amp;IF(LEN(CONSOLIDADO!G1635)=1,"00"&amp;CONSOLIDADO!G1635,IF(LEN(CONSOLIDADO!G1635)=2,"0"&amp;CONSOLIDADO!G1635,IF(LEN(CONSOLIDADO!G1635)=3,CONSOLIDADO!G1635,""))))</f>
        <v/>
      </c>
      <c r="G1631" s="16">
        <f>CONSOLIDADO!B1635</f>
        <v>0</v>
      </c>
      <c r="H1631" s="16" t="str">
        <f>MID(CONSOLIDADO!E1635,6,250)</f>
        <v/>
      </c>
      <c r="I1631" s="36">
        <f>CONSOLIDADO!H1635</f>
        <v>0</v>
      </c>
      <c r="J1631" s="34" t="str">
        <f>+CONSOLIDADO!P1635&amp;" - "&amp;CONSOLIDADO!Q1635&amp;" - "&amp;CONSOLIDADO!R1635&amp;" "&amp;CONSOLIDADO!S1635</f>
        <v xml:space="preserve"> -  -  </v>
      </c>
      <c r="K1631" s="34" t="str">
        <f>+CONSOLIDADO!J1635&amp;" "&amp;CONSOLIDADO!K1635</f>
        <v xml:space="preserve"> </v>
      </c>
      <c r="L1631" s="16" t="str">
        <f>+CONSOLIDADO!L1635&amp;" "&amp;CONSOLIDADO!M1635</f>
        <v xml:space="preserve"> </v>
      </c>
      <c r="M1631" s="16" t="str">
        <f>+CONSOLIDADO!N1635&amp;" "&amp;CONSOLIDADO!O1635</f>
        <v xml:space="preserve"> </v>
      </c>
    </row>
    <row r="1632" spans="1:13" x14ac:dyDescent="0.2">
      <c r="A1632" s="34" t="str">
        <f t="shared" si="125"/>
        <v>-1129</v>
      </c>
      <c r="B1632" s="34">
        <f t="shared" si="126"/>
        <v>1129</v>
      </c>
      <c r="C1632" s="34" t="str">
        <f t="shared" si="127"/>
        <v/>
      </c>
      <c r="D1632" s="34" t="str">
        <f t="shared" si="128"/>
        <v/>
      </c>
      <c r="E1632" s="34" t="str">
        <f t="shared" si="129"/>
        <v/>
      </c>
      <c r="F1632" s="35" t="str">
        <f>IF(ISERROR(CONSOLIDADO!D1636&amp;IF(LEN(CONSOLIDADO!G1636)=1,"00"&amp;CONSOLIDADO!G1636,IF(LEN(CONSOLIDADO!G1636)=2,"0"&amp;CONSOLIDADO!G1636,IF(LEN(CONSOLIDADO!G1636)=3,CONSOLIDADO!G1636,""))))=TRUE,"",CONSOLIDADO!D1636&amp;IF(LEN(CONSOLIDADO!G1636)=1,"00"&amp;CONSOLIDADO!G1636,IF(LEN(CONSOLIDADO!G1636)=2,"0"&amp;CONSOLIDADO!G1636,IF(LEN(CONSOLIDADO!G1636)=3,CONSOLIDADO!G1636,""))))</f>
        <v/>
      </c>
      <c r="G1632" s="16">
        <f>CONSOLIDADO!B1636</f>
        <v>0</v>
      </c>
      <c r="H1632" s="16" t="str">
        <f>MID(CONSOLIDADO!E1636,6,250)</f>
        <v/>
      </c>
      <c r="I1632" s="36">
        <f>CONSOLIDADO!H1636</f>
        <v>0</v>
      </c>
      <c r="J1632" s="34" t="str">
        <f>+CONSOLIDADO!P1636&amp;" - "&amp;CONSOLIDADO!Q1636&amp;" - "&amp;CONSOLIDADO!R1636&amp;" "&amp;CONSOLIDADO!S1636</f>
        <v xml:space="preserve"> -  -  </v>
      </c>
      <c r="K1632" s="34" t="str">
        <f>+CONSOLIDADO!J1636&amp;" "&amp;CONSOLIDADO!K1636</f>
        <v xml:space="preserve"> </v>
      </c>
      <c r="L1632" s="16" t="str">
        <f>+CONSOLIDADO!L1636&amp;" "&amp;CONSOLIDADO!M1636</f>
        <v xml:space="preserve"> </v>
      </c>
      <c r="M1632" s="16" t="str">
        <f>+CONSOLIDADO!N1636&amp;" "&amp;CONSOLIDADO!O1636</f>
        <v xml:space="preserve"> </v>
      </c>
    </row>
    <row r="1633" spans="1:13" x14ac:dyDescent="0.2">
      <c r="A1633" s="34" t="str">
        <f t="shared" si="125"/>
        <v>-1130</v>
      </c>
      <c r="B1633" s="34">
        <f t="shared" si="126"/>
        <v>1130</v>
      </c>
      <c r="C1633" s="34" t="str">
        <f t="shared" si="127"/>
        <v/>
      </c>
      <c r="D1633" s="34" t="str">
        <f t="shared" si="128"/>
        <v/>
      </c>
      <c r="E1633" s="34" t="str">
        <f t="shared" si="129"/>
        <v/>
      </c>
      <c r="F1633" s="35" t="str">
        <f>IF(ISERROR(CONSOLIDADO!D1637&amp;IF(LEN(CONSOLIDADO!G1637)=1,"00"&amp;CONSOLIDADO!G1637,IF(LEN(CONSOLIDADO!G1637)=2,"0"&amp;CONSOLIDADO!G1637,IF(LEN(CONSOLIDADO!G1637)=3,CONSOLIDADO!G1637,""))))=TRUE,"",CONSOLIDADO!D1637&amp;IF(LEN(CONSOLIDADO!G1637)=1,"00"&amp;CONSOLIDADO!G1637,IF(LEN(CONSOLIDADO!G1637)=2,"0"&amp;CONSOLIDADO!G1637,IF(LEN(CONSOLIDADO!G1637)=3,CONSOLIDADO!G1637,""))))</f>
        <v/>
      </c>
      <c r="G1633" s="16">
        <f>CONSOLIDADO!B1637</f>
        <v>0</v>
      </c>
      <c r="H1633" s="16" t="str">
        <f>MID(CONSOLIDADO!E1637,6,250)</f>
        <v/>
      </c>
      <c r="I1633" s="36">
        <f>CONSOLIDADO!H1637</f>
        <v>0</v>
      </c>
      <c r="J1633" s="34" t="str">
        <f>+CONSOLIDADO!P1637&amp;" - "&amp;CONSOLIDADO!Q1637&amp;" - "&amp;CONSOLIDADO!R1637&amp;" "&amp;CONSOLIDADO!S1637</f>
        <v xml:space="preserve"> -  -  </v>
      </c>
      <c r="K1633" s="34" t="str">
        <f>+CONSOLIDADO!J1637&amp;" "&amp;CONSOLIDADO!K1637</f>
        <v xml:space="preserve"> </v>
      </c>
      <c r="L1633" s="16" t="str">
        <f>+CONSOLIDADO!L1637&amp;" "&amp;CONSOLIDADO!M1637</f>
        <v xml:space="preserve"> </v>
      </c>
      <c r="M1633" s="16" t="str">
        <f>+CONSOLIDADO!N1637&amp;" "&amp;CONSOLIDADO!O1637</f>
        <v xml:space="preserve"> </v>
      </c>
    </row>
    <row r="1634" spans="1:13" x14ac:dyDescent="0.2">
      <c r="A1634" s="34" t="str">
        <f t="shared" si="125"/>
        <v>-1131</v>
      </c>
      <c r="B1634" s="34">
        <f t="shared" si="126"/>
        <v>1131</v>
      </c>
      <c r="C1634" s="34" t="str">
        <f t="shared" si="127"/>
        <v/>
      </c>
      <c r="D1634" s="34" t="str">
        <f t="shared" si="128"/>
        <v/>
      </c>
      <c r="E1634" s="34" t="str">
        <f t="shared" si="129"/>
        <v/>
      </c>
      <c r="F1634" s="35" t="str">
        <f>IF(ISERROR(CONSOLIDADO!D1638&amp;IF(LEN(CONSOLIDADO!G1638)=1,"00"&amp;CONSOLIDADO!G1638,IF(LEN(CONSOLIDADO!G1638)=2,"0"&amp;CONSOLIDADO!G1638,IF(LEN(CONSOLIDADO!G1638)=3,CONSOLIDADO!G1638,""))))=TRUE,"",CONSOLIDADO!D1638&amp;IF(LEN(CONSOLIDADO!G1638)=1,"00"&amp;CONSOLIDADO!G1638,IF(LEN(CONSOLIDADO!G1638)=2,"0"&amp;CONSOLIDADO!G1638,IF(LEN(CONSOLIDADO!G1638)=3,CONSOLIDADO!G1638,""))))</f>
        <v/>
      </c>
      <c r="G1634" s="16">
        <f>CONSOLIDADO!B1638</f>
        <v>0</v>
      </c>
      <c r="H1634" s="16" t="str">
        <f>MID(CONSOLIDADO!E1638,6,250)</f>
        <v/>
      </c>
      <c r="I1634" s="36">
        <f>CONSOLIDADO!H1638</f>
        <v>0</v>
      </c>
      <c r="J1634" s="34" t="str">
        <f>+CONSOLIDADO!P1638&amp;" - "&amp;CONSOLIDADO!Q1638&amp;" - "&amp;CONSOLIDADO!R1638&amp;" "&amp;CONSOLIDADO!S1638</f>
        <v xml:space="preserve"> -  -  </v>
      </c>
      <c r="K1634" s="34" t="str">
        <f>+CONSOLIDADO!J1638&amp;" "&amp;CONSOLIDADO!K1638</f>
        <v xml:space="preserve"> </v>
      </c>
      <c r="L1634" s="16" t="str">
        <f>+CONSOLIDADO!L1638&amp;" "&amp;CONSOLIDADO!M1638</f>
        <v xml:space="preserve"> </v>
      </c>
      <c r="M1634" s="16" t="str">
        <f>+CONSOLIDADO!N1638&amp;" "&amp;CONSOLIDADO!O1638</f>
        <v xml:space="preserve"> </v>
      </c>
    </row>
    <row r="1635" spans="1:13" x14ac:dyDescent="0.2">
      <c r="A1635" s="34" t="str">
        <f t="shared" si="125"/>
        <v>-1132</v>
      </c>
      <c r="B1635" s="34">
        <f t="shared" si="126"/>
        <v>1132</v>
      </c>
      <c r="C1635" s="34" t="str">
        <f t="shared" si="127"/>
        <v/>
      </c>
      <c r="D1635" s="34" t="str">
        <f t="shared" si="128"/>
        <v/>
      </c>
      <c r="E1635" s="34" t="str">
        <f t="shared" si="129"/>
        <v/>
      </c>
      <c r="F1635" s="35" t="str">
        <f>IF(ISERROR(CONSOLIDADO!D1639&amp;IF(LEN(CONSOLIDADO!G1639)=1,"00"&amp;CONSOLIDADO!G1639,IF(LEN(CONSOLIDADO!G1639)=2,"0"&amp;CONSOLIDADO!G1639,IF(LEN(CONSOLIDADO!G1639)=3,CONSOLIDADO!G1639,""))))=TRUE,"",CONSOLIDADO!D1639&amp;IF(LEN(CONSOLIDADO!G1639)=1,"00"&amp;CONSOLIDADO!G1639,IF(LEN(CONSOLIDADO!G1639)=2,"0"&amp;CONSOLIDADO!G1639,IF(LEN(CONSOLIDADO!G1639)=3,CONSOLIDADO!G1639,""))))</f>
        <v/>
      </c>
      <c r="G1635" s="16">
        <f>CONSOLIDADO!B1639</f>
        <v>0</v>
      </c>
      <c r="H1635" s="16" t="str">
        <f>MID(CONSOLIDADO!E1639,6,250)</f>
        <v/>
      </c>
      <c r="I1635" s="36">
        <f>CONSOLIDADO!H1639</f>
        <v>0</v>
      </c>
      <c r="J1635" s="34" t="str">
        <f>+CONSOLIDADO!P1639&amp;" - "&amp;CONSOLIDADO!Q1639&amp;" - "&amp;CONSOLIDADO!R1639&amp;" "&amp;CONSOLIDADO!S1639</f>
        <v xml:space="preserve"> -  -  </v>
      </c>
      <c r="K1635" s="34" t="str">
        <f>+CONSOLIDADO!J1639&amp;" "&amp;CONSOLIDADO!K1639</f>
        <v xml:space="preserve"> </v>
      </c>
      <c r="L1635" s="16" t="str">
        <f>+CONSOLIDADO!L1639&amp;" "&amp;CONSOLIDADO!M1639</f>
        <v xml:space="preserve"> </v>
      </c>
      <c r="M1635" s="16" t="str">
        <f>+CONSOLIDADO!N1639&amp;" "&amp;CONSOLIDADO!O1639</f>
        <v xml:space="preserve"> </v>
      </c>
    </row>
    <row r="1636" spans="1:13" x14ac:dyDescent="0.2">
      <c r="A1636" s="34" t="str">
        <f t="shared" si="125"/>
        <v>-1133</v>
      </c>
      <c r="B1636" s="34">
        <f t="shared" si="126"/>
        <v>1133</v>
      </c>
      <c r="C1636" s="34" t="str">
        <f t="shared" si="127"/>
        <v/>
      </c>
      <c r="D1636" s="34" t="str">
        <f t="shared" si="128"/>
        <v/>
      </c>
      <c r="E1636" s="34" t="str">
        <f t="shared" si="129"/>
        <v/>
      </c>
      <c r="F1636" s="35" t="str">
        <f>IF(ISERROR(CONSOLIDADO!D1640&amp;IF(LEN(CONSOLIDADO!G1640)=1,"00"&amp;CONSOLIDADO!G1640,IF(LEN(CONSOLIDADO!G1640)=2,"0"&amp;CONSOLIDADO!G1640,IF(LEN(CONSOLIDADO!G1640)=3,CONSOLIDADO!G1640,""))))=TRUE,"",CONSOLIDADO!D1640&amp;IF(LEN(CONSOLIDADO!G1640)=1,"00"&amp;CONSOLIDADO!G1640,IF(LEN(CONSOLIDADO!G1640)=2,"0"&amp;CONSOLIDADO!G1640,IF(LEN(CONSOLIDADO!G1640)=3,CONSOLIDADO!G1640,""))))</f>
        <v/>
      </c>
      <c r="G1636" s="16">
        <f>CONSOLIDADO!B1640</f>
        <v>0</v>
      </c>
      <c r="H1636" s="16" t="str">
        <f>MID(CONSOLIDADO!E1640,6,250)</f>
        <v/>
      </c>
      <c r="I1636" s="36">
        <f>CONSOLIDADO!H1640</f>
        <v>0</v>
      </c>
      <c r="J1636" s="34" t="str">
        <f>+CONSOLIDADO!P1640&amp;" - "&amp;CONSOLIDADO!Q1640&amp;" - "&amp;CONSOLIDADO!R1640&amp;" "&amp;CONSOLIDADO!S1640</f>
        <v xml:space="preserve"> -  -  </v>
      </c>
      <c r="K1636" s="34" t="str">
        <f>+CONSOLIDADO!J1640&amp;" "&amp;CONSOLIDADO!K1640</f>
        <v xml:space="preserve"> </v>
      </c>
      <c r="L1636" s="16" t="str">
        <f>+CONSOLIDADO!L1640&amp;" "&amp;CONSOLIDADO!M1640</f>
        <v xml:space="preserve"> </v>
      </c>
      <c r="M1636" s="16" t="str">
        <f>+CONSOLIDADO!N1640&amp;" "&amp;CONSOLIDADO!O1640</f>
        <v xml:space="preserve"> </v>
      </c>
    </row>
    <row r="1637" spans="1:13" x14ac:dyDescent="0.2">
      <c r="A1637" s="34" t="str">
        <f t="shared" si="125"/>
        <v>-1134</v>
      </c>
      <c r="B1637" s="34">
        <f t="shared" si="126"/>
        <v>1134</v>
      </c>
      <c r="C1637" s="34" t="str">
        <f t="shared" si="127"/>
        <v/>
      </c>
      <c r="D1637" s="34" t="str">
        <f t="shared" si="128"/>
        <v/>
      </c>
      <c r="E1637" s="34" t="str">
        <f t="shared" si="129"/>
        <v/>
      </c>
      <c r="F1637" s="35" t="str">
        <f>IF(ISERROR(CONSOLIDADO!D1641&amp;IF(LEN(CONSOLIDADO!G1641)=1,"00"&amp;CONSOLIDADO!G1641,IF(LEN(CONSOLIDADO!G1641)=2,"0"&amp;CONSOLIDADO!G1641,IF(LEN(CONSOLIDADO!G1641)=3,CONSOLIDADO!G1641,""))))=TRUE,"",CONSOLIDADO!D1641&amp;IF(LEN(CONSOLIDADO!G1641)=1,"00"&amp;CONSOLIDADO!G1641,IF(LEN(CONSOLIDADO!G1641)=2,"0"&amp;CONSOLIDADO!G1641,IF(LEN(CONSOLIDADO!G1641)=3,CONSOLIDADO!G1641,""))))</f>
        <v/>
      </c>
      <c r="G1637" s="16">
        <f>CONSOLIDADO!B1641</f>
        <v>0</v>
      </c>
      <c r="H1637" s="16" t="str">
        <f>MID(CONSOLIDADO!E1641,6,250)</f>
        <v/>
      </c>
      <c r="I1637" s="36">
        <f>CONSOLIDADO!H1641</f>
        <v>0</v>
      </c>
      <c r="J1637" s="34" t="str">
        <f>+CONSOLIDADO!P1641&amp;" - "&amp;CONSOLIDADO!Q1641&amp;" - "&amp;CONSOLIDADO!R1641&amp;" "&amp;CONSOLIDADO!S1641</f>
        <v xml:space="preserve"> -  -  </v>
      </c>
      <c r="K1637" s="34" t="str">
        <f>+CONSOLIDADO!J1641&amp;" "&amp;CONSOLIDADO!K1641</f>
        <v xml:space="preserve"> </v>
      </c>
      <c r="L1637" s="16" t="str">
        <f>+CONSOLIDADO!L1641&amp;" "&amp;CONSOLIDADO!M1641</f>
        <v xml:space="preserve"> </v>
      </c>
      <c r="M1637" s="16" t="str">
        <f>+CONSOLIDADO!N1641&amp;" "&amp;CONSOLIDADO!O1641</f>
        <v xml:space="preserve"> </v>
      </c>
    </row>
    <row r="1638" spans="1:13" x14ac:dyDescent="0.2">
      <c r="A1638" s="34" t="str">
        <f t="shared" si="125"/>
        <v>-1135</v>
      </c>
      <c r="B1638" s="34">
        <f t="shared" si="126"/>
        <v>1135</v>
      </c>
      <c r="C1638" s="34" t="str">
        <f t="shared" si="127"/>
        <v/>
      </c>
      <c r="D1638" s="34" t="str">
        <f t="shared" si="128"/>
        <v/>
      </c>
      <c r="E1638" s="34" t="str">
        <f t="shared" si="129"/>
        <v/>
      </c>
      <c r="F1638" s="35" t="str">
        <f>IF(ISERROR(CONSOLIDADO!D1642&amp;IF(LEN(CONSOLIDADO!G1642)=1,"00"&amp;CONSOLIDADO!G1642,IF(LEN(CONSOLIDADO!G1642)=2,"0"&amp;CONSOLIDADO!G1642,IF(LEN(CONSOLIDADO!G1642)=3,CONSOLIDADO!G1642,""))))=TRUE,"",CONSOLIDADO!D1642&amp;IF(LEN(CONSOLIDADO!G1642)=1,"00"&amp;CONSOLIDADO!G1642,IF(LEN(CONSOLIDADO!G1642)=2,"0"&amp;CONSOLIDADO!G1642,IF(LEN(CONSOLIDADO!G1642)=3,CONSOLIDADO!G1642,""))))</f>
        <v/>
      </c>
      <c r="G1638" s="16">
        <f>CONSOLIDADO!B1642</f>
        <v>0</v>
      </c>
      <c r="H1638" s="16" t="str">
        <f>MID(CONSOLIDADO!E1642,6,250)</f>
        <v/>
      </c>
      <c r="I1638" s="36">
        <f>CONSOLIDADO!H1642</f>
        <v>0</v>
      </c>
      <c r="J1638" s="34" t="str">
        <f>+CONSOLIDADO!P1642&amp;" - "&amp;CONSOLIDADO!Q1642&amp;" - "&amp;CONSOLIDADO!R1642&amp;" "&amp;CONSOLIDADO!S1642</f>
        <v xml:space="preserve"> -  -  </v>
      </c>
      <c r="K1638" s="34" t="str">
        <f>+CONSOLIDADO!J1642&amp;" "&amp;CONSOLIDADO!K1642</f>
        <v xml:space="preserve"> </v>
      </c>
      <c r="L1638" s="16" t="str">
        <f>+CONSOLIDADO!L1642&amp;" "&amp;CONSOLIDADO!M1642</f>
        <v xml:space="preserve"> </v>
      </c>
      <c r="M1638" s="16" t="str">
        <f>+CONSOLIDADO!N1642&amp;" "&amp;CONSOLIDADO!O1642</f>
        <v xml:space="preserve"> </v>
      </c>
    </row>
    <row r="1639" spans="1:13" x14ac:dyDescent="0.2">
      <c r="A1639" s="34" t="str">
        <f t="shared" si="125"/>
        <v>-1136</v>
      </c>
      <c r="B1639" s="34">
        <f t="shared" si="126"/>
        <v>1136</v>
      </c>
      <c r="C1639" s="34" t="str">
        <f t="shared" si="127"/>
        <v/>
      </c>
      <c r="D1639" s="34" t="str">
        <f t="shared" si="128"/>
        <v/>
      </c>
      <c r="E1639" s="34" t="str">
        <f t="shared" si="129"/>
        <v/>
      </c>
      <c r="F1639" s="35" t="str">
        <f>IF(ISERROR(CONSOLIDADO!D1643&amp;IF(LEN(CONSOLIDADO!G1643)=1,"00"&amp;CONSOLIDADO!G1643,IF(LEN(CONSOLIDADO!G1643)=2,"0"&amp;CONSOLIDADO!G1643,IF(LEN(CONSOLIDADO!G1643)=3,CONSOLIDADO!G1643,""))))=TRUE,"",CONSOLIDADO!D1643&amp;IF(LEN(CONSOLIDADO!G1643)=1,"00"&amp;CONSOLIDADO!G1643,IF(LEN(CONSOLIDADO!G1643)=2,"0"&amp;CONSOLIDADO!G1643,IF(LEN(CONSOLIDADO!G1643)=3,CONSOLIDADO!G1643,""))))</f>
        <v/>
      </c>
      <c r="G1639" s="16">
        <f>CONSOLIDADO!B1643</f>
        <v>0</v>
      </c>
      <c r="H1639" s="16" t="str">
        <f>MID(CONSOLIDADO!E1643,6,250)</f>
        <v/>
      </c>
      <c r="I1639" s="36">
        <f>CONSOLIDADO!H1643</f>
        <v>0</v>
      </c>
      <c r="J1639" s="34" t="str">
        <f>+CONSOLIDADO!P1643&amp;" - "&amp;CONSOLIDADO!Q1643&amp;" - "&amp;CONSOLIDADO!R1643&amp;" "&amp;CONSOLIDADO!S1643</f>
        <v xml:space="preserve"> -  -  </v>
      </c>
      <c r="K1639" s="34" t="str">
        <f>+CONSOLIDADO!J1643&amp;" "&amp;CONSOLIDADO!K1643</f>
        <v xml:space="preserve"> </v>
      </c>
      <c r="L1639" s="16" t="str">
        <f>+CONSOLIDADO!L1643&amp;" "&amp;CONSOLIDADO!M1643</f>
        <v xml:space="preserve"> </v>
      </c>
      <c r="M1639" s="16" t="str">
        <f>+CONSOLIDADO!N1643&amp;" "&amp;CONSOLIDADO!O1643</f>
        <v xml:space="preserve"> </v>
      </c>
    </row>
    <row r="1640" spans="1:13" x14ac:dyDescent="0.2">
      <c r="A1640" s="34" t="str">
        <f t="shared" si="125"/>
        <v>-1137</v>
      </c>
      <c r="B1640" s="34">
        <f t="shared" si="126"/>
        <v>1137</v>
      </c>
      <c r="C1640" s="34" t="str">
        <f t="shared" si="127"/>
        <v/>
      </c>
      <c r="D1640" s="34" t="str">
        <f t="shared" si="128"/>
        <v/>
      </c>
      <c r="E1640" s="34" t="str">
        <f t="shared" si="129"/>
        <v/>
      </c>
      <c r="F1640" s="35" t="str">
        <f>IF(ISERROR(CONSOLIDADO!D1644&amp;IF(LEN(CONSOLIDADO!G1644)=1,"00"&amp;CONSOLIDADO!G1644,IF(LEN(CONSOLIDADO!G1644)=2,"0"&amp;CONSOLIDADO!G1644,IF(LEN(CONSOLIDADO!G1644)=3,CONSOLIDADO!G1644,""))))=TRUE,"",CONSOLIDADO!D1644&amp;IF(LEN(CONSOLIDADO!G1644)=1,"00"&amp;CONSOLIDADO!G1644,IF(LEN(CONSOLIDADO!G1644)=2,"0"&amp;CONSOLIDADO!G1644,IF(LEN(CONSOLIDADO!G1644)=3,CONSOLIDADO!G1644,""))))</f>
        <v/>
      </c>
      <c r="G1640" s="16">
        <f>CONSOLIDADO!B1644</f>
        <v>0</v>
      </c>
      <c r="H1640" s="16" t="str">
        <f>MID(CONSOLIDADO!E1644,6,250)</f>
        <v/>
      </c>
      <c r="I1640" s="36">
        <f>CONSOLIDADO!H1644</f>
        <v>0</v>
      </c>
      <c r="J1640" s="34" t="str">
        <f>+CONSOLIDADO!P1644&amp;" - "&amp;CONSOLIDADO!Q1644&amp;" - "&amp;CONSOLIDADO!R1644&amp;" "&amp;CONSOLIDADO!S1644</f>
        <v xml:space="preserve"> -  -  </v>
      </c>
      <c r="K1640" s="34" t="str">
        <f>+CONSOLIDADO!J1644&amp;" "&amp;CONSOLIDADO!K1644</f>
        <v xml:space="preserve"> </v>
      </c>
      <c r="L1640" s="16" t="str">
        <f>+CONSOLIDADO!L1644&amp;" "&amp;CONSOLIDADO!M1644</f>
        <v xml:space="preserve"> </v>
      </c>
      <c r="M1640" s="16" t="str">
        <f>+CONSOLIDADO!N1644&amp;" "&amp;CONSOLIDADO!O1644</f>
        <v xml:space="preserve"> </v>
      </c>
    </row>
    <row r="1641" spans="1:13" x14ac:dyDescent="0.2">
      <c r="A1641" s="34" t="str">
        <f t="shared" si="125"/>
        <v>-1138</v>
      </c>
      <c r="B1641" s="34">
        <f t="shared" si="126"/>
        <v>1138</v>
      </c>
      <c r="C1641" s="34" t="str">
        <f t="shared" si="127"/>
        <v/>
      </c>
      <c r="D1641" s="34" t="str">
        <f t="shared" si="128"/>
        <v/>
      </c>
      <c r="E1641" s="34" t="str">
        <f t="shared" si="129"/>
        <v/>
      </c>
      <c r="F1641" s="35" t="str">
        <f>IF(ISERROR(CONSOLIDADO!D1645&amp;IF(LEN(CONSOLIDADO!G1645)=1,"00"&amp;CONSOLIDADO!G1645,IF(LEN(CONSOLIDADO!G1645)=2,"0"&amp;CONSOLIDADO!G1645,IF(LEN(CONSOLIDADO!G1645)=3,CONSOLIDADO!G1645,""))))=TRUE,"",CONSOLIDADO!D1645&amp;IF(LEN(CONSOLIDADO!G1645)=1,"00"&amp;CONSOLIDADO!G1645,IF(LEN(CONSOLIDADO!G1645)=2,"0"&amp;CONSOLIDADO!G1645,IF(LEN(CONSOLIDADO!G1645)=3,CONSOLIDADO!G1645,""))))</f>
        <v/>
      </c>
      <c r="G1641" s="16">
        <f>CONSOLIDADO!B1645</f>
        <v>0</v>
      </c>
      <c r="H1641" s="16" t="str">
        <f>MID(CONSOLIDADO!E1645,6,250)</f>
        <v/>
      </c>
      <c r="I1641" s="36">
        <f>CONSOLIDADO!H1645</f>
        <v>0</v>
      </c>
      <c r="J1641" s="34" t="str">
        <f>+CONSOLIDADO!P1645&amp;" - "&amp;CONSOLIDADO!Q1645&amp;" - "&amp;CONSOLIDADO!R1645&amp;" "&amp;CONSOLIDADO!S1645</f>
        <v xml:space="preserve"> -  -  </v>
      </c>
      <c r="K1641" s="34" t="str">
        <f>+CONSOLIDADO!J1645&amp;" "&amp;CONSOLIDADO!K1645</f>
        <v xml:space="preserve"> </v>
      </c>
      <c r="L1641" s="16" t="str">
        <f>+CONSOLIDADO!L1645&amp;" "&amp;CONSOLIDADO!M1645</f>
        <v xml:space="preserve"> </v>
      </c>
      <c r="M1641" s="16" t="str">
        <f>+CONSOLIDADO!N1645&amp;" "&amp;CONSOLIDADO!O1645</f>
        <v xml:space="preserve"> </v>
      </c>
    </row>
    <row r="1642" spans="1:13" x14ac:dyDescent="0.2">
      <c r="A1642" s="34" t="str">
        <f t="shared" si="125"/>
        <v>-1139</v>
      </c>
      <c r="B1642" s="34">
        <f t="shared" si="126"/>
        <v>1139</v>
      </c>
      <c r="C1642" s="34" t="str">
        <f t="shared" si="127"/>
        <v/>
      </c>
      <c r="D1642" s="34" t="str">
        <f t="shared" si="128"/>
        <v/>
      </c>
      <c r="E1642" s="34" t="str">
        <f t="shared" si="129"/>
        <v/>
      </c>
      <c r="F1642" s="35" t="str">
        <f>IF(ISERROR(CONSOLIDADO!D1646&amp;IF(LEN(CONSOLIDADO!G1646)=1,"00"&amp;CONSOLIDADO!G1646,IF(LEN(CONSOLIDADO!G1646)=2,"0"&amp;CONSOLIDADO!G1646,IF(LEN(CONSOLIDADO!G1646)=3,CONSOLIDADO!G1646,""))))=TRUE,"",CONSOLIDADO!D1646&amp;IF(LEN(CONSOLIDADO!G1646)=1,"00"&amp;CONSOLIDADO!G1646,IF(LEN(CONSOLIDADO!G1646)=2,"0"&amp;CONSOLIDADO!G1646,IF(LEN(CONSOLIDADO!G1646)=3,CONSOLIDADO!G1646,""))))</f>
        <v/>
      </c>
      <c r="G1642" s="16">
        <f>CONSOLIDADO!B1646</f>
        <v>0</v>
      </c>
      <c r="H1642" s="16" t="str">
        <f>MID(CONSOLIDADO!E1646,6,250)</f>
        <v/>
      </c>
      <c r="I1642" s="36">
        <f>CONSOLIDADO!H1646</f>
        <v>0</v>
      </c>
      <c r="J1642" s="34" t="str">
        <f>+CONSOLIDADO!P1646&amp;" - "&amp;CONSOLIDADO!Q1646&amp;" - "&amp;CONSOLIDADO!R1646&amp;" "&amp;CONSOLIDADO!S1646</f>
        <v xml:space="preserve"> -  -  </v>
      </c>
      <c r="K1642" s="34" t="str">
        <f>+CONSOLIDADO!J1646&amp;" "&amp;CONSOLIDADO!K1646</f>
        <v xml:space="preserve"> </v>
      </c>
      <c r="L1642" s="16" t="str">
        <f>+CONSOLIDADO!L1646&amp;" "&amp;CONSOLIDADO!M1646</f>
        <v xml:space="preserve"> </v>
      </c>
      <c r="M1642" s="16" t="str">
        <f>+CONSOLIDADO!N1646&amp;" "&amp;CONSOLIDADO!O1646</f>
        <v xml:space="preserve"> </v>
      </c>
    </row>
    <row r="1643" spans="1:13" x14ac:dyDescent="0.2">
      <c r="A1643" s="34" t="str">
        <f t="shared" si="125"/>
        <v>-1140</v>
      </c>
      <c r="B1643" s="34">
        <f t="shared" si="126"/>
        <v>1140</v>
      </c>
      <c r="C1643" s="34" t="str">
        <f t="shared" si="127"/>
        <v/>
      </c>
      <c r="D1643" s="34" t="str">
        <f t="shared" si="128"/>
        <v/>
      </c>
      <c r="E1643" s="34" t="str">
        <f t="shared" si="129"/>
        <v/>
      </c>
      <c r="F1643" s="35" t="str">
        <f>IF(ISERROR(CONSOLIDADO!D1647&amp;IF(LEN(CONSOLIDADO!G1647)=1,"00"&amp;CONSOLIDADO!G1647,IF(LEN(CONSOLIDADO!G1647)=2,"0"&amp;CONSOLIDADO!G1647,IF(LEN(CONSOLIDADO!G1647)=3,CONSOLIDADO!G1647,""))))=TRUE,"",CONSOLIDADO!D1647&amp;IF(LEN(CONSOLIDADO!G1647)=1,"00"&amp;CONSOLIDADO!G1647,IF(LEN(CONSOLIDADO!G1647)=2,"0"&amp;CONSOLIDADO!G1647,IF(LEN(CONSOLIDADO!G1647)=3,CONSOLIDADO!G1647,""))))</f>
        <v/>
      </c>
      <c r="G1643" s="16">
        <f>CONSOLIDADO!B1647</f>
        <v>0</v>
      </c>
      <c r="H1643" s="16" t="str">
        <f>MID(CONSOLIDADO!E1647,6,250)</f>
        <v/>
      </c>
      <c r="I1643" s="36">
        <f>CONSOLIDADO!H1647</f>
        <v>0</v>
      </c>
      <c r="J1643" s="34" t="str">
        <f>+CONSOLIDADO!P1647&amp;" - "&amp;CONSOLIDADO!Q1647&amp;" - "&amp;CONSOLIDADO!R1647&amp;" "&amp;CONSOLIDADO!S1647</f>
        <v xml:space="preserve"> -  -  </v>
      </c>
      <c r="K1643" s="34" t="str">
        <f>+CONSOLIDADO!J1647&amp;" "&amp;CONSOLIDADO!K1647</f>
        <v xml:space="preserve"> </v>
      </c>
      <c r="L1643" s="16" t="str">
        <f>+CONSOLIDADO!L1647&amp;" "&amp;CONSOLIDADO!M1647</f>
        <v xml:space="preserve"> </v>
      </c>
      <c r="M1643" s="16" t="str">
        <f>+CONSOLIDADO!N1647&amp;" "&amp;CONSOLIDADO!O1647</f>
        <v xml:space="preserve"> </v>
      </c>
    </row>
    <row r="1644" spans="1:13" x14ac:dyDescent="0.2">
      <c r="A1644" s="34" t="str">
        <f t="shared" si="125"/>
        <v>-1141</v>
      </c>
      <c r="B1644" s="34">
        <f t="shared" si="126"/>
        <v>1141</v>
      </c>
      <c r="C1644" s="34" t="str">
        <f t="shared" si="127"/>
        <v/>
      </c>
      <c r="D1644" s="34" t="str">
        <f t="shared" si="128"/>
        <v/>
      </c>
      <c r="E1644" s="34" t="str">
        <f t="shared" si="129"/>
        <v/>
      </c>
      <c r="F1644" s="35" t="str">
        <f>IF(ISERROR(CONSOLIDADO!D1648&amp;IF(LEN(CONSOLIDADO!G1648)=1,"00"&amp;CONSOLIDADO!G1648,IF(LEN(CONSOLIDADO!G1648)=2,"0"&amp;CONSOLIDADO!G1648,IF(LEN(CONSOLIDADO!G1648)=3,CONSOLIDADO!G1648,""))))=TRUE,"",CONSOLIDADO!D1648&amp;IF(LEN(CONSOLIDADO!G1648)=1,"00"&amp;CONSOLIDADO!G1648,IF(LEN(CONSOLIDADO!G1648)=2,"0"&amp;CONSOLIDADO!G1648,IF(LEN(CONSOLIDADO!G1648)=3,CONSOLIDADO!G1648,""))))</f>
        <v/>
      </c>
      <c r="G1644" s="16">
        <f>CONSOLIDADO!B1648</f>
        <v>0</v>
      </c>
      <c r="H1644" s="16" t="str">
        <f>MID(CONSOLIDADO!E1648,6,250)</f>
        <v/>
      </c>
      <c r="I1644" s="36">
        <f>CONSOLIDADO!H1648</f>
        <v>0</v>
      </c>
      <c r="J1644" s="34" t="str">
        <f>+CONSOLIDADO!P1648&amp;" - "&amp;CONSOLIDADO!Q1648&amp;" - "&amp;CONSOLIDADO!R1648&amp;" "&amp;CONSOLIDADO!S1648</f>
        <v xml:space="preserve"> -  -  </v>
      </c>
      <c r="K1644" s="34" t="str">
        <f>+CONSOLIDADO!J1648&amp;" "&amp;CONSOLIDADO!K1648</f>
        <v xml:space="preserve"> </v>
      </c>
      <c r="L1644" s="16" t="str">
        <f>+CONSOLIDADO!L1648&amp;" "&amp;CONSOLIDADO!M1648</f>
        <v xml:space="preserve"> </v>
      </c>
      <c r="M1644" s="16" t="str">
        <f>+CONSOLIDADO!N1648&amp;" "&amp;CONSOLIDADO!O1648</f>
        <v xml:space="preserve"> </v>
      </c>
    </row>
    <row r="1645" spans="1:13" x14ac:dyDescent="0.2">
      <c r="A1645" s="34" t="str">
        <f t="shared" si="125"/>
        <v>-1142</v>
      </c>
      <c r="B1645" s="34">
        <f t="shared" si="126"/>
        <v>1142</v>
      </c>
      <c r="C1645" s="34" t="str">
        <f t="shared" si="127"/>
        <v/>
      </c>
      <c r="D1645" s="34" t="str">
        <f t="shared" si="128"/>
        <v/>
      </c>
      <c r="E1645" s="34" t="str">
        <f t="shared" si="129"/>
        <v/>
      </c>
      <c r="F1645" s="35" t="str">
        <f>IF(ISERROR(CONSOLIDADO!D1649&amp;IF(LEN(CONSOLIDADO!G1649)=1,"00"&amp;CONSOLIDADO!G1649,IF(LEN(CONSOLIDADO!G1649)=2,"0"&amp;CONSOLIDADO!G1649,IF(LEN(CONSOLIDADO!G1649)=3,CONSOLIDADO!G1649,""))))=TRUE,"",CONSOLIDADO!D1649&amp;IF(LEN(CONSOLIDADO!G1649)=1,"00"&amp;CONSOLIDADO!G1649,IF(LEN(CONSOLIDADO!G1649)=2,"0"&amp;CONSOLIDADO!G1649,IF(LEN(CONSOLIDADO!G1649)=3,CONSOLIDADO!G1649,""))))</f>
        <v/>
      </c>
      <c r="G1645" s="16">
        <f>CONSOLIDADO!B1649</f>
        <v>0</v>
      </c>
      <c r="H1645" s="16" t="str">
        <f>MID(CONSOLIDADO!E1649,6,250)</f>
        <v/>
      </c>
      <c r="I1645" s="36">
        <f>CONSOLIDADO!H1649</f>
        <v>0</v>
      </c>
      <c r="J1645" s="34" t="str">
        <f>+CONSOLIDADO!P1649&amp;" - "&amp;CONSOLIDADO!Q1649&amp;" - "&amp;CONSOLIDADO!R1649&amp;" "&amp;CONSOLIDADO!S1649</f>
        <v xml:space="preserve"> -  -  </v>
      </c>
      <c r="K1645" s="34" t="str">
        <f>+CONSOLIDADO!J1649&amp;" "&amp;CONSOLIDADO!K1649</f>
        <v xml:space="preserve"> </v>
      </c>
      <c r="L1645" s="16" t="str">
        <f>+CONSOLIDADO!L1649&amp;" "&amp;CONSOLIDADO!M1649</f>
        <v xml:space="preserve"> </v>
      </c>
      <c r="M1645" s="16" t="str">
        <f>+CONSOLIDADO!N1649&amp;" "&amp;CONSOLIDADO!O1649</f>
        <v xml:space="preserve"> </v>
      </c>
    </row>
    <row r="1646" spans="1:13" x14ac:dyDescent="0.2">
      <c r="A1646" s="34" t="str">
        <f t="shared" si="125"/>
        <v>-1143</v>
      </c>
      <c r="B1646" s="34">
        <f t="shared" si="126"/>
        <v>1143</v>
      </c>
      <c r="C1646" s="34" t="str">
        <f t="shared" si="127"/>
        <v/>
      </c>
      <c r="D1646" s="34" t="str">
        <f t="shared" si="128"/>
        <v/>
      </c>
      <c r="E1646" s="34" t="str">
        <f t="shared" si="129"/>
        <v/>
      </c>
      <c r="F1646" s="35" t="str">
        <f>IF(ISERROR(CONSOLIDADO!D1650&amp;IF(LEN(CONSOLIDADO!G1650)=1,"00"&amp;CONSOLIDADO!G1650,IF(LEN(CONSOLIDADO!G1650)=2,"0"&amp;CONSOLIDADO!G1650,IF(LEN(CONSOLIDADO!G1650)=3,CONSOLIDADO!G1650,""))))=TRUE,"",CONSOLIDADO!D1650&amp;IF(LEN(CONSOLIDADO!G1650)=1,"00"&amp;CONSOLIDADO!G1650,IF(LEN(CONSOLIDADO!G1650)=2,"0"&amp;CONSOLIDADO!G1650,IF(LEN(CONSOLIDADO!G1650)=3,CONSOLIDADO!G1650,""))))</f>
        <v/>
      </c>
      <c r="G1646" s="16">
        <f>CONSOLIDADO!B1650</f>
        <v>0</v>
      </c>
      <c r="H1646" s="16" t="str">
        <f>MID(CONSOLIDADO!E1650,6,250)</f>
        <v/>
      </c>
      <c r="I1646" s="36">
        <f>CONSOLIDADO!H1650</f>
        <v>0</v>
      </c>
      <c r="J1646" s="34" t="str">
        <f>+CONSOLIDADO!P1650&amp;" - "&amp;CONSOLIDADO!Q1650&amp;" - "&amp;CONSOLIDADO!R1650&amp;" "&amp;CONSOLIDADO!S1650</f>
        <v xml:space="preserve"> -  -  </v>
      </c>
      <c r="K1646" s="34" t="str">
        <f>+CONSOLIDADO!J1650&amp;" "&amp;CONSOLIDADO!K1650</f>
        <v xml:space="preserve"> </v>
      </c>
      <c r="L1646" s="16" t="str">
        <f>+CONSOLIDADO!L1650&amp;" "&amp;CONSOLIDADO!M1650</f>
        <v xml:space="preserve"> </v>
      </c>
      <c r="M1646" s="16" t="str">
        <f>+CONSOLIDADO!N1650&amp;" "&amp;CONSOLIDADO!O1650</f>
        <v xml:space="preserve"> </v>
      </c>
    </row>
    <row r="1647" spans="1:13" x14ac:dyDescent="0.2">
      <c r="A1647" s="34" t="str">
        <f t="shared" si="125"/>
        <v>-1144</v>
      </c>
      <c r="B1647" s="34">
        <f t="shared" si="126"/>
        <v>1144</v>
      </c>
      <c r="C1647" s="34" t="str">
        <f t="shared" si="127"/>
        <v/>
      </c>
      <c r="D1647" s="34" t="str">
        <f t="shared" si="128"/>
        <v/>
      </c>
      <c r="E1647" s="34" t="str">
        <f t="shared" si="129"/>
        <v/>
      </c>
      <c r="F1647" s="35" t="str">
        <f>IF(ISERROR(CONSOLIDADO!D1651&amp;IF(LEN(CONSOLIDADO!G1651)=1,"00"&amp;CONSOLIDADO!G1651,IF(LEN(CONSOLIDADO!G1651)=2,"0"&amp;CONSOLIDADO!G1651,IF(LEN(CONSOLIDADO!G1651)=3,CONSOLIDADO!G1651,""))))=TRUE,"",CONSOLIDADO!D1651&amp;IF(LEN(CONSOLIDADO!G1651)=1,"00"&amp;CONSOLIDADO!G1651,IF(LEN(CONSOLIDADO!G1651)=2,"0"&amp;CONSOLIDADO!G1651,IF(LEN(CONSOLIDADO!G1651)=3,CONSOLIDADO!G1651,""))))</f>
        <v/>
      </c>
      <c r="G1647" s="16">
        <f>CONSOLIDADO!B1651</f>
        <v>0</v>
      </c>
      <c r="H1647" s="16" t="str">
        <f>MID(CONSOLIDADO!E1651,6,250)</f>
        <v/>
      </c>
      <c r="I1647" s="36">
        <f>CONSOLIDADO!H1651</f>
        <v>0</v>
      </c>
      <c r="J1647" s="34" t="str">
        <f>+CONSOLIDADO!P1651&amp;" - "&amp;CONSOLIDADO!Q1651&amp;" - "&amp;CONSOLIDADO!R1651&amp;" "&amp;CONSOLIDADO!S1651</f>
        <v xml:space="preserve"> -  -  </v>
      </c>
      <c r="K1647" s="34" t="str">
        <f>+CONSOLIDADO!J1651&amp;" "&amp;CONSOLIDADO!K1651</f>
        <v xml:space="preserve"> </v>
      </c>
      <c r="L1647" s="16" t="str">
        <f>+CONSOLIDADO!L1651&amp;" "&amp;CONSOLIDADO!M1651</f>
        <v xml:space="preserve"> </v>
      </c>
      <c r="M1647" s="16" t="str">
        <f>+CONSOLIDADO!N1651&amp;" "&amp;CONSOLIDADO!O1651</f>
        <v xml:space="preserve"> </v>
      </c>
    </row>
    <row r="1648" spans="1:13" x14ac:dyDescent="0.2">
      <c r="A1648" s="34" t="str">
        <f t="shared" si="125"/>
        <v>-1145</v>
      </c>
      <c r="B1648" s="34">
        <f t="shared" si="126"/>
        <v>1145</v>
      </c>
      <c r="C1648" s="34" t="str">
        <f t="shared" si="127"/>
        <v/>
      </c>
      <c r="D1648" s="34" t="str">
        <f t="shared" si="128"/>
        <v/>
      </c>
      <c r="E1648" s="34" t="str">
        <f t="shared" si="129"/>
        <v/>
      </c>
      <c r="F1648" s="35" t="str">
        <f>IF(ISERROR(CONSOLIDADO!D1652&amp;IF(LEN(CONSOLIDADO!G1652)=1,"00"&amp;CONSOLIDADO!G1652,IF(LEN(CONSOLIDADO!G1652)=2,"0"&amp;CONSOLIDADO!G1652,IF(LEN(CONSOLIDADO!G1652)=3,CONSOLIDADO!G1652,""))))=TRUE,"",CONSOLIDADO!D1652&amp;IF(LEN(CONSOLIDADO!G1652)=1,"00"&amp;CONSOLIDADO!G1652,IF(LEN(CONSOLIDADO!G1652)=2,"0"&amp;CONSOLIDADO!G1652,IF(LEN(CONSOLIDADO!G1652)=3,CONSOLIDADO!G1652,""))))</f>
        <v/>
      </c>
      <c r="G1648" s="16">
        <f>CONSOLIDADO!B1652</f>
        <v>0</v>
      </c>
      <c r="H1648" s="16" t="str">
        <f>MID(CONSOLIDADO!E1652,6,250)</f>
        <v/>
      </c>
      <c r="I1648" s="36">
        <f>CONSOLIDADO!H1652</f>
        <v>0</v>
      </c>
      <c r="J1648" s="34" t="str">
        <f>+CONSOLIDADO!P1652&amp;" - "&amp;CONSOLIDADO!Q1652&amp;" - "&amp;CONSOLIDADO!R1652&amp;" "&amp;CONSOLIDADO!S1652</f>
        <v xml:space="preserve"> -  -  </v>
      </c>
      <c r="K1648" s="34" t="str">
        <f>+CONSOLIDADO!J1652&amp;" "&amp;CONSOLIDADO!K1652</f>
        <v xml:space="preserve"> </v>
      </c>
      <c r="L1648" s="16" t="str">
        <f>+CONSOLIDADO!L1652&amp;" "&amp;CONSOLIDADO!M1652</f>
        <v xml:space="preserve"> </v>
      </c>
      <c r="M1648" s="16" t="str">
        <f>+CONSOLIDADO!N1652&amp;" "&amp;CONSOLIDADO!O1652</f>
        <v xml:space="preserve"> </v>
      </c>
    </row>
    <row r="1649" spans="1:13" x14ac:dyDescent="0.2">
      <c r="A1649" s="34" t="str">
        <f t="shared" si="125"/>
        <v>-1146</v>
      </c>
      <c r="B1649" s="34">
        <f t="shared" si="126"/>
        <v>1146</v>
      </c>
      <c r="C1649" s="34" t="str">
        <f t="shared" si="127"/>
        <v/>
      </c>
      <c r="D1649" s="34" t="str">
        <f t="shared" si="128"/>
        <v/>
      </c>
      <c r="E1649" s="34" t="str">
        <f t="shared" si="129"/>
        <v/>
      </c>
      <c r="F1649" s="35" t="str">
        <f>IF(ISERROR(CONSOLIDADO!D1653&amp;IF(LEN(CONSOLIDADO!G1653)=1,"00"&amp;CONSOLIDADO!G1653,IF(LEN(CONSOLIDADO!G1653)=2,"0"&amp;CONSOLIDADO!G1653,IF(LEN(CONSOLIDADO!G1653)=3,CONSOLIDADO!G1653,""))))=TRUE,"",CONSOLIDADO!D1653&amp;IF(LEN(CONSOLIDADO!G1653)=1,"00"&amp;CONSOLIDADO!G1653,IF(LEN(CONSOLIDADO!G1653)=2,"0"&amp;CONSOLIDADO!G1653,IF(LEN(CONSOLIDADO!G1653)=3,CONSOLIDADO!G1653,""))))</f>
        <v/>
      </c>
      <c r="G1649" s="16">
        <f>CONSOLIDADO!B1653</f>
        <v>0</v>
      </c>
      <c r="H1649" s="16" t="str">
        <f>MID(CONSOLIDADO!E1653,6,250)</f>
        <v/>
      </c>
      <c r="I1649" s="36">
        <f>CONSOLIDADO!H1653</f>
        <v>0</v>
      </c>
      <c r="J1649" s="34" t="str">
        <f>+CONSOLIDADO!P1653&amp;" - "&amp;CONSOLIDADO!Q1653&amp;" - "&amp;CONSOLIDADO!R1653&amp;" "&amp;CONSOLIDADO!S1653</f>
        <v xml:space="preserve"> -  -  </v>
      </c>
      <c r="K1649" s="34" t="str">
        <f>+CONSOLIDADO!J1653&amp;" "&amp;CONSOLIDADO!K1653</f>
        <v xml:space="preserve"> </v>
      </c>
      <c r="L1649" s="16" t="str">
        <f>+CONSOLIDADO!L1653&amp;" "&amp;CONSOLIDADO!M1653</f>
        <v xml:space="preserve"> </v>
      </c>
      <c r="M1649" s="16" t="str">
        <f>+CONSOLIDADO!N1653&amp;" "&amp;CONSOLIDADO!O1653</f>
        <v xml:space="preserve"> </v>
      </c>
    </row>
    <row r="1650" spans="1:13" x14ac:dyDescent="0.2">
      <c r="A1650" s="34" t="str">
        <f t="shared" si="125"/>
        <v>-1147</v>
      </c>
      <c r="B1650" s="34">
        <f t="shared" si="126"/>
        <v>1147</v>
      </c>
      <c r="C1650" s="34" t="str">
        <f t="shared" si="127"/>
        <v/>
      </c>
      <c r="D1650" s="34" t="str">
        <f t="shared" si="128"/>
        <v/>
      </c>
      <c r="E1650" s="34" t="str">
        <f t="shared" si="129"/>
        <v/>
      </c>
      <c r="F1650" s="35" t="str">
        <f>IF(ISERROR(CONSOLIDADO!D1654&amp;IF(LEN(CONSOLIDADO!G1654)=1,"00"&amp;CONSOLIDADO!G1654,IF(LEN(CONSOLIDADO!G1654)=2,"0"&amp;CONSOLIDADO!G1654,IF(LEN(CONSOLIDADO!G1654)=3,CONSOLIDADO!G1654,""))))=TRUE,"",CONSOLIDADO!D1654&amp;IF(LEN(CONSOLIDADO!G1654)=1,"00"&amp;CONSOLIDADO!G1654,IF(LEN(CONSOLIDADO!G1654)=2,"0"&amp;CONSOLIDADO!G1654,IF(LEN(CONSOLIDADO!G1654)=3,CONSOLIDADO!G1654,""))))</f>
        <v/>
      </c>
      <c r="G1650" s="16">
        <f>CONSOLIDADO!B1654</f>
        <v>0</v>
      </c>
      <c r="H1650" s="16" t="str">
        <f>MID(CONSOLIDADO!E1654,6,250)</f>
        <v/>
      </c>
      <c r="I1650" s="36">
        <f>CONSOLIDADO!H1654</f>
        <v>0</v>
      </c>
      <c r="J1650" s="34" t="str">
        <f>+CONSOLIDADO!P1654&amp;" - "&amp;CONSOLIDADO!Q1654&amp;" - "&amp;CONSOLIDADO!R1654&amp;" "&amp;CONSOLIDADO!S1654</f>
        <v xml:space="preserve"> -  -  </v>
      </c>
      <c r="K1650" s="34" t="str">
        <f>+CONSOLIDADO!J1654&amp;" "&amp;CONSOLIDADO!K1654</f>
        <v xml:space="preserve"> </v>
      </c>
      <c r="L1650" s="16" t="str">
        <f>+CONSOLIDADO!L1654&amp;" "&amp;CONSOLIDADO!M1654</f>
        <v xml:space="preserve"> </v>
      </c>
      <c r="M1650" s="16" t="str">
        <f>+CONSOLIDADO!N1654&amp;" "&amp;CONSOLIDADO!O1654</f>
        <v xml:space="preserve"> </v>
      </c>
    </row>
    <row r="1651" spans="1:13" x14ac:dyDescent="0.2">
      <c r="A1651" s="34" t="str">
        <f t="shared" si="125"/>
        <v>-1148</v>
      </c>
      <c r="B1651" s="34">
        <f t="shared" si="126"/>
        <v>1148</v>
      </c>
      <c r="C1651" s="34" t="str">
        <f t="shared" si="127"/>
        <v/>
      </c>
      <c r="D1651" s="34" t="str">
        <f t="shared" si="128"/>
        <v/>
      </c>
      <c r="E1651" s="34" t="str">
        <f t="shared" si="129"/>
        <v/>
      </c>
      <c r="F1651" s="35" t="str">
        <f>IF(ISERROR(CONSOLIDADO!D1655&amp;IF(LEN(CONSOLIDADO!G1655)=1,"00"&amp;CONSOLIDADO!G1655,IF(LEN(CONSOLIDADO!G1655)=2,"0"&amp;CONSOLIDADO!G1655,IF(LEN(CONSOLIDADO!G1655)=3,CONSOLIDADO!G1655,""))))=TRUE,"",CONSOLIDADO!D1655&amp;IF(LEN(CONSOLIDADO!G1655)=1,"00"&amp;CONSOLIDADO!G1655,IF(LEN(CONSOLIDADO!G1655)=2,"0"&amp;CONSOLIDADO!G1655,IF(LEN(CONSOLIDADO!G1655)=3,CONSOLIDADO!G1655,""))))</f>
        <v/>
      </c>
      <c r="G1651" s="16">
        <f>CONSOLIDADO!B1655</f>
        <v>0</v>
      </c>
      <c r="H1651" s="16" t="str">
        <f>MID(CONSOLIDADO!E1655,6,250)</f>
        <v/>
      </c>
      <c r="I1651" s="36">
        <f>CONSOLIDADO!H1655</f>
        <v>0</v>
      </c>
      <c r="J1651" s="34" t="str">
        <f>+CONSOLIDADO!P1655&amp;" - "&amp;CONSOLIDADO!Q1655&amp;" - "&amp;CONSOLIDADO!R1655&amp;" "&amp;CONSOLIDADO!S1655</f>
        <v xml:space="preserve"> -  -  </v>
      </c>
      <c r="K1651" s="34" t="str">
        <f>+CONSOLIDADO!J1655&amp;" "&amp;CONSOLIDADO!K1655</f>
        <v xml:space="preserve"> </v>
      </c>
      <c r="L1651" s="16" t="str">
        <f>+CONSOLIDADO!L1655&amp;" "&amp;CONSOLIDADO!M1655</f>
        <v xml:space="preserve"> </v>
      </c>
      <c r="M1651" s="16" t="str">
        <f>+CONSOLIDADO!N1655&amp;" "&amp;CONSOLIDADO!O1655</f>
        <v xml:space="preserve"> </v>
      </c>
    </row>
    <row r="1652" spans="1:13" x14ac:dyDescent="0.2">
      <c r="A1652" s="34" t="str">
        <f t="shared" si="125"/>
        <v>-1149</v>
      </c>
      <c r="B1652" s="34">
        <f t="shared" si="126"/>
        <v>1149</v>
      </c>
      <c r="C1652" s="34" t="str">
        <f t="shared" si="127"/>
        <v/>
      </c>
      <c r="D1652" s="34" t="str">
        <f t="shared" si="128"/>
        <v/>
      </c>
      <c r="E1652" s="34" t="str">
        <f t="shared" si="129"/>
        <v/>
      </c>
      <c r="F1652" s="35" t="str">
        <f>IF(ISERROR(CONSOLIDADO!D1656&amp;IF(LEN(CONSOLIDADO!G1656)=1,"00"&amp;CONSOLIDADO!G1656,IF(LEN(CONSOLIDADO!G1656)=2,"0"&amp;CONSOLIDADO!G1656,IF(LEN(CONSOLIDADO!G1656)=3,CONSOLIDADO!G1656,""))))=TRUE,"",CONSOLIDADO!D1656&amp;IF(LEN(CONSOLIDADO!G1656)=1,"00"&amp;CONSOLIDADO!G1656,IF(LEN(CONSOLIDADO!G1656)=2,"0"&amp;CONSOLIDADO!G1656,IF(LEN(CONSOLIDADO!G1656)=3,CONSOLIDADO!G1656,""))))</f>
        <v/>
      </c>
      <c r="G1652" s="16">
        <f>CONSOLIDADO!B1656</f>
        <v>0</v>
      </c>
      <c r="H1652" s="16" t="str">
        <f>MID(CONSOLIDADO!E1656,6,250)</f>
        <v/>
      </c>
      <c r="I1652" s="36">
        <f>CONSOLIDADO!H1656</f>
        <v>0</v>
      </c>
      <c r="J1652" s="34" t="str">
        <f>+CONSOLIDADO!P1656&amp;" - "&amp;CONSOLIDADO!Q1656&amp;" - "&amp;CONSOLIDADO!R1656&amp;" "&amp;CONSOLIDADO!S1656</f>
        <v xml:space="preserve"> -  -  </v>
      </c>
      <c r="K1652" s="34" t="str">
        <f>+CONSOLIDADO!J1656&amp;" "&amp;CONSOLIDADO!K1656</f>
        <v xml:space="preserve"> </v>
      </c>
      <c r="L1652" s="16" t="str">
        <f>+CONSOLIDADO!L1656&amp;" "&amp;CONSOLIDADO!M1656</f>
        <v xml:space="preserve"> </v>
      </c>
      <c r="M1652" s="16" t="str">
        <f>+CONSOLIDADO!N1656&amp;" "&amp;CONSOLIDADO!O1656</f>
        <v xml:space="preserve"> </v>
      </c>
    </row>
    <row r="1653" spans="1:13" x14ac:dyDescent="0.2">
      <c r="A1653" s="34" t="str">
        <f t="shared" si="125"/>
        <v>-1150</v>
      </c>
      <c r="B1653" s="34">
        <f t="shared" si="126"/>
        <v>1150</v>
      </c>
      <c r="C1653" s="34" t="str">
        <f t="shared" si="127"/>
        <v/>
      </c>
      <c r="D1653" s="34" t="str">
        <f t="shared" si="128"/>
        <v/>
      </c>
      <c r="E1653" s="34" t="str">
        <f t="shared" si="129"/>
        <v/>
      </c>
      <c r="F1653" s="35" t="str">
        <f>IF(ISERROR(CONSOLIDADO!D1657&amp;IF(LEN(CONSOLIDADO!G1657)=1,"00"&amp;CONSOLIDADO!G1657,IF(LEN(CONSOLIDADO!G1657)=2,"0"&amp;CONSOLIDADO!G1657,IF(LEN(CONSOLIDADO!G1657)=3,CONSOLIDADO!G1657,""))))=TRUE,"",CONSOLIDADO!D1657&amp;IF(LEN(CONSOLIDADO!G1657)=1,"00"&amp;CONSOLIDADO!G1657,IF(LEN(CONSOLIDADO!G1657)=2,"0"&amp;CONSOLIDADO!G1657,IF(LEN(CONSOLIDADO!G1657)=3,CONSOLIDADO!G1657,""))))</f>
        <v/>
      </c>
      <c r="G1653" s="16">
        <f>CONSOLIDADO!B1657</f>
        <v>0</v>
      </c>
      <c r="H1653" s="16" t="str">
        <f>MID(CONSOLIDADO!E1657,6,250)</f>
        <v/>
      </c>
      <c r="I1653" s="36">
        <f>CONSOLIDADO!H1657</f>
        <v>0</v>
      </c>
      <c r="J1653" s="34" t="str">
        <f>+CONSOLIDADO!P1657&amp;" - "&amp;CONSOLIDADO!Q1657&amp;" - "&amp;CONSOLIDADO!R1657&amp;" "&amp;CONSOLIDADO!S1657</f>
        <v xml:space="preserve"> -  -  </v>
      </c>
      <c r="K1653" s="34" t="str">
        <f>+CONSOLIDADO!J1657&amp;" "&amp;CONSOLIDADO!K1657</f>
        <v xml:space="preserve"> </v>
      </c>
      <c r="L1653" s="16" t="str">
        <f>+CONSOLIDADO!L1657&amp;" "&amp;CONSOLIDADO!M1657</f>
        <v xml:space="preserve"> </v>
      </c>
      <c r="M1653" s="16" t="str">
        <f>+CONSOLIDADO!N1657&amp;" "&amp;CONSOLIDADO!O1657</f>
        <v xml:space="preserve"> </v>
      </c>
    </row>
    <row r="1654" spans="1:13" x14ac:dyDescent="0.2">
      <c r="A1654" s="34" t="str">
        <f t="shared" si="125"/>
        <v>-1151</v>
      </c>
      <c r="B1654" s="34">
        <f t="shared" si="126"/>
        <v>1151</v>
      </c>
      <c r="C1654" s="34" t="str">
        <f t="shared" si="127"/>
        <v/>
      </c>
      <c r="D1654" s="34" t="str">
        <f t="shared" si="128"/>
        <v/>
      </c>
      <c r="E1654" s="34" t="str">
        <f t="shared" si="129"/>
        <v/>
      </c>
      <c r="F1654" s="35" t="str">
        <f>IF(ISERROR(CONSOLIDADO!D1658&amp;IF(LEN(CONSOLIDADO!G1658)=1,"00"&amp;CONSOLIDADO!G1658,IF(LEN(CONSOLIDADO!G1658)=2,"0"&amp;CONSOLIDADO!G1658,IF(LEN(CONSOLIDADO!G1658)=3,CONSOLIDADO!G1658,""))))=TRUE,"",CONSOLIDADO!D1658&amp;IF(LEN(CONSOLIDADO!G1658)=1,"00"&amp;CONSOLIDADO!G1658,IF(LEN(CONSOLIDADO!G1658)=2,"0"&amp;CONSOLIDADO!G1658,IF(LEN(CONSOLIDADO!G1658)=3,CONSOLIDADO!G1658,""))))</f>
        <v/>
      </c>
      <c r="G1654" s="16">
        <f>CONSOLIDADO!B1658</f>
        <v>0</v>
      </c>
      <c r="H1654" s="16" t="str">
        <f>MID(CONSOLIDADO!E1658,6,250)</f>
        <v/>
      </c>
      <c r="I1654" s="36">
        <f>CONSOLIDADO!H1658</f>
        <v>0</v>
      </c>
      <c r="J1654" s="34" t="str">
        <f>+CONSOLIDADO!P1658&amp;" - "&amp;CONSOLIDADO!Q1658&amp;" - "&amp;CONSOLIDADO!R1658&amp;" "&amp;CONSOLIDADO!S1658</f>
        <v xml:space="preserve"> -  -  </v>
      </c>
      <c r="K1654" s="34" t="str">
        <f>+CONSOLIDADO!J1658&amp;" "&amp;CONSOLIDADO!K1658</f>
        <v xml:space="preserve"> </v>
      </c>
      <c r="L1654" s="16" t="str">
        <f>+CONSOLIDADO!L1658&amp;" "&amp;CONSOLIDADO!M1658</f>
        <v xml:space="preserve"> </v>
      </c>
      <c r="M1654" s="16" t="str">
        <f>+CONSOLIDADO!N1658&amp;" "&amp;CONSOLIDADO!O1658</f>
        <v xml:space="preserve"> </v>
      </c>
    </row>
    <row r="1655" spans="1:13" x14ac:dyDescent="0.2">
      <c r="A1655" s="34" t="str">
        <f t="shared" si="125"/>
        <v>-1152</v>
      </c>
      <c r="B1655" s="34">
        <f t="shared" si="126"/>
        <v>1152</v>
      </c>
      <c r="C1655" s="34" t="str">
        <f t="shared" si="127"/>
        <v/>
      </c>
      <c r="D1655" s="34" t="str">
        <f t="shared" si="128"/>
        <v/>
      </c>
      <c r="E1655" s="34" t="str">
        <f t="shared" si="129"/>
        <v/>
      </c>
      <c r="F1655" s="35" t="str">
        <f>IF(ISERROR(CONSOLIDADO!D1659&amp;IF(LEN(CONSOLIDADO!G1659)=1,"00"&amp;CONSOLIDADO!G1659,IF(LEN(CONSOLIDADO!G1659)=2,"0"&amp;CONSOLIDADO!G1659,IF(LEN(CONSOLIDADO!G1659)=3,CONSOLIDADO!G1659,""))))=TRUE,"",CONSOLIDADO!D1659&amp;IF(LEN(CONSOLIDADO!G1659)=1,"00"&amp;CONSOLIDADO!G1659,IF(LEN(CONSOLIDADO!G1659)=2,"0"&amp;CONSOLIDADO!G1659,IF(LEN(CONSOLIDADO!G1659)=3,CONSOLIDADO!G1659,""))))</f>
        <v/>
      </c>
      <c r="G1655" s="16">
        <f>CONSOLIDADO!B1659</f>
        <v>0</v>
      </c>
      <c r="H1655" s="16" t="str">
        <f>MID(CONSOLIDADO!E1659,6,250)</f>
        <v/>
      </c>
      <c r="I1655" s="36">
        <f>CONSOLIDADO!H1659</f>
        <v>0</v>
      </c>
      <c r="J1655" s="34" t="str">
        <f>+CONSOLIDADO!P1659&amp;" - "&amp;CONSOLIDADO!Q1659&amp;" - "&amp;CONSOLIDADO!R1659&amp;" "&amp;CONSOLIDADO!S1659</f>
        <v xml:space="preserve"> -  -  </v>
      </c>
      <c r="K1655" s="34" t="str">
        <f>+CONSOLIDADO!J1659&amp;" "&amp;CONSOLIDADO!K1659</f>
        <v xml:space="preserve"> </v>
      </c>
      <c r="L1655" s="16" t="str">
        <f>+CONSOLIDADO!L1659&amp;" "&amp;CONSOLIDADO!M1659</f>
        <v xml:space="preserve"> </v>
      </c>
      <c r="M1655" s="16" t="str">
        <f>+CONSOLIDADO!N1659&amp;" "&amp;CONSOLIDADO!O1659</f>
        <v xml:space="preserve"> </v>
      </c>
    </row>
    <row r="1656" spans="1:13" x14ac:dyDescent="0.2">
      <c r="A1656" s="34" t="str">
        <f t="shared" si="125"/>
        <v>-1153</v>
      </c>
      <c r="B1656" s="34">
        <f t="shared" si="126"/>
        <v>1153</v>
      </c>
      <c r="C1656" s="34" t="str">
        <f t="shared" si="127"/>
        <v/>
      </c>
      <c r="D1656" s="34" t="str">
        <f t="shared" si="128"/>
        <v/>
      </c>
      <c r="E1656" s="34" t="str">
        <f t="shared" si="129"/>
        <v/>
      </c>
      <c r="F1656" s="35" t="str">
        <f>IF(ISERROR(CONSOLIDADO!D1660&amp;IF(LEN(CONSOLIDADO!G1660)=1,"00"&amp;CONSOLIDADO!G1660,IF(LEN(CONSOLIDADO!G1660)=2,"0"&amp;CONSOLIDADO!G1660,IF(LEN(CONSOLIDADO!G1660)=3,CONSOLIDADO!G1660,""))))=TRUE,"",CONSOLIDADO!D1660&amp;IF(LEN(CONSOLIDADO!G1660)=1,"00"&amp;CONSOLIDADO!G1660,IF(LEN(CONSOLIDADO!G1660)=2,"0"&amp;CONSOLIDADO!G1660,IF(LEN(CONSOLIDADO!G1660)=3,CONSOLIDADO!G1660,""))))</f>
        <v/>
      </c>
      <c r="G1656" s="16">
        <f>CONSOLIDADO!B1660</f>
        <v>0</v>
      </c>
      <c r="H1656" s="16" t="str">
        <f>MID(CONSOLIDADO!E1660,6,250)</f>
        <v/>
      </c>
      <c r="I1656" s="36">
        <f>CONSOLIDADO!H1660</f>
        <v>0</v>
      </c>
      <c r="J1656" s="34" t="str">
        <f>+CONSOLIDADO!P1660&amp;" - "&amp;CONSOLIDADO!Q1660&amp;" - "&amp;CONSOLIDADO!R1660&amp;" "&amp;CONSOLIDADO!S1660</f>
        <v xml:space="preserve"> -  -  </v>
      </c>
      <c r="K1656" s="34" t="str">
        <f>+CONSOLIDADO!J1660&amp;" "&amp;CONSOLIDADO!K1660</f>
        <v xml:space="preserve"> </v>
      </c>
      <c r="L1656" s="16" t="str">
        <f>+CONSOLIDADO!L1660&amp;" "&amp;CONSOLIDADO!M1660</f>
        <v xml:space="preserve"> </v>
      </c>
      <c r="M1656" s="16" t="str">
        <f>+CONSOLIDADO!N1660&amp;" "&amp;CONSOLIDADO!O1660</f>
        <v xml:space="preserve"> </v>
      </c>
    </row>
    <row r="1657" spans="1:13" x14ac:dyDescent="0.2">
      <c r="A1657" s="34" t="str">
        <f t="shared" si="125"/>
        <v>-1154</v>
      </c>
      <c r="B1657" s="34">
        <f t="shared" si="126"/>
        <v>1154</v>
      </c>
      <c r="C1657" s="34" t="str">
        <f t="shared" si="127"/>
        <v/>
      </c>
      <c r="D1657" s="34" t="str">
        <f t="shared" si="128"/>
        <v/>
      </c>
      <c r="E1657" s="34" t="str">
        <f t="shared" si="129"/>
        <v/>
      </c>
      <c r="F1657" s="35" t="str">
        <f>IF(ISERROR(CONSOLIDADO!D1661&amp;IF(LEN(CONSOLIDADO!G1661)=1,"00"&amp;CONSOLIDADO!G1661,IF(LEN(CONSOLIDADO!G1661)=2,"0"&amp;CONSOLIDADO!G1661,IF(LEN(CONSOLIDADO!G1661)=3,CONSOLIDADO!G1661,""))))=TRUE,"",CONSOLIDADO!D1661&amp;IF(LEN(CONSOLIDADO!G1661)=1,"00"&amp;CONSOLIDADO!G1661,IF(LEN(CONSOLIDADO!G1661)=2,"0"&amp;CONSOLIDADO!G1661,IF(LEN(CONSOLIDADO!G1661)=3,CONSOLIDADO!G1661,""))))</f>
        <v/>
      </c>
      <c r="G1657" s="16">
        <f>CONSOLIDADO!B1661</f>
        <v>0</v>
      </c>
      <c r="H1657" s="16" t="str">
        <f>MID(CONSOLIDADO!E1661,6,250)</f>
        <v/>
      </c>
      <c r="I1657" s="36">
        <f>CONSOLIDADO!H1661</f>
        <v>0</v>
      </c>
      <c r="J1657" s="34" t="str">
        <f>+CONSOLIDADO!P1661&amp;" - "&amp;CONSOLIDADO!Q1661&amp;" - "&amp;CONSOLIDADO!R1661&amp;" "&amp;CONSOLIDADO!S1661</f>
        <v xml:space="preserve"> -  -  </v>
      </c>
      <c r="K1657" s="34" t="str">
        <f>+CONSOLIDADO!J1661&amp;" "&amp;CONSOLIDADO!K1661</f>
        <v xml:space="preserve"> </v>
      </c>
      <c r="L1657" s="16" t="str">
        <f>+CONSOLIDADO!L1661&amp;" "&amp;CONSOLIDADO!M1661</f>
        <v xml:space="preserve"> </v>
      </c>
      <c r="M1657" s="16" t="str">
        <f>+CONSOLIDADO!N1661&amp;" "&amp;CONSOLIDADO!O1661</f>
        <v xml:space="preserve"> </v>
      </c>
    </row>
    <row r="1658" spans="1:13" x14ac:dyDescent="0.2">
      <c r="A1658" s="34" t="str">
        <f t="shared" si="125"/>
        <v>-1155</v>
      </c>
      <c r="B1658" s="34">
        <f t="shared" si="126"/>
        <v>1155</v>
      </c>
      <c r="C1658" s="34" t="str">
        <f t="shared" si="127"/>
        <v/>
      </c>
      <c r="D1658" s="34" t="str">
        <f t="shared" si="128"/>
        <v/>
      </c>
      <c r="E1658" s="34" t="str">
        <f t="shared" si="129"/>
        <v/>
      </c>
      <c r="F1658" s="35" t="str">
        <f>IF(ISERROR(CONSOLIDADO!D1662&amp;IF(LEN(CONSOLIDADO!G1662)=1,"00"&amp;CONSOLIDADO!G1662,IF(LEN(CONSOLIDADO!G1662)=2,"0"&amp;CONSOLIDADO!G1662,IF(LEN(CONSOLIDADO!G1662)=3,CONSOLIDADO!G1662,""))))=TRUE,"",CONSOLIDADO!D1662&amp;IF(LEN(CONSOLIDADO!G1662)=1,"00"&amp;CONSOLIDADO!G1662,IF(LEN(CONSOLIDADO!G1662)=2,"0"&amp;CONSOLIDADO!G1662,IF(LEN(CONSOLIDADO!G1662)=3,CONSOLIDADO!G1662,""))))</f>
        <v/>
      </c>
      <c r="G1658" s="16">
        <f>CONSOLIDADO!B1662</f>
        <v>0</v>
      </c>
      <c r="H1658" s="16" t="str">
        <f>MID(CONSOLIDADO!E1662,6,250)</f>
        <v/>
      </c>
      <c r="I1658" s="36">
        <f>CONSOLIDADO!H1662</f>
        <v>0</v>
      </c>
      <c r="J1658" s="34" t="str">
        <f>+CONSOLIDADO!P1662&amp;" - "&amp;CONSOLIDADO!Q1662&amp;" - "&amp;CONSOLIDADO!R1662&amp;" "&amp;CONSOLIDADO!S1662</f>
        <v xml:space="preserve"> -  -  </v>
      </c>
      <c r="K1658" s="34" t="str">
        <f>+CONSOLIDADO!J1662&amp;" "&amp;CONSOLIDADO!K1662</f>
        <v xml:space="preserve"> </v>
      </c>
      <c r="L1658" s="16" t="str">
        <f>+CONSOLIDADO!L1662&amp;" "&amp;CONSOLIDADO!M1662</f>
        <v xml:space="preserve"> </v>
      </c>
      <c r="M1658" s="16" t="str">
        <f>+CONSOLIDADO!N1662&amp;" "&amp;CONSOLIDADO!O1662</f>
        <v xml:space="preserve"> </v>
      </c>
    </row>
    <row r="1659" spans="1:13" x14ac:dyDescent="0.2">
      <c r="A1659" s="34" t="str">
        <f t="shared" si="125"/>
        <v>-1156</v>
      </c>
      <c r="B1659" s="34">
        <f t="shared" si="126"/>
        <v>1156</v>
      </c>
      <c r="C1659" s="34" t="str">
        <f t="shared" si="127"/>
        <v/>
      </c>
      <c r="D1659" s="34" t="str">
        <f t="shared" si="128"/>
        <v/>
      </c>
      <c r="E1659" s="34" t="str">
        <f t="shared" si="129"/>
        <v/>
      </c>
      <c r="F1659" s="35" t="str">
        <f>IF(ISERROR(CONSOLIDADO!D1663&amp;IF(LEN(CONSOLIDADO!G1663)=1,"00"&amp;CONSOLIDADO!G1663,IF(LEN(CONSOLIDADO!G1663)=2,"0"&amp;CONSOLIDADO!G1663,IF(LEN(CONSOLIDADO!G1663)=3,CONSOLIDADO!G1663,""))))=TRUE,"",CONSOLIDADO!D1663&amp;IF(LEN(CONSOLIDADO!G1663)=1,"00"&amp;CONSOLIDADO!G1663,IF(LEN(CONSOLIDADO!G1663)=2,"0"&amp;CONSOLIDADO!G1663,IF(LEN(CONSOLIDADO!G1663)=3,CONSOLIDADO!G1663,""))))</f>
        <v/>
      </c>
      <c r="G1659" s="16">
        <f>CONSOLIDADO!B1663</f>
        <v>0</v>
      </c>
      <c r="H1659" s="16" t="str">
        <f>MID(CONSOLIDADO!E1663,6,250)</f>
        <v/>
      </c>
      <c r="I1659" s="36">
        <f>CONSOLIDADO!H1663</f>
        <v>0</v>
      </c>
      <c r="J1659" s="34" t="str">
        <f>+CONSOLIDADO!P1663&amp;" - "&amp;CONSOLIDADO!Q1663&amp;" - "&amp;CONSOLIDADO!R1663&amp;" "&amp;CONSOLIDADO!S1663</f>
        <v xml:space="preserve"> -  -  </v>
      </c>
      <c r="K1659" s="34" t="str">
        <f>+CONSOLIDADO!J1663&amp;" "&amp;CONSOLIDADO!K1663</f>
        <v xml:space="preserve"> </v>
      </c>
      <c r="L1659" s="16" t="str">
        <f>+CONSOLIDADO!L1663&amp;" "&amp;CONSOLIDADO!M1663</f>
        <v xml:space="preserve"> </v>
      </c>
      <c r="M1659" s="16" t="str">
        <f>+CONSOLIDADO!N1663&amp;" "&amp;CONSOLIDADO!O1663</f>
        <v xml:space="preserve"> </v>
      </c>
    </row>
    <row r="1660" spans="1:13" x14ac:dyDescent="0.2">
      <c r="A1660" s="34" t="str">
        <f t="shared" si="125"/>
        <v>-1157</v>
      </c>
      <c r="B1660" s="34">
        <f t="shared" si="126"/>
        <v>1157</v>
      </c>
      <c r="C1660" s="34" t="str">
        <f t="shared" si="127"/>
        <v/>
      </c>
      <c r="D1660" s="34" t="str">
        <f t="shared" si="128"/>
        <v/>
      </c>
      <c r="E1660" s="34" t="str">
        <f t="shared" si="129"/>
        <v/>
      </c>
      <c r="F1660" s="35" t="str">
        <f>IF(ISERROR(CONSOLIDADO!D1664&amp;IF(LEN(CONSOLIDADO!G1664)=1,"00"&amp;CONSOLIDADO!G1664,IF(LEN(CONSOLIDADO!G1664)=2,"0"&amp;CONSOLIDADO!G1664,IF(LEN(CONSOLIDADO!G1664)=3,CONSOLIDADO!G1664,""))))=TRUE,"",CONSOLIDADO!D1664&amp;IF(LEN(CONSOLIDADO!G1664)=1,"00"&amp;CONSOLIDADO!G1664,IF(LEN(CONSOLIDADO!G1664)=2,"0"&amp;CONSOLIDADO!G1664,IF(LEN(CONSOLIDADO!G1664)=3,CONSOLIDADO!G1664,""))))</f>
        <v/>
      </c>
      <c r="G1660" s="16">
        <f>CONSOLIDADO!B1664</f>
        <v>0</v>
      </c>
      <c r="H1660" s="16" t="str">
        <f>MID(CONSOLIDADO!E1664,6,250)</f>
        <v/>
      </c>
      <c r="I1660" s="36">
        <f>CONSOLIDADO!H1664</f>
        <v>0</v>
      </c>
      <c r="J1660" s="34" t="str">
        <f>+CONSOLIDADO!P1664&amp;" - "&amp;CONSOLIDADO!Q1664&amp;" - "&amp;CONSOLIDADO!R1664&amp;" "&amp;CONSOLIDADO!S1664</f>
        <v xml:space="preserve"> -  -  </v>
      </c>
      <c r="K1660" s="34" t="str">
        <f>+CONSOLIDADO!J1664&amp;" "&amp;CONSOLIDADO!K1664</f>
        <v xml:space="preserve"> </v>
      </c>
      <c r="L1660" s="16" t="str">
        <f>+CONSOLIDADO!L1664&amp;" "&amp;CONSOLIDADO!M1664</f>
        <v xml:space="preserve"> </v>
      </c>
      <c r="M1660" s="16" t="str">
        <f>+CONSOLIDADO!N1664&amp;" "&amp;CONSOLIDADO!O1664</f>
        <v xml:space="preserve"> </v>
      </c>
    </row>
    <row r="1661" spans="1:13" x14ac:dyDescent="0.2">
      <c r="A1661" s="34" t="str">
        <f t="shared" si="125"/>
        <v>-1158</v>
      </c>
      <c r="B1661" s="34">
        <f t="shared" si="126"/>
        <v>1158</v>
      </c>
      <c r="C1661" s="34" t="str">
        <f t="shared" si="127"/>
        <v/>
      </c>
      <c r="D1661" s="34" t="str">
        <f t="shared" si="128"/>
        <v/>
      </c>
      <c r="E1661" s="34" t="str">
        <f t="shared" si="129"/>
        <v/>
      </c>
      <c r="F1661" s="35" t="str">
        <f>IF(ISERROR(CONSOLIDADO!D1665&amp;IF(LEN(CONSOLIDADO!G1665)=1,"00"&amp;CONSOLIDADO!G1665,IF(LEN(CONSOLIDADO!G1665)=2,"0"&amp;CONSOLIDADO!G1665,IF(LEN(CONSOLIDADO!G1665)=3,CONSOLIDADO!G1665,""))))=TRUE,"",CONSOLIDADO!D1665&amp;IF(LEN(CONSOLIDADO!G1665)=1,"00"&amp;CONSOLIDADO!G1665,IF(LEN(CONSOLIDADO!G1665)=2,"0"&amp;CONSOLIDADO!G1665,IF(LEN(CONSOLIDADO!G1665)=3,CONSOLIDADO!G1665,""))))</f>
        <v/>
      </c>
      <c r="G1661" s="16">
        <f>CONSOLIDADO!B1665</f>
        <v>0</v>
      </c>
      <c r="H1661" s="16" t="str">
        <f>MID(CONSOLIDADO!E1665,6,250)</f>
        <v/>
      </c>
      <c r="I1661" s="36">
        <f>CONSOLIDADO!H1665</f>
        <v>0</v>
      </c>
      <c r="J1661" s="34" t="str">
        <f>+CONSOLIDADO!P1665&amp;" - "&amp;CONSOLIDADO!Q1665&amp;" - "&amp;CONSOLIDADO!R1665&amp;" "&amp;CONSOLIDADO!S1665</f>
        <v xml:space="preserve"> -  -  </v>
      </c>
      <c r="K1661" s="34" t="str">
        <f>+CONSOLIDADO!J1665&amp;" "&amp;CONSOLIDADO!K1665</f>
        <v xml:space="preserve"> </v>
      </c>
      <c r="L1661" s="16" t="str">
        <f>+CONSOLIDADO!L1665&amp;" "&amp;CONSOLIDADO!M1665</f>
        <v xml:space="preserve"> </v>
      </c>
      <c r="M1661" s="16" t="str">
        <f>+CONSOLIDADO!N1665&amp;" "&amp;CONSOLIDADO!O1665</f>
        <v xml:space="preserve"> </v>
      </c>
    </row>
    <row r="1662" spans="1:13" x14ac:dyDescent="0.2">
      <c r="A1662" s="34" t="str">
        <f t="shared" si="125"/>
        <v>-1159</v>
      </c>
      <c r="B1662" s="34">
        <f t="shared" si="126"/>
        <v>1159</v>
      </c>
      <c r="C1662" s="34" t="str">
        <f t="shared" si="127"/>
        <v/>
      </c>
      <c r="D1662" s="34" t="str">
        <f t="shared" si="128"/>
        <v/>
      </c>
      <c r="E1662" s="34" t="str">
        <f t="shared" si="129"/>
        <v/>
      </c>
      <c r="F1662" s="35" t="str">
        <f>IF(ISERROR(CONSOLIDADO!D1666&amp;IF(LEN(CONSOLIDADO!G1666)=1,"00"&amp;CONSOLIDADO!G1666,IF(LEN(CONSOLIDADO!G1666)=2,"0"&amp;CONSOLIDADO!G1666,IF(LEN(CONSOLIDADO!G1666)=3,CONSOLIDADO!G1666,""))))=TRUE,"",CONSOLIDADO!D1666&amp;IF(LEN(CONSOLIDADO!G1666)=1,"00"&amp;CONSOLIDADO!G1666,IF(LEN(CONSOLIDADO!G1666)=2,"0"&amp;CONSOLIDADO!G1666,IF(LEN(CONSOLIDADO!G1666)=3,CONSOLIDADO!G1666,""))))</f>
        <v/>
      </c>
      <c r="G1662" s="16">
        <f>CONSOLIDADO!B1666</f>
        <v>0</v>
      </c>
      <c r="H1662" s="16" t="str">
        <f>MID(CONSOLIDADO!E1666,6,250)</f>
        <v/>
      </c>
      <c r="I1662" s="36">
        <f>CONSOLIDADO!H1666</f>
        <v>0</v>
      </c>
      <c r="J1662" s="34" t="str">
        <f>+CONSOLIDADO!P1666&amp;" - "&amp;CONSOLIDADO!Q1666&amp;" - "&amp;CONSOLIDADO!R1666&amp;" "&amp;CONSOLIDADO!S1666</f>
        <v xml:space="preserve"> -  -  </v>
      </c>
      <c r="K1662" s="34" t="str">
        <f>+CONSOLIDADO!J1666&amp;" "&amp;CONSOLIDADO!K1666</f>
        <v xml:space="preserve"> </v>
      </c>
      <c r="L1662" s="16" t="str">
        <f>+CONSOLIDADO!L1666&amp;" "&amp;CONSOLIDADO!M1666</f>
        <v xml:space="preserve"> </v>
      </c>
      <c r="M1662" s="16" t="str">
        <f>+CONSOLIDADO!N1666&amp;" "&amp;CONSOLIDADO!O1666</f>
        <v xml:space="preserve"> </v>
      </c>
    </row>
    <row r="1663" spans="1:13" x14ac:dyDescent="0.2">
      <c r="A1663" s="34" t="str">
        <f t="shared" si="125"/>
        <v>-1160</v>
      </c>
      <c r="B1663" s="34">
        <f t="shared" si="126"/>
        <v>1160</v>
      </c>
      <c r="C1663" s="34" t="str">
        <f t="shared" si="127"/>
        <v/>
      </c>
      <c r="D1663" s="34" t="str">
        <f t="shared" si="128"/>
        <v/>
      </c>
      <c r="E1663" s="34" t="str">
        <f t="shared" si="129"/>
        <v/>
      </c>
      <c r="F1663" s="35" t="str">
        <f>IF(ISERROR(CONSOLIDADO!D1667&amp;IF(LEN(CONSOLIDADO!G1667)=1,"00"&amp;CONSOLIDADO!G1667,IF(LEN(CONSOLIDADO!G1667)=2,"0"&amp;CONSOLIDADO!G1667,IF(LEN(CONSOLIDADO!G1667)=3,CONSOLIDADO!G1667,""))))=TRUE,"",CONSOLIDADO!D1667&amp;IF(LEN(CONSOLIDADO!G1667)=1,"00"&amp;CONSOLIDADO!G1667,IF(LEN(CONSOLIDADO!G1667)=2,"0"&amp;CONSOLIDADO!G1667,IF(LEN(CONSOLIDADO!G1667)=3,CONSOLIDADO!G1667,""))))</f>
        <v/>
      </c>
      <c r="G1663" s="16">
        <f>CONSOLIDADO!B1667</f>
        <v>0</v>
      </c>
      <c r="H1663" s="16" t="str">
        <f>MID(CONSOLIDADO!E1667,6,250)</f>
        <v/>
      </c>
      <c r="I1663" s="36">
        <f>CONSOLIDADO!H1667</f>
        <v>0</v>
      </c>
      <c r="J1663" s="34" t="str">
        <f>+CONSOLIDADO!P1667&amp;" - "&amp;CONSOLIDADO!Q1667&amp;" - "&amp;CONSOLIDADO!R1667&amp;" "&amp;CONSOLIDADO!S1667</f>
        <v xml:space="preserve"> -  -  </v>
      </c>
      <c r="K1663" s="34" t="str">
        <f>+CONSOLIDADO!J1667&amp;" "&amp;CONSOLIDADO!K1667</f>
        <v xml:space="preserve"> </v>
      </c>
      <c r="L1663" s="16" t="str">
        <f>+CONSOLIDADO!L1667&amp;" "&amp;CONSOLIDADO!M1667</f>
        <v xml:space="preserve"> </v>
      </c>
      <c r="M1663" s="16" t="str">
        <f>+CONSOLIDADO!N1667&amp;" "&amp;CONSOLIDADO!O1667</f>
        <v xml:space="preserve"> </v>
      </c>
    </row>
    <row r="1664" spans="1:13" x14ac:dyDescent="0.2">
      <c r="A1664" s="34" t="str">
        <f t="shared" si="125"/>
        <v>-1161</v>
      </c>
      <c r="B1664" s="34">
        <f t="shared" si="126"/>
        <v>1161</v>
      </c>
      <c r="C1664" s="34" t="str">
        <f t="shared" si="127"/>
        <v/>
      </c>
      <c r="D1664" s="34" t="str">
        <f t="shared" si="128"/>
        <v/>
      </c>
      <c r="E1664" s="34" t="str">
        <f t="shared" si="129"/>
        <v/>
      </c>
      <c r="F1664" s="35" t="str">
        <f>IF(ISERROR(CONSOLIDADO!D1668&amp;IF(LEN(CONSOLIDADO!G1668)=1,"00"&amp;CONSOLIDADO!G1668,IF(LEN(CONSOLIDADO!G1668)=2,"0"&amp;CONSOLIDADO!G1668,IF(LEN(CONSOLIDADO!G1668)=3,CONSOLIDADO!G1668,""))))=TRUE,"",CONSOLIDADO!D1668&amp;IF(LEN(CONSOLIDADO!G1668)=1,"00"&amp;CONSOLIDADO!G1668,IF(LEN(CONSOLIDADO!G1668)=2,"0"&amp;CONSOLIDADO!G1668,IF(LEN(CONSOLIDADO!G1668)=3,CONSOLIDADO!G1668,""))))</f>
        <v/>
      </c>
      <c r="G1664" s="16">
        <f>CONSOLIDADO!B1668</f>
        <v>0</v>
      </c>
      <c r="H1664" s="16" t="str">
        <f>MID(CONSOLIDADO!E1668,6,250)</f>
        <v/>
      </c>
      <c r="I1664" s="36">
        <f>CONSOLIDADO!H1668</f>
        <v>0</v>
      </c>
      <c r="J1664" s="34" t="str">
        <f>+CONSOLIDADO!P1668&amp;" - "&amp;CONSOLIDADO!Q1668&amp;" - "&amp;CONSOLIDADO!R1668&amp;" "&amp;CONSOLIDADO!S1668</f>
        <v xml:space="preserve"> -  -  </v>
      </c>
      <c r="K1664" s="34" t="str">
        <f>+CONSOLIDADO!J1668&amp;" "&amp;CONSOLIDADO!K1668</f>
        <v xml:space="preserve"> </v>
      </c>
      <c r="L1664" s="16" t="str">
        <f>+CONSOLIDADO!L1668&amp;" "&amp;CONSOLIDADO!M1668</f>
        <v xml:space="preserve"> </v>
      </c>
      <c r="M1664" s="16" t="str">
        <f>+CONSOLIDADO!N1668&amp;" "&amp;CONSOLIDADO!O1668</f>
        <v xml:space="preserve"> </v>
      </c>
    </row>
    <row r="1665" spans="1:13" x14ac:dyDescent="0.2">
      <c r="A1665" s="34" t="str">
        <f t="shared" si="125"/>
        <v>-1162</v>
      </c>
      <c r="B1665" s="34">
        <f t="shared" si="126"/>
        <v>1162</v>
      </c>
      <c r="C1665" s="34" t="str">
        <f t="shared" si="127"/>
        <v/>
      </c>
      <c r="D1665" s="34" t="str">
        <f t="shared" si="128"/>
        <v/>
      </c>
      <c r="E1665" s="34" t="str">
        <f t="shared" si="129"/>
        <v/>
      </c>
      <c r="F1665" s="35" t="str">
        <f>IF(ISERROR(CONSOLIDADO!D1669&amp;IF(LEN(CONSOLIDADO!G1669)=1,"00"&amp;CONSOLIDADO!G1669,IF(LEN(CONSOLIDADO!G1669)=2,"0"&amp;CONSOLIDADO!G1669,IF(LEN(CONSOLIDADO!G1669)=3,CONSOLIDADO!G1669,""))))=TRUE,"",CONSOLIDADO!D1669&amp;IF(LEN(CONSOLIDADO!G1669)=1,"00"&amp;CONSOLIDADO!G1669,IF(LEN(CONSOLIDADO!G1669)=2,"0"&amp;CONSOLIDADO!G1669,IF(LEN(CONSOLIDADO!G1669)=3,CONSOLIDADO!G1669,""))))</f>
        <v/>
      </c>
      <c r="G1665" s="16">
        <f>CONSOLIDADO!B1669</f>
        <v>0</v>
      </c>
      <c r="H1665" s="16" t="str">
        <f>MID(CONSOLIDADO!E1669,6,250)</f>
        <v/>
      </c>
      <c r="I1665" s="36">
        <f>CONSOLIDADO!H1669</f>
        <v>0</v>
      </c>
      <c r="J1665" s="34" t="str">
        <f>+CONSOLIDADO!P1669&amp;" - "&amp;CONSOLIDADO!Q1669&amp;" - "&amp;CONSOLIDADO!R1669&amp;" "&amp;CONSOLIDADO!S1669</f>
        <v xml:space="preserve"> -  -  </v>
      </c>
      <c r="K1665" s="34" t="str">
        <f>+CONSOLIDADO!J1669&amp;" "&amp;CONSOLIDADO!K1669</f>
        <v xml:space="preserve"> </v>
      </c>
      <c r="L1665" s="16" t="str">
        <f>+CONSOLIDADO!L1669&amp;" "&amp;CONSOLIDADO!M1669</f>
        <v xml:space="preserve"> </v>
      </c>
      <c r="M1665" s="16" t="str">
        <f>+CONSOLIDADO!N1669&amp;" "&amp;CONSOLIDADO!O1669</f>
        <v xml:space="preserve"> </v>
      </c>
    </row>
    <row r="1666" spans="1:13" x14ac:dyDescent="0.2">
      <c r="A1666" s="34" t="str">
        <f t="shared" si="125"/>
        <v>-1163</v>
      </c>
      <c r="B1666" s="34">
        <f t="shared" si="126"/>
        <v>1163</v>
      </c>
      <c r="C1666" s="34" t="str">
        <f t="shared" si="127"/>
        <v/>
      </c>
      <c r="D1666" s="34" t="str">
        <f t="shared" si="128"/>
        <v/>
      </c>
      <c r="E1666" s="34" t="str">
        <f t="shared" si="129"/>
        <v/>
      </c>
      <c r="F1666" s="35" t="str">
        <f>IF(ISERROR(CONSOLIDADO!D1670&amp;IF(LEN(CONSOLIDADO!G1670)=1,"00"&amp;CONSOLIDADO!G1670,IF(LEN(CONSOLIDADO!G1670)=2,"0"&amp;CONSOLIDADO!G1670,IF(LEN(CONSOLIDADO!G1670)=3,CONSOLIDADO!G1670,""))))=TRUE,"",CONSOLIDADO!D1670&amp;IF(LEN(CONSOLIDADO!G1670)=1,"00"&amp;CONSOLIDADO!G1670,IF(LEN(CONSOLIDADO!G1670)=2,"0"&amp;CONSOLIDADO!G1670,IF(LEN(CONSOLIDADO!G1670)=3,CONSOLIDADO!G1670,""))))</f>
        <v/>
      </c>
      <c r="G1666" s="16">
        <f>CONSOLIDADO!B1670</f>
        <v>0</v>
      </c>
      <c r="H1666" s="16" t="str">
        <f>MID(CONSOLIDADO!E1670,6,250)</f>
        <v/>
      </c>
      <c r="I1666" s="36">
        <f>CONSOLIDADO!H1670</f>
        <v>0</v>
      </c>
      <c r="J1666" s="34" t="str">
        <f>+CONSOLIDADO!P1670&amp;" - "&amp;CONSOLIDADO!Q1670&amp;" - "&amp;CONSOLIDADO!R1670&amp;" "&amp;CONSOLIDADO!S1670</f>
        <v xml:space="preserve"> -  -  </v>
      </c>
      <c r="K1666" s="34" t="str">
        <f>+CONSOLIDADO!J1670&amp;" "&amp;CONSOLIDADO!K1670</f>
        <v xml:space="preserve"> </v>
      </c>
      <c r="L1666" s="16" t="str">
        <f>+CONSOLIDADO!L1670&amp;" "&amp;CONSOLIDADO!M1670</f>
        <v xml:space="preserve"> </v>
      </c>
      <c r="M1666" s="16" t="str">
        <f>+CONSOLIDADO!N1670&amp;" "&amp;CONSOLIDADO!O1670</f>
        <v xml:space="preserve"> </v>
      </c>
    </row>
    <row r="1667" spans="1:13" x14ac:dyDescent="0.2">
      <c r="A1667" s="34" t="str">
        <f t="shared" si="125"/>
        <v>-1164</v>
      </c>
      <c r="B1667" s="34">
        <f t="shared" si="126"/>
        <v>1164</v>
      </c>
      <c r="C1667" s="34" t="str">
        <f t="shared" si="127"/>
        <v/>
      </c>
      <c r="D1667" s="34" t="str">
        <f t="shared" si="128"/>
        <v/>
      </c>
      <c r="E1667" s="34" t="str">
        <f t="shared" si="129"/>
        <v/>
      </c>
      <c r="F1667" s="35" t="str">
        <f>IF(ISERROR(CONSOLIDADO!D1671&amp;IF(LEN(CONSOLIDADO!G1671)=1,"00"&amp;CONSOLIDADO!G1671,IF(LEN(CONSOLIDADO!G1671)=2,"0"&amp;CONSOLIDADO!G1671,IF(LEN(CONSOLIDADO!G1671)=3,CONSOLIDADO!G1671,""))))=TRUE,"",CONSOLIDADO!D1671&amp;IF(LEN(CONSOLIDADO!G1671)=1,"00"&amp;CONSOLIDADO!G1671,IF(LEN(CONSOLIDADO!G1671)=2,"0"&amp;CONSOLIDADO!G1671,IF(LEN(CONSOLIDADO!G1671)=3,CONSOLIDADO!G1671,""))))</f>
        <v/>
      </c>
      <c r="G1667" s="16">
        <f>CONSOLIDADO!B1671</f>
        <v>0</v>
      </c>
      <c r="H1667" s="16" t="str">
        <f>MID(CONSOLIDADO!E1671,6,250)</f>
        <v/>
      </c>
      <c r="I1667" s="36">
        <f>CONSOLIDADO!H1671</f>
        <v>0</v>
      </c>
      <c r="J1667" s="34" t="str">
        <f>+CONSOLIDADO!P1671&amp;" - "&amp;CONSOLIDADO!Q1671&amp;" - "&amp;CONSOLIDADO!R1671&amp;" "&amp;CONSOLIDADO!S1671</f>
        <v xml:space="preserve"> -  -  </v>
      </c>
      <c r="K1667" s="34" t="str">
        <f>+CONSOLIDADO!J1671&amp;" "&amp;CONSOLIDADO!K1671</f>
        <v xml:space="preserve"> </v>
      </c>
      <c r="L1667" s="16" t="str">
        <f>+CONSOLIDADO!L1671&amp;" "&amp;CONSOLIDADO!M1671</f>
        <v xml:space="preserve"> </v>
      </c>
      <c r="M1667" s="16" t="str">
        <f>+CONSOLIDADO!N1671&amp;" "&amp;CONSOLIDADO!O1671</f>
        <v xml:space="preserve"> </v>
      </c>
    </row>
    <row r="1668" spans="1:13" x14ac:dyDescent="0.2">
      <c r="A1668" s="34" t="str">
        <f t="shared" ref="A1668:A1731" si="130">+C1668&amp;"-"&amp;B1668</f>
        <v>-1165</v>
      </c>
      <c r="B1668" s="34">
        <f t="shared" ref="B1668:B1731" si="131">IF(C1668=C1667,B1667+1,1)</f>
        <v>1165</v>
      </c>
      <c r="C1668" s="34" t="str">
        <f t="shared" ref="C1668:C1731" si="132">MID($F1668,1,13)</f>
        <v/>
      </c>
      <c r="D1668" s="34" t="str">
        <f t="shared" ref="D1668:D1731" si="133">MID($F1668,1,15)</f>
        <v/>
      </c>
      <c r="E1668" s="34" t="str">
        <f t="shared" ref="E1668:E1731" si="134">MID($F1668,1,17)</f>
        <v/>
      </c>
      <c r="F1668" s="35" t="str">
        <f>IF(ISERROR(CONSOLIDADO!D1672&amp;IF(LEN(CONSOLIDADO!G1672)=1,"00"&amp;CONSOLIDADO!G1672,IF(LEN(CONSOLIDADO!G1672)=2,"0"&amp;CONSOLIDADO!G1672,IF(LEN(CONSOLIDADO!G1672)=3,CONSOLIDADO!G1672,""))))=TRUE,"",CONSOLIDADO!D1672&amp;IF(LEN(CONSOLIDADO!G1672)=1,"00"&amp;CONSOLIDADO!G1672,IF(LEN(CONSOLIDADO!G1672)=2,"0"&amp;CONSOLIDADO!G1672,IF(LEN(CONSOLIDADO!G1672)=3,CONSOLIDADO!G1672,""))))</f>
        <v/>
      </c>
      <c r="G1668" s="16">
        <f>CONSOLIDADO!B1672</f>
        <v>0</v>
      </c>
      <c r="H1668" s="16" t="str">
        <f>MID(CONSOLIDADO!E1672,6,250)</f>
        <v/>
      </c>
      <c r="I1668" s="36">
        <f>CONSOLIDADO!H1672</f>
        <v>0</v>
      </c>
      <c r="J1668" s="34" t="str">
        <f>+CONSOLIDADO!P1672&amp;" - "&amp;CONSOLIDADO!Q1672&amp;" - "&amp;CONSOLIDADO!R1672&amp;" "&amp;CONSOLIDADO!S1672</f>
        <v xml:space="preserve"> -  -  </v>
      </c>
      <c r="K1668" s="34" t="str">
        <f>+CONSOLIDADO!J1672&amp;" "&amp;CONSOLIDADO!K1672</f>
        <v xml:space="preserve"> </v>
      </c>
      <c r="L1668" s="16" t="str">
        <f>+CONSOLIDADO!L1672&amp;" "&amp;CONSOLIDADO!M1672</f>
        <v xml:space="preserve"> </v>
      </c>
      <c r="M1668" s="16" t="str">
        <f>+CONSOLIDADO!N1672&amp;" "&amp;CONSOLIDADO!O1672</f>
        <v xml:space="preserve"> </v>
      </c>
    </row>
    <row r="1669" spans="1:13" x14ac:dyDescent="0.2">
      <c r="A1669" s="34" t="str">
        <f t="shared" si="130"/>
        <v>-1166</v>
      </c>
      <c r="B1669" s="34">
        <f t="shared" si="131"/>
        <v>1166</v>
      </c>
      <c r="C1669" s="34" t="str">
        <f t="shared" si="132"/>
        <v/>
      </c>
      <c r="D1669" s="34" t="str">
        <f t="shared" si="133"/>
        <v/>
      </c>
      <c r="E1669" s="34" t="str">
        <f t="shared" si="134"/>
        <v/>
      </c>
      <c r="F1669" s="35" t="str">
        <f>IF(ISERROR(CONSOLIDADO!D1673&amp;IF(LEN(CONSOLIDADO!G1673)=1,"00"&amp;CONSOLIDADO!G1673,IF(LEN(CONSOLIDADO!G1673)=2,"0"&amp;CONSOLIDADO!G1673,IF(LEN(CONSOLIDADO!G1673)=3,CONSOLIDADO!G1673,""))))=TRUE,"",CONSOLIDADO!D1673&amp;IF(LEN(CONSOLIDADO!G1673)=1,"00"&amp;CONSOLIDADO!G1673,IF(LEN(CONSOLIDADO!G1673)=2,"0"&amp;CONSOLIDADO!G1673,IF(LEN(CONSOLIDADO!G1673)=3,CONSOLIDADO!G1673,""))))</f>
        <v/>
      </c>
      <c r="G1669" s="16">
        <f>CONSOLIDADO!B1673</f>
        <v>0</v>
      </c>
      <c r="H1669" s="16" t="str">
        <f>MID(CONSOLIDADO!E1673,6,250)</f>
        <v/>
      </c>
      <c r="I1669" s="36">
        <f>CONSOLIDADO!H1673</f>
        <v>0</v>
      </c>
      <c r="J1669" s="34" t="str">
        <f>+CONSOLIDADO!P1673&amp;" - "&amp;CONSOLIDADO!Q1673&amp;" - "&amp;CONSOLIDADO!R1673&amp;" "&amp;CONSOLIDADO!S1673</f>
        <v xml:space="preserve"> -  -  </v>
      </c>
      <c r="K1669" s="34" t="str">
        <f>+CONSOLIDADO!J1673&amp;" "&amp;CONSOLIDADO!K1673</f>
        <v xml:space="preserve"> </v>
      </c>
      <c r="L1669" s="16" t="str">
        <f>+CONSOLIDADO!L1673&amp;" "&amp;CONSOLIDADO!M1673</f>
        <v xml:space="preserve"> </v>
      </c>
      <c r="M1669" s="16" t="str">
        <f>+CONSOLIDADO!N1673&amp;" "&amp;CONSOLIDADO!O1673</f>
        <v xml:space="preserve"> </v>
      </c>
    </row>
    <row r="1670" spans="1:13" x14ac:dyDescent="0.2">
      <c r="A1670" s="34" t="str">
        <f t="shared" si="130"/>
        <v>-1167</v>
      </c>
      <c r="B1670" s="34">
        <f t="shared" si="131"/>
        <v>1167</v>
      </c>
      <c r="C1670" s="34" t="str">
        <f t="shared" si="132"/>
        <v/>
      </c>
      <c r="D1670" s="34" t="str">
        <f t="shared" si="133"/>
        <v/>
      </c>
      <c r="E1670" s="34" t="str">
        <f t="shared" si="134"/>
        <v/>
      </c>
      <c r="F1670" s="35" t="str">
        <f>IF(ISERROR(CONSOLIDADO!D1674&amp;IF(LEN(CONSOLIDADO!G1674)=1,"00"&amp;CONSOLIDADO!G1674,IF(LEN(CONSOLIDADO!G1674)=2,"0"&amp;CONSOLIDADO!G1674,IF(LEN(CONSOLIDADO!G1674)=3,CONSOLIDADO!G1674,""))))=TRUE,"",CONSOLIDADO!D1674&amp;IF(LEN(CONSOLIDADO!G1674)=1,"00"&amp;CONSOLIDADO!G1674,IF(LEN(CONSOLIDADO!G1674)=2,"0"&amp;CONSOLIDADO!G1674,IF(LEN(CONSOLIDADO!G1674)=3,CONSOLIDADO!G1674,""))))</f>
        <v/>
      </c>
      <c r="G1670" s="16">
        <f>CONSOLIDADO!B1674</f>
        <v>0</v>
      </c>
      <c r="H1670" s="16" t="str">
        <f>MID(CONSOLIDADO!E1674,6,250)</f>
        <v/>
      </c>
      <c r="I1670" s="36">
        <f>CONSOLIDADO!H1674</f>
        <v>0</v>
      </c>
      <c r="J1670" s="34" t="str">
        <f>+CONSOLIDADO!P1674&amp;" - "&amp;CONSOLIDADO!Q1674&amp;" - "&amp;CONSOLIDADO!R1674&amp;" "&amp;CONSOLIDADO!S1674</f>
        <v xml:space="preserve"> -  -  </v>
      </c>
      <c r="K1670" s="34" t="str">
        <f>+CONSOLIDADO!J1674&amp;" "&amp;CONSOLIDADO!K1674</f>
        <v xml:space="preserve"> </v>
      </c>
      <c r="L1670" s="16" t="str">
        <f>+CONSOLIDADO!L1674&amp;" "&amp;CONSOLIDADO!M1674</f>
        <v xml:space="preserve"> </v>
      </c>
      <c r="M1670" s="16" t="str">
        <f>+CONSOLIDADO!N1674&amp;" "&amp;CONSOLIDADO!O1674</f>
        <v xml:space="preserve"> </v>
      </c>
    </row>
    <row r="1671" spans="1:13" x14ac:dyDescent="0.2">
      <c r="A1671" s="34" t="str">
        <f t="shared" si="130"/>
        <v>-1168</v>
      </c>
      <c r="B1671" s="34">
        <f t="shared" si="131"/>
        <v>1168</v>
      </c>
      <c r="C1671" s="34" t="str">
        <f t="shared" si="132"/>
        <v/>
      </c>
      <c r="D1671" s="34" t="str">
        <f t="shared" si="133"/>
        <v/>
      </c>
      <c r="E1671" s="34" t="str">
        <f t="shared" si="134"/>
        <v/>
      </c>
      <c r="F1671" s="35" t="str">
        <f>IF(ISERROR(CONSOLIDADO!D1675&amp;IF(LEN(CONSOLIDADO!G1675)=1,"00"&amp;CONSOLIDADO!G1675,IF(LEN(CONSOLIDADO!G1675)=2,"0"&amp;CONSOLIDADO!G1675,IF(LEN(CONSOLIDADO!G1675)=3,CONSOLIDADO!G1675,""))))=TRUE,"",CONSOLIDADO!D1675&amp;IF(LEN(CONSOLIDADO!G1675)=1,"00"&amp;CONSOLIDADO!G1675,IF(LEN(CONSOLIDADO!G1675)=2,"0"&amp;CONSOLIDADO!G1675,IF(LEN(CONSOLIDADO!G1675)=3,CONSOLIDADO!G1675,""))))</f>
        <v/>
      </c>
      <c r="G1671" s="16">
        <f>CONSOLIDADO!B1675</f>
        <v>0</v>
      </c>
      <c r="H1671" s="16" t="str">
        <f>MID(CONSOLIDADO!E1675,6,250)</f>
        <v/>
      </c>
      <c r="I1671" s="36">
        <f>CONSOLIDADO!H1675</f>
        <v>0</v>
      </c>
      <c r="J1671" s="34" t="str">
        <f>+CONSOLIDADO!P1675&amp;" - "&amp;CONSOLIDADO!Q1675&amp;" - "&amp;CONSOLIDADO!R1675&amp;" "&amp;CONSOLIDADO!S1675</f>
        <v xml:space="preserve"> -  -  </v>
      </c>
      <c r="K1671" s="34" t="str">
        <f>+CONSOLIDADO!J1675&amp;" "&amp;CONSOLIDADO!K1675</f>
        <v xml:space="preserve"> </v>
      </c>
      <c r="L1671" s="16" t="str">
        <f>+CONSOLIDADO!L1675&amp;" "&amp;CONSOLIDADO!M1675</f>
        <v xml:space="preserve"> </v>
      </c>
      <c r="M1671" s="16" t="str">
        <f>+CONSOLIDADO!N1675&amp;" "&amp;CONSOLIDADO!O1675</f>
        <v xml:space="preserve"> </v>
      </c>
    </row>
    <row r="1672" spans="1:13" x14ac:dyDescent="0.2">
      <c r="A1672" s="34" t="str">
        <f t="shared" si="130"/>
        <v>-1169</v>
      </c>
      <c r="B1672" s="34">
        <f t="shared" si="131"/>
        <v>1169</v>
      </c>
      <c r="C1672" s="34" t="str">
        <f t="shared" si="132"/>
        <v/>
      </c>
      <c r="D1672" s="34" t="str">
        <f t="shared" si="133"/>
        <v/>
      </c>
      <c r="E1672" s="34" t="str">
        <f t="shared" si="134"/>
        <v/>
      </c>
      <c r="F1672" s="35" t="str">
        <f>IF(ISERROR(CONSOLIDADO!D1676&amp;IF(LEN(CONSOLIDADO!G1676)=1,"00"&amp;CONSOLIDADO!G1676,IF(LEN(CONSOLIDADO!G1676)=2,"0"&amp;CONSOLIDADO!G1676,IF(LEN(CONSOLIDADO!G1676)=3,CONSOLIDADO!G1676,""))))=TRUE,"",CONSOLIDADO!D1676&amp;IF(LEN(CONSOLIDADO!G1676)=1,"00"&amp;CONSOLIDADO!G1676,IF(LEN(CONSOLIDADO!G1676)=2,"0"&amp;CONSOLIDADO!G1676,IF(LEN(CONSOLIDADO!G1676)=3,CONSOLIDADO!G1676,""))))</f>
        <v/>
      </c>
      <c r="G1672" s="16">
        <f>CONSOLIDADO!B1676</f>
        <v>0</v>
      </c>
      <c r="H1672" s="16" t="str">
        <f>MID(CONSOLIDADO!E1676,6,250)</f>
        <v/>
      </c>
      <c r="I1672" s="36">
        <f>CONSOLIDADO!H1676</f>
        <v>0</v>
      </c>
      <c r="J1672" s="34" t="str">
        <f>+CONSOLIDADO!P1676&amp;" - "&amp;CONSOLIDADO!Q1676&amp;" - "&amp;CONSOLIDADO!R1676&amp;" "&amp;CONSOLIDADO!S1676</f>
        <v xml:space="preserve"> -  -  </v>
      </c>
      <c r="K1672" s="34" t="str">
        <f>+CONSOLIDADO!J1676&amp;" "&amp;CONSOLIDADO!K1676</f>
        <v xml:space="preserve"> </v>
      </c>
      <c r="L1672" s="16" t="str">
        <f>+CONSOLIDADO!L1676&amp;" "&amp;CONSOLIDADO!M1676</f>
        <v xml:space="preserve"> </v>
      </c>
      <c r="M1672" s="16" t="str">
        <f>+CONSOLIDADO!N1676&amp;" "&amp;CONSOLIDADO!O1676</f>
        <v xml:space="preserve"> </v>
      </c>
    </row>
    <row r="1673" spans="1:13" x14ac:dyDescent="0.2">
      <c r="A1673" s="34" t="str">
        <f t="shared" si="130"/>
        <v>-1170</v>
      </c>
      <c r="B1673" s="34">
        <f t="shared" si="131"/>
        <v>1170</v>
      </c>
      <c r="C1673" s="34" t="str">
        <f t="shared" si="132"/>
        <v/>
      </c>
      <c r="D1673" s="34" t="str">
        <f t="shared" si="133"/>
        <v/>
      </c>
      <c r="E1673" s="34" t="str">
        <f t="shared" si="134"/>
        <v/>
      </c>
      <c r="F1673" s="35" t="str">
        <f>IF(ISERROR(CONSOLIDADO!D1677&amp;IF(LEN(CONSOLIDADO!G1677)=1,"00"&amp;CONSOLIDADO!G1677,IF(LEN(CONSOLIDADO!G1677)=2,"0"&amp;CONSOLIDADO!G1677,IF(LEN(CONSOLIDADO!G1677)=3,CONSOLIDADO!G1677,""))))=TRUE,"",CONSOLIDADO!D1677&amp;IF(LEN(CONSOLIDADO!G1677)=1,"00"&amp;CONSOLIDADO!G1677,IF(LEN(CONSOLIDADO!G1677)=2,"0"&amp;CONSOLIDADO!G1677,IF(LEN(CONSOLIDADO!G1677)=3,CONSOLIDADO!G1677,""))))</f>
        <v/>
      </c>
      <c r="G1673" s="16">
        <f>CONSOLIDADO!B1677</f>
        <v>0</v>
      </c>
      <c r="H1673" s="16" t="str">
        <f>MID(CONSOLIDADO!E1677,6,250)</f>
        <v/>
      </c>
      <c r="I1673" s="36">
        <f>CONSOLIDADO!H1677</f>
        <v>0</v>
      </c>
      <c r="J1673" s="34" t="str">
        <f>+CONSOLIDADO!P1677&amp;" - "&amp;CONSOLIDADO!Q1677&amp;" - "&amp;CONSOLIDADO!R1677&amp;" "&amp;CONSOLIDADO!S1677</f>
        <v xml:space="preserve"> -  -  </v>
      </c>
      <c r="K1673" s="34" t="str">
        <f>+CONSOLIDADO!J1677&amp;" "&amp;CONSOLIDADO!K1677</f>
        <v xml:space="preserve"> </v>
      </c>
      <c r="L1673" s="16" t="str">
        <f>+CONSOLIDADO!L1677&amp;" "&amp;CONSOLIDADO!M1677</f>
        <v xml:space="preserve"> </v>
      </c>
      <c r="M1673" s="16" t="str">
        <f>+CONSOLIDADO!N1677&amp;" "&amp;CONSOLIDADO!O1677</f>
        <v xml:space="preserve"> </v>
      </c>
    </row>
    <row r="1674" spans="1:13" x14ac:dyDescent="0.2">
      <c r="A1674" s="34" t="str">
        <f t="shared" si="130"/>
        <v>-1171</v>
      </c>
      <c r="B1674" s="34">
        <f t="shared" si="131"/>
        <v>1171</v>
      </c>
      <c r="C1674" s="34" t="str">
        <f t="shared" si="132"/>
        <v/>
      </c>
      <c r="D1674" s="34" t="str">
        <f t="shared" si="133"/>
        <v/>
      </c>
      <c r="E1674" s="34" t="str">
        <f t="shared" si="134"/>
        <v/>
      </c>
      <c r="F1674" s="35" t="str">
        <f>IF(ISERROR(CONSOLIDADO!D1678&amp;IF(LEN(CONSOLIDADO!G1678)=1,"00"&amp;CONSOLIDADO!G1678,IF(LEN(CONSOLIDADO!G1678)=2,"0"&amp;CONSOLIDADO!G1678,IF(LEN(CONSOLIDADO!G1678)=3,CONSOLIDADO!G1678,""))))=TRUE,"",CONSOLIDADO!D1678&amp;IF(LEN(CONSOLIDADO!G1678)=1,"00"&amp;CONSOLIDADO!G1678,IF(LEN(CONSOLIDADO!G1678)=2,"0"&amp;CONSOLIDADO!G1678,IF(LEN(CONSOLIDADO!G1678)=3,CONSOLIDADO!G1678,""))))</f>
        <v/>
      </c>
      <c r="G1674" s="16">
        <f>CONSOLIDADO!B1678</f>
        <v>0</v>
      </c>
      <c r="H1674" s="16" t="str">
        <f>MID(CONSOLIDADO!E1678,6,250)</f>
        <v/>
      </c>
      <c r="I1674" s="36">
        <f>CONSOLIDADO!H1678</f>
        <v>0</v>
      </c>
      <c r="J1674" s="34" t="str">
        <f>+CONSOLIDADO!P1678&amp;" - "&amp;CONSOLIDADO!Q1678&amp;" - "&amp;CONSOLIDADO!R1678&amp;" "&amp;CONSOLIDADO!S1678</f>
        <v xml:space="preserve"> -  -  </v>
      </c>
      <c r="K1674" s="34" t="str">
        <f>+CONSOLIDADO!J1678&amp;" "&amp;CONSOLIDADO!K1678</f>
        <v xml:space="preserve"> </v>
      </c>
      <c r="L1674" s="16" t="str">
        <f>+CONSOLIDADO!L1678&amp;" "&amp;CONSOLIDADO!M1678</f>
        <v xml:space="preserve"> </v>
      </c>
      <c r="M1674" s="16" t="str">
        <f>+CONSOLIDADO!N1678&amp;" "&amp;CONSOLIDADO!O1678</f>
        <v xml:space="preserve"> </v>
      </c>
    </row>
    <row r="1675" spans="1:13" x14ac:dyDescent="0.2">
      <c r="A1675" s="34" t="str">
        <f t="shared" si="130"/>
        <v>-1172</v>
      </c>
      <c r="B1675" s="34">
        <f t="shared" si="131"/>
        <v>1172</v>
      </c>
      <c r="C1675" s="34" t="str">
        <f t="shared" si="132"/>
        <v/>
      </c>
      <c r="D1675" s="34" t="str">
        <f t="shared" si="133"/>
        <v/>
      </c>
      <c r="E1675" s="34" t="str">
        <f t="shared" si="134"/>
        <v/>
      </c>
      <c r="F1675" s="35" t="str">
        <f>IF(ISERROR(CONSOLIDADO!D1679&amp;IF(LEN(CONSOLIDADO!G1679)=1,"00"&amp;CONSOLIDADO!G1679,IF(LEN(CONSOLIDADO!G1679)=2,"0"&amp;CONSOLIDADO!G1679,IF(LEN(CONSOLIDADO!G1679)=3,CONSOLIDADO!G1679,""))))=TRUE,"",CONSOLIDADO!D1679&amp;IF(LEN(CONSOLIDADO!G1679)=1,"00"&amp;CONSOLIDADO!G1679,IF(LEN(CONSOLIDADO!G1679)=2,"0"&amp;CONSOLIDADO!G1679,IF(LEN(CONSOLIDADO!G1679)=3,CONSOLIDADO!G1679,""))))</f>
        <v/>
      </c>
      <c r="G1675" s="16">
        <f>CONSOLIDADO!B1679</f>
        <v>0</v>
      </c>
      <c r="H1675" s="16" t="str">
        <f>MID(CONSOLIDADO!E1679,6,250)</f>
        <v/>
      </c>
      <c r="I1675" s="36">
        <f>CONSOLIDADO!H1679</f>
        <v>0</v>
      </c>
      <c r="J1675" s="34" t="str">
        <f>+CONSOLIDADO!P1679&amp;" - "&amp;CONSOLIDADO!Q1679&amp;" - "&amp;CONSOLIDADO!R1679&amp;" "&amp;CONSOLIDADO!S1679</f>
        <v xml:space="preserve"> -  -  </v>
      </c>
      <c r="K1675" s="34" t="str">
        <f>+CONSOLIDADO!J1679&amp;" "&amp;CONSOLIDADO!K1679</f>
        <v xml:space="preserve"> </v>
      </c>
      <c r="L1675" s="16" t="str">
        <f>+CONSOLIDADO!L1679&amp;" "&amp;CONSOLIDADO!M1679</f>
        <v xml:space="preserve"> </v>
      </c>
      <c r="M1675" s="16" t="str">
        <f>+CONSOLIDADO!N1679&amp;" "&amp;CONSOLIDADO!O1679</f>
        <v xml:space="preserve"> </v>
      </c>
    </row>
    <row r="1676" spans="1:13" x14ac:dyDescent="0.2">
      <c r="A1676" s="34" t="str">
        <f t="shared" si="130"/>
        <v>-1173</v>
      </c>
      <c r="B1676" s="34">
        <f t="shared" si="131"/>
        <v>1173</v>
      </c>
      <c r="C1676" s="34" t="str">
        <f t="shared" si="132"/>
        <v/>
      </c>
      <c r="D1676" s="34" t="str">
        <f t="shared" si="133"/>
        <v/>
      </c>
      <c r="E1676" s="34" t="str">
        <f t="shared" si="134"/>
        <v/>
      </c>
      <c r="F1676" s="35" t="str">
        <f>IF(ISERROR(CONSOLIDADO!D1680&amp;IF(LEN(CONSOLIDADO!G1680)=1,"00"&amp;CONSOLIDADO!G1680,IF(LEN(CONSOLIDADO!G1680)=2,"0"&amp;CONSOLIDADO!G1680,IF(LEN(CONSOLIDADO!G1680)=3,CONSOLIDADO!G1680,""))))=TRUE,"",CONSOLIDADO!D1680&amp;IF(LEN(CONSOLIDADO!G1680)=1,"00"&amp;CONSOLIDADO!G1680,IF(LEN(CONSOLIDADO!G1680)=2,"0"&amp;CONSOLIDADO!G1680,IF(LEN(CONSOLIDADO!G1680)=3,CONSOLIDADO!G1680,""))))</f>
        <v/>
      </c>
      <c r="G1676" s="16">
        <f>CONSOLIDADO!B1680</f>
        <v>0</v>
      </c>
      <c r="H1676" s="16" t="str">
        <f>MID(CONSOLIDADO!E1680,6,250)</f>
        <v/>
      </c>
      <c r="I1676" s="36">
        <f>CONSOLIDADO!H1680</f>
        <v>0</v>
      </c>
      <c r="J1676" s="34" t="str">
        <f>+CONSOLIDADO!P1680&amp;" - "&amp;CONSOLIDADO!Q1680&amp;" - "&amp;CONSOLIDADO!R1680&amp;" "&amp;CONSOLIDADO!S1680</f>
        <v xml:space="preserve"> -  -  </v>
      </c>
      <c r="K1676" s="34" t="str">
        <f>+CONSOLIDADO!J1680&amp;" "&amp;CONSOLIDADO!K1680</f>
        <v xml:space="preserve"> </v>
      </c>
      <c r="L1676" s="16" t="str">
        <f>+CONSOLIDADO!L1680&amp;" "&amp;CONSOLIDADO!M1680</f>
        <v xml:space="preserve"> </v>
      </c>
      <c r="M1676" s="16" t="str">
        <f>+CONSOLIDADO!N1680&amp;" "&amp;CONSOLIDADO!O1680</f>
        <v xml:space="preserve"> </v>
      </c>
    </row>
    <row r="1677" spans="1:13" x14ac:dyDescent="0.2">
      <c r="A1677" s="34" t="str">
        <f t="shared" si="130"/>
        <v>-1174</v>
      </c>
      <c r="B1677" s="34">
        <f t="shared" si="131"/>
        <v>1174</v>
      </c>
      <c r="C1677" s="34" t="str">
        <f t="shared" si="132"/>
        <v/>
      </c>
      <c r="D1677" s="34" t="str">
        <f t="shared" si="133"/>
        <v/>
      </c>
      <c r="E1677" s="34" t="str">
        <f t="shared" si="134"/>
        <v/>
      </c>
      <c r="F1677" s="35" t="str">
        <f>IF(ISERROR(CONSOLIDADO!D1681&amp;IF(LEN(CONSOLIDADO!G1681)=1,"00"&amp;CONSOLIDADO!G1681,IF(LEN(CONSOLIDADO!G1681)=2,"0"&amp;CONSOLIDADO!G1681,IF(LEN(CONSOLIDADO!G1681)=3,CONSOLIDADO!G1681,""))))=TRUE,"",CONSOLIDADO!D1681&amp;IF(LEN(CONSOLIDADO!G1681)=1,"00"&amp;CONSOLIDADO!G1681,IF(LEN(CONSOLIDADO!G1681)=2,"0"&amp;CONSOLIDADO!G1681,IF(LEN(CONSOLIDADO!G1681)=3,CONSOLIDADO!G1681,""))))</f>
        <v/>
      </c>
      <c r="G1677" s="16">
        <f>CONSOLIDADO!B1681</f>
        <v>0</v>
      </c>
      <c r="H1677" s="16" t="str">
        <f>MID(CONSOLIDADO!E1681,6,250)</f>
        <v/>
      </c>
      <c r="I1677" s="36">
        <f>CONSOLIDADO!H1681</f>
        <v>0</v>
      </c>
      <c r="J1677" s="34" t="str">
        <f>+CONSOLIDADO!P1681&amp;" - "&amp;CONSOLIDADO!Q1681&amp;" - "&amp;CONSOLIDADO!R1681&amp;" "&amp;CONSOLIDADO!S1681</f>
        <v xml:space="preserve"> -  -  </v>
      </c>
      <c r="K1677" s="34" t="str">
        <f>+CONSOLIDADO!J1681&amp;" "&amp;CONSOLIDADO!K1681</f>
        <v xml:space="preserve"> </v>
      </c>
      <c r="L1677" s="16" t="str">
        <f>+CONSOLIDADO!L1681&amp;" "&amp;CONSOLIDADO!M1681</f>
        <v xml:space="preserve"> </v>
      </c>
      <c r="M1677" s="16" t="str">
        <f>+CONSOLIDADO!N1681&amp;" "&amp;CONSOLIDADO!O1681</f>
        <v xml:space="preserve"> </v>
      </c>
    </row>
    <row r="1678" spans="1:13" x14ac:dyDescent="0.2">
      <c r="A1678" s="34" t="str">
        <f t="shared" si="130"/>
        <v>-1175</v>
      </c>
      <c r="B1678" s="34">
        <f t="shared" si="131"/>
        <v>1175</v>
      </c>
      <c r="C1678" s="34" t="str">
        <f t="shared" si="132"/>
        <v/>
      </c>
      <c r="D1678" s="34" t="str">
        <f t="shared" si="133"/>
        <v/>
      </c>
      <c r="E1678" s="34" t="str">
        <f t="shared" si="134"/>
        <v/>
      </c>
      <c r="F1678" s="35" t="str">
        <f>IF(ISERROR(CONSOLIDADO!D1682&amp;IF(LEN(CONSOLIDADO!G1682)=1,"00"&amp;CONSOLIDADO!G1682,IF(LEN(CONSOLIDADO!G1682)=2,"0"&amp;CONSOLIDADO!G1682,IF(LEN(CONSOLIDADO!G1682)=3,CONSOLIDADO!G1682,""))))=TRUE,"",CONSOLIDADO!D1682&amp;IF(LEN(CONSOLIDADO!G1682)=1,"00"&amp;CONSOLIDADO!G1682,IF(LEN(CONSOLIDADO!G1682)=2,"0"&amp;CONSOLIDADO!G1682,IF(LEN(CONSOLIDADO!G1682)=3,CONSOLIDADO!G1682,""))))</f>
        <v/>
      </c>
      <c r="G1678" s="16">
        <f>CONSOLIDADO!B1682</f>
        <v>0</v>
      </c>
      <c r="H1678" s="16" t="str">
        <f>MID(CONSOLIDADO!E1682,6,250)</f>
        <v/>
      </c>
      <c r="I1678" s="36">
        <f>CONSOLIDADO!H1682</f>
        <v>0</v>
      </c>
      <c r="J1678" s="34" t="str">
        <f>+CONSOLIDADO!P1682&amp;" - "&amp;CONSOLIDADO!Q1682&amp;" - "&amp;CONSOLIDADO!R1682&amp;" "&amp;CONSOLIDADO!S1682</f>
        <v xml:space="preserve"> -  -  </v>
      </c>
      <c r="K1678" s="34" t="str">
        <f>+CONSOLIDADO!J1682&amp;" "&amp;CONSOLIDADO!K1682</f>
        <v xml:space="preserve"> </v>
      </c>
      <c r="L1678" s="16" t="str">
        <f>+CONSOLIDADO!L1682&amp;" "&amp;CONSOLIDADO!M1682</f>
        <v xml:space="preserve"> </v>
      </c>
      <c r="M1678" s="16" t="str">
        <f>+CONSOLIDADO!N1682&amp;" "&amp;CONSOLIDADO!O1682</f>
        <v xml:space="preserve"> </v>
      </c>
    </row>
    <row r="1679" spans="1:13" x14ac:dyDescent="0.2">
      <c r="A1679" s="34" t="str">
        <f t="shared" si="130"/>
        <v>-1176</v>
      </c>
      <c r="B1679" s="34">
        <f t="shared" si="131"/>
        <v>1176</v>
      </c>
      <c r="C1679" s="34" t="str">
        <f t="shared" si="132"/>
        <v/>
      </c>
      <c r="D1679" s="34" t="str">
        <f t="shared" si="133"/>
        <v/>
      </c>
      <c r="E1679" s="34" t="str">
        <f t="shared" si="134"/>
        <v/>
      </c>
      <c r="F1679" s="35" t="str">
        <f>IF(ISERROR(CONSOLIDADO!D1683&amp;IF(LEN(CONSOLIDADO!G1683)=1,"00"&amp;CONSOLIDADO!G1683,IF(LEN(CONSOLIDADO!G1683)=2,"0"&amp;CONSOLIDADO!G1683,IF(LEN(CONSOLIDADO!G1683)=3,CONSOLIDADO!G1683,""))))=TRUE,"",CONSOLIDADO!D1683&amp;IF(LEN(CONSOLIDADO!G1683)=1,"00"&amp;CONSOLIDADO!G1683,IF(LEN(CONSOLIDADO!G1683)=2,"0"&amp;CONSOLIDADO!G1683,IF(LEN(CONSOLIDADO!G1683)=3,CONSOLIDADO!G1683,""))))</f>
        <v/>
      </c>
      <c r="G1679" s="16">
        <f>CONSOLIDADO!B1683</f>
        <v>0</v>
      </c>
      <c r="H1679" s="16" t="str">
        <f>MID(CONSOLIDADO!E1683,6,250)</f>
        <v/>
      </c>
      <c r="I1679" s="36">
        <f>CONSOLIDADO!H1683</f>
        <v>0</v>
      </c>
      <c r="J1679" s="34" t="str">
        <f>+CONSOLIDADO!P1683&amp;" - "&amp;CONSOLIDADO!Q1683&amp;" - "&amp;CONSOLIDADO!R1683&amp;" "&amp;CONSOLIDADO!S1683</f>
        <v xml:space="preserve"> -  -  </v>
      </c>
      <c r="K1679" s="34" t="str">
        <f>+CONSOLIDADO!J1683&amp;" "&amp;CONSOLIDADO!K1683</f>
        <v xml:space="preserve"> </v>
      </c>
      <c r="L1679" s="16" t="str">
        <f>+CONSOLIDADO!L1683&amp;" "&amp;CONSOLIDADO!M1683</f>
        <v xml:space="preserve"> </v>
      </c>
      <c r="M1679" s="16" t="str">
        <f>+CONSOLIDADO!N1683&amp;" "&amp;CONSOLIDADO!O1683</f>
        <v xml:space="preserve"> </v>
      </c>
    </row>
    <row r="1680" spans="1:13" x14ac:dyDescent="0.2">
      <c r="A1680" s="34" t="str">
        <f t="shared" si="130"/>
        <v>-1177</v>
      </c>
      <c r="B1680" s="34">
        <f t="shared" si="131"/>
        <v>1177</v>
      </c>
      <c r="C1680" s="34" t="str">
        <f t="shared" si="132"/>
        <v/>
      </c>
      <c r="D1680" s="34" t="str">
        <f t="shared" si="133"/>
        <v/>
      </c>
      <c r="E1680" s="34" t="str">
        <f t="shared" si="134"/>
        <v/>
      </c>
      <c r="F1680" s="35" t="str">
        <f>IF(ISERROR(CONSOLIDADO!D1684&amp;IF(LEN(CONSOLIDADO!G1684)=1,"00"&amp;CONSOLIDADO!G1684,IF(LEN(CONSOLIDADO!G1684)=2,"0"&amp;CONSOLIDADO!G1684,IF(LEN(CONSOLIDADO!G1684)=3,CONSOLIDADO!G1684,""))))=TRUE,"",CONSOLIDADO!D1684&amp;IF(LEN(CONSOLIDADO!G1684)=1,"00"&amp;CONSOLIDADO!G1684,IF(LEN(CONSOLIDADO!G1684)=2,"0"&amp;CONSOLIDADO!G1684,IF(LEN(CONSOLIDADO!G1684)=3,CONSOLIDADO!G1684,""))))</f>
        <v/>
      </c>
      <c r="G1680" s="16">
        <f>CONSOLIDADO!B1684</f>
        <v>0</v>
      </c>
      <c r="H1680" s="16" t="str">
        <f>MID(CONSOLIDADO!E1684,6,250)</f>
        <v/>
      </c>
      <c r="I1680" s="36">
        <f>CONSOLIDADO!H1684</f>
        <v>0</v>
      </c>
      <c r="J1680" s="34" t="str">
        <f>+CONSOLIDADO!P1684&amp;" - "&amp;CONSOLIDADO!Q1684&amp;" - "&amp;CONSOLIDADO!R1684&amp;" "&amp;CONSOLIDADO!S1684</f>
        <v xml:space="preserve"> -  -  </v>
      </c>
      <c r="K1680" s="34" t="str">
        <f>+CONSOLIDADO!J1684&amp;" "&amp;CONSOLIDADO!K1684</f>
        <v xml:space="preserve"> </v>
      </c>
      <c r="L1680" s="16" t="str">
        <f>+CONSOLIDADO!L1684&amp;" "&amp;CONSOLIDADO!M1684</f>
        <v xml:space="preserve"> </v>
      </c>
      <c r="M1680" s="16" t="str">
        <f>+CONSOLIDADO!N1684&amp;" "&amp;CONSOLIDADO!O1684</f>
        <v xml:space="preserve"> </v>
      </c>
    </row>
    <row r="1681" spans="1:13" x14ac:dyDescent="0.2">
      <c r="A1681" s="34" t="str">
        <f t="shared" si="130"/>
        <v>-1178</v>
      </c>
      <c r="B1681" s="34">
        <f t="shared" si="131"/>
        <v>1178</v>
      </c>
      <c r="C1681" s="34" t="str">
        <f t="shared" si="132"/>
        <v/>
      </c>
      <c r="D1681" s="34" t="str">
        <f t="shared" si="133"/>
        <v/>
      </c>
      <c r="E1681" s="34" t="str">
        <f t="shared" si="134"/>
        <v/>
      </c>
      <c r="F1681" s="35" t="str">
        <f>IF(ISERROR(CONSOLIDADO!D1685&amp;IF(LEN(CONSOLIDADO!G1685)=1,"00"&amp;CONSOLIDADO!G1685,IF(LEN(CONSOLIDADO!G1685)=2,"0"&amp;CONSOLIDADO!G1685,IF(LEN(CONSOLIDADO!G1685)=3,CONSOLIDADO!G1685,""))))=TRUE,"",CONSOLIDADO!D1685&amp;IF(LEN(CONSOLIDADO!G1685)=1,"00"&amp;CONSOLIDADO!G1685,IF(LEN(CONSOLIDADO!G1685)=2,"0"&amp;CONSOLIDADO!G1685,IF(LEN(CONSOLIDADO!G1685)=3,CONSOLIDADO!G1685,""))))</f>
        <v/>
      </c>
      <c r="G1681" s="16">
        <f>CONSOLIDADO!B1685</f>
        <v>0</v>
      </c>
      <c r="H1681" s="16" t="str">
        <f>MID(CONSOLIDADO!E1685,6,250)</f>
        <v/>
      </c>
      <c r="I1681" s="36">
        <f>CONSOLIDADO!H1685</f>
        <v>0</v>
      </c>
      <c r="J1681" s="34" t="str">
        <f>+CONSOLIDADO!P1685&amp;" - "&amp;CONSOLIDADO!Q1685&amp;" - "&amp;CONSOLIDADO!R1685&amp;" "&amp;CONSOLIDADO!S1685</f>
        <v xml:space="preserve"> -  -  </v>
      </c>
      <c r="K1681" s="34" t="str">
        <f>+CONSOLIDADO!J1685&amp;" "&amp;CONSOLIDADO!K1685</f>
        <v xml:space="preserve"> </v>
      </c>
      <c r="L1681" s="16" t="str">
        <f>+CONSOLIDADO!L1685&amp;" "&amp;CONSOLIDADO!M1685</f>
        <v xml:space="preserve"> </v>
      </c>
      <c r="M1681" s="16" t="str">
        <f>+CONSOLIDADO!N1685&amp;" "&amp;CONSOLIDADO!O1685</f>
        <v xml:space="preserve"> </v>
      </c>
    </row>
    <row r="1682" spans="1:13" x14ac:dyDescent="0.2">
      <c r="A1682" s="34" t="str">
        <f t="shared" si="130"/>
        <v>-1179</v>
      </c>
      <c r="B1682" s="34">
        <f t="shared" si="131"/>
        <v>1179</v>
      </c>
      <c r="C1682" s="34" t="str">
        <f t="shared" si="132"/>
        <v/>
      </c>
      <c r="D1682" s="34" t="str">
        <f t="shared" si="133"/>
        <v/>
      </c>
      <c r="E1682" s="34" t="str">
        <f t="shared" si="134"/>
        <v/>
      </c>
      <c r="F1682" s="35" t="str">
        <f>IF(ISERROR(CONSOLIDADO!D1686&amp;IF(LEN(CONSOLIDADO!G1686)=1,"00"&amp;CONSOLIDADO!G1686,IF(LEN(CONSOLIDADO!G1686)=2,"0"&amp;CONSOLIDADO!G1686,IF(LEN(CONSOLIDADO!G1686)=3,CONSOLIDADO!G1686,""))))=TRUE,"",CONSOLIDADO!D1686&amp;IF(LEN(CONSOLIDADO!G1686)=1,"00"&amp;CONSOLIDADO!G1686,IF(LEN(CONSOLIDADO!G1686)=2,"0"&amp;CONSOLIDADO!G1686,IF(LEN(CONSOLIDADO!G1686)=3,CONSOLIDADO!G1686,""))))</f>
        <v/>
      </c>
      <c r="G1682" s="16">
        <f>CONSOLIDADO!B1686</f>
        <v>0</v>
      </c>
      <c r="H1682" s="16" t="str">
        <f>MID(CONSOLIDADO!E1686,6,250)</f>
        <v/>
      </c>
      <c r="I1682" s="36">
        <f>CONSOLIDADO!H1686</f>
        <v>0</v>
      </c>
      <c r="J1682" s="34" t="str">
        <f>+CONSOLIDADO!P1686&amp;" - "&amp;CONSOLIDADO!Q1686&amp;" - "&amp;CONSOLIDADO!R1686&amp;" "&amp;CONSOLIDADO!S1686</f>
        <v xml:space="preserve"> -  -  </v>
      </c>
      <c r="K1682" s="34" t="str">
        <f>+CONSOLIDADO!J1686&amp;" "&amp;CONSOLIDADO!K1686</f>
        <v xml:space="preserve"> </v>
      </c>
      <c r="L1682" s="16" t="str">
        <f>+CONSOLIDADO!L1686&amp;" "&amp;CONSOLIDADO!M1686</f>
        <v xml:space="preserve"> </v>
      </c>
      <c r="M1682" s="16" t="str">
        <f>+CONSOLIDADO!N1686&amp;" "&amp;CONSOLIDADO!O1686</f>
        <v xml:space="preserve"> </v>
      </c>
    </row>
    <row r="1683" spans="1:13" x14ac:dyDescent="0.2">
      <c r="A1683" s="34" t="str">
        <f t="shared" si="130"/>
        <v>-1180</v>
      </c>
      <c r="B1683" s="34">
        <f t="shared" si="131"/>
        <v>1180</v>
      </c>
      <c r="C1683" s="34" t="str">
        <f t="shared" si="132"/>
        <v/>
      </c>
      <c r="D1683" s="34" t="str">
        <f t="shared" si="133"/>
        <v/>
      </c>
      <c r="E1683" s="34" t="str">
        <f t="shared" si="134"/>
        <v/>
      </c>
      <c r="F1683" s="35" t="str">
        <f>IF(ISERROR(CONSOLIDADO!D1687&amp;IF(LEN(CONSOLIDADO!G1687)=1,"00"&amp;CONSOLIDADO!G1687,IF(LEN(CONSOLIDADO!G1687)=2,"0"&amp;CONSOLIDADO!G1687,IF(LEN(CONSOLIDADO!G1687)=3,CONSOLIDADO!G1687,""))))=TRUE,"",CONSOLIDADO!D1687&amp;IF(LEN(CONSOLIDADO!G1687)=1,"00"&amp;CONSOLIDADO!G1687,IF(LEN(CONSOLIDADO!G1687)=2,"0"&amp;CONSOLIDADO!G1687,IF(LEN(CONSOLIDADO!G1687)=3,CONSOLIDADO!G1687,""))))</f>
        <v/>
      </c>
      <c r="G1683" s="16">
        <f>CONSOLIDADO!B1687</f>
        <v>0</v>
      </c>
      <c r="H1683" s="16" t="str">
        <f>MID(CONSOLIDADO!E1687,6,250)</f>
        <v/>
      </c>
      <c r="I1683" s="36">
        <f>CONSOLIDADO!H1687</f>
        <v>0</v>
      </c>
      <c r="J1683" s="34" t="str">
        <f>+CONSOLIDADO!P1687&amp;" - "&amp;CONSOLIDADO!Q1687&amp;" - "&amp;CONSOLIDADO!R1687&amp;" "&amp;CONSOLIDADO!S1687</f>
        <v xml:space="preserve"> -  -  </v>
      </c>
      <c r="K1683" s="34" t="str">
        <f>+CONSOLIDADO!J1687&amp;" "&amp;CONSOLIDADO!K1687</f>
        <v xml:space="preserve"> </v>
      </c>
      <c r="L1683" s="16" t="str">
        <f>+CONSOLIDADO!L1687&amp;" "&amp;CONSOLIDADO!M1687</f>
        <v xml:space="preserve"> </v>
      </c>
      <c r="M1683" s="16" t="str">
        <f>+CONSOLIDADO!N1687&amp;" "&amp;CONSOLIDADO!O1687</f>
        <v xml:space="preserve"> </v>
      </c>
    </row>
    <row r="1684" spans="1:13" x14ac:dyDescent="0.2">
      <c r="A1684" s="34" t="str">
        <f t="shared" si="130"/>
        <v>-1181</v>
      </c>
      <c r="B1684" s="34">
        <f t="shared" si="131"/>
        <v>1181</v>
      </c>
      <c r="C1684" s="34" t="str">
        <f t="shared" si="132"/>
        <v/>
      </c>
      <c r="D1684" s="34" t="str">
        <f t="shared" si="133"/>
        <v/>
      </c>
      <c r="E1684" s="34" t="str">
        <f t="shared" si="134"/>
        <v/>
      </c>
      <c r="F1684" s="35" t="str">
        <f>IF(ISERROR(CONSOLIDADO!D1688&amp;IF(LEN(CONSOLIDADO!G1688)=1,"00"&amp;CONSOLIDADO!G1688,IF(LEN(CONSOLIDADO!G1688)=2,"0"&amp;CONSOLIDADO!G1688,IF(LEN(CONSOLIDADO!G1688)=3,CONSOLIDADO!G1688,""))))=TRUE,"",CONSOLIDADO!D1688&amp;IF(LEN(CONSOLIDADO!G1688)=1,"00"&amp;CONSOLIDADO!G1688,IF(LEN(CONSOLIDADO!G1688)=2,"0"&amp;CONSOLIDADO!G1688,IF(LEN(CONSOLIDADO!G1688)=3,CONSOLIDADO!G1688,""))))</f>
        <v/>
      </c>
      <c r="G1684" s="16">
        <f>CONSOLIDADO!B1688</f>
        <v>0</v>
      </c>
      <c r="H1684" s="16" t="str">
        <f>MID(CONSOLIDADO!E1688,6,250)</f>
        <v/>
      </c>
      <c r="I1684" s="36">
        <f>CONSOLIDADO!H1688</f>
        <v>0</v>
      </c>
      <c r="J1684" s="34" t="str">
        <f>+CONSOLIDADO!P1688&amp;" - "&amp;CONSOLIDADO!Q1688&amp;" - "&amp;CONSOLIDADO!R1688&amp;" "&amp;CONSOLIDADO!S1688</f>
        <v xml:space="preserve"> -  -  </v>
      </c>
      <c r="K1684" s="34" t="str">
        <f>+CONSOLIDADO!J1688&amp;" "&amp;CONSOLIDADO!K1688</f>
        <v xml:space="preserve"> </v>
      </c>
      <c r="L1684" s="16" t="str">
        <f>+CONSOLIDADO!L1688&amp;" "&amp;CONSOLIDADO!M1688</f>
        <v xml:space="preserve"> </v>
      </c>
      <c r="M1684" s="16" t="str">
        <f>+CONSOLIDADO!N1688&amp;" "&amp;CONSOLIDADO!O1688</f>
        <v xml:space="preserve"> </v>
      </c>
    </row>
    <row r="1685" spans="1:13" x14ac:dyDescent="0.2">
      <c r="A1685" s="34" t="str">
        <f t="shared" si="130"/>
        <v>-1182</v>
      </c>
      <c r="B1685" s="34">
        <f t="shared" si="131"/>
        <v>1182</v>
      </c>
      <c r="C1685" s="34" t="str">
        <f t="shared" si="132"/>
        <v/>
      </c>
      <c r="D1685" s="34" t="str">
        <f t="shared" si="133"/>
        <v/>
      </c>
      <c r="E1685" s="34" t="str">
        <f t="shared" si="134"/>
        <v/>
      </c>
      <c r="F1685" s="35" t="str">
        <f>IF(ISERROR(CONSOLIDADO!D1689&amp;IF(LEN(CONSOLIDADO!G1689)=1,"00"&amp;CONSOLIDADO!G1689,IF(LEN(CONSOLIDADO!G1689)=2,"0"&amp;CONSOLIDADO!G1689,IF(LEN(CONSOLIDADO!G1689)=3,CONSOLIDADO!G1689,""))))=TRUE,"",CONSOLIDADO!D1689&amp;IF(LEN(CONSOLIDADO!G1689)=1,"00"&amp;CONSOLIDADO!G1689,IF(LEN(CONSOLIDADO!G1689)=2,"0"&amp;CONSOLIDADO!G1689,IF(LEN(CONSOLIDADO!G1689)=3,CONSOLIDADO!G1689,""))))</f>
        <v/>
      </c>
      <c r="G1685" s="16">
        <f>CONSOLIDADO!B1689</f>
        <v>0</v>
      </c>
      <c r="H1685" s="16" t="str">
        <f>MID(CONSOLIDADO!E1689,6,250)</f>
        <v/>
      </c>
      <c r="I1685" s="36">
        <f>CONSOLIDADO!H1689</f>
        <v>0</v>
      </c>
      <c r="J1685" s="34" t="str">
        <f>+CONSOLIDADO!P1689&amp;" - "&amp;CONSOLIDADO!Q1689&amp;" - "&amp;CONSOLIDADO!R1689&amp;" "&amp;CONSOLIDADO!S1689</f>
        <v xml:space="preserve"> -  -  </v>
      </c>
      <c r="K1685" s="34" t="str">
        <f>+CONSOLIDADO!J1689&amp;" "&amp;CONSOLIDADO!K1689</f>
        <v xml:space="preserve"> </v>
      </c>
      <c r="L1685" s="16" t="str">
        <f>+CONSOLIDADO!L1689&amp;" "&amp;CONSOLIDADO!M1689</f>
        <v xml:space="preserve"> </v>
      </c>
      <c r="M1685" s="16" t="str">
        <f>+CONSOLIDADO!N1689&amp;" "&amp;CONSOLIDADO!O1689</f>
        <v xml:space="preserve"> </v>
      </c>
    </row>
    <row r="1686" spans="1:13" x14ac:dyDescent="0.2">
      <c r="A1686" s="34" t="str">
        <f t="shared" si="130"/>
        <v>-1183</v>
      </c>
      <c r="B1686" s="34">
        <f t="shared" si="131"/>
        <v>1183</v>
      </c>
      <c r="C1686" s="34" t="str">
        <f t="shared" si="132"/>
        <v/>
      </c>
      <c r="D1686" s="34" t="str">
        <f t="shared" si="133"/>
        <v/>
      </c>
      <c r="E1686" s="34" t="str">
        <f t="shared" si="134"/>
        <v/>
      </c>
      <c r="F1686" s="35" t="str">
        <f>IF(ISERROR(CONSOLIDADO!D1690&amp;IF(LEN(CONSOLIDADO!G1690)=1,"00"&amp;CONSOLIDADO!G1690,IF(LEN(CONSOLIDADO!G1690)=2,"0"&amp;CONSOLIDADO!G1690,IF(LEN(CONSOLIDADO!G1690)=3,CONSOLIDADO!G1690,""))))=TRUE,"",CONSOLIDADO!D1690&amp;IF(LEN(CONSOLIDADO!G1690)=1,"00"&amp;CONSOLIDADO!G1690,IF(LEN(CONSOLIDADO!G1690)=2,"0"&amp;CONSOLIDADO!G1690,IF(LEN(CONSOLIDADO!G1690)=3,CONSOLIDADO!G1690,""))))</f>
        <v/>
      </c>
      <c r="G1686" s="16">
        <f>CONSOLIDADO!B1690</f>
        <v>0</v>
      </c>
      <c r="H1686" s="16" t="str">
        <f>MID(CONSOLIDADO!E1690,6,250)</f>
        <v/>
      </c>
      <c r="I1686" s="36">
        <f>CONSOLIDADO!H1690</f>
        <v>0</v>
      </c>
      <c r="J1686" s="34" t="str">
        <f>+CONSOLIDADO!P1690&amp;" - "&amp;CONSOLIDADO!Q1690&amp;" - "&amp;CONSOLIDADO!R1690&amp;" "&amp;CONSOLIDADO!S1690</f>
        <v xml:space="preserve"> -  -  </v>
      </c>
      <c r="K1686" s="34" t="str">
        <f>+CONSOLIDADO!J1690&amp;" "&amp;CONSOLIDADO!K1690</f>
        <v xml:space="preserve"> </v>
      </c>
      <c r="L1686" s="16" t="str">
        <f>+CONSOLIDADO!L1690&amp;" "&amp;CONSOLIDADO!M1690</f>
        <v xml:space="preserve"> </v>
      </c>
      <c r="M1686" s="16" t="str">
        <f>+CONSOLIDADO!N1690&amp;" "&amp;CONSOLIDADO!O1690</f>
        <v xml:space="preserve"> </v>
      </c>
    </row>
    <row r="1687" spans="1:13" x14ac:dyDescent="0.2">
      <c r="A1687" s="34" t="str">
        <f t="shared" si="130"/>
        <v>-1184</v>
      </c>
      <c r="B1687" s="34">
        <f t="shared" si="131"/>
        <v>1184</v>
      </c>
      <c r="C1687" s="34" t="str">
        <f t="shared" si="132"/>
        <v/>
      </c>
      <c r="D1687" s="34" t="str">
        <f t="shared" si="133"/>
        <v/>
      </c>
      <c r="E1687" s="34" t="str">
        <f t="shared" si="134"/>
        <v/>
      </c>
      <c r="F1687" s="35" t="str">
        <f>IF(ISERROR(CONSOLIDADO!D1691&amp;IF(LEN(CONSOLIDADO!G1691)=1,"00"&amp;CONSOLIDADO!G1691,IF(LEN(CONSOLIDADO!G1691)=2,"0"&amp;CONSOLIDADO!G1691,IF(LEN(CONSOLIDADO!G1691)=3,CONSOLIDADO!G1691,""))))=TRUE,"",CONSOLIDADO!D1691&amp;IF(LEN(CONSOLIDADO!G1691)=1,"00"&amp;CONSOLIDADO!G1691,IF(LEN(CONSOLIDADO!G1691)=2,"0"&amp;CONSOLIDADO!G1691,IF(LEN(CONSOLIDADO!G1691)=3,CONSOLIDADO!G1691,""))))</f>
        <v/>
      </c>
      <c r="G1687" s="16">
        <f>CONSOLIDADO!B1691</f>
        <v>0</v>
      </c>
      <c r="H1687" s="16" t="str">
        <f>MID(CONSOLIDADO!E1691,6,250)</f>
        <v/>
      </c>
      <c r="I1687" s="36">
        <f>CONSOLIDADO!H1691</f>
        <v>0</v>
      </c>
      <c r="J1687" s="34" t="str">
        <f>+CONSOLIDADO!P1691&amp;" - "&amp;CONSOLIDADO!Q1691&amp;" - "&amp;CONSOLIDADO!R1691&amp;" "&amp;CONSOLIDADO!S1691</f>
        <v xml:space="preserve"> -  -  </v>
      </c>
      <c r="K1687" s="34" t="str">
        <f>+CONSOLIDADO!J1691&amp;" "&amp;CONSOLIDADO!K1691</f>
        <v xml:space="preserve"> </v>
      </c>
      <c r="L1687" s="16" t="str">
        <f>+CONSOLIDADO!L1691&amp;" "&amp;CONSOLIDADO!M1691</f>
        <v xml:space="preserve"> </v>
      </c>
      <c r="M1687" s="16" t="str">
        <f>+CONSOLIDADO!N1691&amp;" "&amp;CONSOLIDADO!O1691</f>
        <v xml:space="preserve"> </v>
      </c>
    </row>
    <row r="1688" spans="1:13" x14ac:dyDescent="0.2">
      <c r="A1688" s="34" t="str">
        <f t="shared" si="130"/>
        <v>-1185</v>
      </c>
      <c r="B1688" s="34">
        <f t="shared" si="131"/>
        <v>1185</v>
      </c>
      <c r="C1688" s="34" t="str">
        <f t="shared" si="132"/>
        <v/>
      </c>
      <c r="D1688" s="34" t="str">
        <f t="shared" si="133"/>
        <v/>
      </c>
      <c r="E1688" s="34" t="str">
        <f t="shared" si="134"/>
        <v/>
      </c>
      <c r="F1688" s="35" t="str">
        <f>IF(ISERROR(CONSOLIDADO!D1692&amp;IF(LEN(CONSOLIDADO!G1692)=1,"00"&amp;CONSOLIDADO!G1692,IF(LEN(CONSOLIDADO!G1692)=2,"0"&amp;CONSOLIDADO!G1692,IF(LEN(CONSOLIDADO!G1692)=3,CONSOLIDADO!G1692,""))))=TRUE,"",CONSOLIDADO!D1692&amp;IF(LEN(CONSOLIDADO!G1692)=1,"00"&amp;CONSOLIDADO!G1692,IF(LEN(CONSOLIDADO!G1692)=2,"0"&amp;CONSOLIDADO!G1692,IF(LEN(CONSOLIDADO!G1692)=3,CONSOLIDADO!G1692,""))))</f>
        <v/>
      </c>
      <c r="G1688" s="16">
        <f>CONSOLIDADO!B1692</f>
        <v>0</v>
      </c>
      <c r="H1688" s="16" t="str">
        <f>MID(CONSOLIDADO!E1692,6,250)</f>
        <v/>
      </c>
      <c r="I1688" s="36">
        <f>CONSOLIDADO!H1692</f>
        <v>0</v>
      </c>
      <c r="J1688" s="34" t="str">
        <f>+CONSOLIDADO!P1692&amp;" - "&amp;CONSOLIDADO!Q1692&amp;" - "&amp;CONSOLIDADO!R1692&amp;" "&amp;CONSOLIDADO!S1692</f>
        <v xml:space="preserve"> -  -  </v>
      </c>
      <c r="K1688" s="34" t="str">
        <f>+CONSOLIDADO!J1692&amp;" "&amp;CONSOLIDADO!K1692</f>
        <v xml:space="preserve"> </v>
      </c>
      <c r="L1688" s="16" t="str">
        <f>+CONSOLIDADO!L1692&amp;" "&amp;CONSOLIDADO!M1692</f>
        <v xml:space="preserve"> </v>
      </c>
      <c r="M1688" s="16" t="str">
        <f>+CONSOLIDADO!N1692&amp;" "&amp;CONSOLIDADO!O1692</f>
        <v xml:space="preserve"> </v>
      </c>
    </row>
    <row r="1689" spans="1:13" x14ac:dyDescent="0.2">
      <c r="A1689" s="34" t="str">
        <f t="shared" si="130"/>
        <v>-1186</v>
      </c>
      <c r="B1689" s="34">
        <f t="shared" si="131"/>
        <v>1186</v>
      </c>
      <c r="C1689" s="34" t="str">
        <f t="shared" si="132"/>
        <v/>
      </c>
      <c r="D1689" s="34" t="str">
        <f t="shared" si="133"/>
        <v/>
      </c>
      <c r="E1689" s="34" t="str">
        <f t="shared" si="134"/>
        <v/>
      </c>
      <c r="F1689" s="35" t="str">
        <f>IF(ISERROR(CONSOLIDADO!D1693&amp;IF(LEN(CONSOLIDADO!G1693)=1,"00"&amp;CONSOLIDADO!G1693,IF(LEN(CONSOLIDADO!G1693)=2,"0"&amp;CONSOLIDADO!G1693,IF(LEN(CONSOLIDADO!G1693)=3,CONSOLIDADO!G1693,""))))=TRUE,"",CONSOLIDADO!D1693&amp;IF(LEN(CONSOLIDADO!G1693)=1,"00"&amp;CONSOLIDADO!G1693,IF(LEN(CONSOLIDADO!G1693)=2,"0"&amp;CONSOLIDADO!G1693,IF(LEN(CONSOLIDADO!G1693)=3,CONSOLIDADO!G1693,""))))</f>
        <v/>
      </c>
      <c r="G1689" s="16">
        <f>CONSOLIDADO!B1693</f>
        <v>0</v>
      </c>
      <c r="H1689" s="16" t="str">
        <f>MID(CONSOLIDADO!E1693,6,250)</f>
        <v/>
      </c>
      <c r="I1689" s="36">
        <f>CONSOLIDADO!H1693</f>
        <v>0</v>
      </c>
      <c r="J1689" s="34" t="str">
        <f>+CONSOLIDADO!P1693&amp;" - "&amp;CONSOLIDADO!Q1693&amp;" - "&amp;CONSOLIDADO!R1693&amp;" "&amp;CONSOLIDADO!S1693</f>
        <v xml:space="preserve"> -  -  </v>
      </c>
      <c r="K1689" s="34" t="str">
        <f>+CONSOLIDADO!J1693&amp;" "&amp;CONSOLIDADO!K1693</f>
        <v xml:space="preserve"> </v>
      </c>
      <c r="L1689" s="16" t="str">
        <f>+CONSOLIDADO!L1693&amp;" "&amp;CONSOLIDADO!M1693</f>
        <v xml:space="preserve"> </v>
      </c>
      <c r="M1689" s="16" t="str">
        <f>+CONSOLIDADO!N1693&amp;" "&amp;CONSOLIDADO!O1693</f>
        <v xml:space="preserve"> </v>
      </c>
    </row>
    <row r="1690" spans="1:13" x14ac:dyDescent="0.2">
      <c r="A1690" s="34" t="str">
        <f t="shared" si="130"/>
        <v>-1187</v>
      </c>
      <c r="B1690" s="34">
        <f t="shared" si="131"/>
        <v>1187</v>
      </c>
      <c r="C1690" s="34" t="str">
        <f t="shared" si="132"/>
        <v/>
      </c>
      <c r="D1690" s="34" t="str">
        <f t="shared" si="133"/>
        <v/>
      </c>
      <c r="E1690" s="34" t="str">
        <f t="shared" si="134"/>
        <v/>
      </c>
      <c r="F1690" s="35" t="str">
        <f>IF(ISERROR(CONSOLIDADO!D1694&amp;IF(LEN(CONSOLIDADO!G1694)=1,"00"&amp;CONSOLIDADO!G1694,IF(LEN(CONSOLIDADO!G1694)=2,"0"&amp;CONSOLIDADO!G1694,IF(LEN(CONSOLIDADO!G1694)=3,CONSOLIDADO!G1694,""))))=TRUE,"",CONSOLIDADO!D1694&amp;IF(LEN(CONSOLIDADO!G1694)=1,"00"&amp;CONSOLIDADO!G1694,IF(LEN(CONSOLIDADO!G1694)=2,"0"&amp;CONSOLIDADO!G1694,IF(LEN(CONSOLIDADO!G1694)=3,CONSOLIDADO!G1694,""))))</f>
        <v/>
      </c>
      <c r="G1690" s="16">
        <f>CONSOLIDADO!B1694</f>
        <v>0</v>
      </c>
      <c r="H1690" s="16" t="str">
        <f>MID(CONSOLIDADO!E1694,6,250)</f>
        <v/>
      </c>
      <c r="I1690" s="36">
        <f>CONSOLIDADO!H1694</f>
        <v>0</v>
      </c>
      <c r="J1690" s="34" t="str">
        <f>+CONSOLIDADO!P1694&amp;" - "&amp;CONSOLIDADO!Q1694&amp;" - "&amp;CONSOLIDADO!R1694&amp;" "&amp;CONSOLIDADO!S1694</f>
        <v xml:space="preserve"> -  -  </v>
      </c>
      <c r="K1690" s="34" t="str">
        <f>+CONSOLIDADO!J1694&amp;" "&amp;CONSOLIDADO!K1694</f>
        <v xml:space="preserve"> </v>
      </c>
      <c r="L1690" s="16" t="str">
        <f>+CONSOLIDADO!L1694&amp;" "&amp;CONSOLIDADO!M1694</f>
        <v xml:space="preserve"> </v>
      </c>
      <c r="M1690" s="16" t="str">
        <f>+CONSOLIDADO!N1694&amp;" "&amp;CONSOLIDADO!O1694</f>
        <v xml:space="preserve"> </v>
      </c>
    </row>
    <row r="1691" spans="1:13" x14ac:dyDescent="0.2">
      <c r="A1691" s="34" t="str">
        <f t="shared" si="130"/>
        <v>-1188</v>
      </c>
      <c r="B1691" s="34">
        <f t="shared" si="131"/>
        <v>1188</v>
      </c>
      <c r="C1691" s="34" t="str">
        <f t="shared" si="132"/>
        <v/>
      </c>
      <c r="D1691" s="34" t="str">
        <f t="shared" si="133"/>
        <v/>
      </c>
      <c r="E1691" s="34" t="str">
        <f t="shared" si="134"/>
        <v/>
      </c>
      <c r="F1691" s="35" t="str">
        <f>IF(ISERROR(CONSOLIDADO!D1695&amp;IF(LEN(CONSOLIDADO!G1695)=1,"00"&amp;CONSOLIDADO!G1695,IF(LEN(CONSOLIDADO!G1695)=2,"0"&amp;CONSOLIDADO!G1695,IF(LEN(CONSOLIDADO!G1695)=3,CONSOLIDADO!G1695,""))))=TRUE,"",CONSOLIDADO!D1695&amp;IF(LEN(CONSOLIDADO!G1695)=1,"00"&amp;CONSOLIDADO!G1695,IF(LEN(CONSOLIDADO!G1695)=2,"0"&amp;CONSOLIDADO!G1695,IF(LEN(CONSOLIDADO!G1695)=3,CONSOLIDADO!G1695,""))))</f>
        <v/>
      </c>
      <c r="G1691" s="16">
        <f>CONSOLIDADO!B1695</f>
        <v>0</v>
      </c>
      <c r="H1691" s="16" t="str">
        <f>MID(CONSOLIDADO!E1695,6,250)</f>
        <v/>
      </c>
      <c r="I1691" s="36">
        <f>CONSOLIDADO!H1695</f>
        <v>0</v>
      </c>
      <c r="J1691" s="34" t="str">
        <f>+CONSOLIDADO!P1695&amp;" - "&amp;CONSOLIDADO!Q1695&amp;" - "&amp;CONSOLIDADO!R1695&amp;" "&amp;CONSOLIDADO!S1695</f>
        <v xml:space="preserve"> -  -  </v>
      </c>
      <c r="K1691" s="34" t="str">
        <f>+CONSOLIDADO!J1695&amp;" "&amp;CONSOLIDADO!K1695</f>
        <v xml:space="preserve"> </v>
      </c>
      <c r="L1691" s="16" t="str">
        <f>+CONSOLIDADO!L1695&amp;" "&amp;CONSOLIDADO!M1695</f>
        <v xml:space="preserve"> </v>
      </c>
      <c r="M1691" s="16" t="str">
        <f>+CONSOLIDADO!N1695&amp;" "&amp;CONSOLIDADO!O1695</f>
        <v xml:space="preserve"> </v>
      </c>
    </row>
    <row r="1692" spans="1:13" x14ac:dyDescent="0.2">
      <c r="A1692" s="34" t="str">
        <f t="shared" si="130"/>
        <v>-1189</v>
      </c>
      <c r="B1692" s="34">
        <f t="shared" si="131"/>
        <v>1189</v>
      </c>
      <c r="C1692" s="34" t="str">
        <f t="shared" si="132"/>
        <v/>
      </c>
      <c r="D1692" s="34" t="str">
        <f t="shared" si="133"/>
        <v/>
      </c>
      <c r="E1692" s="34" t="str">
        <f t="shared" si="134"/>
        <v/>
      </c>
      <c r="F1692" s="35" t="str">
        <f>IF(ISERROR(CONSOLIDADO!D1696&amp;IF(LEN(CONSOLIDADO!G1696)=1,"00"&amp;CONSOLIDADO!G1696,IF(LEN(CONSOLIDADO!G1696)=2,"0"&amp;CONSOLIDADO!G1696,IF(LEN(CONSOLIDADO!G1696)=3,CONSOLIDADO!G1696,""))))=TRUE,"",CONSOLIDADO!D1696&amp;IF(LEN(CONSOLIDADO!G1696)=1,"00"&amp;CONSOLIDADO!G1696,IF(LEN(CONSOLIDADO!G1696)=2,"0"&amp;CONSOLIDADO!G1696,IF(LEN(CONSOLIDADO!G1696)=3,CONSOLIDADO!G1696,""))))</f>
        <v/>
      </c>
      <c r="G1692" s="16">
        <f>CONSOLIDADO!B1696</f>
        <v>0</v>
      </c>
      <c r="H1692" s="16" t="str">
        <f>MID(CONSOLIDADO!E1696,6,250)</f>
        <v/>
      </c>
      <c r="I1692" s="36">
        <f>CONSOLIDADO!H1696</f>
        <v>0</v>
      </c>
      <c r="J1692" s="34" t="str">
        <f>+CONSOLIDADO!P1696&amp;" - "&amp;CONSOLIDADO!Q1696&amp;" - "&amp;CONSOLIDADO!R1696&amp;" "&amp;CONSOLIDADO!S1696</f>
        <v xml:space="preserve"> -  -  </v>
      </c>
      <c r="K1692" s="34" t="str">
        <f>+CONSOLIDADO!J1696&amp;" "&amp;CONSOLIDADO!K1696</f>
        <v xml:space="preserve"> </v>
      </c>
      <c r="L1692" s="16" t="str">
        <f>+CONSOLIDADO!L1696&amp;" "&amp;CONSOLIDADO!M1696</f>
        <v xml:space="preserve"> </v>
      </c>
      <c r="M1692" s="16" t="str">
        <f>+CONSOLIDADO!N1696&amp;" "&amp;CONSOLIDADO!O1696</f>
        <v xml:space="preserve"> </v>
      </c>
    </row>
    <row r="1693" spans="1:13" x14ac:dyDescent="0.2">
      <c r="A1693" s="34" t="str">
        <f t="shared" si="130"/>
        <v>-1190</v>
      </c>
      <c r="B1693" s="34">
        <f t="shared" si="131"/>
        <v>1190</v>
      </c>
      <c r="C1693" s="34" t="str">
        <f t="shared" si="132"/>
        <v/>
      </c>
      <c r="D1693" s="34" t="str">
        <f t="shared" si="133"/>
        <v/>
      </c>
      <c r="E1693" s="34" t="str">
        <f t="shared" si="134"/>
        <v/>
      </c>
      <c r="F1693" s="35" t="str">
        <f>IF(ISERROR(CONSOLIDADO!D1697&amp;IF(LEN(CONSOLIDADO!G1697)=1,"00"&amp;CONSOLIDADO!G1697,IF(LEN(CONSOLIDADO!G1697)=2,"0"&amp;CONSOLIDADO!G1697,IF(LEN(CONSOLIDADO!G1697)=3,CONSOLIDADO!G1697,""))))=TRUE,"",CONSOLIDADO!D1697&amp;IF(LEN(CONSOLIDADO!G1697)=1,"00"&amp;CONSOLIDADO!G1697,IF(LEN(CONSOLIDADO!G1697)=2,"0"&amp;CONSOLIDADO!G1697,IF(LEN(CONSOLIDADO!G1697)=3,CONSOLIDADO!G1697,""))))</f>
        <v/>
      </c>
      <c r="G1693" s="16">
        <f>CONSOLIDADO!B1697</f>
        <v>0</v>
      </c>
      <c r="H1693" s="16" t="str">
        <f>MID(CONSOLIDADO!E1697,6,250)</f>
        <v/>
      </c>
      <c r="I1693" s="36">
        <f>CONSOLIDADO!H1697</f>
        <v>0</v>
      </c>
      <c r="J1693" s="34" t="str">
        <f>+CONSOLIDADO!P1697&amp;" - "&amp;CONSOLIDADO!Q1697&amp;" - "&amp;CONSOLIDADO!R1697&amp;" "&amp;CONSOLIDADO!S1697</f>
        <v xml:space="preserve"> -  -  </v>
      </c>
      <c r="K1693" s="34" t="str">
        <f>+CONSOLIDADO!J1697&amp;" "&amp;CONSOLIDADO!K1697</f>
        <v xml:space="preserve"> </v>
      </c>
      <c r="L1693" s="16" t="str">
        <f>+CONSOLIDADO!L1697&amp;" "&amp;CONSOLIDADO!M1697</f>
        <v xml:space="preserve"> </v>
      </c>
      <c r="M1693" s="16" t="str">
        <f>+CONSOLIDADO!N1697&amp;" "&amp;CONSOLIDADO!O1697</f>
        <v xml:space="preserve"> </v>
      </c>
    </row>
    <row r="1694" spans="1:13" x14ac:dyDescent="0.2">
      <c r="A1694" s="34" t="str">
        <f t="shared" si="130"/>
        <v>-1191</v>
      </c>
      <c r="B1694" s="34">
        <f t="shared" si="131"/>
        <v>1191</v>
      </c>
      <c r="C1694" s="34" t="str">
        <f t="shared" si="132"/>
        <v/>
      </c>
      <c r="D1694" s="34" t="str">
        <f t="shared" si="133"/>
        <v/>
      </c>
      <c r="E1694" s="34" t="str">
        <f t="shared" si="134"/>
        <v/>
      </c>
      <c r="F1694" s="35" t="str">
        <f>IF(ISERROR(CONSOLIDADO!D1698&amp;IF(LEN(CONSOLIDADO!G1698)=1,"00"&amp;CONSOLIDADO!G1698,IF(LEN(CONSOLIDADO!G1698)=2,"0"&amp;CONSOLIDADO!G1698,IF(LEN(CONSOLIDADO!G1698)=3,CONSOLIDADO!G1698,""))))=TRUE,"",CONSOLIDADO!D1698&amp;IF(LEN(CONSOLIDADO!G1698)=1,"00"&amp;CONSOLIDADO!G1698,IF(LEN(CONSOLIDADO!G1698)=2,"0"&amp;CONSOLIDADO!G1698,IF(LEN(CONSOLIDADO!G1698)=3,CONSOLIDADO!G1698,""))))</f>
        <v/>
      </c>
      <c r="G1694" s="16">
        <f>CONSOLIDADO!B1698</f>
        <v>0</v>
      </c>
      <c r="H1694" s="16" t="str">
        <f>MID(CONSOLIDADO!E1698,6,250)</f>
        <v/>
      </c>
      <c r="I1694" s="36">
        <f>CONSOLIDADO!H1698</f>
        <v>0</v>
      </c>
      <c r="J1694" s="34" t="str">
        <f>+CONSOLIDADO!P1698&amp;" - "&amp;CONSOLIDADO!Q1698&amp;" - "&amp;CONSOLIDADO!R1698&amp;" "&amp;CONSOLIDADO!S1698</f>
        <v xml:space="preserve"> -  -  </v>
      </c>
      <c r="K1694" s="34" t="str">
        <f>+CONSOLIDADO!J1698&amp;" "&amp;CONSOLIDADO!K1698</f>
        <v xml:space="preserve"> </v>
      </c>
      <c r="L1694" s="16" t="str">
        <f>+CONSOLIDADO!L1698&amp;" "&amp;CONSOLIDADO!M1698</f>
        <v xml:space="preserve"> </v>
      </c>
      <c r="M1694" s="16" t="str">
        <f>+CONSOLIDADO!N1698&amp;" "&amp;CONSOLIDADO!O1698</f>
        <v xml:space="preserve"> </v>
      </c>
    </row>
    <row r="1695" spans="1:13" x14ac:dyDescent="0.2">
      <c r="A1695" s="34" t="str">
        <f t="shared" si="130"/>
        <v>-1192</v>
      </c>
      <c r="B1695" s="34">
        <f t="shared" si="131"/>
        <v>1192</v>
      </c>
      <c r="C1695" s="34" t="str">
        <f t="shared" si="132"/>
        <v/>
      </c>
      <c r="D1695" s="34" t="str">
        <f t="shared" si="133"/>
        <v/>
      </c>
      <c r="E1695" s="34" t="str">
        <f t="shared" si="134"/>
        <v/>
      </c>
      <c r="F1695" s="35" t="str">
        <f>IF(ISERROR(CONSOLIDADO!D1699&amp;IF(LEN(CONSOLIDADO!G1699)=1,"00"&amp;CONSOLIDADO!G1699,IF(LEN(CONSOLIDADO!G1699)=2,"0"&amp;CONSOLIDADO!G1699,IF(LEN(CONSOLIDADO!G1699)=3,CONSOLIDADO!G1699,""))))=TRUE,"",CONSOLIDADO!D1699&amp;IF(LEN(CONSOLIDADO!G1699)=1,"00"&amp;CONSOLIDADO!G1699,IF(LEN(CONSOLIDADO!G1699)=2,"0"&amp;CONSOLIDADO!G1699,IF(LEN(CONSOLIDADO!G1699)=3,CONSOLIDADO!G1699,""))))</f>
        <v/>
      </c>
      <c r="G1695" s="16">
        <f>CONSOLIDADO!B1699</f>
        <v>0</v>
      </c>
      <c r="H1695" s="16" t="str">
        <f>MID(CONSOLIDADO!E1699,6,250)</f>
        <v/>
      </c>
      <c r="I1695" s="36">
        <f>CONSOLIDADO!H1699</f>
        <v>0</v>
      </c>
      <c r="J1695" s="34" t="str">
        <f>+CONSOLIDADO!P1699&amp;" - "&amp;CONSOLIDADO!Q1699&amp;" - "&amp;CONSOLIDADO!R1699&amp;" "&amp;CONSOLIDADO!S1699</f>
        <v xml:space="preserve"> -  -  </v>
      </c>
      <c r="K1695" s="34" t="str">
        <f>+CONSOLIDADO!J1699&amp;" "&amp;CONSOLIDADO!K1699</f>
        <v xml:space="preserve"> </v>
      </c>
      <c r="L1695" s="16" t="str">
        <f>+CONSOLIDADO!L1699&amp;" "&amp;CONSOLIDADO!M1699</f>
        <v xml:space="preserve"> </v>
      </c>
      <c r="M1695" s="16" t="str">
        <f>+CONSOLIDADO!N1699&amp;" "&amp;CONSOLIDADO!O1699</f>
        <v xml:space="preserve"> </v>
      </c>
    </row>
    <row r="1696" spans="1:13" x14ac:dyDescent="0.2">
      <c r="A1696" s="34" t="str">
        <f t="shared" si="130"/>
        <v>-1193</v>
      </c>
      <c r="B1696" s="34">
        <f t="shared" si="131"/>
        <v>1193</v>
      </c>
      <c r="C1696" s="34" t="str">
        <f t="shared" si="132"/>
        <v/>
      </c>
      <c r="D1696" s="34" t="str">
        <f t="shared" si="133"/>
        <v/>
      </c>
      <c r="E1696" s="34" t="str">
        <f t="shared" si="134"/>
        <v/>
      </c>
      <c r="F1696" s="35" t="str">
        <f>IF(ISERROR(CONSOLIDADO!D1700&amp;IF(LEN(CONSOLIDADO!G1700)=1,"00"&amp;CONSOLIDADO!G1700,IF(LEN(CONSOLIDADO!G1700)=2,"0"&amp;CONSOLIDADO!G1700,IF(LEN(CONSOLIDADO!G1700)=3,CONSOLIDADO!G1700,""))))=TRUE,"",CONSOLIDADO!D1700&amp;IF(LEN(CONSOLIDADO!G1700)=1,"00"&amp;CONSOLIDADO!G1700,IF(LEN(CONSOLIDADO!G1700)=2,"0"&amp;CONSOLIDADO!G1700,IF(LEN(CONSOLIDADO!G1700)=3,CONSOLIDADO!G1700,""))))</f>
        <v/>
      </c>
      <c r="G1696" s="16">
        <f>CONSOLIDADO!B1700</f>
        <v>0</v>
      </c>
      <c r="H1696" s="16" t="str">
        <f>MID(CONSOLIDADO!E1700,6,250)</f>
        <v/>
      </c>
      <c r="I1696" s="36">
        <f>CONSOLIDADO!H1700</f>
        <v>0</v>
      </c>
      <c r="J1696" s="34" t="str">
        <f>+CONSOLIDADO!P1700&amp;" - "&amp;CONSOLIDADO!Q1700&amp;" - "&amp;CONSOLIDADO!R1700&amp;" "&amp;CONSOLIDADO!S1700</f>
        <v xml:space="preserve"> -  -  </v>
      </c>
      <c r="K1696" s="34" t="str">
        <f>+CONSOLIDADO!J1700&amp;" "&amp;CONSOLIDADO!K1700</f>
        <v xml:space="preserve"> </v>
      </c>
      <c r="L1696" s="16" t="str">
        <f>+CONSOLIDADO!L1700&amp;" "&amp;CONSOLIDADO!M1700</f>
        <v xml:space="preserve"> </v>
      </c>
      <c r="M1696" s="16" t="str">
        <f>+CONSOLIDADO!N1700&amp;" "&amp;CONSOLIDADO!O1700</f>
        <v xml:space="preserve"> </v>
      </c>
    </row>
    <row r="1697" spans="1:13" x14ac:dyDescent="0.2">
      <c r="A1697" s="34" t="str">
        <f t="shared" si="130"/>
        <v>-1194</v>
      </c>
      <c r="B1697" s="34">
        <f t="shared" si="131"/>
        <v>1194</v>
      </c>
      <c r="C1697" s="34" t="str">
        <f t="shared" si="132"/>
        <v/>
      </c>
      <c r="D1697" s="34" t="str">
        <f t="shared" si="133"/>
        <v/>
      </c>
      <c r="E1697" s="34" t="str">
        <f t="shared" si="134"/>
        <v/>
      </c>
      <c r="F1697" s="35" t="str">
        <f>IF(ISERROR(CONSOLIDADO!D1701&amp;IF(LEN(CONSOLIDADO!G1701)=1,"00"&amp;CONSOLIDADO!G1701,IF(LEN(CONSOLIDADO!G1701)=2,"0"&amp;CONSOLIDADO!G1701,IF(LEN(CONSOLIDADO!G1701)=3,CONSOLIDADO!G1701,""))))=TRUE,"",CONSOLIDADO!D1701&amp;IF(LEN(CONSOLIDADO!G1701)=1,"00"&amp;CONSOLIDADO!G1701,IF(LEN(CONSOLIDADO!G1701)=2,"0"&amp;CONSOLIDADO!G1701,IF(LEN(CONSOLIDADO!G1701)=3,CONSOLIDADO!G1701,""))))</f>
        <v/>
      </c>
      <c r="G1697" s="16">
        <f>CONSOLIDADO!B1701</f>
        <v>0</v>
      </c>
      <c r="H1697" s="16" t="str">
        <f>MID(CONSOLIDADO!E1701,6,250)</f>
        <v/>
      </c>
      <c r="I1697" s="36">
        <f>CONSOLIDADO!H1701</f>
        <v>0</v>
      </c>
      <c r="J1697" s="34" t="str">
        <f>+CONSOLIDADO!P1701&amp;" - "&amp;CONSOLIDADO!Q1701&amp;" - "&amp;CONSOLIDADO!R1701&amp;" "&amp;CONSOLIDADO!S1701</f>
        <v xml:space="preserve"> -  -  </v>
      </c>
      <c r="K1697" s="34" t="str">
        <f>+CONSOLIDADO!J1701&amp;" "&amp;CONSOLIDADO!K1701</f>
        <v xml:space="preserve"> </v>
      </c>
      <c r="L1697" s="16" t="str">
        <f>+CONSOLIDADO!L1701&amp;" "&amp;CONSOLIDADO!M1701</f>
        <v xml:space="preserve"> </v>
      </c>
      <c r="M1697" s="16" t="str">
        <f>+CONSOLIDADO!N1701&amp;" "&amp;CONSOLIDADO!O1701</f>
        <v xml:space="preserve"> </v>
      </c>
    </row>
    <row r="1698" spans="1:13" x14ac:dyDescent="0.2">
      <c r="A1698" s="34" t="str">
        <f t="shared" si="130"/>
        <v>-1195</v>
      </c>
      <c r="B1698" s="34">
        <f t="shared" si="131"/>
        <v>1195</v>
      </c>
      <c r="C1698" s="34" t="str">
        <f t="shared" si="132"/>
        <v/>
      </c>
      <c r="D1698" s="34" t="str">
        <f t="shared" si="133"/>
        <v/>
      </c>
      <c r="E1698" s="34" t="str">
        <f t="shared" si="134"/>
        <v/>
      </c>
      <c r="F1698" s="35" t="str">
        <f>IF(ISERROR(CONSOLIDADO!D1702&amp;IF(LEN(CONSOLIDADO!G1702)=1,"00"&amp;CONSOLIDADO!G1702,IF(LEN(CONSOLIDADO!G1702)=2,"0"&amp;CONSOLIDADO!G1702,IF(LEN(CONSOLIDADO!G1702)=3,CONSOLIDADO!G1702,""))))=TRUE,"",CONSOLIDADO!D1702&amp;IF(LEN(CONSOLIDADO!G1702)=1,"00"&amp;CONSOLIDADO!G1702,IF(LEN(CONSOLIDADO!G1702)=2,"0"&amp;CONSOLIDADO!G1702,IF(LEN(CONSOLIDADO!G1702)=3,CONSOLIDADO!G1702,""))))</f>
        <v/>
      </c>
      <c r="G1698" s="16">
        <f>CONSOLIDADO!B1702</f>
        <v>0</v>
      </c>
      <c r="H1698" s="16" t="str">
        <f>MID(CONSOLIDADO!E1702,6,250)</f>
        <v/>
      </c>
      <c r="I1698" s="36">
        <f>CONSOLIDADO!H1702</f>
        <v>0</v>
      </c>
      <c r="J1698" s="34" t="str">
        <f>+CONSOLIDADO!P1702&amp;" - "&amp;CONSOLIDADO!Q1702&amp;" - "&amp;CONSOLIDADO!R1702&amp;" "&amp;CONSOLIDADO!S1702</f>
        <v xml:space="preserve"> -  -  </v>
      </c>
      <c r="K1698" s="34" t="str">
        <f>+CONSOLIDADO!J1702&amp;" "&amp;CONSOLIDADO!K1702</f>
        <v xml:space="preserve"> </v>
      </c>
      <c r="L1698" s="16" t="str">
        <f>+CONSOLIDADO!L1702&amp;" "&amp;CONSOLIDADO!M1702</f>
        <v xml:space="preserve"> </v>
      </c>
      <c r="M1698" s="16" t="str">
        <f>+CONSOLIDADO!N1702&amp;" "&amp;CONSOLIDADO!O1702</f>
        <v xml:space="preserve"> </v>
      </c>
    </row>
    <row r="1699" spans="1:13" x14ac:dyDescent="0.2">
      <c r="A1699" s="34" t="str">
        <f t="shared" si="130"/>
        <v>-1196</v>
      </c>
      <c r="B1699" s="34">
        <f t="shared" si="131"/>
        <v>1196</v>
      </c>
      <c r="C1699" s="34" t="str">
        <f t="shared" si="132"/>
        <v/>
      </c>
      <c r="D1699" s="34" t="str">
        <f t="shared" si="133"/>
        <v/>
      </c>
      <c r="E1699" s="34" t="str">
        <f t="shared" si="134"/>
        <v/>
      </c>
      <c r="F1699" s="35" t="str">
        <f>IF(ISERROR(CONSOLIDADO!D1703&amp;IF(LEN(CONSOLIDADO!G1703)=1,"00"&amp;CONSOLIDADO!G1703,IF(LEN(CONSOLIDADO!G1703)=2,"0"&amp;CONSOLIDADO!G1703,IF(LEN(CONSOLIDADO!G1703)=3,CONSOLIDADO!G1703,""))))=TRUE,"",CONSOLIDADO!D1703&amp;IF(LEN(CONSOLIDADO!G1703)=1,"00"&amp;CONSOLIDADO!G1703,IF(LEN(CONSOLIDADO!G1703)=2,"0"&amp;CONSOLIDADO!G1703,IF(LEN(CONSOLIDADO!G1703)=3,CONSOLIDADO!G1703,""))))</f>
        <v/>
      </c>
      <c r="G1699" s="16">
        <f>CONSOLIDADO!B1703</f>
        <v>0</v>
      </c>
      <c r="H1699" s="16" t="str">
        <f>MID(CONSOLIDADO!E1703,6,250)</f>
        <v/>
      </c>
      <c r="I1699" s="36">
        <f>CONSOLIDADO!H1703</f>
        <v>0</v>
      </c>
      <c r="J1699" s="34" t="str">
        <f>+CONSOLIDADO!P1703&amp;" - "&amp;CONSOLIDADO!Q1703&amp;" - "&amp;CONSOLIDADO!R1703&amp;" "&amp;CONSOLIDADO!S1703</f>
        <v xml:space="preserve"> -  -  </v>
      </c>
      <c r="K1699" s="34" t="str">
        <f>+CONSOLIDADO!J1703&amp;" "&amp;CONSOLIDADO!K1703</f>
        <v xml:space="preserve"> </v>
      </c>
      <c r="L1699" s="16" t="str">
        <f>+CONSOLIDADO!L1703&amp;" "&amp;CONSOLIDADO!M1703</f>
        <v xml:space="preserve"> </v>
      </c>
      <c r="M1699" s="16" t="str">
        <f>+CONSOLIDADO!N1703&amp;" "&amp;CONSOLIDADO!O1703</f>
        <v xml:space="preserve"> </v>
      </c>
    </row>
    <row r="1700" spans="1:13" x14ac:dyDescent="0.2">
      <c r="A1700" s="34" t="str">
        <f t="shared" si="130"/>
        <v>-1197</v>
      </c>
      <c r="B1700" s="34">
        <f t="shared" si="131"/>
        <v>1197</v>
      </c>
      <c r="C1700" s="34" t="str">
        <f t="shared" si="132"/>
        <v/>
      </c>
      <c r="D1700" s="34" t="str">
        <f t="shared" si="133"/>
        <v/>
      </c>
      <c r="E1700" s="34" t="str">
        <f t="shared" si="134"/>
        <v/>
      </c>
      <c r="F1700" s="35" t="str">
        <f>IF(ISERROR(CONSOLIDADO!D1704&amp;IF(LEN(CONSOLIDADO!G1704)=1,"00"&amp;CONSOLIDADO!G1704,IF(LEN(CONSOLIDADO!G1704)=2,"0"&amp;CONSOLIDADO!G1704,IF(LEN(CONSOLIDADO!G1704)=3,CONSOLIDADO!G1704,""))))=TRUE,"",CONSOLIDADO!D1704&amp;IF(LEN(CONSOLIDADO!G1704)=1,"00"&amp;CONSOLIDADO!G1704,IF(LEN(CONSOLIDADO!G1704)=2,"0"&amp;CONSOLIDADO!G1704,IF(LEN(CONSOLIDADO!G1704)=3,CONSOLIDADO!G1704,""))))</f>
        <v/>
      </c>
      <c r="G1700" s="16">
        <f>CONSOLIDADO!B1704</f>
        <v>0</v>
      </c>
      <c r="H1700" s="16" t="str">
        <f>MID(CONSOLIDADO!E1704,6,250)</f>
        <v/>
      </c>
      <c r="I1700" s="36">
        <f>CONSOLIDADO!H1704</f>
        <v>0</v>
      </c>
      <c r="J1700" s="34" t="str">
        <f>+CONSOLIDADO!P1704&amp;" - "&amp;CONSOLIDADO!Q1704&amp;" - "&amp;CONSOLIDADO!R1704&amp;" "&amp;CONSOLIDADO!S1704</f>
        <v xml:space="preserve"> -  -  </v>
      </c>
      <c r="K1700" s="34" t="str">
        <f>+CONSOLIDADO!J1704&amp;" "&amp;CONSOLIDADO!K1704</f>
        <v xml:space="preserve"> </v>
      </c>
      <c r="L1700" s="16" t="str">
        <f>+CONSOLIDADO!L1704&amp;" "&amp;CONSOLIDADO!M1704</f>
        <v xml:space="preserve"> </v>
      </c>
      <c r="M1700" s="16" t="str">
        <f>+CONSOLIDADO!N1704&amp;" "&amp;CONSOLIDADO!O1704</f>
        <v xml:space="preserve"> </v>
      </c>
    </row>
    <row r="1701" spans="1:13" x14ac:dyDescent="0.2">
      <c r="A1701" s="34" t="str">
        <f t="shared" si="130"/>
        <v>-1198</v>
      </c>
      <c r="B1701" s="34">
        <f t="shared" si="131"/>
        <v>1198</v>
      </c>
      <c r="C1701" s="34" t="str">
        <f t="shared" si="132"/>
        <v/>
      </c>
      <c r="D1701" s="34" t="str">
        <f t="shared" si="133"/>
        <v/>
      </c>
      <c r="E1701" s="34" t="str">
        <f t="shared" si="134"/>
        <v/>
      </c>
      <c r="F1701" s="35" t="str">
        <f>IF(ISERROR(CONSOLIDADO!D1705&amp;IF(LEN(CONSOLIDADO!G1705)=1,"00"&amp;CONSOLIDADO!G1705,IF(LEN(CONSOLIDADO!G1705)=2,"0"&amp;CONSOLIDADO!G1705,IF(LEN(CONSOLIDADO!G1705)=3,CONSOLIDADO!G1705,""))))=TRUE,"",CONSOLIDADO!D1705&amp;IF(LEN(CONSOLIDADO!G1705)=1,"00"&amp;CONSOLIDADO!G1705,IF(LEN(CONSOLIDADO!G1705)=2,"0"&amp;CONSOLIDADO!G1705,IF(LEN(CONSOLIDADO!G1705)=3,CONSOLIDADO!G1705,""))))</f>
        <v/>
      </c>
      <c r="G1701" s="16">
        <f>CONSOLIDADO!B1705</f>
        <v>0</v>
      </c>
      <c r="H1701" s="16" t="str">
        <f>MID(CONSOLIDADO!E1705,6,250)</f>
        <v/>
      </c>
      <c r="I1701" s="36">
        <f>CONSOLIDADO!H1705</f>
        <v>0</v>
      </c>
      <c r="J1701" s="34" t="str">
        <f>+CONSOLIDADO!P1705&amp;" - "&amp;CONSOLIDADO!Q1705&amp;" - "&amp;CONSOLIDADO!R1705&amp;" "&amp;CONSOLIDADO!S1705</f>
        <v xml:space="preserve"> -  -  </v>
      </c>
      <c r="K1701" s="34" t="str">
        <f>+CONSOLIDADO!J1705&amp;" "&amp;CONSOLIDADO!K1705</f>
        <v xml:space="preserve"> </v>
      </c>
      <c r="L1701" s="16" t="str">
        <f>+CONSOLIDADO!L1705&amp;" "&amp;CONSOLIDADO!M1705</f>
        <v xml:space="preserve"> </v>
      </c>
      <c r="M1701" s="16" t="str">
        <f>+CONSOLIDADO!N1705&amp;" "&amp;CONSOLIDADO!O1705</f>
        <v xml:space="preserve"> </v>
      </c>
    </row>
    <row r="1702" spans="1:13" x14ac:dyDescent="0.2">
      <c r="A1702" s="34" t="str">
        <f t="shared" si="130"/>
        <v>-1199</v>
      </c>
      <c r="B1702" s="34">
        <f t="shared" si="131"/>
        <v>1199</v>
      </c>
      <c r="C1702" s="34" t="str">
        <f t="shared" si="132"/>
        <v/>
      </c>
      <c r="D1702" s="34" t="str">
        <f t="shared" si="133"/>
        <v/>
      </c>
      <c r="E1702" s="34" t="str">
        <f t="shared" si="134"/>
        <v/>
      </c>
      <c r="F1702" s="35" t="str">
        <f>IF(ISERROR(CONSOLIDADO!D1706&amp;IF(LEN(CONSOLIDADO!G1706)=1,"00"&amp;CONSOLIDADO!G1706,IF(LEN(CONSOLIDADO!G1706)=2,"0"&amp;CONSOLIDADO!G1706,IF(LEN(CONSOLIDADO!G1706)=3,CONSOLIDADO!G1706,""))))=TRUE,"",CONSOLIDADO!D1706&amp;IF(LEN(CONSOLIDADO!G1706)=1,"00"&amp;CONSOLIDADO!G1706,IF(LEN(CONSOLIDADO!G1706)=2,"0"&amp;CONSOLIDADO!G1706,IF(LEN(CONSOLIDADO!G1706)=3,CONSOLIDADO!G1706,""))))</f>
        <v/>
      </c>
      <c r="G1702" s="16">
        <f>CONSOLIDADO!B1706</f>
        <v>0</v>
      </c>
      <c r="H1702" s="16" t="str">
        <f>MID(CONSOLIDADO!E1706,6,250)</f>
        <v/>
      </c>
      <c r="I1702" s="36">
        <f>CONSOLIDADO!H1706</f>
        <v>0</v>
      </c>
      <c r="J1702" s="34" t="str">
        <f>+CONSOLIDADO!P1706&amp;" - "&amp;CONSOLIDADO!Q1706&amp;" - "&amp;CONSOLIDADO!R1706&amp;" "&amp;CONSOLIDADO!S1706</f>
        <v xml:space="preserve"> -  -  </v>
      </c>
      <c r="K1702" s="34" t="str">
        <f>+CONSOLIDADO!J1706&amp;" "&amp;CONSOLIDADO!K1706</f>
        <v xml:space="preserve"> </v>
      </c>
      <c r="L1702" s="16" t="str">
        <f>+CONSOLIDADO!L1706&amp;" "&amp;CONSOLIDADO!M1706</f>
        <v xml:space="preserve"> </v>
      </c>
      <c r="M1702" s="16" t="str">
        <f>+CONSOLIDADO!N1706&amp;" "&amp;CONSOLIDADO!O1706</f>
        <v xml:space="preserve"> </v>
      </c>
    </row>
    <row r="1703" spans="1:13" x14ac:dyDescent="0.2">
      <c r="A1703" s="34" t="str">
        <f t="shared" si="130"/>
        <v>-1200</v>
      </c>
      <c r="B1703" s="34">
        <f t="shared" si="131"/>
        <v>1200</v>
      </c>
      <c r="C1703" s="34" t="str">
        <f t="shared" si="132"/>
        <v/>
      </c>
      <c r="D1703" s="34" t="str">
        <f t="shared" si="133"/>
        <v/>
      </c>
      <c r="E1703" s="34" t="str">
        <f t="shared" si="134"/>
        <v/>
      </c>
      <c r="F1703" s="35" t="str">
        <f>IF(ISERROR(CONSOLIDADO!D1707&amp;IF(LEN(CONSOLIDADO!G1707)=1,"00"&amp;CONSOLIDADO!G1707,IF(LEN(CONSOLIDADO!G1707)=2,"0"&amp;CONSOLIDADO!G1707,IF(LEN(CONSOLIDADO!G1707)=3,CONSOLIDADO!G1707,""))))=TRUE,"",CONSOLIDADO!D1707&amp;IF(LEN(CONSOLIDADO!G1707)=1,"00"&amp;CONSOLIDADO!G1707,IF(LEN(CONSOLIDADO!G1707)=2,"0"&amp;CONSOLIDADO!G1707,IF(LEN(CONSOLIDADO!G1707)=3,CONSOLIDADO!G1707,""))))</f>
        <v/>
      </c>
      <c r="G1703" s="16">
        <f>CONSOLIDADO!B1707</f>
        <v>0</v>
      </c>
      <c r="H1703" s="16" t="str">
        <f>MID(CONSOLIDADO!E1707,6,250)</f>
        <v/>
      </c>
      <c r="I1703" s="36">
        <f>CONSOLIDADO!H1707</f>
        <v>0</v>
      </c>
      <c r="J1703" s="34" t="str">
        <f>+CONSOLIDADO!P1707&amp;" - "&amp;CONSOLIDADO!Q1707&amp;" - "&amp;CONSOLIDADO!R1707&amp;" "&amp;CONSOLIDADO!S1707</f>
        <v xml:space="preserve"> -  -  </v>
      </c>
      <c r="K1703" s="34" t="str">
        <f>+CONSOLIDADO!J1707&amp;" "&amp;CONSOLIDADO!K1707</f>
        <v xml:space="preserve"> </v>
      </c>
      <c r="L1703" s="16" t="str">
        <f>+CONSOLIDADO!L1707&amp;" "&amp;CONSOLIDADO!M1707</f>
        <v xml:space="preserve"> </v>
      </c>
      <c r="M1703" s="16" t="str">
        <f>+CONSOLIDADO!N1707&amp;" "&amp;CONSOLIDADO!O1707</f>
        <v xml:space="preserve"> </v>
      </c>
    </row>
    <row r="1704" spans="1:13" x14ac:dyDescent="0.2">
      <c r="A1704" s="34" t="str">
        <f t="shared" si="130"/>
        <v>-1201</v>
      </c>
      <c r="B1704" s="34">
        <f t="shared" si="131"/>
        <v>1201</v>
      </c>
      <c r="C1704" s="34" t="str">
        <f t="shared" si="132"/>
        <v/>
      </c>
      <c r="D1704" s="34" t="str">
        <f t="shared" si="133"/>
        <v/>
      </c>
      <c r="E1704" s="34" t="str">
        <f t="shared" si="134"/>
        <v/>
      </c>
      <c r="F1704" s="35" t="str">
        <f>IF(ISERROR(CONSOLIDADO!D1708&amp;IF(LEN(CONSOLIDADO!G1708)=1,"00"&amp;CONSOLIDADO!G1708,IF(LEN(CONSOLIDADO!G1708)=2,"0"&amp;CONSOLIDADO!G1708,IF(LEN(CONSOLIDADO!G1708)=3,CONSOLIDADO!G1708,""))))=TRUE,"",CONSOLIDADO!D1708&amp;IF(LEN(CONSOLIDADO!G1708)=1,"00"&amp;CONSOLIDADO!G1708,IF(LEN(CONSOLIDADO!G1708)=2,"0"&amp;CONSOLIDADO!G1708,IF(LEN(CONSOLIDADO!G1708)=3,CONSOLIDADO!G1708,""))))</f>
        <v/>
      </c>
      <c r="G1704" s="16">
        <f>CONSOLIDADO!B1708</f>
        <v>0</v>
      </c>
      <c r="H1704" s="16" t="str">
        <f>MID(CONSOLIDADO!E1708,6,250)</f>
        <v/>
      </c>
      <c r="I1704" s="36">
        <f>CONSOLIDADO!H1708</f>
        <v>0</v>
      </c>
      <c r="J1704" s="34" t="str">
        <f>+CONSOLIDADO!P1708&amp;" - "&amp;CONSOLIDADO!Q1708&amp;" - "&amp;CONSOLIDADO!R1708&amp;" "&amp;CONSOLIDADO!S1708</f>
        <v xml:space="preserve"> -  -  </v>
      </c>
      <c r="K1704" s="34" t="str">
        <f>+CONSOLIDADO!J1708&amp;" "&amp;CONSOLIDADO!K1708</f>
        <v xml:space="preserve"> </v>
      </c>
      <c r="L1704" s="16" t="str">
        <f>+CONSOLIDADO!L1708&amp;" "&amp;CONSOLIDADO!M1708</f>
        <v xml:space="preserve"> </v>
      </c>
      <c r="M1704" s="16" t="str">
        <f>+CONSOLIDADO!N1708&amp;" "&amp;CONSOLIDADO!O1708</f>
        <v xml:space="preserve"> </v>
      </c>
    </row>
    <row r="1705" spans="1:13" x14ac:dyDescent="0.2">
      <c r="A1705" s="34" t="str">
        <f t="shared" si="130"/>
        <v>-1202</v>
      </c>
      <c r="B1705" s="34">
        <f t="shared" si="131"/>
        <v>1202</v>
      </c>
      <c r="C1705" s="34" t="str">
        <f t="shared" si="132"/>
        <v/>
      </c>
      <c r="D1705" s="34" t="str">
        <f t="shared" si="133"/>
        <v/>
      </c>
      <c r="E1705" s="34" t="str">
        <f t="shared" si="134"/>
        <v/>
      </c>
      <c r="F1705" s="35" t="str">
        <f>IF(ISERROR(CONSOLIDADO!D1709&amp;IF(LEN(CONSOLIDADO!G1709)=1,"00"&amp;CONSOLIDADO!G1709,IF(LEN(CONSOLIDADO!G1709)=2,"0"&amp;CONSOLIDADO!G1709,IF(LEN(CONSOLIDADO!G1709)=3,CONSOLIDADO!G1709,""))))=TRUE,"",CONSOLIDADO!D1709&amp;IF(LEN(CONSOLIDADO!G1709)=1,"00"&amp;CONSOLIDADO!G1709,IF(LEN(CONSOLIDADO!G1709)=2,"0"&amp;CONSOLIDADO!G1709,IF(LEN(CONSOLIDADO!G1709)=3,CONSOLIDADO!G1709,""))))</f>
        <v/>
      </c>
      <c r="G1705" s="16">
        <f>CONSOLIDADO!B1709</f>
        <v>0</v>
      </c>
      <c r="H1705" s="16" t="str">
        <f>MID(CONSOLIDADO!E1709,6,250)</f>
        <v/>
      </c>
      <c r="I1705" s="36">
        <f>CONSOLIDADO!H1709</f>
        <v>0</v>
      </c>
      <c r="J1705" s="34" t="str">
        <f>+CONSOLIDADO!P1709&amp;" - "&amp;CONSOLIDADO!Q1709&amp;" - "&amp;CONSOLIDADO!R1709&amp;" "&amp;CONSOLIDADO!S1709</f>
        <v xml:space="preserve"> -  -  </v>
      </c>
      <c r="K1705" s="34" t="str">
        <f>+CONSOLIDADO!J1709&amp;" "&amp;CONSOLIDADO!K1709</f>
        <v xml:space="preserve"> </v>
      </c>
      <c r="L1705" s="16" t="str">
        <f>+CONSOLIDADO!L1709&amp;" "&amp;CONSOLIDADO!M1709</f>
        <v xml:space="preserve"> </v>
      </c>
      <c r="M1705" s="16" t="str">
        <f>+CONSOLIDADO!N1709&amp;" "&amp;CONSOLIDADO!O1709</f>
        <v xml:space="preserve"> </v>
      </c>
    </row>
    <row r="1706" spans="1:13" x14ac:dyDescent="0.2">
      <c r="A1706" s="34" t="str">
        <f t="shared" si="130"/>
        <v>-1203</v>
      </c>
      <c r="B1706" s="34">
        <f t="shared" si="131"/>
        <v>1203</v>
      </c>
      <c r="C1706" s="34" t="str">
        <f t="shared" si="132"/>
        <v/>
      </c>
      <c r="D1706" s="34" t="str">
        <f t="shared" si="133"/>
        <v/>
      </c>
      <c r="E1706" s="34" t="str">
        <f t="shared" si="134"/>
        <v/>
      </c>
      <c r="F1706" s="35" t="str">
        <f>IF(ISERROR(CONSOLIDADO!D1710&amp;IF(LEN(CONSOLIDADO!G1710)=1,"00"&amp;CONSOLIDADO!G1710,IF(LEN(CONSOLIDADO!G1710)=2,"0"&amp;CONSOLIDADO!G1710,IF(LEN(CONSOLIDADO!G1710)=3,CONSOLIDADO!G1710,""))))=TRUE,"",CONSOLIDADO!D1710&amp;IF(LEN(CONSOLIDADO!G1710)=1,"00"&amp;CONSOLIDADO!G1710,IF(LEN(CONSOLIDADO!G1710)=2,"0"&amp;CONSOLIDADO!G1710,IF(LEN(CONSOLIDADO!G1710)=3,CONSOLIDADO!G1710,""))))</f>
        <v/>
      </c>
      <c r="G1706" s="16">
        <f>CONSOLIDADO!B1710</f>
        <v>0</v>
      </c>
      <c r="H1706" s="16" t="str">
        <f>MID(CONSOLIDADO!E1710,6,250)</f>
        <v/>
      </c>
      <c r="I1706" s="36">
        <f>CONSOLIDADO!H1710</f>
        <v>0</v>
      </c>
      <c r="J1706" s="34" t="str">
        <f>+CONSOLIDADO!P1710&amp;" - "&amp;CONSOLIDADO!Q1710&amp;" - "&amp;CONSOLIDADO!R1710&amp;" "&amp;CONSOLIDADO!S1710</f>
        <v xml:space="preserve"> -  -  </v>
      </c>
      <c r="K1706" s="34" t="str">
        <f>+CONSOLIDADO!J1710&amp;" "&amp;CONSOLIDADO!K1710</f>
        <v xml:space="preserve"> </v>
      </c>
      <c r="L1706" s="16" t="str">
        <f>+CONSOLIDADO!L1710&amp;" "&amp;CONSOLIDADO!M1710</f>
        <v xml:space="preserve"> </v>
      </c>
      <c r="M1706" s="16" t="str">
        <f>+CONSOLIDADO!N1710&amp;" "&amp;CONSOLIDADO!O1710</f>
        <v xml:space="preserve"> </v>
      </c>
    </row>
    <row r="1707" spans="1:13" x14ac:dyDescent="0.2">
      <c r="A1707" s="34" t="str">
        <f t="shared" si="130"/>
        <v>-1204</v>
      </c>
      <c r="B1707" s="34">
        <f t="shared" si="131"/>
        <v>1204</v>
      </c>
      <c r="C1707" s="34" t="str">
        <f t="shared" si="132"/>
        <v/>
      </c>
      <c r="D1707" s="34" t="str">
        <f t="shared" si="133"/>
        <v/>
      </c>
      <c r="E1707" s="34" t="str">
        <f t="shared" si="134"/>
        <v/>
      </c>
      <c r="F1707" s="35" t="str">
        <f>IF(ISERROR(CONSOLIDADO!D1711&amp;IF(LEN(CONSOLIDADO!G1711)=1,"00"&amp;CONSOLIDADO!G1711,IF(LEN(CONSOLIDADO!G1711)=2,"0"&amp;CONSOLIDADO!G1711,IF(LEN(CONSOLIDADO!G1711)=3,CONSOLIDADO!G1711,""))))=TRUE,"",CONSOLIDADO!D1711&amp;IF(LEN(CONSOLIDADO!G1711)=1,"00"&amp;CONSOLIDADO!G1711,IF(LEN(CONSOLIDADO!G1711)=2,"0"&amp;CONSOLIDADO!G1711,IF(LEN(CONSOLIDADO!G1711)=3,CONSOLIDADO!G1711,""))))</f>
        <v/>
      </c>
      <c r="G1707" s="16">
        <f>CONSOLIDADO!B1711</f>
        <v>0</v>
      </c>
      <c r="H1707" s="16" t="str">
        <f>MID(CONSOLIDADO!E1711,6,250)</f>
        <v/>
      </c>
      <c r="I1707" s="36">
        <f>CONSOLIDADO!H1711</f>
        <v>0</v>
      </c>
      <c r="J1707" s="34" t="str">
        <f>+CONSOLIDADO!P1711&amp;" - "&amp;CONSOLIDADO!Q1711&amp;" - "&amp;CONSOLIDADO!R1711&amp;" "&amp;CONSOLIDADO!S1711</f>
        <v xml:space="preserve"> -  -  </v>
      </c>
      <c r="K1707" s="34" t="str">
        <f>+CONSOLIDADO!J1711&amp;" "&amp;CONSOLIDADO!K1711</f>
        <v xml:space="preserve"> </v>
      </c>
      <c r="L1707" s="16" t="str">
        <f>+CONSOLIDADO!L1711&amp;" "&amp;CONSOLIDADO!M1711</f>
        <v xml:space="preserve"> </v>
      </c>
      <c r="M1707" s="16" t="str">
        <f>+CONSOLIDADO!N1711&amp;" "&amp;CONSOLIDADO!O1711</f>
        <v xml:space="preserve"> </v>
      </c>
    </row>
    <row r="1708" spans="1:13" x14ac:dyDescent="0.2">
      <c r="A1708" s="34" t="str">
        <f t="shared" si="130"/>
        <v>-1205</v>
      </c>
      <c r="B1708" s="34">
        <f t="shared" si="131"/>
        <v>1205</v>
      </c>
      <c r="C1708" s="34" t="str">
        <f t="shared" si="132"/>
        <v/>
      </c>
      <c r="D1708" s="34" t="str">
        <f t="shared" si="133"/>
        <v/>
      </c>
      <c r="E1708" s="34" t="str">
        <f t="shared" si="134"/>
        <v/>
      </c>
      <c r="F1708" s="35" t="str">
        <f>IF(ISERROR(CONSOLIDADO!D1712&amp;IF(LEN(CONSOLIDADO!G1712)=1,"00"&amp;CONSOLIDADO!G1712,IF(LEN(CONSOLIDADO!G1712)=2,"0"&amp;CONSOLIDADO!G1712,IF(LEN(CONSOLIDADO!G1712)=3,CONSOLIDADO!G1712,""))))=TRUE,"",CONSOLIDADO!D1712&amp;IF(LEN(CONSOLIDADO!G1712)=1,"00"&amp;CONSOLIDADO!G1712,IF(LEN(CONSOLIDADO!G1712)=2,"0"&amp;CONSOLIDADO!G1712,IF(LEN(CONSOLIDADO!G1712)=3,CONSOLIDADO!G1712,""))))</f>
        <v/>
      </c>
      <c r="G1708" s="16">
        <f>CONSOLIDADO!B1712</f>
        <v>0</v>
      </c>
      <c r="H1708" s="16" t="str">
        <f>MID(CONSOLIDADO!E1712,6,250)</f>
        <v/>
      </c>
      <c r="I1708" s="36">
        <f>CONSOLIDADO!H1712</f>
        <v>0</v>
      </c>
      <c r="J1708" s="34" t="str">
        <f>+CONSOLIDADO!P1712&amp;" - "&amp;CONSOLIDADO!Q1712&amp;" - "&amp;CONSOLIDADO!R1712&amp;" "&amp;CONSOLIDADO!S1712</f>
        <v xml:space="preserve"> -  -  </v>
      </c>
      <c r="K1708" s="34" t="str">
        <f>+CONSOLIDADO!J1712&amp;" "&amp;CONSOLIDADO!K1712</f>
        <v xml:space="preserve"> </v>
      </c>
      <c r="L1708" s="16" t="str">
        <f>+CONSOLIDADO!L1712&amp;" "&amp;CONSOLIDADO!M1712</f>
        <v xml:space="preserve"> </v>
      </c>
      <c r="M1708" s="16" t="str">
        <f>+CONSOLIDADO!N1712&amp;" "&amp;CONSOLIDADO!O1712</f>
        <v xml:space="preserve"> </v>
      </c>
    </row>
    <row r="1709" spans="1:13" x14ac:dyDescent="0.2">
      <c r="A1709" s="34" t="str">
        <f t="shared" si="130"/>
        <v>-1206</v>
      </c>
      <c r="B1709" s="34">
        <f t="shared" si="131"/>
        <v>1206</v>
      </c>
      <c r="C1709" s="34" t="str">
        <f t="shared" si="132"/>
        <v/>
      </c>
      <c r="D1709" s="34" t="str">
        <f t="shared" si="133"/>
        <v/>
      </c>
      <c r="E1709" s="34" t="str">
        <f t="shared" si="134"/>
        <v/>
      </c>
      <c r="F1709" s="35" t="str">
        <f>IF(ISERROR(CONSOLIDADO!D1713&amp;IF(LEN(CONSOLIDADO!G1713)=1,"00"&amp;CONSOLIDADO!G1713,IF(LEN(CONSOLIDADO!G1713)=2,"0"&amp;CONSOLIDADO!G1713,IF(LEN(CONSOLIDADO!G1713)=3,CONSOLIDADO!G1713,""))))=TRUE,"",CONSOLIDADO!D1713&amp;IF(LEN(CONSOLIDADO!G1713)=1,"00"&amp;CONSOLIDADO!G1713,IF(LEN(CONSOLIDADO!G1713)=2,"0"&amp;CONSOLIDADO!G1713,IF(LEN(CONSOLIDADO!G1713)=3,CONSOLIDADO!G1713,""))))</f>
        <v/>
      </c>
      <c r="G1709" s="16">
        <f>CONSOLIDADO!B1713</f>
        <v>0</v>
      </c>
      <c r="H1709" s="16" t="str">
        <f>MID(CONSOLIDADO!E1713,6,250)</f>
        <v/>
      </c>
      <c r="I1709" s="36">
        <f>CONSOLIDADO!H1713</f>
        <v>0</v>
      </c>
      <c r="J1709" s="34" t="str">
        <f>+CONSOLIDADO!P1713&amp;" - "&amp;CONSOLIDADO!Q1713&amp;" - "&amp;CONSOLIDADO!R1713&amp;" "&amp;CONSOLIDADO!S1713</f>
        <v xml:space="preserve"> -  -  </v>
      </c>
      <c r="K1709" s="34" t="str">
        <f>+CONSOLIDADO!J1713&amp;" "&amp;CONSOLIDADO!K1713</f>
        <v xml:space="preserve"> </v>
      </c>
      <c r="L1709" s="16" t="str">
        <f>+CONSOLIDADO!L1713&amp;" "&amp;CONSOLIDADO!M1713</f>
        <v xml:space="preserve"> </v>
      </c>
      <c r="M1709" s="16" t="str">
        <f>+CONSOLIDADO!N1713&amp;" "&amp;CONSOLIDADO!O1713</f>
        <v xml:space="preserve"> </v>
      </c>
    </row>
    <row r="1710" spans="1:13" x14ac:dyDescent="0.2">
      <c r="A1710" s="34" t="str">
        <f t="shared" si="130"/>
        <v>-1207</v>
      </c>
      <c r="B1710" s="34">
        <f t="shared" si="131"/>
        <v>1207</v>
      </c>
      <c r="C1710" s="34" t="str">
        <f t="shared" si="132"/>
        <v/>
      </c>
      <c r="D1710" s="34" t="str">
        <f t="shared" si="133"/>
        <v/>
      </c>
      <c r="E1710" s="34" t="str">
        <f t="shared" si="134"/>
        <v/>
      </c>
      <c r="F1710" s="35" t="str">
        <f>IF(ISERROR(CONSOLIDADO!D1714&amp;IF(LEN(CONSOLIDADO!G1714)=1,"00"&amp;CONSOLIDADO!G1714,IF(LEN(CONSOLIDADO!G1714)=2,"0"&amp;CONSOLIDADO!G1714,IF(LEN(CONSOLIDADO!G1714)=3,CONSOLIDADO!G1714,""))))=TRUE,"",CONSOLIDADO!D1714&amp;IF(LEN(CONSOLIDADO!G1714)=1,"00"&amp;CONSOLIDADO!G1714,IF(LEN(CONSOLIDADO!G1714)=2,"0"&amp;CONSOLIDADO!G1714,IF(LEN(CONSOLIDADO!G1714)=3,CONSOLIDADO!G1714,""))))</f>
        <v/>
      </c>
      <c r="G1710" s="16">
        <f>CONSOLIDADO!B1714</f>
        <v>0</v>
      </c>
      <c r="H1710" s="16" t="str">
        <f>MID(CONSOLIDADO!E1714,6,250)</f>
        <v/>
      </c>
      <c r="I1710" s="36">
        <f>CONSOLIDADO!H1714</f>
        <v>0</v>
      </c>
      <c r="J1710" s="34" t="str">
        <f>+CONSOLIDADO!P1714&amp;" - "&amp;CONSOLIDADO!Q1714&amp;" - "&amp;CONSOLIDADO!R1714&amp;" "&amp;CONSOLIDADO!S1714</f>
        <v xml:space="preserve"> -  -  </v>
      </c>
      <c r="K1710" s="34" t="str">
        <f>+CONSOLIDADO!J1714&amp;" "&amp;CONSOLIDADO!K1714</f>
        <v xml:space="preserve"> </v>
      </c>
      <c r="L1710" s="16" t="str">
        <f>+CONSOLIDADO!L1714&amp;" "&amp;CONSOLIDADO!M1714</f>
        <v xml:space="preserve"> </v>
      </c>
      <c r="M1710" s="16" t="str">
        <f>+CONSOLIDADO!N1714&amp;" "&amp;CONSOLIDADO!O1714</f>
        <v xml:space="preserve"> </v>
      </c>
    </row>
    <row r="1711" spans="1:13" x14ac:dyDescent="0.2">
      <c r="A1711" s="34" t="str">
        <f t="shared" si="130"/>
        <v>-1208</v>
      </c>
      <c r="B1711" s="34">
        <f t="shared" si="131"/>
        <v>1208</v>
      </c>
      <c r="C1711" s="34" t="str">
        <f t="shared" si="132"/>
        <v/>
      </c>
      <c r="D1711" s="34" t="str">
        <f t="shared" si="133"/>
        <v/>
      </c>
      <c r="E1711" s="34" t="str">
        <f t="shared" si="134"/>
        <v/>
      </c>
      <c r="F1711" s="35" t="str">
        <f>IF(ISERROR(CONSOLIDADO!D1715&amp;IF(LEN(CONSOLIDADO!G1715)=1,"00"&amp;CONSOLIDADO!G1715,IF(LEN(CONSOLIDADO!G1715)=2,"0"&amp;CONSOLIDADO!G1715,IF(LEN(CONSOLIDADO!G1715)=3,CONSOLIDADO!G1715,""))))=TRUE,"",CONSOLIDADO!D1715&amp;IF(LEN(CONSOLIDADO!G1715)=1,"00"&amp;CONSOLIDADO!G1715,IF(LEN(CONSOLIDADO!G1715)=2,"0"&amp;CONSOLIDADO!G1715,IF(LEN(CONSOLIDADO!G1715)=3,CONSOLIDADO!G1715,""))))</f>
        <v/>
      </c>
      <c r="G1711" s="16">
        <f>CONSOLIDADO!B1715</f>
        <v>0</v>
      </c>
      <c r="H1711" s="16" t="str">
        <f>MID(CONSOLIDADO!E1715,6,250)</f>
        <v/>
      </c>
      <c r="I1711" s="36">
        <f>CONSOLIDADO!H1715</f>
        <v>0</v>
      </c>
      <c r="J1711" s="34" t="str">
        <f>+CONSOLIDADO!P1715&amp;" - "&amp;CONSOLIDADO!Q1715&amp;" - "&amp;CONSOLIDADO!R1715&amp;" "&amp;CONSOLIDADO!S1715</f>
        <v xml:space="preserve"> -  -  </v>
      </c>
      <c r="K1711" s="34" t="str">
        <f>+CONSOLIDADO!J1715&amp;" "&amp;CONSOLIDADO!K1715</f>
        <v xml:space="preserve"> </v>
      </c>
      <c r="L1711" s="16" t="str">
        <f>+CONSOLIDADO!L1715&amp;" "&amp;CONSOLIDADO!M1715</f>
        <v xml:space="preserve"> </v>
      </c>
      <c r="M1711" s="16" t="str">
        <f>+CONSOLIDADO!N1715&amp;" "&amp;CONSOLIDADO!O1715</f>
        <v xml:space="preserve"> </v>
      </c>
    </row>
    <row r="1712" spans="1:13" x14ac:dyDescent="0.2">
      <c r="A1712" s="34" t="str">
        <f t="shared" si="130"/>
        <v>-1209</v>
      </c>
      <c r="B1712" s="34">
        <f t="shared" si="131"/>
        <v>1209</v>
      </c>
      <c r="C1712" s="34" t="str">
        <f t="shared" si="132"/>
        <v/>
      </c>
      <c r="D1712" s="34" t="str">
        <f t="shared" si="133"/>
        <v/>
      </c>
      <c r="E1712" s="34" t="str">
        <f t="shared" si="134"/>
        <v/>
      </c>
      <c r="F1712" s="35" t="str">
        <f>IF(ISERROR(CONSOLIDADO!D1716&amp;IF(LEN(CONSOLIDADO!G1716)=1,"00"&amp;CONSOLIDADO!G1716,IF(LEN(CONSOLIDADO!G1716)=2,"0"&amp;CONSOLIDADO!G1716,IF(LEN(CONSOLIDADO!G1716)=3,CONSOLIDADO!G1716,""))))=TRUE,"",CONSOLIDADO!D1716&amp;IF(LEN(CONSOLIDADO!G1716)=1,"00"&amp;CONSOLIDADO!G1716,IF(LEN(CONSOLIDADO!G1716)=2,"0"&amp;CONSOLIDADO!G1716,IF(LEN(CONSOLIDADO!G1716)=3,CONSOLIDADO!G1716,""))))</f>
        <v/>
      </c>
      <c r="G1712" s="16">
        <f>CONSOLIDADO!B1716</f>
        <v>0</v>
      </c>
      <c r="H1712" s="16" t="str">
        <f>MID(CONSOLIDADO!E1716,6,250)</f>
        <v/>
      </c>
      <c r="I1712" s="36">
        <f>CONSOLIDADO!H1716</f>
        <v>0</v>
      </c>
      <c r="J1712" s="34" t="str">
        <f>+CONSOLIDADO!P1716&amp;" - "&amp;CONSOLIDADO!Q1716&amp;" - "&amp;CONSOLIDADO!R1716&amp;" "&amp;CONSOLIDADO!S1716</f>
        <v xml:space="preserve"> -  -  </v>
      </c>
      <c r="K1712" s="34" t="str">
        <f>+CONSOLIDADO!J1716&amp;" "&amp;CONSOLIDADO!K1716</f>
        <v xml:space="preserve"> </v>
      </c>
      <c r="L1712" s="16" t="str">
        <f>+CONSOLIDADO!L1716&amp;" "&amp;CONSOLIDADO!M1716</f>
        <v xml:space="preserve"> </v>
      </c>
      <c r="M1712" s="16" t="str">
        <f>+CONSOLIDADO!N1716&amp;" "&amp;CONSOLIDADO!O1716</f>
        <v xml:space="preserve"> </v>
      </c>
    </row>
    <row r="1713" spans="1:13" x14ac:dyDescent="0.2">
      <c r="A1713" s="34" t="str">
        <f t="shared" si="130"/>
        <v>-1210</v>
      </c>
      <c r="B1713" s="34">
        <f t="shared" si="131"/>
        <v>1210</v>
      </c>
      <c r="C1713" s="34" t="str">
        <f t="shared" si="132"/>
        <v/>
      </c>
      <c r="D1713" s="34" t="str">
        <f t="shared" si="133"/>
        <v/>
      </c>
      <c r="E1713" s="34" t="str">
        <f t="shared" si="134"/>
        <v/>
      </c>
      <c r="F1713" s="35" t="str">
        <f>IF(ISERROR(CONSOLIDADO!D1717&amp;IF(LEN(CONSOLIDADO!G1717)=1,"00"&amp;CONSOLIDADO!G1717,IF(LEN(CONSOLIDADO!G1717)=2,"0"&amp;CONSOLIDADO!G1717,IF(LEN(CONSOLIDADO!G1717)=3,CONSOLIDADO!G1717,""))))=TRUE,"",CONSOLIDADO!D1717&amp;IF(LEN(CONSOLIDADO!G1717)=1,"00"&amp;CONSOLIDADO!G1717,IF(LEN(CONSOLIDADO!G1717)=2,"0"&amp;CONSOLIDADO!G1717,IF(LEN(CONSOLIDADO!G1717)=3,CONSOLIDADO!G1717,""))))</f>
        <v/>
      </c>
      <c r="G1713" s="16">
        <f>CONSOLIDADO!B1717</f>
        <v>0</v>
      </c>
      <c r="H1713" s="16" t="str">
        <f>MID(CONSOLIDADO!E1717,6,250)</f>
        <v/>
      </c>
      <c r="I1713" s="36">
        <f>CONSOLIDADO!H1717</f>
        <v>0</v>
      </c>
      <c r="J1713" s="34" t="str">
        <f>+CONSOLIDADO!P1717&amp;" - "&amp;CONSOLIDADO!Q1717&amp;" - "&amp;CONSOLIDADO!R1717&amp;" "&amp;CONSOLIDADO!S1717</f>
        <v xml:space="preserve"> -  -  </v>
      </c>
      <c r="K1713" s="34" t="str">
        <f>+CONSOLIDADO!J1717&amp;" "&amp;CONSOLIDADO!K1717</f>
        <v xml:space="preserve"> </v>
      </c>
      <c r="L1713" s="16" t="str">
        <f>+CONSOLIDADO!L1717&amp;" "&amp;CONSOLIDADO!M1717</f>
        <v xml:space="preserve"> </v>
      </c>
      <c r="M1713" s="16" t="str">
        <f>+CONSOLIDADO!N1717&amp;" "&amp;CONSOLIDADO!O1717</f>
        <v xml:space="preserve"> </v>
      </c>
    </row>
    <row r="1714" spans="1:13" x14ac:dyDescent="0.2">
      <c r="A1714" s="34" t="str">
        <f t="shared" si="130"/>
        <v>-1211</v>
      </c>
      <c r="B1714" s="34">
        <f t="shared" si="131"/>
        <v>1211</v>
      </c>
      <c r="C1714" s="34" t="str">
        <f t="shared" si="132"/>
        <v/>
      </c>
      <c r="D1714" s="34" t="str">
        <f t="shared" si="133"/>
        <v/>
      </c>
      <c r="E1714" s="34" t="str">
        <f t="shared" si="134"/>
        <v/>
      </c>
      <c r="F1714" s="35" t="str">
        <f>IF(ISERROR(CONSOLIDADO!D1718&amp;IF(LEN(CONSOLIDADO!G1718)=1,"00"&amp;CONSOLIDADO!G1718,IF(LEN(CONSOLIDADO!G1718)=2,"0"&amp;CONSOLIDADO!G1718,IF(LEN(CONSOLIDADO!G1718)=3,CONSOLIDADO!G1718,""))))=TRUE,"",CONSOLIDADO!D1718&amp;IF(LEN(CONSOLIDADO!G1718)=1,"00"&amp;CONSOLIDADO!G1718,IF(LEN(CONSOLIDADO!G1718)=2,"0"&amp;CONSOLIDADO!G1718,IF(LEN(CONSOLIDADO!G1718)=3,CONSOLIDADO!G1718,""))))</f>
        <v/>
      </c>
      <c r="G1714" s="16">
        <f>CONSOLIDADO!B1718</f>
        <v>0</v>
      </c>
      <c r="H1714" s="16" t="str">
        <f>MID(CONSOLIDADO!E1718,6,250)</f>
        <v/>
      </c>
      <c r="I1714" s="36">
        <f>CONSOLIDADO!H1718</f>
        <v>0</v>
      </c>
      <c r="J1714" s="34" t="str">
        <f>+CONSOLIDADO!P1718&amp;" - "&amp;CONSOLIDADO!Q1718&amp;" - "&amp;CONSOLIDADO!R1718&amp;" "&amp;CONSOLIDADO!S1718</f>
        <v xml:space="preserve"> -  -  </v>
      </c>
      <c r="K1714" s="34" t="str">
        <f>+CONSOLIDADO!J1718&amp;" "&amp;CONSOLIDADO!K1718</f>
        <v xml:space="preserve"> </v>
      </c>
      <c r="L1714" s="16" t="str">
        <f>+CONSOLIDADO!L1718&amp;" "&amp;CONSOLIDADO!M1718</f>
        <v xml:space="preserve"> </v>
      </c>
      <c r="M1714" s="16" t="str">
        <f>+CONSOLIDADO!N1718&amp;" "&amp;CONSOLIDADO!O1718</f>
        <v xml:space="preserve"> </v>
      </c>
    </row>
    <row r="1715" spans="1:13" x14ac:dyDescent="0.2">
      <c r="A1715" s="34" t="str">
        <f t="shared" si="130"/>
        <v>-1212</v>
      </c>
      <c r="B1715" s="34">
        <f t="shared" si="131"/>
        <v>1212</v>
      </c>
      <c r="C1715" s="34" t="str">
        <f t="shared" si="132"/>
        <v/>
      </c>
      <c r="D1715" s="34" t="str">
        <f t="shared" si="133"/>
        <v/>
      </c>
      <c r="E1715" s="34" t="str">
        <f t="shared" si="134"/>
        <v/>
      </c>
      <c r="F1715" s="35" t="str">
        <f>IF(ISERROR(CONSOLIDADO!D1719&amp;IF(LEN(CONSOLIDADO!G1719)=1,"00"&amp;CONSOLIDADO!G1719,IF(LEN(CONSOLIDADO!G1719)=2,"0"&amp;CONSOLIDADO!G1719,IF(LEN(CONSOLIDADO!G1719)=3,CONSOLIDADO!G1719,""))))=TRUE,"",CONSOLIDADO!D1719&amp;IF(LEN(CONSOLIDADO!G1719)=1,"00"&amp;CONSOLIDADO!G1719,IF(LEN(CONSOLIDADO!G1719)=2,"0"&amp;CONSOLIDADO!G1719,IF(LEN(CONSOLIDADO!G1719)=3,CONSOLIDADO!G1719,""))))</f>
        <v/>
      </c>
      <c r="G1715" s="16">
        <f>CONSOLIDADO!B1719</f>
        <v>0</v>
      </c>
      <c r="H1715" s="16" t="str">
        <f>MID(CONSOLIDADO!E1719,6,250)</f>
        <v/>
      </c>
      <c r="I1715" s="36">
        <f>CONSOLIDADO!H1719</f>
        <v>0</v>
      </c>
      <c r="J1715" s="34" t="str">
        <f>+CONSOLIDADO!P1719&amp;" - "&amp;CONSOLIDADO!Q1719&amp;" - "&amp;CONSOLIDADO!R1719&amp;" "&amp;CONSOLIDADO!S1719</f>
        <v xml:space="preserve"> -  -  </v>
      </c>
      <c r="K1715" s="34" t="str">
        <f>+CONSOLIDADO!J1719&amp;" "&amp;CONSOLIDADO!K1719</f>
        <v xml:space="preserve"> </v>
      </c>
      <c r="L1715" s="16" t="str">
        <f>+CONSOLIDADO!L1719&amp;" "&amp;CONSOLIDADO!M1719</f>
        <v xml:space="preserve"> </v>
      </c>
      <c r="M1715" s="16" t="str">
        <f>+CONSOLIDADO!N1719&amp;" "&amp;CONSOLIDADO!O1719</f>
        <v xml:space="preserve"> </v>
      </c>
    </row>
    <row r="1716" spans="1:13" x14ac:dyDescent="0.2">
      <c r="A1716" s="34" t="str">
        <f t="shared" si="130"/>
        <v>-1213</v>
      </c>
      <c r="B1716" s="34">
        <f t="shared" si="131"/>
        <v>1213</v>
      </c>
      <c r="C1716" s="34" t="str">
        <f t="shared" si="132"/>
        <v/>
      </c>
      <c r="D1716" s="34" t="str">
        <f t="shared" si="133"/>
        <v/>
      </c>
      <c r="E1716" s="34" t="str">
        <f t="shared" si="134"/>
        <v/>
      </c>
      <c r="F1716" s="35" t="str">
        <f>IF(ISERROR(CONSOLIDADO!D1720&amp;IF(LEN(CONSOLIDADO!G1720)=1,"00"&amp;CONSOLIDADO!G1720,IF(LEN(CONSOLIDADO!G1720)=2,"0"&amp;CONSOLIDADO!G1720,IF(LEN(CONSOLIDADO!G1720)=3,CONSOLIDADO!G1720,""))))=TRUE,"",CONSOLIDADO!D1720&amp;IF(LEN(CONSOLIDADO!G1720)=1,"00"&amp;CONSOLIDADO!G1720,IF(LEN(CONSOLIDADO!G1720)=2,"0"&amp;CONSOLIDADO!G1720,IF(LEN(CONSOLIDADO!G1720)=3,CONSOLIDADO!G1720,""))))</f>
        <v/>
      </c>
      <c r="G1716" s="16">
        <f>CONSOLIDADO!B1720</f>
        <v>0</v>
      </c>
      <c r="H1716" s="16" t="str">
        <f>MID(CONSOLIDADO!E1720,6,250)</f>
        <v/>
      </c>
      <c r="I1716" s="36">
        <f>CONSOLIDADO!H1720</f>
        <v>0</v>
      </c>
      <c r="J1716" s="34" t="str">
        <f>+CONSOLIDADO!P1720&amp;" - "&amp;CONSOLIDADO!Q1720&amp;" - "&amp;CONSOLIDADO!R1720&amp;" "&amp;CONSOLIDADO!S1720</f>
        <v xml:space="preserve"> -  -  </v>
      </c>
      <c r="K1716" s="34" t="str">
        <f>+CONSOLIDADO!J1720&amp;" "&amp;CONSOLIDADO!K1720</f>
        <v xml:space="preserve"> </v>
      </c>
      <c r="L1716" s="16" t="str">
        <f>+CONSOLIDADO!L1720&amp;" "&amp;CONSOLIDADO!M1720</f>
        <v xml:space="preserve"> </v>
      </c>
      <c r="M1716" s="16" t="str">
        <f>+CONSOLIDADO!N1720&amp;" "&amp;CONSOLIDADO!O1720</f>
        <v xml:space="preserve"> </v>
      </c>
    </row>
    <row r="1717" spans="1:13" x14ac:dyDescent="0.2">
      <c r="A1717" s="34" t="str">
        <f t="shared" si="130"/>
        <v>-1214</v>
      </c>
      <c r="B1717" s="34">
        <f t="shared" si="131"/>
        <v>1214</v>
      </c>
      <c r="C1717" s="34" t="str">
        <f t="shared" si="132"/>
        <v/>
      </c>
      <c r="D1717" s="34" t="str">
        <f t="shared" si="133"/>
        <v/>
      </c>
      <c r="E1717" s="34" t="str">
        <f t="shared" si="134"/>
        <v/>
      </c>
      <c r="F1717" s="35" t="str">
        <f>IF(ISERROR(CONSOLIDADO!D1721&amp;IF(LEN(CONSOLIDADO!G1721)=1,"00"&amp;CONSOLIDADO!G1721,IF(LEN(CONSOLIDADO!G1721)=2,"0"&amp;CONSOLIDADO!G1721,IF(LEN(CONSOLIDADO!G1721)=3,CONSOLIDADO!G1721,""))))=TRUE,"",CONSOLIDADO!D1721&amp;IF(LEN(CONSOLIDADO!G1721)=1,"00"&amp;CONSOLIDADO!G1721,IF(LEN(CONSOLIDADO!G1721)=2,"0"&amp;CONSOLIDADO!G1721,IF(LEN(CONSOLIDADO!G1721)=3,CONSOLIDADO!G1721,""))))</f>
        <v/>
      </c>
      <c r="G1717" s="16">
        <f>CONSOLIDADO!B1721</f>
        <v>0</v>
      </c>
      <c r="H1717" s="16" t="str">
        <f>MID(CONSOLIDADO!E1721,6,250)</f>
        <v/>
      </c>
      <c r="I1717" s="36">
        <f>CONSOLIDADO!H1721</f>
        <v>0</v>
      </c>
      <c r="J1717" s="34" t="str">
        <f>+CONSOLIDADO!P1721&amp;" - "&amp;CONSOLIDADO!Q1721&amp;" - "&amp;CONSOLIDADO!R1721&amp;" "&amp;CONSOLIDADO!S1721</f>
        <v xml:space="preserve"> -  -  </v>
      </c>
      <c r="K1717" s="34" t="str">
        <f>+CONSOLIDADO!J1721&amp;" "&amp;CONSOLIDADO!K1721</f>
        <v xml:space="preserve"> </v>
      </c>
      <c r="L1717" s="16" t="str">
        <f>+CONSOLIDADO!L1721&amp;" "&amp;CONSOLIDADO!M1721</f>
        <v xml:space="preserve"> </v>
      </c>
      <c r="M1717" s="16" t="str">
        <f>+CONSOLIDADO!N1721&amp;" "&amp;CONSOLIDADO!O1721</f>
        <v xml:space="preserve"> </v>
      </c>
    </row>
    <row r="1718" spans="1:13" x14ac:dyDescent="0.2">
      <c r="A1718" s="34" t="str">
        <f t="shared" si="130"/>
        <v>-1215</v>
      </c>
      <c r="B1718" s="34">
        <f t="shared" si="131"/>
        <v>1215</v>
      </c>
      <c r="C1718" s="34" t="str">
        <f t="shared" si="132"/>
        <v/>
      </c>
      <c r="D1718" s="34" t="str">
        <f t="shared" si="133"/>
        <v/>
      </c>
      <c r="E1718" s="34" t="str">
        <f t="shared" si="134"/>
        <v/>
      </c>
      <c r="F1718" s="35" t="str">
        <f>IF(ISERROR(CONSOLIDADO!D1722&amp;IF(LEN(CONSOLIDADO!G1722)=1,"00"&amp;CONSOLIDADO!G1722,IF(LEN(CONSOLIDADO!G1722)=2,"0"&amp;CONSOLIDADO!G1722,IF(LEN(CONSOLIDADO!G1722)=3,CONSOLIDADO!G1722,""))))=TRUE,"",CONSOLIDADO!D1722&amp;IF(LEN(CONSOLIDADO!G1722)=1,"00"&amp;CONSOLIDADO!G1722,IF(LEN(CONSOLIDADO!G1722)=2,"0"&amp;CONSOLIDADO!G1722,IF(LEN(CONSOLIDADO!G1722)=3,CONSOLIDADO!G1722,""))))</f>
        <v/>
      </c>
      <c r="G1718" s="16">
        <f>CONSOLIDADO!B1722</f>
        <v>0</v>
      </c>
      <c r="H1718" s="16" t="str">
        <f>MID(CONSOLIDADO!E1722,6,250)</f>
        <v/>
      </c>
      <c r="I1718" s="36">
        <f>CONSOLIDADO!H1722</f>
        <v>0</v>
      </c>
      <c r="J1718" s="34" t="str">
        <f>+CONSOLIDADO!P1722&amp;" - "&amp;CONSOLIDADO!Q1722&amp;" - "&amp;CONSOLIDADO!R1722&amp;" "&amp;CONSOLIDADO!S1722</f>
        <v xml:space="preserve"> -  -  </v>
      </c>
      <c r="K1718" s="34" t="str">
        <f>+CONSOLIDADO!J1722&amp;" "&amp;CONSOLIDADO!K1722</f>
        <v xml:space="preserve"> </v>
      </c>
      <c r="L1718" s="16" t="str">
        <f>+CONSOLIDADO!L1722&amp;" "&amp;CONSOLIDADO!M1722</f>
        <v xml:space="preserve"> </v>
      </c>
      <c r="M1718" s="16" t="str">
        <f>+CONSOLIDADO!N1722&amp;" "&amp;CONSOLIDADO!O1722</f>
        <v xml:space="preserve"> </v>
      </c>
    </row>
    <row r="1719" spans="1:13" x14ac:dyDescent="0.2">
      <c r="A1719" s="34" t="str">
        <f t="shared" si="130"/>
        <v>-1216</v>
      </c>
      <c r="B1719" s="34">
        <f t="shared" si="131"/>
        <v>1216</v>
      </c>
      <c r="C1719" s="34" t="str">
        <f t="shared" si="132"/>
        <v/>
      </c>
      <c r="D1719" s="34" t="str">
        <f t="shared" si="133"/>
        <v/>
      </c>
      <c r="E1719" s="34" t="str">
        <f t="shared" si="134"/>
        <v/>
      </c>
      <c r="F1719" s="35" t="str">
        <f>IF(ISERROR(CONSOLIDADO!D1723&amp;IF(LEN(CONSOLIDADO!G1723)=1,"00"&amp;CONSOLIDADO!G1723,IF(LEN(CONSOLIDADO!G1723)=2,"0"&amp;CONSOLIDADO!G1723,IF(LEN(CONSOLIDADO!G1723)=3,CONSOLIDADO!G1723,""))))=TRUE,"",CONSOLIDADO!D1723&amp;IF(LEN(CONSOLIDADO!G1723)=1,"00"&amp;CONSOLIDADO!G1723,IF(LEN(CONSOLIDADO!G1723)=2,"0"&amp;CONSOLIDADO!G1723,IF(LEN(CONSOLIDADO!G1723)=3,CONSOLIDADO!G1723,""))))</f>
        <v/>
      </c>
      <c r="G1719" s="16">
        <f>CONSOLIDADO!B1723</f>
        <v>0</v>
      </c>
      <c r="H1719" s="16" t="str">
        <f>MID(CONSOLIDADO!E1723,6,250)</f>
        <v/>
      </c>
      <c r="I1719" s="36">
        <f>CONSOLIDADO!H1723</f>
        <v>0</v>
      </c>
      <c r="J1719" s="34" t="str">
        <f>+CONSOLIDADO!P1723&amp;" - "&amp;CONSOLIDADO!Q1723&amp;" - "&amp;CONSOLIDADO!R1723&amp;" "&amp;CONSOLIDADO!S1723</f>
        <v xml:space="preserve"> -  -  </v>
      </c>
      <c r="K1719" s="34" t="str">
        <f>+CONSOLIDADO!J1723&amp;" "&amp;CONSOLIDADO!K1723</f>
        <v xml:space="preserve"> </v>
      </c>
      <c r="L1719" s="16" t="str">
        <f>+CONSOLIDADO!L1723&amp;" "&amp;CONSOLIDADO!M1723</f>
        <v xml:space="preserve"> </v>
      </c>
      <c r="M1719" s="16" t="str">
        <f>+CONSOLIDADO!N1723&amp;" "&amp;CONSOLIDADO!O1723</f>
        <v xml:space="preserve"> </v>
      </c>
    </row>
    <row r="1720" spans="1:13" x14ac:dyDescent="0.2">
      <c r="A1720" s="34" t="str">
        <f t="shared" si="130"/>
        <v>-1217</v>
      </c>
      <c r="B1720" s="34">
        <f t="shared" si="131"/>
        <v>1217</v>
      </c>
      <c r="C1720" s="34" t="str">
        <f t="shared" si="132"/>
        <v/>
      </c>
      <c r="D1720" s="34" t="str">
        <f t="shared" si="133"/>
        <v/>
      </c>
      <c r="E1720" s="34" t="str">
        <f t="shared" si="134"/>
        <v/>
      </c>
      <c r="F1720" s="35" t="str">
        <f>IF(ISERROR(CONSOLIDADO!D1724&amp;IF(LEN(CONSOLIDADO!G1724)=1,"00"&amp;CONSOLIDADO!G1724,IF(LEN(CONSOLIDADO!G1724)=2,"0"&amp;CONSOLIDADO!G1724,IF(LEN(CONSOLIDADO!G1724)=3,CONSOLIDADO!G1724,""))))=TRUE,"",CONSOLIDADO!D1724&amp;IF(LEN(CONSOLIDADO!G1724)=1,"00"&amp;CONSOLIDADO!G1724,IF(LEN(CONSOLIDADO!G1724)=2,"0"&amp;CONSOLIDADO!G1724,IF(LEN(CONSOLIDADO!G1724)=3,CONSOLIDADO!G1724,""))))</f>
        <v/>
      </c>
      <c r="G1720" s="16">
        <f>CONSOLIDADO!B1724</f>
        <v>0</v>
      </c>
      <c r="H1720" s="16" t="str">
        <f>MID(CONSOLIDADO!E1724,6,250)</f>
        <v/>
      </c>
      <c r="I1720" s="36">
        <f>CONSOLIDADO!H1724</f>
        <v>0</v>
      </c>
      <c r="J1720" s="34" t="str">
        <f>+CONSOLIDADO!P1724&amp;" - "&amp;CONSOLIDADO!Q1724&amp;" - "&amp;CONSOLIDADO!R1724&amp;" "&amp;CONSOLIDADO!S1724</f>
        <v xml:space="preserve"> -  -  </v>
      </c>
      <c r="K1720" s="34" t="str">
        <f>+CONSOLIDADO!J1724&amp;" "&amp;CONSOLIDADO!K1724</f>
        <v xml:space="preserve"> </v>
      </c>
      <c r="L1720" s="16" t="str">
        <f>+CONSOLIDADO!L1724&amp;" "&amp;CONSOLIDADO!M1724</f>
        <v xml:space="preserve"> </v>
      </c>
      <c r="M1720" s="16" t="str">
        <f>+CONSOLIDADO!N1724&amp;" "&amp;CONSOLIDADO!O1724</f>
        <v xml:space="preserve"> </v>
      </c>
    </row>
    <row r="1721" spans="1:13" x14ac:dyDescent="0.2">
      <c r="A1721" s="34" t="str">
        <f t="shared" si="130"/>
        <v>-1218</v>
      </c>
      <c r="B1721" s="34">
        <f t="shared" si="131"/>
        <v>1218</v>
      </c>
      <c r="C1721" s="34" t="str">
        <f t="shared" si="132"/>
        <v/>
      </c>
      <c r="D1721" s="34" t="str">
        <f t="shared" si="133"/>
        <v/>
      </c>
      <c r="E1721" s="34" t="str">
        <f t="shared" si="134"/>
        <v/>
      </c>
      <c r="F1721" s="35" t="str">
        <f>IF(ISERROR(CONSOLIDADO!D1725&amp;IF(LEN(CONSOLIDADO!G1725)=1,"00"&amp;CONSOLIDADO!G1725,IF(LEN(CONSOLIDADO!G1725)=2,"0"&amp;CONSOLIDADO!G1725,IF(LEN(CONSOLIDADO!G1725)=3,CONSOLIDADO!G1725,""))))=TRUE,"",CONSOLIDADO!D1725&amp;IF(LEN(CONSOLIDADO!G1725)=1,"00"&amp;CONSOLIDADO!G1725,IF(LEN(CONSOLIDADO!G1725)=2,"0"&amp;CONSOLIDADO!G1725,IF(LEN(CONSOLIDADO!G1725)=3,CONSOLIDADO!G1725,""))))</f>
        <v/>
      </c>
      <c r="G1721" s="16">
        <f>CONSOLIDADO!B1725</f>
        <v>0</v>
      </c>
      <c r="H1721" s="16" t="str">
        <f>MID(CONSOLIDADO!E1725,6,250)</f>
        <v/>
      </c>
      <c r="I1721" s="36">
        <f>CONSOLIDADO!H1725</f>
        <v>0</v>
      </c>
      <c r="J1721" s="34" t="str">
        <f>+CONSOLIDADO!P1725&amp;" - "&amp;CONSOLIDADO!Q1725&amp;" - "&amp;CONSOLIDADO!R1725&amp;" "&amp;CONSOLIDADO!S1725</f>
        <v xml:space="preserve"> -  -  </v>
      </c>
      <c r="K1721" s="34" t="str">
        <f>+CONSOLIDADO!J1725&amp;" "&amp;CONSOLIDADO!K1725</f>
        <v xml:space="preserve"> </v>
      </c>
      <c r="L1721" s="16" t="str">
        <f>+CONSOLIDADO!L1725&amp;" "&amp;CONSOLIDADO!M1725</f>
        <v xml:space="preserve"> </v>
      </c>
      <c r="M1721" s="16" t="str">
        <f>+CONSOLIDADO!N1725&amp;" "&amp;CONSOLIDADO!O1725</f>
        <v xml:space="preserve"> </v>
      </c>
    </row>
    <row r="1722" spans="1:13" x14ac:dyDescent="0.2">
      <c r="A1722" s="34" t="str">
        <f t="shared" si="130"/>
        <v>-1219</v>
      </c>
      <c r="B1722" s="34">
        <f t="shared" si="131"/>
        <v>1219</v>
      </c>
      <c r="C1722" s="34" t="str">
        <f t="shared" si="132"/>
        <v/>
      </c>
      <c r="D1722" s="34" t="str">
        <f t="shared" si="133"/>
        <v/>
      </c>
      <c r="E1722" s="34" t="str">
        <f t="shared" si="134"/>
        <v/>
      </c>
      <c r="F1722" s="35" t="str">
        <f>IF(ISERROR(CONSOLIDADO!D1726&amp;IF(LEN(CONSOLIDADO!G1726)=1,"00"&amp;CONSOLIDADO!G1726,IF(LEN(CONSOLIDADO!G1726)=2,"0"&amp;CONSOLIDADO!G1726,IF(LEN(CONSOLIDADO!G1726)=3,CONSOLIDADO!G1726,""))))=TRUE,"",CONSOLIDADO!D1726&amp;IF(LEN(CONSOLIDADO!G1726)=1,"00"&amp;CONSOLIDADO!G1726,IF(LEN(CONSOLIDADO!G1726)=2,"0"&amp;CONSOLIDADO!G1726,IF(LEN(CONSOLIDADO!G1726)=3,CONSOLIDADO!G1726,""))))</f>
        <v/>
      </c>
      <c r="G1722" s="16">
        <f>CONSOLIDADO!B1726</f>
        <v>0</v>
      </c>
      <c r="H1722" s="16" t="str">
        <f>MID(CONSOLIDADO!E1726,6,250)</f>
        <v/>
      </c>
      <c r="I1722" s="36">
        <f>CONSOLIDADO!H1726</f>
        <v>0</v>
      </c>
      <c r="J1722" s="34" t="str">
        <f>+CONSOLIDADO!P1726&amp;" - "&amp;CONSOLIDADO!Q1726&amp;" - "&amp;CONSOLIDADO!R1726&amp;" "&amp;CONSOLIDADO!S1726</f>
        <v xml:space="preserve"> -  -  </v>
      </c>
      <c r="K1722" s="34" t="str">
        <f>+CONSOLIDADO!J1726&amp;" "&amp;CONSOLIDADO!K1726</f>
        <v xml:space="preserve"> </v>
      </c>
      <c r="L1722" s="16" t="str">
        <f>+CONSOLIDADO!L1726&amp;" "&amp;CONSOLIDADO!M1726</f>
        <v xml:space="preserve"> </v>
      </c>
      <c r="M1722" s="16" t="str">
        <f>+CONSOLIDADO!N1726&amp;" "&amp;CONSOLIDADO!O1726</f>
        <v xml:space="preserve"> </v>
      </c>
    </row>
    <row r="1723" spans="1:13" x14ac:dyDescent="0.2">
      <c r="A1723" s="34" t="str">
        <f t="shared" si="130"/>
        <v>-1220</v>
      </c>
      <c r="B1723" s="34">
        <f t="shared" si="131"/>
        <v>1220</v>
      </c>
      <c r="C1723" s="34" t="str">
        <f t="shared" si="132"/>
        <v/>
      </c>
      <c r="D1723" s="34" t="str">
        <f t="shared" si="133"/>
        <v/>
      </c>
      <c r="E1723" s="34" t="str">
        <f t="shared" si="134"/>
        <v/>
      </c>
      <c r="F1723" s="35" t="str">
        <f>IF(ISERROR(CONSOLIDADO!D1727&amp;IF(LEN(CONSOLIDADO!G1727)=1,"00"&amp;CONSOLIDADO!G1727,IF(LEN(CONSOLIDADO!G1727)=2,"0"&amp;CONSOLIDADO!G1727,IF(LEN(CONSOLIDADO!G1727)=3,CONSOLIDADO!G1727,""))))=TRUE,"",CONSOLIDADO!D1727&amp;IF(LEN(CONSOLIDADO!G1727)=1,"00"&amp;CONSOLIDADO!G1727,IF(LEN(CONSOLIDADO!G1727)=2,"0"&amp;CONSOLIDADO!G1727,IF(LEN(CONSOLIDADO!G1727)=3,CONSOLIDADO!G1727,""))))</f>
        <v/>
      </c>
      <c r="G1723" s="16">
        <f>CONSOLIDADO!B1727</f>
        <v>0</v>
      </c>
      <c r="H1723" s="16" t="str">
        <f>MID(CONSOLIDADO!E1727,6,250)</f>
        <v/>
      </c>
      <c r="I1723" s="36">
        <f>CONSOLIDADO!H1727</f>
        <v>0</v>
      </c>
      <c r="J1723" s="34" t="str">
        <f>+CONSOLIDADO!P1727&amp;" - "&amp;CONSOLIDADO!Q1727&amp;" - "&amp;CONSOLIDADO!R1727&amp;" "&amp;CONSOLIDADO!S1727</f>
        <v xml:space="preserve"> -  -  </v>
      </c>
      <c r="K1723" s="34" t="str">
        <f>+CONSOLIDADO!J1727&amp;" "&amp;CONSOLIDADO!K1727</f>
        <v xml:space="preserve"> </v>
      </c>
      <c r="L1723" s="16" t="str">
        <f>+CONSOLIDADO!L1727&amp;" "&amp;CONSOLIDADO!M1727</f>
        <v xml:space="preserve"> </v>
      </c>
      <c r="M1723" s="16" t="str">
        <f>+CONSOLIDADO!N1727&amp;" "&amp;CONSOLIDADO!O1727</f>
        <v xml:space="preserve"> </v>
      </c>
    </row>
    <row r="1724" spans="1:13" x14ac:dyDescent="0.2">
      <c r="A1724" s="34" t="str">
        <f t="shared" si="130"/>
        <v>-1221</v>
      </c>
      <c r="B1724" s="34">
        <f t="shared" si="131"/>
        <v>1221</v>
      </c>
      <c r="C1724" s="34" t="str">
        <f t="shared" si="132"/>
        <v/>
      </c>
      <c r="D1724" s="34" t="str">
        <f t="shared" si="133"/>
        <v/>
      </c>
      <c r="E1724" s="34" t="str">
        <f t="shared" si="134"/>
        <v/>
      </c>
      <c r="F1724" s="35" t="str">
        <f>IF(ISERROR(CONSOLIDADO!D1728&amp;IF(LEN(CONSOLIDADO!G1728)=1,"00"&amp;CONSOLIDADO!G1728,IF(LEN(CONSOLIDADO!G1728)=2,"0"&amp;CONSOLIDADO!G1728,IF(LEN(CONSOLIDADO!G1728)=3,CONSOLIDADO!G1728,""))))=TRUE,"",CONSOLIDADO!D1728&amp;IF(LEN(CONSOLIDADO!G1728)=1,"00"&amp;CONSOLIDADO!G1728,IF(LEN(CONSOLIDADO!G1728)=2,"0"&amp;CONSOLIDADO!G1728,IF(LEN(CONSOLIDADO!G1728)=3,CONSOLIDADO!G1728,""))))</f>
        <v/>
      </c>
      <c r="G1724" s="16">
        <f>CONSOLIDADO!B1728</f>
        <v>0</v>
      </c>
      <c r="H1724" s="16" t="str">
        <f>MID(CONSOLIDADO!E1728,6,250)</f>
        <v/>
      </c>
      <c r="I1724" s="36">
        <f>CONSOLIDADO!H1728</f>
        <v>0</v>
      </c>
      <c r="J1724" s="34" t="str">
        <f>+CONSOLIDADO!P1728&amp;" - "&amp;CONSOLIDADO!Q1728&amp;" - "&amp;CONSOLIDADO!R1728&amp;" "&amp;CONSOLIDADO!S1728</f>
        <v xml:space="preserve"> -  -  </v>
      </c>
      <c r="K1724" s="34" t="str">
        <f>+CONSOLIDADO!J1728&amp;" "&amp;CONSOLIDADO!K1728</f>
        <v xml:space="preserve"> </v>
      </c>
      <c r="L1724" s="16" t="str">
        <f>+CONSOLIDADO!L1728&amp;" "&amp;CONSOLIDADO!M1728</f>
        <v xml:space="preserve"> </v>
      </c>
      <c r="M1724" s="16" t="str">
        <f>+CONSOLIDADO!N1728&amp;" "&amp;CONSOLIDADO!O1728</f>
        <v xml:space="preserve"> </v>
      </c>
    </row>
    <row r="1725" spans="1:13" x14ac:dyDescent="0.2">
      <c r="A1725" s="34" t="str">
        <f t="shared" si="130"/>
        <v>-1222</v>
      </c>
      <c r="B1725" s="34">
        <f t="shared" si="131"/>
        <v>1222</v>
      </c>
      <c r="C1725" s="34" t="str">
        <f t="shared" si="132"/>
        <v/>
      </c>
      <c r="D1725" s="34" t="str">
        <f t="shared" si="133"/>
        <v/>
      </c>
      <c r="E1725" s="34" t="str">
        <f t="shared" si="134"/>
        <v/>
      </c>
      <c r="F1725" s="35" t="str">
        <f>IF(ISERROR(CONSOLIDADO!D1729&amp;IF(LEN(CONSOLIDADO!G1729)=1,"00"&amp;CONSOLIDADO!G1729,IF(LEN(CONSOLIDADO!G1729)=2,"0"&amp;CONSOLIDADO!G1729,IF(LEN(CONSOLIDADO!G1729)=3,CONSOLIDADO!G1729,""))))=TRUE,"",CONSOLIDADO!D1729&amp;IF(LEN(CONSOLIDADO!G1729)=1,"00"&amp;CONSOLIDADO!G1729,IF(LEN(CONSOLIDADO!G1729)=2,"0"&amp;CONSOLIDADO!G1729,IF(LEN(CONSOLIDADO!G1729)=3,CONSOLIDADO!G1729,""))))</f>
        <v/>
      </c>
      <c r="G1725" s="16">
        <f>CONSOLIDADO!B1729</f>
        <v>0</v>
      </c>
      <c r="H1725" s="16" t="str">
        <f>MID(CONSOLIDADO!E1729,6,250)</f>
        <v/>
      </c>
      <c r="I1725" s="36">
        <f>CONSOLIDADO!H1729</f>
        <v>0</v>
      </c>
      <c r="J1725" s="34" t="str">
        <f>+CONSOLIDADO!P1729&amp;" - "&amp;CONSOLIDADO!Q1729&amp;" - "&amp;CONSOLIDADO!R1729&amp;" "&amp;CONSOLIDADO!S1729</f>
        <v xml:space="preserve"> -  -  </v>
      </c>
      <c r="K1725" s="34" t="str">
        <f>+CONSOLIDADO!J1729&amp;" "&amp;CONSOLIDADO!K1729</f>
        <v xml:space="preserve"> </v>
      </c>
      <c r="L1725" s="16" t="str">
        <f>+CONSOLIDADO!L1729&amp;" "&amp;CONSOLIDADO!M1729</f>
        <v xml:space="preserve"> </v>
      </c>
      <c r="M1725" s="16" t="str">
        <f>+CONSOLIDADO!N1729&amp;" "&amp;CONSOLIDADO!O1729</f>
        <v xml:space="preserve"> </v>
      </c>
    </row>
    <row r="1726" spans="1:13" x14ac:dyDescent="0.2">
      <c r="A1726" s="34" t="str">
        <f t="shared" si="130"/>
        <v>-1223</v>
      </c>
      <c r="B1726" s="34">
        <f t="shared" si="131"/>
        <v>1223</v>
      </c>
      <c r="C1726" s="34" t="str">
        <f t="shared" si="132"/>
        <v/>
      </c>
      <c r="D1726" s="34" t="str">
        <f t="shared" si="133"/>
        <v/>
      </c>
      <c r="E1726" s="34" t="str">
        <f t="shared" si="134"/>
        <v/>
      </c>
      <c r="F1726" s="35" t="str">
        <f>IF(ISERROR(CONSOLIDADO!D1730&amp;IF(LEN(CONSOLIDADO!G1730)=1,"00"&amp;CONSOLIDADO!G1730,IF(LEN(CONSOLIDADO!G1730)=2,"0"&amp;CONSOLIDADO!G1730,IF(LEN(CONSOLIDADO!G1730)=3,CONSOLIDADO!G1730,""))))=TRUE,"",CONSOLIDADO!D1730&amp;IF(LEN(CONSOLIDADO!G1730)=1,"00"&amp;CONSOLIDADO!G1730,IF(LEN(CONSOLIDADO!G1730)=2,"0"&amp;CONSOLIDADO!G1730,IF(LEN(CONSOLIDADO!G1730)=3,CONSOLIDADO!G1730,""))))</f>
        <v/>
      </c>
      <c r="G1726" s="16">
        <f>CONSOLIDADO!B1730</f>
        <v>0</v>
      </c>
      <c r="H1726" s="16" t="str">
        <f>MID(CONSOLIDADO!E1730,6,250)</f>
        <v/>
      </c>
      <c r="I1726" s="36">
        <f>CONSOLIDADO!H1730</f>
        <v>0</v>
      </c>
      <c r="J1726" s="34" t="str">
        <f>+CONSOLIDADO!P1730&amp;" - "&amp;CONSOLIDADO!Q1730&amp;" - "&amp;CONSOLIDADO!R1730&amp;" "&amp;CONSOLIDADO!S1730</f>
        <v xml:space="preserve"> -  -  </v>
      </c>
      <c r="K1726" s="34" t="str">
        <f>+CONSOLIDADO!J1730&amp;" "&amp;CONSOLIDADO!K1730</f>
        <v xml:space="preserve"> </v>
      </c>
      <c r="L1726" s="16" t="str">
        <f>+CONSOLIDADO!L1730&amp;" "&amp;CONSOLIDADO!M1730</f>
        <v xml:space="preserve"> </v>
      </c>
      <c r="M1726" s="16" t="str">
        <f>+CONSOLIDADO!N1730&amp;" "&amp;CONSOLIDADO!O1730</f>
        <v xml:space="preserve"> </v>
      </c>
    </row>
    <row r="1727" spans="1:13" x14ac:dyDescent="0.2">
      <c r="A1727" s="34" t="str">
        <f t="shared" si="130"/>
        <v>-1224</v>
      </c>
      <c r="B1727" s="34">
        <f t="shared" si="131"/>
        <v>1224</v>
      </c>
      <c r="C1727" s="34" t="str">
        <f t="shared" si="132"/>
        <v/>
      </c>
      <c r="D1727" s="34" t="str">
        <f t="shared" si="133"/>
        <v/>
      </c>
      <c r="E1727" s="34" t="str">
        <f t="shared" si="134"/>
        <v/>
      </c>
      <c r="F1727" s="35" t="str">
        <f>IF(ISERROR(CONSOLIDADO!D1731&amp;IF(LEN(CONSOLIDADO!G1731)=1,"00"&amp;CONSOLIDADO!G1731,IF(LEN(CONSOLIDADO!G1731)=2,"0"&amp;CONSOLIDADO!G1731,IF(LEN(CONSOLIDADO!G1731)=3,CONSOLIDADO!G1731,""))))=TRUE,"",CONSOLIDADO!D1731&amp;IF(LEN(CONSOLIDADO!G1731)=1,"00"&amp;CONSOLIDADO!G1731,IF(LEN(CONSOLIDADO!G1731)=2,"0"&amp;CONSOLIDADO!G1731,IF(LEN(CONSOLIDADO!G1731)=3,CONSOLIDADO!G1731,""))))</f>
        <v/>
      </c>
      <c r="G1727" s="16">
        <f>CONSOLIDADO!B1731</f>
        <v>0</v>
      </c>
      <c r="H1727" s="16" t="str">
        <f>MID(CONSOLIDADO!E1731,6,250)</f>
        <v/>
      </c>
      <c r="I1727" s="36">
        <f>CONSOLIDADO!H1731</f>
        <v>0</v>
      </c>
      <c r="J1727" s="34" t="str">
        <f>+CONSOLIDADO!P1731&amp;" - "&amp;CONSOLIDADO!Q1731&amp;" - "&amp;CONSOLIDADO!R1731&amp;" "&amp;CONSOLIDADO!S1731</f>
        <v xml:space="preserve"> -  -  </v>
      </c>
      <c r="K1727" s="34" t="str">
        <f>+CONSOLIDADO!J1731&amp;" "&amp;CONSOLIDADO!K1731</f>
        <v xml:space="preserve"> </v>
      </c>
      <c r="L1727" s="16" t="str">
        <f>+CONSOLIDADO!L1731&amp;" "&amp;CONSOLIDADO!M1731</f>
        <v xml:space="preserve"> </v>
      </c>
      <c r="M1727" s="16" t="str">
        <f>+CONSOLIDADO!N1731&amp;" "&amp;CONSOLIDADO!O1731</f>
        <v xml:space="preserve"> </v>
      </c>
    </row>
    <row r="1728" spans="1:13" x14ac:dyDescent="0.2">
      <c r="A1728" s="34" t="str">
        <f t="shared" si="130"/>
        <v>-1225</v>
      </c>
      <c r="B1728" s="34">
        <f t="shared" si="131"/>
        <v>1225</v>
      </c>
      <c r="C1728" s="34" t="str">
        <f t="shared" si="132"/>
        <v/>
      </c>
      <c r="D1728" s="34" t="str">
        <f t="shared" si="133"/>
        <v/>
      </c>
      <c r="E1728" s="34" t="str">
        <f t="shared" si="134"/>
        <v/>
      </c>
      <c r="F1728" s="35" t="str">
        <f>IF(ISERROR(CONSOLIDADO!D1732&amp;IF(LEN(CONSOLIDADO!G1732)=1,"00"&amp;CONSOLIDADO!G1732,IF(LEN(CONSOLIDADO!G1732)=2,"0"&amp;CONSOLIDADO!G1732,IF(LEN(CONSOLIDADO!G1732)=3,CONSOLIDADO!G1732,""))))=TRUE,"",CONSOLIDADO!D1732&amp;IF(LEN(CONSOLIDADO!G1732)=1,"00"&amp;CONSOLIDADO!G1732,IF(LEN(CONSOLIDADO!G1732)=2,"0"&amp;CONSOLIDADO!G1732,IF(LEN(CONSOLIDADO!G1732)=3,CONSOLIDADO!G1732,""))))</f>
        <v/>
      </c>
      <c r="G1728" s="16">
        <f>CONSOLIDADO!B1732</f>
        <v>0</v>
      </c>
      <c r="H1728" s="16" t="str">
        <f>MID(CONSOLIDADO!E1732,6,250)</f>
        <v/>
      </c>
      <c r="I1728" s="36">
        <f>CONSOLIDADO!H1732</f>
        <v>0</v>
      </c>
      <c r="J1728" s="34" t="str">
        <f>+CONSOLIDADO!P1732&amp;" - "&amp;CONSOLIDADO!Q1732&amp;" - "&amp;CONSOLIDADO!R1732&amp;" "&amp;CONSOLIDADO!S1732</f>
        <v xml:space="preserve"> -  -  </v>
      </c>
      <c r="K1728" s="34" t="str">
        <f>+CONSOLIDADO!J1732&amp;" "&amp;CONSOLIDADO!K1732</f>
        <v xml:space="preserve"> </v>
      </c>
      <c r="L1728" s="16" t="str">
        <f>+CONSOLIDADO!L1732&amp;" "&amp;CONSOLIDADO!M1732</f>
        <v xml:space="preserve"> </v>
      </c>
      <c r="M1728" s="16" t="str">
        <f>+CONSOLIDADO!N1732&amp;" "&amp;CONSOLIDADO!O1732</f>
        <v xml:space="preserve"> </v>
      </c>
    </row>
    <row r="1729" spans="1:13" x14ac:dyDescent="0.2">
      <c r="A1729" s="34" t="str">
        <f t="shared" si="130"/>
        <v>-1226</v>
      </c>
      <c r="B1729" s="34">
        <f t="shared" si="131"/>
        <v>1226</v>
      </c>
      <c r="C1729" s="34" t="str">
        <f t="shared" si="132"/>
        <v/>
      </c>
      <c r="D1729" s="34" t="str">
        <f t="shared" si="133"/>
        <v/>
      </c>
      <c r="E1729" s="34" t="str">
        <f t="shared" si="134"/>
        <v/>
      </c>
      <c r="F1729" s="35" t="str">
        <f>IF(ISERROR(CONSOLIDADO!D1733&amp;IF(LEN(CONSOLIDADO!G1733)=1,"00"&amp;CONSOLIDADO!G1733,IF(LEN(CONSOLIDADO!G1733)=2,"0"&amp;CONSOLIDADO!G1733,IF(LEN(CONSOLIDADO!G1733)=3,CONSOLIDADO!G1733,""))))=TRUE,"",CONSOLIDADO!D1733&amp;IF(LEN(CONSOLIDADO!G1733)=1,"00"&amp;CONSOLIDADO!G1733,IF(LEN(CONSOLIDADO!G1733)=2,"0"&amp;CONSOLIDADO!G1733,IF(LEN(CONSOLIDADO!G1733)=3,CONSOLIDADO!G1733,""))))</f>
        <v/>
      </c>
      <c r="G1729" s="16">
        <f>CONSOLIDADO!B1733</f>
        <v>0</v>
      </c>
      <c r="H1729" s="16" t="str">
        <f>MID(CONSOLIDADO!E1733,6,250)</f>
        <v/>
      </c>
      <c r="I1729" s="36">
        <f>CONSOLIDADO!H1733</f>
        <v>0</v>
      </c>
      <c r="J1729" s="34" t="str">
        <f>+CONSOLIDADO!P1733&amp;" - "&amp;CONSOLIDADO!Q1733&amp;" - "&amp;CONSOLIDADO!R1733&amp;" "&amp;CONSOLIDADO!S1733</f>
        <v xml:space="preserve"> -  -  </v>
      </c>
      <c r="K1729" s="34" t="str">
        <f>+CONSOLIDADO!J1733&amp;" "&amp;CONSOLIDADO!K1733</f>
        <v xml:space="preserve"> </v>
      </c>
      <c r="L1729" s="16" t="str">
        <f>+CONSOLIDADO!L1733&amp;" "&amp;CONSOLIDADO!M1733</f>
        <v xml:space="preserve"> </v>
      </c>
      <c r="M1729" s="16" t="str">
        <f>+CONSOLIDADO!N1733&amp;" "&amp;CONSOLIDADO!O1733</f>
        <v xml:space="preserve"> </v>
      </c>
    </row>
    <row r="1730" spans="1:13" x14ac:dyDescent="0.2">
      <c r="A1730" s="34" t="str">
        <f t="shared" si="130"/>
        <v>-1227</v>
      </c>
      <c r="B1730" s="34">
        <f t="shared" si="131"/>
        <v>1227</v>
      </c>
      <c r="C1730" s="34" t="str">
        <f t="shared" si="132"/>
        <v/>
      </c>
      <c r="D1730" s="34" t="str">
        <f t="shared" si="133"/>
        <v/>
      </c>
      <c r="E1730" s="34" t="str">
        <f t="shared" si="134"/>
        <v/>
      </c>
      <c r="F1730" s="35" t="str">
        <f>IF(ISERROR(CONSOLIDADO!D1734&amp;IF(LEN(CONSOLIDADO!G1734)=1,"00"&amp;CONSOLIDADO!G1734,IF(LEN(CONSOLIDADO!G1734)=2,"0"&amp;CONSOLIDADO!G1734,IF(LEN(CONSOLIDADO!G1734)=3,CONSOLIDADO!G1734,""))))=TRUE,"",CONSOLIDADO!D1734&amp;IF(LEN(CONSOLIDADO!G1734)=1,"00"&amp;CONSOLIDADO!G1734,IF(LEN(CONSOLIDADO!G1734)=2,"0"&amp;CONSOLIDADO!G1734,IF(LEN(CONSOLIDADO!G1734)=3,CONSOLIDADO!G1734,""))))</f>
        <v/>
      </c>
      <c r="G1730" s="16">
        <f>CONSOLIDADO!B1734</f>
        <v>0</v>
      </c>
      <c r="H1730" s="16" t="str">
        <f>MID(CONSOLIDADO!E1734,6,250)</f>
        <v/>
      </c>
      <c r="I1730" s="36">
        <f>CONSOLIDADO!H1734</f>
        <v>0</v>
      </c>
      <c r="J1730" s="34" t="str">
        <f>+CONSOLIDADO!P1734&amp;" - "&amp;CONSOLIDADO!Q1734&amp;" - "&amp;CONSOLIDADO!R1734&amp;" "&amp;CONSOLIDADO!S1734</f>
        <v xml:space="preserve"> -  -  </v>
      </c>
      <c r="K1730" s="34" t="str">
        <f>+CONSOLIDADO!J1734&amp;" "&amp;CONSOLIDADO!K1734</f>
        <v xml:space="preserve"> </v>
      </c>
      <c r="L1730" s="16" t="str">
        <f>+CONSOLIDADO!L1734&amp;" "&amp;CONSOLIDADO!M1734</f>
        <v xml:space="preserve"> </v>
      </c>
      <c r="M1730" s="16" t="str">
        <f>+CONSOLIDADO!N1734&amp;" "&amp;CONSOLIDADO!O1734</f>
        <v xml:space="preserve"> </v>
      </c>
    </row>
    <row r="1731" spans="1:13" x14ac:dyDescent="0.2">
      <c r="A1731" s="34" t="str">
        <f t="shared" si="130"/>
        <v>-1228</v>
      </c>
      <c r="B1731" s="34">
        <f t="shared" si="131"/>
        <v>1228</v>
      </c>
      <c r="C1731" s="34" t="str">
        <f t="shared" si="132"/>
        <v/>
      </c>
      <c r="D1731" s="34" t="str">
        <f t="shared" si="133"/>
        <v/>
      </c>
      <c r="E1731" s="34" t="str">
        <f t="shared" si="134"/>
        <v/>
      </c>
      <c r="F1731" s="35" t="str">
        <f>IF(ISERROR(CONSOLIDADO!D1735&amp;IF(LEN(CONSOLIDADO!G1735)=1,"00"&amp;CONSOLIDADO!G1735,IF(LEN(CONSOLIDADO!G1735)=2,"0"&amp;CONSOLIDADO!G1735,IF(LEN(CONSOLIDADO!G1735)=3,CONSOLIDADO!G1735,""))))=TRUE,"",CONSOLIDADO!D1735&amp;IF(LEN(CONSOLIDADO!G1735)=1,"00"&amp;CONSOLIDADO!G1735,IF(LEN(CONSOLIDADO!G1735)=2,"0"&amp;CONSOLIDADO!G1735,IF(LEN(CONSOLIDADO!G1735)=3,CONSOLIDADO!G1735,""))))</f>
        <v/>
      </c>
      <c r="G1731" s="16">
        <f>CONSOLIDADO!B1735</f>
        <v>0</v>
      </c>
      <c r="H1731" s="16" t="str">
        <f>MID(CONSOLIDADO!E1735,6,250)</f>
        <v/>
      </c>
      <c r="I1731" s="36">
        <f>CONSOLIDADO!H1735</f>
        <v>0</v>
      </c>
      <c r="J1731" s="34" t="str">
        <f>+CONSOLIDADO!P1735&amp;" - "&amp;CONSOLIDADO!Q1735&amp;" - "&amp;CONSOLIDADO!R1735&amp;" "&amp;CONSOLIDADO!S1735</f>
        <v xml:space="preserve"> -  -  </v>
      </c>
      <c r="K1731" s="34" t="str">
        <f>+CONSOLIDADO!J1735&amp;" "&amp;CONSOLIDADO!K1735</f>
        <v xml:space="preserve"> </v>
      </c>
      <c r="L1731" s="16" t="str">
        <f>+CONSOLIDADO!L1735&amp;" "&amp;CONSOLIDADO!M1735</f>
        <v xml:space="preserve"> </v>
      </c>
      <c r="M1731" s="16" t="str">
        <f>+CONSOLIDADO!N1735&amp;" "&amp;CONSOLIDADO!O1735</f>
        <v xml:space="preserve"> </v>
      </c>
    </row>
    <row r="1732" spans="1:13" x14ac:dyDescent="0.2">
      <c r="A1732" s="34" t="str">
        <f t="shared" ref="A1732:A1795" si="135">+C1732&amp;"-"&amp;B1732</f>
        <v>-1229</v>
      </c>
      <c r="B1732" s="34">
        <f t="shared" ref="B1732:B1795" si="136">IF(C1732=C1731,B1731+1,1)</f>
        <v>1229</v>
      </c>
      <c r="C1732" s="34" t="str">
        <f t="shared" ref="C1732:C1795" si="137">MID($F1732,1,13)</f>
        <v/>
      </c>
      <c r="D1732" s="34" t="str">
        <f t="shared" ref="D1732:D1795" si="138">MID($F1732,1,15)</f>
        <v/>
      </c>
      <c r="E1732" s="34" t="str">
        <f t="shared" ref="E1732:E1795" si="139">MID($F1732,1,17)</f>
        <v/>
      </c>
      <c r="F1732" s="35" t="str">
        <f>IF(ISERROR(CONSOLIDADO!D1736&amp;IF(LEN(CONSOLIDADO!G1736)=1,"00"&amp;CONSOLIDADO!G1736,IF(LEN(CONSOLIDADO!G1736)=2,"0"&amp;CONSOLIDADO!G1736,IF(LEN(CONSOLIDADO!G1736)=3,CONSOLIDADO!G1736,""))))=TRUE,"",CONSOLIDADO!D1736&amp;IF(LEN(CONSOLIDADO!G1736)=1,"00"&amp;CONSOLIDADO!G1736,IF(LEN(CONSOLIDADO!G1736)=2,"0"&amp;CONSOLIDADO!G1736,IF(LEN(CONSOLIDADO!G1736)=3,CONSOLIDADO!G1736,""))))</f>
        <v/>
      </c>
      <c r="G1732" s="16">
        <f>CONSOLIDADO!B1736</f>
        <v>0</v>
      </c>
      <c r="H1732" s="16" t="str">
        <f>MID(CONSOLIDADO!E1736,6,250)</f>
        <v/>
      </c>
      <c r="I1732" s="36">
        <f>CONSOLIDADO!H1736</f>
        <v>0</v>
      </c>
      <c r="J1732" s="34" t="str">
        <f>+CONSOLIDADO!P1736&amp;" - "&amp;CONSOLIDADO!Q1736&amp;" - "&amp;CONSOLIDADO!R1736&amp;" "&amp;CONSOLIDADO!S1736</f>
        <v xml:space="preserve"> -  -  </v>
      </c>
      <c r="K1732" s="34" t="str">
        <f>+CONSOLIDADO!J1736&amp;" "&amp;CONSOLIDADO!K1736</f>
        <v xml:space="preserve"> </v>
      </c>
      <c r="L1732" s="16" t="str">
        <f>+CONSOLIDADO!L1736&amp;" "&amp;CONSOLIDADO!M1736</f>
        <v xml:space="preserve"> </v>
      </c>
      <c r="M1732" s="16" t="str">
        <f>+CONSOLIDADO!N1736&amp;" "&amp;CONSOLIDADO!O1736</f>
        <v xml:space="preserve"> </v>
      </c>
    </row>
    <row r="1733" spans="1:13" x14ac:dyDescent="0.2">
      <c r="A1733" s="34" t="str">
        <f t="shared" si="135"/>
        <v>-1230</v>
      </c>
      <c r="B1733" s="34">
        <f t="shared" si="136"/>
        <v>1230</v>
      </c>
      <c r="C1733" s="34" t="str">
        <f t="shared" si="137"/>
        <v/>
      </c>
      <c r="D1733" s="34" t="str">
        <f t="shared" si="138"/>
        <v/>
      </c>
      <c r="E1733" s="34" t="str">
        <f t="shared" si="139"/>
        <v/>
      </c>
      <c r="F1733" s="35" t="str">
        <f>IF(ISERROR(CONSOLIDADO!D1737&amp;IF(LEN(CONSOLIDADO!G1737)=1,"00"&amp;CONSOLIDADO!G1737,IF(LEN(CONSOLIDADO!G1737)=2,"0"&amp;CONSOLIDADO!G1737,IF(LEN(CONSOLIDADO!G1737)=3,CONSOLIDADO!G1737,""))))=TRUE,"",CONSOLIDADO!D1737&amp;IF(LEN(CONSOLIDADO!G1737)=1,"00"&amp;CONSOLIDADO!G1737,IF(LEN(CONSOLIDADO!G1737)=2,"0"&amp;CONSOLIDADO!G1737,IF(LEN(CONSOLIDADO!G1737)=3,CONSOLIDADO!G1737,""))))</f>
        <v/>
      </c>
      <c r="G1733" s="16">
        <f>CONSOLIDADO!B1737</f>
        <v>0</v>
      </c>
      <c r="H1733" s="16" t="str">
        <f>MID(CONSOLIDADO!E1737,6,250)</f>
        <v/>
      </c>
      <c r="I1733" s="36">
        <f>CONSOLIDADO!H1737</f>
        <v>0</v>
      </c>
      <c r="J1733" s="34" t="str">
        <f>+CONSOLIDADO!P1737&amp;" - "&amp;CONSOLIDADO!Q1737&amp;" - "&amp;CONSOLIDADO!R1737&amp;" "&amp;CONSOLIDADO!S1737</f>
        <v xml:space="preserve"> -  -  </v>
      </c>
      <c r="K1733" s="34" t="str">
        <f>+CONSOLIDADO!J1737&amp;" "&amp;CONSOLIDADO!K1737</f>
        <v xml:space="preserve"> </v>
      </c>
      <c r="L1733" s="16" t="str">
        <f>+CONSOLIDADO!L1737&amp;" "&amp;CONSOLIDADO!M1737</f>
        <v xml:space="preserve"> </v>
      </c>
      <c r="M1733" s="16" t="str">
        <f>+CONSOLIDADO!N1737&amp;" "&amp;CONSOLIDADO!O1737</f>
        <v xml:space="preserve"> </v>
      </c>
    </row>
    <row r="1734" spans="1:13" x14ac:dyDescent="0.2">
      <c r="A1734" s="34" t="str">
        <f t="shared" si="135"/>
        <v>-1231</v>
      </c>
      <c r="B1734" s="34">
        <f t="shared" si="136"/>
        <v>1231</v>
      </c>
      <c r="C1734" s="34" t="str">
        <f t="shared" si="137"/>
        <v/>
      </c>
      <c r="D1734" s="34" t="str">
        <f t="shared" si="138"/>
        <v/>
      </c>
      <c r="E1734" s="34" t="str">
        <f t="shared" si="139"/>
        <v/>
      </c>
      <c r="F1734" s="35" t="str">
        <f>IF(ISERROR(CONSOLIDADO!D1738&amp;IF(LEN(CONSOLIDADO!G1738)=1,"00"&amp;CONSOLIDADO!G1738,IF(LEN(CONSOLIDADO!G1738)=2,"0"&amp;CONSOLIDADO!G1738,IF(LEN(CONSOLIDADO!G1738)=3,CONSOLIDADO!G1738,""))))=TRUE,"",CONSOLIDADO!D1738&amp;IF(LEN(CONSOLIDADO!G1738)=1,"00"&amp;CONSOLIDADO!G1738,IF(LEN(CONSOLIDADO!G1738)=2,"0"&amp;CONSOLIDADO!G1738,IF(LEN(CONSOLIDADO!G1738)=3,CONSOLIDADO!G1738,""))))</f>
        <v/>
      </c>
      <c r="G1734" s="16">
        <f>CONSOLIDADO!B1738</f>
        <v>0</v>
      </c>
      <c r="H1734" s="16" t="str">
        <f>MID(CONSOLIDADO!E1738,6,250)</f>
        <v/>
      </c>
      <c r="I1734" s="36">
        <f>CONSOLIDADO!H1738</f>
        <v>0</v>
      </c>
      <c r="J1734" s="34" t="str">
        <f>+CONSOLIDADO!P1738&amp;" - "&amp;CONSOLIDADO!Q1738&amp;" - "&amp;CONSOLIDADO!R1738&amp;" "&amp;CONSOLIDADO!S1738</f>
        <v xml:space="preserve"> -  -  </v>
      </c>
      <c r="K1734" s="34" t="str">
        <f>+CONSOLIDADO!J1738&amp;" "&amp;CONSOLIDADO!K1738</f>
        <v xml:space="preserve"> </v>
      </c>
      <c r="L1734" s="16" t="str">
        <f>+CONSOLIDADO!L1738&amp;" "&amp;CONSOLIDADO!M1738</f>
        <v xml:space="preserve"> </v>
      </c>
      <c r="M1734" s="16" t="str">
        <f>+CONSOLIDADO!N1738&amp;" "&amp;CONSOLIDADO!O1738</f>
        <v xml:space="preserve"> </v>
      </c>
    </row>
    <row r="1735" spans="1:13" x14ac:dyDescent="0.2">
      <c r="A1735" s="34" t="str">
        <f t="shared" si="135"/>
        <v>-1232</v>
      </c>
      <c r="B1735" s="34">
        <f t="shared" si="136"/>
        <v>1232</v>
      </c>
      <c r="C1735" s="34" t="str">
        <f t="shared" si="137"/>
        <v/>
      </c>
      <c r="D1735" s="34" t="str">
        <f t="shared" si="138"/>
        <v/>
      </c>
      <c r="E1735" s="34" t="str">
        <f t="shared" si="139"/>
        <v/>
      </c>
      <c r="F1735" s="35" t="str">
        <f>IF(ISERROR(CONSOLIDADO!D1739&amp;IF(LEN(CONSOLIDADO!G1739)=1,"00"&amp;CONSOLIDADO!G1739,IF(LEN(CONSOLIDADO!G1739)=2,"0"&amp;CONSOLIDADO!G1739,IF(LEN(CONSOLIDADO!G1739)=3,CONSOLIDADO!G1739,""))))=TRUE,"",CONSOLIDADO!D1739&amp;IF(LEN(CONSOLIDADO!G1739)=1,"00"&amp;CONSOLIDADO!G1739,IF(LEN(CONSOLIDADO!G1739)=2,"0"&amp;CONSOLIDADO!G1739,IF(LEN(CONSOLIDADO!G1739)=3,CONSOLIDADO!G1739,""))))</f>
        <v/>
      </c>
      <c r="G1735" s="16">
        <f>CONSOLIDADO!B1739</f>
        <v>0</v>
      </c>
      <c r="H1735" s="16" t="str">
        <f>MID(CONSOLIDADO!E1739,6,250)</f>
        <v/>
      </c>
      <c r="I1735" s="36">
        <f>CONSOLIDADO!H1739</f>
        <v>0</v>
      </c>
      <c r="J1735" s="34" t="str">
        <f>+CONSOLIDADO!P1739&amp;" - "&amp;CONSOLIDADO!Q1739&amp;" - "&amp;CONSOLIDADO!R1739&amp;" "&amp;CONSOLIDADO!S1739</f>
        <v xml:space="preserve"> -  -  </v>
      </c>
      <c r="K1735" s="34" t="str">
        <f>+CONSOLIDADO!J1739&amp;" "&amp;CONSOLIDADO!K1739</f>
        <v xml:space="preserve"> </v>
      </c>
      <c r="L1735" s="16" t="str">
        <f>+CONSOLIDADO!L1739&amp;" "&amp;CONSOLIDADO!M1739</f>
        <v xml:space="preserve"> </v>
      </c>
      <c r="M1735" s="16" t="str">
        <f>+CONSOLIDADO!N1739&amp;" "&amp;CONSOLIDADO!O1739</f>
        <v xml:space="preserve"> </v>
      </c>
    </row>
    <row r="1736" spans="1:13" x14ac:dyDescent="0.2">
      <c r="A1736" s="34" t="str">
        <f t="shared" si="135"/>
        <v>-1233</v>
      </c>
      <c r="B1736" s="34">
        <f t="shared" si="136"/>
        <v>1233</v>
      </c>
      <c r="C1736" s="34" t="str">
        <f t="shared" si="137"/>
        <v/>
      </c>
      <c r="D1736" s="34" t="str">
        <f t="shared" si="138"/>
        <v/>
      </c>
      <c r="E1736" s="34" t="str">
        <f t="shared" si="139"/>
        <v/>
      </c>
      <c r="F1736" s="35" t="str">
        <f>IF(ISERROR(CONSOLIDADO!D1740&amp;IF(LEN(CONSOLIDADO!G1740)=1,"00"&amp;CONSOLIDADO!G1740,IF(LEN(CONSOLIDADO!G1740)=2,"0"&amp;CONSOLIDADO!G1740,IF(LEN(CONSOLIDADO!G1740)=3,CONSOLIDADO!G1740,""))))=TRUE,"",CONSOLIDADO!D1740&amp;IF(LEN(CONSOLIDADO!G1740)=1,"00"&amp;CONSOLIDADO!G1740,IF(LEN(CONSOLIDADO!G1740)=2,"0"&amp;CONSOLIDADO!G1740,IF(LEN(CONSOLIDADO!G1740)=3,CONSOLIDADO!G1740,""))))</f>
        <v/>
      </c>
      <c r="G1736" s="16">
        <f>CONSOLIDADO!B1740</f>
        <v>0</v>
      </c>
      <c r="H1736" s="16" t="str">
        <f>MID(CONSOLIDADO!E1740,6,250)</f>
        <v/>
      </c>
      <c r="I1736" s="36">
        <f>CONSOLIDADO!H1740</f>
        <v>0</v>
      </c>
      <c r="J1736" s="34" t="str">
        <f>+CONSOLIDADO!P1740&amp;" - "&amp;CONSOLIDADO!Q1740&amp;" - "&amp;CONSOLIDADO!R1740&amp;" "&amp;CONSOLIDADO!S1740</f>
        <v xml:space="preserve"> -  -  </v>
      </c>
      <c r="K1736" s="34" t="str">
        <f>+CONSOLIDADO!J1740&amp;" "&amp;CONSOLIDADO!K1740</f>
        <v xml:space="preserve"> </v>
      </c>
      <c r="L1736" s="16" t="str">
        <f>+CONSOLIDADO!L1740&amp;" "&amp;CONSOLIDADO!M1740</f>
        <v xml:space="preserve"> </v>
      </c>
      <c r="M1736" s="16" t="str">
        <f>+CONSOLIDADO!N1740&amp;" "&amp;CONSOLIDADO!O1740</f>
        <v xml:space="preserve"> </v>
      </c>
    </row>
    <row r="1737" spans="1:13" x14ac:dyDescent="0.2">
      <c r="A1737" s="34" t="str">
        <f t="shared" si="135"/>
        <v>-1234</v>
      </c>
      <c r="B1737" s="34">
        <f t="shared" si="136"/>
        <v>1234</v>
      </c>
      <c r="C1737" s="34" t="str">
        <f t="shared" si="137"/>
        <v/>
      </c>
      <c r="D1737" s="34" t="str">
        <f t="shared" si="138"/>
        <v/>
      </c>
      <c r="E1737" s="34" t="str">
        <f t="shared" si="139"/>
        <v/>
      </c>
      <c r="F1737" s="35" t="str">
        <f>IF(ISERROR(CONSOLIDADO!D1741&amp;IF(LEN(CONSOLIDADO!G1741)=1,"00"&amp;CONSOLIDADO!G1741,IF(LEN(CONSOLIDADO!G1741)=2,"0"&amp;CONSOLIDADO!G1741,IF(LEN(CONSOLIDADO!G1741)=3,CONSOLIDADO!G1741,""))))=TRUE,"",CONSOLIDADO!D1741&amp;IF(LEN(CONSOLIDADO!G1741)=1,"00"&amp;CONSOLIDADO!G1741,IF(LEN(CONSOLIDADO!G1741)=2,"0"&amp;CONSOLIDADO!G1741,IF(LEN(CONSOLIDADO!G1741)=3,CONSOLIDADO!G1741,""))))</f>
        <v/>
      </c>
      <c r="G1737" s="16">
        <f>CONSOLIDADO!B1741</f>
        <v>0</v>
      </c>
      <c r="H1737" s="16" t="str">
        <f>MID(CONSOLIDADO!E1741,6,250)</f>
        <v/>
      </c>
      <c r="I1737" s="36">
        <f>CONSOLIDADO!H1741</f>
        <v>0</v>
      </c>
      <c r="J1737" s="34" t="str">
        <f>+CONSOLIDADO!P1741&amp;" - "&amp;CONSOLIDADO!Q1741&amp;" - "&amp;CONSOLIDADO!R1741&amp;" "&amp;CONSOLIDADO!S1741</f>
        <v xml:space="preserve"> -  -  </v>
      </c>
      <c r="K1737" s="34" t="str">
        <f>+CONSOLIDADO!J1741&amp;" "&amp;CONSOLIDADO!K1741</f>
        <v xml:space="preserve"> </v>
      </c>
      <c r="L1737" s="16" t="str">
        <f>+CONSOLIDADO!L1741&amp;" "&amp;CONSOLIDADO!M1741</f>
        <v xml:space="preserve"> </v>
      </c>
      <c r="M1737" s="16" t="str">
        <f>+CONSOLIDADO!N1741&amp;" "&amp;CONSOLIDADO!O1741</f>
        <v xml:space="preserve"> </v>
      </c>
    </row>
    <row r="1738" spans="1:13" x14ac:dyDescent="0.2">
      <c r="A1738" s="34" t="str">
        <f t="shared" si="135"/>
        <v>-1235</v>
      </c>
      <c r="B1738" s="34">
        <f t="shared" si="136"/>
        <v>1235</v>
      </c>
      <c r="C1738" s="34" t="str">
        <f t="shared" si="137"/>
        <v/>
      </c>
      <c r="D1738" s="34" t="str">
        <f t="shared" si="138"/>
        <v/>
      </c>
      <c r="E1738" s="34" t="str">
        <f t="shared" si="139"/>
        <v/>
      </c>
      <c r="F1738" s="35" t="str">
        <f>IF(ISERROR(CONSOLIDADO!D1742&amp;IF(LEN(CONSOLIDADO!G1742)=1,"00"&amp;CONSOLIDADO!G1742,IF(LEN(CONSOLIDADO!G1742)=2,"0"&amp;CONSOLIDADO!G1742,IF(LEN(CONSOLIDADO!G1742)=3,CONSOLIDADO!G1742,""))))=TRUE,"",CONSOLIDADO!D1742&amp;IF(LEN(CONSOLIDADO!G1742)=1,"00"&amp;CONSOLIDADO!G1742,IF(LEN(CONSOLIDADO!G1742)=2,"0"&amp;CONSOLIDADO!G1742,IF(LEN(CONSOLIDADO!G1742)=3,CONSOLIDADO!G1742,""))))</f>
        <v/>
      </c>
      <c r="G1738" s="16">
        <f>CONSOLIDADO!B1742</f>
        <v>0</v>
      </c>
      <c r="H1738" s="16" t="str">
        <f>MID(CONSOLIDADO!E1742,6,250)</f>
        <v/>
      </c>
      <c r="I1738" s="36">
        <f>CONSOLIDADO!H1742</f>
        <v>0</v>
      </c>
      <c r="J1738" s="34" t="str">
        <f>+CONSOLIDADO!P1742&amp;" - "&amp;CONSOLIDADO!Q1742&amp;" - "&amp;CONSOLIDADO!R1742&amp;" "&amp;CONSOLIDADO!S1742</f>
        <v xml:space="preserve"> -  -  </v>
      </c>
      <c r="K1738" s="34" t="str">
        <f>+CONSOLIDADO!J1742&amp;" "&amp;CONSOLIDADO!K1742</f>
        <v xml:space="preserve"> </v>
      </c>
      <c r="L1738" s="16" t="str">
        <f>+CONSOLIDADO!L1742&amp;" "&amp;CONSOLIDADO!M1742</f>
        <v xml:space="preserve"> </v>
      </c>
      <c r="M1738" s="16" t="str">
        <f>+CONSOLIDADO!N1742&amp;" "&amp;CONSOLIDADO!O1742</f>
        <v xml:space="preserve"> </v>
      </c>
    </row>
    <row r="1739" spans="1:13" x14ac:dyDescent="0.2">
      <c r="A1739" s="34" t="str">
        <f t="shared" si="135"/>
        <v>-1236</v>
      </c>
      <c r="B1739" s="34">
        <f t="shared" si="136"/>
        <v>1236</v>
      </c>
      <c r="C1739" s="34" t="str">
        <f t="shared" si="137"/>
        <v/>
      </c>
      <c r="D1739" s="34" t="str">
        <f t="shared" si="138"/>
        <v/>
      </c>
      <c r="E1739" s="34" t="str">
        <f t="shared" si="139"/>
        <v/>
      </c>
      <c r="F1739" s="35" t="str">
        <f>IF(ISERROR(CONSOLIDADO!D1743&amp;IF(LEN(CONSOLIDADO!G1743)=1,"00"&amp;CONSOLIDADO!G1743,IF(LEN(CONSOLIDADO!G1743)=2,"0"&amp;CONSOLIDADO!G1743,IF(LEN(CONSOLIDADO!G1743)=3,CONSOLIDADO!G1743,""))))=TRUE,"",CONSOLIDADO!D1743&amp;IF(LEN(CONSOLIDADO!G1743)=1,"00"&amp;CONSOLIDADO!G1743,IF(LEN(CONSOLIDADO!G1743)=2,"0"&amp;CONSOLIDADO!G1743,IF(LEN(CONSOLIDADO!G1743)=3,CONSOLIDADO!G1743,""))))</f>
        <v/>
      </c>
      <c r="G1739" s="16">
        <f>CONSOLIDADO!B1743</f>
        <v>0</v>
      </c>
      <c r="H1739" s="16" t="str">
        <f>MID(CONSOLIDADO!E1743,6,250)</f>
        <v/>
      </c>
      <c r="I1739" s="36">
        <f>CONSOLIDADO!H1743</f>
        <v>0</v>
      </c>
      <c r="J1739" s="34" t="str">
        <f>+CONSOLIDADO!P1743&amp;" - "&amp;CONSOLIDADO!Q1743&amp;" - "&amp;CONSOLIDADO!R1743&amp;" "&amp;CONSOLIDADO!S1743</f>
        <v xml:space="preserve"> -  -  </v>
      </c>
      <c r="K1739" s="34" t="str">
        <f>+CONSOLIDADO!J1743&amp;" "&amp;CONSOLIDADO!K1743</f>
        <v xml:space="preserve"> </v>
      </c>
      <c r="L1739" s="16" t="str">
        <f>+CONSOLIDADO!L1743&amp;" "&amp;CONSOLIDADO!M1743</f>
        <v xml:space="preserve"> </v>
      </c>
      <c r="M1739" s="16" t="str">
        <f>+CONSOLIDADO!N1743&amp;" "&amp;CONSOLIDADO!O1743</f>
        <v xml:space="preserve"> </v>
      </c>
    </row>
    <row r="1740" spans="1:13" x14ac:dyDescent="0.2">
      <c r="A1740" s="34" t="str">
        <f t="shared" si="135"/>
        <v>-1237</v>
      </c>
      <c r="B1740" s="34">
        <f t="shared" si="136"/>
        <v>1237</v>
      </c>
      <c r="C1740" s="34" t="str">
        <f t="shared" si="137"/>
        <v/>
      </c>
      <c r="D1740" s="34" t="str">
        <f t="shared" si="138"/>
        <v/>
      </c>
      <c r="E1740" s="34" t="str">
        <f t="shared" si="139"/>
        <v/>
      </c>
      <c r="F1740" s="35" t="str">
        <f>IF(ISERROR(CONSOLIDADO!D1744&amp;IF(LEN(CONSOLIDADO!G1744)=1,"00"&amp;CONSOLIDADO!G1744,IF(LEN(CONSOLIDADO!G1744)=2,"0"&amp;CONSOLIDADO!G1744,IF(LEN(CONSOLIDADO!G1744)=3,CONSOLIDADO!G1744,""))))=TRUE,"",CONSOLIDADO!D1744&amp;IF(LEN(CONSOLIDADO!G1744)=1,"00"&amp;CONSOLIDADO!G1744,IF(LEN(CONSOLIDADO!G1744)=2,"0"&amp;CONSOLIDADO!G1744,IF(LEN(CONSOLIDADO!G1744)=3,CONSOLIDADO!G1744,""))))</f>
        <v/>
      </c>
      <c r="G1740" s="16">
        <f>CONSOLIDADO!B1744</f>
        <v>0</v>
      </c>
      <c r="H1740" s="16" t="str">
        <f>MID(CONSOLIDADO!E1744,6,250)</f>
        <v/>
      </c>
      <c r="I1740" s="36">
        <f>CONSOLIDADO!H1744</f>
        <v>0</v>
      </c>
      <c r="J1740" s="34" t="str">
        <f>+CONSOLIDADO!P1744&amp;" - "&amp;CONSOLIDADO!Q1744&amp;" - "&amp;CONSOLIDADO!R1744&amp;" "&amp;CONSOLIDADO!S1744</f>
        <v xml:space="preserve"> -  -  </v>
      </c>
      <c r="K1740" s="34" t="str">
        <f>+CONSOLIDADO!J1744&amp;" "&amp;CONSOLIDADO!K1744</f>
        <v xml:space="preserve"> </v>
      </c>
      <c r="L1740" s="16" t="str">
        <f>+CONSOLIDADO!L1744&amp;" "&amp;CONSOLIDADO!M1744</f>
        <v xml:space="preserve"> </v>
      </c>
      <c r="M1740" s="16" t="str">
        <f>+CONSOLIDADO!N1744&amp;" "&amp;CONSOLIDADO!O1744</f>
        <v xml:space="preserve"> </v>
      </c>
    </row>
    <row r="1741" spans="1:13" x14ac:dyDescent="0.2">
      <c r="A1741" s="34" t="str">
        <f t="shared" si="135"/>
        <v>-1238</v>
      </c>
      <c r="B1741" s="34">
        <f t="shared" si="136"/>
        <v>1238</v>
      </c>
      <c r="C1741" s="34" t="str">
        <f t="shared" si="137"/>
        <v/>
      </c>
      <c r="D1741" s="34" t="str">
        <f t="shared" si="138"/>
        <v/>
      </c>
      <c r="E1741" s="34" t="str">
        <f t="shared" si="139"/>
        <v/>
      </c>
      <c r="F1741" s="35" t="str">
        <f>IF(ISERROR(CONSOLIDADO!D1745&amp;IF(LEN(CONSOLIDADO!G1745)=1,"00"&amp;CONSOLIDADO!G1745,IF(LEN(CONSOLIDADO!G1745)=2,"0"&amp;CONSOLIDADO!G1745,IF(LEN(CONSOLIDADO!G1745)=3,CONSOLIDADO!G1745,""))))=TRUE,"",CONSOLIDADO!D1745&amp;IF(LEN(CONSOLIDADO!G1745)=1,"00"&amp;CONSOLIDADO!G1745,IF(LEN(CONSOLIDADO!G1745)=2,"0"&amp;CONSOLIDADO!G1745,IF(LEN(CONSOLIDADO!G1745)=3,CONSOLIDADO!G1745,""))))</f>
        <v/>
      </c>
      <c r="G1741" s="16">
        <f>CONSOLIDADO!B1745</f>
        <v>0</v>
      </c>
      <c r="H1741" s="16" t="str">
        <f>MID(CONSOLIDADO!E1745,6,250)</f>
        <v/>
      </c>
      <c r="I1741" s="36">
        <f>CONSOLIDADO!H1745</f>
        <v>0</v>
      </c>
      <c r="J1741" s="34" t="str">
        <f>+CONSOLIDADO!P1745&amp;" - "&amp;CONSOLIDADO!Q1745&amp;" - "&amp;CONSOLIDADO!R1745&amp;" "&amp;CONSOLIDADO!S1745</f>
        <v xml:space="preserve"> -  -  </v>
      </c>
      <c r="K1741" s="34" t="str">
        <f>+CONSOLIDADO!J1745&amp;" "&amp;CONSOLIDADO!K1745</f>
        <v xml:space="preserve"> </v>
      </c>
      <c r="L1741" s="16" t="str">
        <f>+CONSOLIDADO!L1745&amp;" "&amp;CONSOLIDADO!M1745</f>
        <v xml:space="preserve"> </v>
      </c>
      <c r="M1741" s="16" t="str">
        <f>+CONSOLIDADO!N1745&amp;" "&amp;CONSOLIDADO!O1745</f>
        <v xml:space="preserve"> </v>
      </c>
    </row>
    <row r="1742" spans="1:13" x14ac:dyDescent="0.2">
      <c r="A1742" s="34" t="str">
        <f t="shared" si="135"/>
        <v>-1239</v>
      </c>
      <c r="B1742" s="34">
        <f t="shared" si="136"/>
        <v>1239</v>
      </c>
      <c r="C1742" s="34" t="str">
        <f t="shared" si="137"/>
        <v/>
      </c>
      <c r="D1742" s="34" t="str">
        <f t="shared" si="138"/>
        <v/>
      </c>
      <c r="E1742" s="34" t="str">
        <f t="shared" si="139"/>
        <v/>
      </c>
      <c r="F1742" s="35" t="str">
        <f>IF(ISERROR(CONSOLIDADO!D1746&amp;IF(LEN(CONSOLIDADO!G1746)=1,"00"&amp;CONSOLIDADO!G1746,IF(LEN(CONSOLIDADO!G1746)=2,"0"&amp;CONSOLIDADO!G1746,IF(LEN(CONSOLIDADO!G1746)=3,CONSOLIDADO!G1746,""))))=TRUE,"",CONSOLIDADO!D1746&amp;IF(LEN(CONSOLIDADO!G1746)=1,"00"&amp;CONSOLIDADO!G1746,IF(LEN(CONSOLIDADO!G1746)=2,"0"&amp;CONSOLIDADO!G1746,IF(LEN(CONSOLIDADO!G1746)=3,CONSOLIDADO!G1746,""))))</f>
        <v/>
      </c>
      <c r="G1742" s="16">
        <f>CONSOLIDADO!B1746</f>
        <v>0</v>
      </c>
      <c r="H1742" s="16" t="str">
        <f>MID(CONSOLIDADO!E1746,6,250)</f>
        <v/>
      </c>
      <c r="I1742" s="36">
        <f>CONSOLIDADO!H1746</f>
        <v>0</v>
      </c>
      <c r="J1742" s="34" t="str">
        <f>+CONSOLIDADO!P1746&amp;" - "&amp;CONSOLIDADO!Q1746&amp;" - "&amp;CONSOLIDADO!R1746&amp;" "&amp;CONSOLIDADO!S1746</f>
        <v xml:space="preserve"> -  -  </v>
      </c>
      <c r="K1742" s="34" t="str">
        <f>+CONSOLIDADO!J1746&amp;" "&amp;CONSOLIDADO!K1746</f>
        <v xml:space="preserve"> </v>
      </c>
      <c r="L1742" s="16" t="str">
        <f>+CONSOLIDADO!L1746&amp;" "&amp;CONSOLIDADO!M1746</f>
        <v xml:space="preserve"> </v>
      </c>
      <c r="M1742" s="16" t="str">
        <f>+CONSOLIDADO!N1746&amp;" "&amp;CONSOLIDADO!O1746</f>
        <v xml:space="preserve"> </v>
      </c>
    </row>
    <row r="1743" spans="1:13" x14ac:dyDescent="0.2">
      <c r="A1743" s="34" t="str">
        <f t="shared" si="135"/>
        <v>-1240</v>
      </c>
      <c r="B1743" s="34">
        <f t="shared" si="136"/>
        <v>1240</v>
      </c>
      <c r="C1743" s="34" t="str">
        <f t="shared" si="137"/>
        <v/>
      </c>
      <c r="D1743" s="34" t="str">
        <f t="shared" si="138"/>
        <v/>
      </c>
      <c r="E1743" s="34" t="str">
        <f t="shared" si="139"/>
        <v/>
      </c>
      <c r="F1743" s="35" t="str">
        <f>IF(ISERROR(CONSOLIDADO!D1747&amp;IF(LEN(CONSOLIDADO!G1747)=1,"00"&amp;CONSOLIDADO!G1747,IF(LEN(CONSOLIDADO!G1747)=2,"0"&amp;CONSOLIDADO!G1747,IF(LEN(CONSOLIDADO!G1747)=3,CONSOLIDADO!G1747,""))))=TRUE,"",CONSOLIDADO!D1747&amp;IF(LEN(CONSOLIDADO!G1747)=1,"00"&amp;CONSOLIDADO!G1747,IF(LEN(CONSOLIDADO!G1747)=2,"0"&amp;CONSOLIDADO!G1747,IF(LEN(CONSOLIDADO!G1747)=3,CONSOLIDADO!G1747,""))))</f>
        <v/>
      </c>
      <c r="G1743" s="16">
        <f>CONSOLIDADO!B1747</f>
        <v>0</v>
      </c>
      <c r="H1743" s="16" t="str">
        <f>MID(CONSOLIDADO!E1747,6,250)</f>
        <v/>
      </c>
      <c r="I1743" s="36">
        <f>CONSOLIDADO!H1747</f>
        <v>0</v>
      </c>
      <c r="J1743" s="34" t="str">
        <f>+CONSOLIDADO!P1747&amp;" - "&amp;CONSOLIDADO!Q1747&amp;" - "&amp;CONSOLIDADO!R1747&amp;" "&amp;CONSOLIDADO!S1747</f>
        <v xml:space="preserve"> -  -  </v>
      </c>
      <c r="K1743" s="34" t="str">
        <f>+CONSOLIDADO!J1747&amp;" "&amp;CONSOLIDADO!K1747</f>
        <v xml:space="preserve"> </v>
      </c>
      <c r="L1743" s="16" t="str">
        <f>+CONSOLIDADO!L1747&amp;" "&amp;CONSOLIDADO!M1747</f>
        <v xml:space="preserve"> </v>
      </c>
      <c r="M1743" s="16" t="str">
        <f>+CONSOLIDADO!N1747&amp;" "&amp;CONSOLIDADO!O1747</f>
        <v xml:space="preserve"> </v>
      </c>
    </row>
    <row r="1744" spans="1:13" x14ac:dyDescent="0.2">
      <c r="A1744" s="34" t="str">
        <f t="shared" si="135"/>
        <v>-1241</v>
      </c>
      <c r="B1744" s="34">
        <f t="shared" si="136"/>
        <v>1241</v>
      </c>
      <c r="C1744" s="34" t="str">
        <f t="shared" si="137"/>
        <v/>
      </c>
      <c r="D1744" s="34" t="str">
        <f t="shared" si="138"/>
        <v/>
      </c>
      <c r="E1744" s="34" t="str">
        <f t="shared" si="139"/>
        <v/>
      </c>
      <c r="F1744" s="35" t="str">
        <f>IF(ISERROR(CONSOLIDADO!D1748&amp;IF(LEN(CONSOLIDADO!G1748)=1,"00"&amp;CONSOLIDADO!G1748,IF(LEN(CONSOLIDADO!G1748)=2,"0"&amp;CONSOLIDADO!G1748,IF(LEN(CONSOLIDADO!G1748)=3,CONSOLIDADO!G1748,""))))=TRUE,"",CONSOLIDADO!D1748&amp;IF(LEN(CONSOLIDADO!G1748)=1,"00"&amp;CONSOLIDADO!G1748,IF(LEN(CONSOLIDADO!G1748)=2,"0"&amp;CONSOLIDADO!G1748,IF(LEN(CONSOLIDADO!G1748)=3,CONSOLIDADO!G1748,""))))</f>
        <v/>
      </c>
      <c r="G1744" s="16">
        <f>CONSOLIDADO!B1748</f>
        <v>0</v>
      </c>
      <c r="H1744" s="16" t="str">
        <f>MID(CONSOLIDADO!E1748,6,250)</f>
        <v/>
      </c>
      <c r="I1744" s="36">
        <f>CONSOLIDADO!H1748</f>
        <v>0</v>
      </c>
      <c r="J1744" s="34" t="str">
        <f>+CONSOLIDADO!P1748&amp;" - "&amp;CONSOLIDADO!Q1748&amp;" - "&amp;CONSOLIDADO!R1748&amp;" "&amp;CONSOLIDADO!S1748</f>
        <v xml:space="preserve"> -  -  </v>
      </c>
      <c r="K1744" s="34" t="str">
        <f>+CONSOLIDADO!J1748&amp;" "&amp;CONSOLIDADO!K1748</f>
        <v xml:space="preserve"> </v>
      </c>
      <c r="L1744" s="16" t="str">
        <f>+CONSOLIDADO!L1748&amp;" "&amp;CONSOLIDADO!M1748</f>
        <v xml:space="preserve"> </v>
      </c>
      <c r="M1744" s="16" t="str">
        <f>+CONSOLIDADO!N1748&amp;" "&amp;CONSOLIDADO!O1748</f>
        <v xml:space="preserve"> </v>
      </c>
    </row>
    <row r="1745" spans="1:13" x14ac:dyDescent="0.2">
      <c r="A1745" s="34" t="str">
        <f t="shared" si="135"/>
        <v>-1242</v>
      </c>
      <c r="B1745" s="34">
        <f t="shared" si="136"/>
        <v>1242</v>
      </c>
      <c r="C1745" s="34" t="str">
        <f t="shared" si="137"/>
        <v/>
      </c>
      <c r="D1745" s="34" t="str">
        <f t="shared" si="138"/>
        <v/>
      </c>
      <c r="E1745" s="34" t="str">
        <f t="shared" si="139"/>
        <v/>
      </c>
      <c r="F1745" s="35" t="str">
        <f>IF(ISERROR(CONSOLIDADO!D1749&amp;IF(LEN(CONSOLIDADO!G1749)=1,"00"&amp;CONSOLIDADO!G1749,IF(LEN(CONSOLIDADO!G1749)=2,"0"&amp;CONSOLIDADO!G1749,IF(LEN(CONSOLIDADO!G1749)=3,CONSOLIDADO!G1749,""))))=TRUE,"",CONSOLIDADO!D1749&amp;IF(LEN(CONSOLIDADO!G1749)=1,"00"&amp;CONSOLIDADO!G1749,IF(LEN(CONSOLIDADO!G1749)=2,"0"&amp;CONSOLIDADO!G1749,IF(LEN(CONSOLIDADO!G1749)=3,CONSOLIDADO!G1749,""))))</f>
        <v/>
      </c>
      <c r="G1745" s="16">
        <f>CONSOLIDADO!B1749</f>
        <v>0</v>
      </c>
      <c r="H1745" s="16" t="str">
        <f>MID(CONSOLIDADO!E1749,6,250)</f>
        <v/>
      </c>
      <c r="I1745" s="36">
        <f>CONSOLIDADO!H1749</f>
        <v>0</v>
      </c>
      <c r="J1745" s="34" t="str">
        <f>+CONSOLIDADO!P1749&amp;" - "&amp;CONSOLIDADO!Q1749&amp;" - "&amp;CONSOLIDADO!R1749&amp;" "&amp;CONSOLIDADO!S1749</f>
        <v xml:space="preserve"> -  -  </v>
      </c>
      <c r="K1745" s="34" t="str">
        <f>+CONSOLIDADO!J1749&amp;" "&amp;CONSOLIDADO!K1749</f>
        <v xml:space="preserve"> </v>
      </c>
      <c r="L1745" s="16" t="str">
        <f>+CONSOLIDADO!L1749&amp;" "&amp;CONSOLIDADO!M1749</f>
        <v xml:space="preserve"> </v>
      </c>
      <c r="M1745" s="16" t="str">
        <f>+CONSOLIDADO!N1749&amp;" "&amp;CONSOLIDADO!O1749</f>
        <v xml:space="preserve"> </v>
      </c>
    </row>
    <row r="1746" spans="1:13" x14ac:dyDescent="0.2">
      <c r="A1746" s="34" t="str">
        <f t="shared" si="135"/>
        <v>-1243</v>
      </c>
      <c r="B1746" s="34">
        <f t="shared" si="136"/>
        <v>1243</v>
      </c>
      <c r="C1746" s="34" t="str">
        <f t="shared" si="137"/>
        <v/>
      </c>
      <c r="D1746" s="34" t="str">
        <f t="shared" si="138"/>
        <v/>
      </c>
      <c r="E1746" s="34" t="str">
        <f t="shared" si="139"/>
        <v/>
      </c>
      <c r="F1746" s="35" t="str">
        <f>IF(ISERROR(CONSOLIDADO!D1750&amp;IF(LEN(CONSOLIDADO!G1750)=1,"00"&amp;CONSOLIDADO!G1750,IF(LEN(CONSOLIDADO!G1750)=2,"0"&amp;CONSOLIDADO!G1750,IF(LEN(CONSOLIDADO!G1750)=3,CONSOLIDADO!G1750,""))))=TRUE,"",CONSOLIDADO!D1750&amp;IF(LEN(CONSOLIDADO!G1750)=1,"00"&amp;CONSOLIDADO!G1750,IF(LEN(CONSOLIDADO!G1750)=2,"0"&amp;CONSOLIDADO!G1750,IF(LEN(CONSOLIDADO!G1750)=3,CONSOLIDADO!G1750,""))))</f>
        <v/>
      </c>
      <c r="G1746" s="16">
        <f>CONSOLIDADO!B1750</f>
        <v>0</v>
      </c>
      <c r="H1746" s="16" t="str">
        <f>MID(CONSOLIDADO!E1750,6,250)</f>
        <v/>
      </c>
      <c r="I1746" s="36">
        <f>CONSOLIDADO!H1750</f>
        <v>0</v>
      </c>
      <c r="J1746" s="34" t="str">
        <f>+CONSOLIDADO!P1750&amp;" - "&amp;CONSOLIDADO!Q1750&amp;" - "&amp;CONSOLIDADO!R1750&amp;" "&amp;CONSOLIDADO!S1750</f>
        <v xml:space="preserve"> -  -  </v>
      </c>
      <c r="K1746" s="34" t="str">
        <f>+CONSOLIDADO!J1750&amp;" "&amp;CONSOLIDADO!K1750</f>
        <v xml:space="preserve"> </v>
      </c>
      <c r="L1746" s="16" t="str">
        <f>+CONSOLIDADO!L1750&amp;" "&amp;CONSOLIDADO!M1750</f>
        <v xml:space="preserve"> </v>
      </c>
      <c r="M1746" s="16" t="str">
        <f>+CONSOLIDADO!N1750&amp;" "&amp;CONSOLIDADO!O1750</f>
        <v xml:space="preserve"> </v>
      </c>
    </row>
    <row r="1747" spans="1:13" x14ac:dyDescent="0.2">
      <c r="A1747" s="34" t="str">
        <f t="shared" si="135"/>
        <v>-1244</v>
      </c>
      <c r="B1747" s="34">
        <f t="shared" si="136"/>
        <v>1244</v>
      </c>
      <c r="C1747" s="34" t="str">
        <f t="shared" si="137"/>
        <v/>
      </c>
      <c r="D1747" s="34" t="str">
        <f t="shared" si="138"/>
        <v/>
      </c>
      <c r="E1747" s="34" t="str">
        <f t="shared" si="139"/>
        <v/>
      </c>
      <c r="F1747" s="35" t="str">
        <f>IF(ISERROR(CONSOLIDADO!D1751&amp;IF(LEN(CONSOLIDADO!G1751)=1,"00"&amp;CONSOLIDADO!G1751,IF(LEN(CONSOLIDADO!G1751)=2,"0"&amp;CONSOLIDADO!G1751,IF(LEN(CONSOLIDADO!G1751)=3,CONSOLIDADO!G1751,""))))=TRUE,"",CONSOLIDADO!D1751&amp;IF(LEN(CONSOLIDADO!G1751)=1,"00"&amp;CONSOLIDADO!G1751,IF(LEN(CONSOLIDADO!G1751)=2,"0"&amp;CONSOLIDADO!G1751,IF(LEN(CONSOLIDADO!G1751)=3,CONSOLIDADO!G1751,""))))</f>
        <v/>
      </c>
      <c r="G1747" s="16">
        <f>CONSOLIDADO!B1751</f>
        <v>0</v>
      </c>
      <c r="H1747" s="16" t="str">
        <f>MID(CONSOLIDADO!E1751,6,250)</f>
        <v/>
      </c>
      <c r="I1747" s="36">
        <f>CONSOLIDADO!H1751</f>
        <v>0</v>
      </c>
      <c r="J1747" s="34" t="str">
        <f>+CONSOLIDADO!P1751&amp;" - "&amp;CONSOLIDADO!Q1751&amp;" - "&amp;CONSOLIDADO!R1751&amp;" "&amp;CONSOLIDADO!S1751</f>
        <v xml:space="preserve"> -  -  </v>
      </c>
      <c r="K1747" s="34" t="str">
        <f>+CONSOLIDADO!J1751&amp;" "&amp;CONSOLIDADO!K1751</f>
        <v xml:space="preserve"> </v>
      </c>
      <c r="L1747" s="16" t="str">
        <f>+CONSOLIDADO!L1751&amp;" "&amp;CONSOLIDADO!M1751</f>
        <v xml:space="preserve"> </v>
      </c>
      <c r="M1747" s="16" t="str">
        <f>+CONSOLIDADO!N1751&amp;" "&amp;CONSOLIDADO!O1751</f>
        <v xml:space="preserve"> </v>
      </c>
    </row>
    <row r="1748" spans="1:13" x14ac:dyDescent="0.2">
      <c r="A1748" s="34" t="str">
        <f t="shared" si="135"/>
        <v>-1245</v>
      </c>
      <c r="B1748" s="34">
        <f t="shared" si="136"/>
        <v>1245</v>
      </c>
      <c r="C1748" s="34" t="str">
        <f t="shared" si="137"/>
        <v/>
      </c>
      <c r="D1748" s="34" t="str">
        <f t="shared" si="138"/>
        <v/>
      </c>
      <c r="E1748" s="34" t="str">
        <f t="shared" si="139"/>
        <v/>
      </c>
      <c r="F1748" s="35" t="str">
        <f>IF(ISERROR(CONSOLIDADO!D1752&amp;IF(LEN(CONSOLIDADO!G1752)=1,"00"&amp;CONSOLIDADO!G1752,IF(LEN(CONSOLIDADO!G1752)=2,"0"&amp;CONSOLIDADO!G1752,IF(LEN(CONSOLIDADO!G1752)=3,CONSOLIDADO!G1752,""))))=TRUE,"",CONSOLIDADO!D1752&amp;IF(LEN(CONSOLIDADO!G1752)=1,"00"&amp;CONSOLIDADO!G1752,IF(LEN(CONSOLIDADO!G1752)=2,"0"&amp;CONSOLIDADO!G1752,IF(LEN(CONSOLIDADO!G1752)=3,CONSOLIDADO!G1752,""))))</f>
        <v/>
      </c>
      <c r="G1748" s="16">
        <f>CONSOLIDADO!B1752</f>
        <v>0</v>
      </c>
      <c r="H1748" s="16" t="str">
        <f>MID(CONSOLIDADO!E1752,6,250)</f>
        <v/>
      </c>
      <c r="I1748" s="36">
        <f>CONSOLIDADO!H1752</f>
        <v>0</v>
      </c>
      <c r="J1748" s="34" t="str">
        <f>+CONSOLIDADO!P1752&amp;" - "&amp;CONSOLIDADO!Q1752&amp;" - "&amp;CONSOLIDADO!R1752&amp;" "&amp;CONSOLIDADO!S1752</f>
        <v xml:space="preserve"> -  -  </v>
      </c>
      <c r="K1748" s="34" t="str">
        <f>+CONSOLIDADO!J1752&amp;" "&amp;CONSOLIDADO!K1752</f>
        <v xml:space="preserve"> </v>
      </c>
      <c r="L1748" s="16" t="str">
        <f>+CONSOLIDADO!L1752&amp;" "&amp;CONSOLIDADO!M1752</f>
        <v xml:space="preserve"> </v>
      </c>
      <c r="M1748" s="16" t="str">
        <f>+CONSOLIDADO!N1752&amp;" "&amp;CONSOLIDADO!O1752</f>
        <v xml:space="preserve"> </v>
      </c>
    </row>
    <row r="1749" spans="1:13" x14ac:dyDescent="0.2">
      <c r="A1749" s="34" t="str">
        <f t="shared" si="135"/>
        <v>-1246</v>
      </c>
      <c r="B1749" s="34">
        <f t="shared" si="136"/>
        <v>1246</v>
      </c>
      <c r="C1749" s="34" t="str">
        <f t="shared" si="137"/>
        <v/>
      </c>
      <c r="D1749" s="34" t="str">
        <f t="shared" si="138"/>
        <v/>
      </c>
      <c r="E1749" s="34" t="str">
        <f t="shared" si="139"/>
        <v/>
      </c>
      <c r="F1749" s="35" t="str">
        <f>IF(ISERROR(CONSOLIDADO!D1753&amp;IF(LEN(CONSOLIDADO!G1753)=1,"00"&amp;CONSOLIDADO!G1753,IF(LEN(CONSOLIDADO!G1753)=2,"0"&amp;CONSOLIDADO!G1753,IF(LEN(CONSOLIDADO!G1753)=3,CONSOLIDADO!G1753,""))))=TRUE,"",CONSOLIDADO!D1753&amp;IF(LEN(CONSOLIDADO!G1753)=1,"00"&amp;CONSOLIDADO!G1753,IF(LEN(CONSOLIDADO!G1753)=2,"0"&amp;CONSOLIDADO!G1753,IF(LEN(CONSOLIDADO!G1753)=3,CONSOLIDADO!G1753,""))))</f>
        <v/>
      </c>
      <c r="G1749" s="16">
        <f>CONSOLIDADO!B1753</f>
        <v>0</v>
      </c>
      <c r="H1749" s="16" t="str">
        <f>MID(CONSOLIDADO!E1753,6,250)</f>
        <v/>
      </c>
      <c r="I1749" s="36">
        <f>CONSOLIDADO!H1753</f>
        <v>0</v>
      </c>
      <c r="J1749" s="34" t="str">
        <f>+CONSOLIDADO!P1753&amp;" - "&amp;CONSOLIDADO!Q1753&amp;" - "&amp;CONSOLIDADO!R1753&amp;" "&amp;CONSOLIDADO!S1753</f>
        <v xml:space="preserve"> -  -  </v>
      </c>
      <c r="K1749" s="34" t="str">
        <f>+CONSOLIDADO!J1753&amp;" "&amp;CONSOLIDADO!K1753</f>
        <v xml:space="preserve"> </v>
      </c>
      <c r="L1749" s="16" t="str">
        <f>+CONSOLIDADO!L1753&amp;" "&amp;CONSOLIDADO!M1753</f>
        <v xml:space="preserve"> </v>
      </c>
      <c r="M1749" s="16" t="str">
        <f>+CONSOLIDADO!N1753&amp;" "&amp;CONSOLIDADO!O1753</f>
        <v xml:space="preserve"> </v>
      </c>
    </row>
    <row r="1750" spans="1:13" x14ac:dyDescent="0.2">
      <c r="A1750" s="34" t="str">
        <f t="shared" si="135"/>
        <v>-1247</v>
      </c>
      <c r="B1750" s="34">
        <f t="shared" si="136"/>
        <v>1247</v>
      </c>
      <c r="C1750" s="34" t="str">
        <f t="shared" si="137"/>
        <v/>
      </c>
      <c r="D1750" s="34" t="str">
        <f t="shared" si="138"/>
        <v/>
      </c>
      <c r="E1750" s="34" t="str">
        <f t="shared" si="139"/>
        <v/>
      </c>
      <c r="F1750" s="35" t="str">
        <f>IF(ISERROR(CONSOLIDADO!D1754&amp;IF(LEN(CONSOLIDADO!G1754)=1,"00"&amp;CONSOLIDADO!G1754,IF(LEN(CONSOLIDADO!G1754)=2,"0"&amp;CONSOLIDADO!G1754,IF(LEN(CONSOLIDADO!G1754)=3,CONSOLIDADO!G1754,""))))=TRUE,"",CONSOLIDADO!D1754&amp;IF(LEN(CONSOLIDADO!G1754)=1,"00"&amp;CONSOLIDADO!G1754,IF(LEN(CONSOLIDADO!G1754)=2,"0"&amp;CONSOLIDADO!G1754,IF(LEN(CONSOLIDADO!G1754)=3,CONSOLIDADO!G1754,""))))</f>
        <v/>
      </c>
      <c r="G1750" s="16">
        <f>CONSOLIDADO!B1754</f>
        <v>0</v>
      </c>
      <c r="H1750" s="16" t="str">
        <f>MID(CONSOLIDADO!E1754,6,250)</f>
        <v/>
      </c>
      <c r="I1750" s="36">
        <f>CONSOLIDADO!H1754</f>
        <v>0</v>
      </c>
      <c r="J1750" s="34" t="str">
        <f>+CONSOLIDADO!P1754&amp;" - "&amp;CONSOLIDADO!Q1754&amp;" - "&amp;CONSOLIDADO!R1754&amp;" "&amp;CONSOLIDADO!S1754</f>
        <v xml:space="preserve"> -  -  </v>
      </c>
      <c r="K1750" s="34" t="str">
        <f>+CONSOLIDADO!J1754&amp;" "&amp;CONSOLIDADO!K1754</f>
        <v xml:space="preserve"> </v>
      </c>
      <c r="L1750" s="16" t="str">
        <f>+CONSOLIDADO!L1754&amp;" "&amp;CONSOLIDADO!M1754</f>
        <v xml:space="preserve"> </v>
      </c>
      <c r="M1750" s="16" t="str">
        <f>+CONSOLIDADO!N1754&amp;" "&amp;CONSOLIDADO!O1754</f>
        <v xml:space="preserve"> </v>
      </c>
    </row>
    <row r="1751" spans="1:13" x14ac:dyDescent="0.2">
      <c r="A1751" s="34" t="str">
        <f t="shared" si="135"/>
        <v>-1248</v>
      </c>
      <c r="B1751" s="34">
        <f t="shared" si="136"/>
        <v>1248</v>
      </c>
      <c r="C1751" s="34" t="str">
        <f t="shared" si="137"/>
        <v/>
      </c>
      <c r="D1751" s="34" t="str">
        <f t="shared" si="138"/>
        <v/>
      </c>
      <c r="E1751" s="34" t="str">
        <f t="shared" si="139"/>
        <v/>
      </c>
      <c r="F1751" s="35" t="str">
        <f>IF(ISERROR(CONSOLIDADO!D1755&amp;IF(LEN(CONSOLIDADO!G1755)=1,"00"&amp;CONSOLIDADO!G1755,IF(LEN(CONSOLIDADO!G1755)=2,"0"&amp;CONSOLIDADO!G1755,IF(LEN(CONSOLIDADO!G1755)=3,CONSOLIDADO!G1755,""))))=TRUE,"",CONSOLIDADO!D1755&amp;IF(LEN(CONSOLIDADO!G1755)=1,"00"&amp;CONSOLIDADO!G1755,IF(LEN(CONSOLIDADO!G1755)=2,"0"&amp;CONSOLIDADO!G1755,IF(LEN(CONSOLIDADO!G1755)=3,CONSOLIDADO!G1755,""))))</f>
        <v/>
      </c>
      <c r="G1751" s="16">
        <f>CONSOLIDADO!B1755</f>
        <v>0</v>
      </c>
      <c r="H1751" s="16" t="str">
        <f>MID(CONSOLIDADO!E1755,6,250)</f>
        <v/>
      </c>
      <c r="I1751" s="36">
        <f>CONSOLIDADO!H1755</f>
        <v>0</v>
      </c>
      <c r="J1751" s="34" t="str">
        <f>+CONSOLIDADO!P1755&amp;" - "&amp;CONSOLIDADO!Q1755&amp;" - "&amp;CONSOLIDADO!R1755&amp;" "&amp;CONSOLIDADO!S1755</f>
        <v xml:space="preserve"> -  -  </v>
      </c>
      <c r="K1751" s="34" t="str">
        <f>+CONSOLIDADO!J1755&amp;" "&amp;CONSOLIDADO!K1755</f>
        <v xml:space="preserve"> </v>
      </c>
      <c r="L1751" s="16" t="str">
        <f>+CONSOLIDADO!L1755&amp;" "&amp;CONSOLIDADO!M1755</f>
        <v xml:space="preserve"> </v>
      </c>
      <c r="M1751" s="16" t="str">
        <f>+CONSOLIDADO!N1755&amp;" "&amp;CONSOLIDADO!O1755</f>
        <v xml:space="preserve"> </v>
      </c>
    </row>
    <row r="1752" spans="1:13" x14ac:dyDescent="0.2">
      <c r="A1752" s="34" t="str">
        <f t="shared" si="135"/>
        <v>-1249</v>
      </c>
      <c r="B1752" s="34">
        <f t="shared" si="136"/>
        <v>1249</v>
      </c>
      <c r="C1752" s="34" t="str">
        <f t="shared" si="137"/>
        <v/>
      </c>
      <c r="D1752" s="34" t="str">
        <f t="shared" si="138"/>
        <v/>
      </c>
      <c r="E1752" s="34" t="str">
        <f t="shared" si="139"/>
        <v/>
      </c>
      <c r="F1752" s="35" t="str">
        <f>IF(ISERROR(CONSOLIDADO!D1756&amp;IF(LEN(CONSOLIDADO!G1756)=1,"00"&amp;CONSOLIDADO!G1756,IF(LEN(CONSOLIDADO!G1756)=2,"0"&amp;CONSOLIDADO!G1756,IF(LEN(CONSOLIDADO!G1756)=3,CONSOLIDADO!G1756,""))))=TRUE,"",CONSOLIDADO!D1756&amp;IF(LEN(CONSOLIDADO!G1756)=1,"00"&amp;CONSOLIDADO!G1756,IF(LEN(CONSOLIDADO!G1756)=2,"0"&amp;CONSOLIDADO!G1756,IF(LEN(CONSOLIDADO!G1756)=3,CONSOLIDADO!G1756,""))))</f>
        <v/>
      </c>
      <c r="G1752" s="16">
        <f>CONSOLIDADO!B1756</f>
        <v>0</v>
      </c>
      <c r="H1752" s="16" t="str">
        <f>MID(CONSOLIDADO!E1756,6,250)</f>
        <v/>
      </c>
      <c r="I1752" s="36">
        <f>CONSOLIDADO!H1756</f>
        <v>0</v>
      </c>
      <c r="J1752" s="34" t="str">
        <f>+CONSOLIDADO!P1756&amp;" - "&amp;CONSOLIDADO!Q1756&amp;" - "&amp;CONSOLIDADO!R1756&amp;" "&amp;CONSOLIDADO!S1756</f>
        <v xml:space="preserve"> -  -  </v>
      </c>
      <c r="K1752" s="34" t="str">
        <f>+CONSOLIDADO!J1756&amp;" "&amp;CONSOLIDADO!K1756</f>
        <v xml:space="preserve"> </v>
      </c>
      <c r="L1752" s="16" t="str">
        <f>+CONSOLIDADO!L1756&amp;" "&amp;CONSOLIDADO!M1756</f>
        <v xml:space="preserve"> </v>
      </c>
      <c r="M1752" s="16" t="str">
        <f>+CONSOLIDADO!N1756&amp;" "&amp;CONSOLIDADO!O1756</f>
        <v xml:space="preserve"> </v>
      </c>
    </row>
    <row r="1753" spans="1:13" x14ac:dyDescent="0.2">
      <c r="A1753" s="34" t="str">
        <f t="shared" si="135"/>
        <v>-1250</v>
      </c>
      <c r="B1753" s="34">
        <f t="shared" si="136"/>
        <v>1250</v>
      </c>
      <c r="C1753" s="34" t="str">
        <f t="shared" si="137"/>
        <v/>
      </c>
      <c r="D1753" s="34" t="str">
        <f t="shared" si="138"/>
        <v/>
      </c>
      <c r="E1753" s="34" t="str">
        <f t="shared" si="139"/>
        <v/>
      </c>
      <c r="F1753" s="35" t="str">
        <f>IF(ISERROR(CONSOLIDADO!D1757&amp;IF(LEN(CONSOLIDADO!G1757)=1,"00"&amp;CONSOLIDADO!G1757,IF(LEN(CONSOLIDADO!G1757)=2,"0"&amp;CONSOLIDADO!G1757,IF(LEN(CONSOLIDADO!G1757)=3,CONSOLIDADO!G1757,""))))=TRUE,"",CONSOLIDADO!D1757&amp;IF(LEN(CONSOLIDADO!G1757)=1,"00"&amp;CONSOLIDADO!G1757,IF(LEN(CONSOLIDADO!G1757)=2,"0"&amp;CONSOLIDADO!G1757,IF(LEN(CONSOLIDADO!G1757)=3,CONSOLIDADO!G1757,""))))</f>
        <v/>
      </c>
      <c r="G1753" s="16">
        <f>CONSOLIDADO!B1757</f>
        <v>0</v>
      </c>
      <c r="H1753" s="16" t="str">
        <f>MID(CONSOLIDADO!E1757,6,250)</f>
        <v/>
      </c>
      <c r="I1753" s="36">
        <f>CONSOLIDADO!H1757</f>
        <v>0</v>
      </c>
      <c r="J1753" s="34" t="str">
        <f>+CONSOLIDADO!P1757&amp;" - "&amp;CONSOLIDADO!Q1757&amp;" - "&amp;CONSOLIDADO!R1757&amp;" "&amp;CONSOLIDADO!S1757</f>
        <v xml:space="preserve"> -  -  </v>
      </c>
      <c r="K1753" s="34" t="str">
        <f>+CONSOLIDADO!J1757&amp;" "&amp;CONSOLIDADO!K1757</f>
        <v xml:space="preserve"> </v>
      </c>
      <c r="L1753" s="16" t="str">
        <f>+CONSOLIDADO!L1757&amp;" "&amp;CONSOLIDADO!M1757</f>
        <v xml:space="preserve"> </v>
      </c>
      <c r="M1753" s="16" t="str">
        <f>+CONSOLIDADO!N1757&amp;" "&amp;CONSOLIDADO!O1757</f>
        <v xml:space="preserve"> </v>
      </c>
    </row>
    <row r="1754" spans="1:13" x14ac:dyDescent="0.2">
      <c r="A1754" s="34" t="str">
        <f t="shared" si="135"/>
        <v>-1251</v>
      </c>
      <c r="B1754" s="34">
        <f t="shared" si="136"/>
        <v>1251</v>
      </c>
      <c r="C1754" s="34" t="str">
        <f t="shared" si="137"/>
        <v/>
      </c>
      <c r="D1754" s="34" t="str">
        <f t="shared" si="138"/>
        <v/>
      </c>
      <c r="E1754" s="34" t="str">
        <f t="shared" si="139"/>
        <v/>
      </c>
      <c r="F1754" s="35" t="str">
        <f>IF(ISERROR(CONSOLIDADO!D1758&amp;IF(LEN(CONSOLIDADO!G1758)=1,"00"&amp;CONSOLIDADO!G1758,IF(LEN(CONSOLIDADO!G1758)=2,"0"&amp;CONSOLIDADO!G1758,IF(LEN(CONSOLIDADO!G1758)=3,CONSOLIDADO!G1758,""))))=TRUE,"",CONSOLIDADO!D1758&amp;IF(LEN(CONSOLIDADO!G1758)=1,"00"&amp;CONSOLIDADO!G1758,IF(LEN(CONSOLIDADO!G1758)=2,"0"&amp;CONSOLIDADO!G1758,IF(LEN(CONSOLIDADO!G1758)=3,CONSOLIDADO!G1758,""))))</f>
        <v/>
      </c>
      <c r="G1754" s="16">
        <f>CONSOLIDADO!B1758</f>
        <v>0</v>
      </c>
      <c r="H1754" s="16" t="str">
        <f>MID(CONSOLIDADO!E1758,6,250)</f>
        <v/>
      </c>
      <c r="I1754" s="36">
        <f>CONSOLIDADO!H1758</f>
        <v>0</v>
      </c>
      <c r="J1754" s="34" t="str">
        <f>+CONSOLIDADO!P1758&amp;" - "&amp;CONSOLIDADO!Q1758&amp;" - "&amp;CONSOLIDADO!R1758&amp;" "&amp;CONSOLIDADO!S1758</f>
        <v xml:space="preserve"> -  -  </v>
      </c>
      <c r="K1754" s="34" t="str">
        <f>+CONSOLIDADO!J1758&amp;" "&amp;CONSOLIDADO!K1758</f>
        <v xml:space="preserve"> </v>
      </c>
      <c r="L1754" s="16" t="str">
        <f>+CONSOLIDADO!L1758&amp;" "&amp;CONSOLIDADO!M1758</f>
        <v xml:space="preserve"> </v>
      </c>
      <c r="M1754" s="16" t="str">
        <f>+CONSOLIDADO!N1758&amp;" "&amp;CONSOLIDADO!O1758</f>
        <v xml:space="preserve"> </v>
      </c>
    </row>
    <row r="1755" spans="1:13" x14ac:dyDescent="0.2">
      <c r="A1755" s="34" t="str">
        <f t="shared" si="135"/>
        <v>-1252</v>
      </c>
      <c r="B1755" s="34">
        <f t="shared" si="136"/>
        <v>1252</v>
      </c>
      <c r="C1755" s="34" t="str">
        <f t="shared" si="137"/>
        <v/>
      </c>
      <c r="D1755" s="34" t="str">
        <f t="shared" si="138"/>
        <v/>
      </c>
      <c r="E1755" s="34" t="str">
        <f t="shared" si="139"/>
        <v/>
      </c>
      <c r="F1755" s="35" t="str">
        <f>IF(ISERROR(CONSOLIDADO!D1759&amp;IF(LEN(CONSOLIDADO!G1759)=1,"00"&amp;CONSOLIDADO!G1759,IF(LEN(CONSOLIDADO!G1759)=2,"0"&amp;CONSOLIDADO!G1759,IF(LEN(CONSOLIDADO!G1759)=3,CONSOLIDADO!G1759,""))))=TRUE,"",CONSOLIDADO!D1759&amp;IF(LEN(CONSOLIDADO!G1759)=1,"00"&amp;CONSOLIDADO!G1759,IF(LEN(CONSOLIDADO!G1759)=2,"0"&amp;CONSOLIDADO!G1759,IF(LEN(CONSOLIDADO!G1759)=3,CONSOLIDADO!G1759,""))))</f>
        <v/>
      </c>
      <c r="G1755" s="16">
        <f>CONSOLIDADO!B1759</f>
        <v>0</v>
      </c>
      <c r="H1755" s="16" t="str">
        <f>MID(CONSOLIDADO!E1759,6,250)</f>
        <v/>
      </c>
      <c r="I1755" s="36">
        <f>CONSOLIDADO!H1759</f>
        <v>0</v>
      </c>
      <c r="J1755" s="34" t="str">
        <f>+CONSOLIDADO!P1759&amp;" - "&amp;CONSOLIDADO!Q1759&amp;" - "&amp;CONSOLIDADO!R1759&amp;" "&amp;CONSOLIDADO!S1759</f>
        <v xml:space="preserve"> -  -  </v>
      </c>
      <c r="K1755" s="34" t="str">
        <f>+CONSOLIDADO!J1759&amp;" "&amp;CONSOLIDADO!K1759</f>
        <v xml:space="preserve"> </v>
      </c>
      <c r="L1755" s="16" t="str">
        <f>+CONSOLIDADO!L1759&amp;" "&amp;CONSOLIDADO!M1759</f>
        <v xml:space="preserve"> </v>
      </c>
      <c r="M1755" s="16" t="str">
        <f>+CONSOLIDADO!N1759&amp;" "&amp;CONSOLIDADO!O1759</f>
        <v xml:space="preserve"> </v>
      </c>
    </row>
    <row r="1756" spans="1:13" x14ac:dyDescent="0.2">
      <c r="A1756" s="34" t="str">
        <f t="shared" si="135"/>
        <v>-1253</v>
      </c>
      <c r="B1756" s="34">
        <f t="shared" si="136"/>
        <v>1253</v>
      </c>
      <c r="C1756" s="34" t="str">
        <f t="shared" si="137"/>
        <v/>
      </c>
      <c r="D1756" s="34" t="str">
        <f t="shared" si="138"/>
        <v/>
      </c>
      <c r="E1756" s="34" t="str">
        <f t="shared" si="139"/>
        <v/>
      </c>
      <c r="F1756" s="35" t="str">
        <f>IF(ISERROR(CONSOLIDADO!D1760&amp;IF(LEN(CONSOLIDADO!G1760)=1,"00"&amp;CONSOLIDADO!G1760,IF(LEN(CONSOLIDADO!G1760)=2,"0"&amp;CONSOLIDADO!G1760,IF(LEN(CONSOLIDADO!G1760)=3,CONSOLIDADO!G1760,""))))=TRUE,"",CONSOLIDADO!D1760&amp;IF(LEN(CONSOLIDADO!G1760)=1,"00"&amp;CONSOLIDADO!G1760,IF(LEN(CONSOLIDADO!G1760)=2,"0"&amp;CONSOLIDADO!G1760,IF(LEN(CONSOLIDADO!G1760)=3,CONSOLIDADO!G1760,""))))</f>
        <v/>
      </c>
      <c r="G1756" s="16">
        <f>CONSOLIDADO!B1760</f>
        <v>0</v>
      </c>
      <c r="H1756" s="16" t="str">
        <f>MID(CONSOLIDADO!E1760,6,250)</f>
        <v/>
      </c>
      <c r="I1756" s="36">
        <f>CONSOLIDADO!H1760</f>
        <v>0</v>
      </c>
      <c r="J1756" s="34" t="str">
        <f>+CONSOLIDADO!P1760&amp;" - "&amp;CONSOLIDADO!Q1760&amp;" - "&amp;CONSOLIDADO!R1760&amp;" "&amp;CONSOLIDADO!S1760</f>
        <v xml:space="preserve"> -  -  </v>
      </c>
      <c r="K1756" s="34" t="str">
        <f>+CONSOLIDADO!J1760&amp;" "&amp;CONSOLIDADO!K1760</f>
        <v xml:space="preserve"> </v>
      </c>
      <c r="L1756" s="16" t="str">
        <f>+CONSOLIDADO!L1760&amp;" "&amp;CONSOLIDADO!M1760</f>
        <v xml:space="preserve"> </v>
      </c>
      <c r="M1756" s="16" t="str">
        <f>+CONSOLIDADO!N1760&amp;" "&amp;CONSOLIDADO!O1760</f>
        <v xml:space="preserve"> </v>
      </c>
    </row>
    <row r="1757" spans="1:13" x14ac:dyDescent="0.2">
      <c r="A1757" s="34" t="str">
        <f t="shared" si="135"/>
        <v>-1254</v>
      </c>
      <c r="B1757" s="34">
        <f t="shared" si="136"/>
        <v>1254</v>
      </c>
      <c r="C1757" s="34" t="str">
        <f t="shared" si="137"/>
        <v/>
      </c>
      <c r="D1757" s="34" t="str">
        <f t="shared" si="138"/>
        <v/>
      </c>
      <c r="E1757" s="34" t="str">
        <f t="shared" si="139"/>
        <v/>
      </c>
      <c r="F1757" s="35" t="str">
        <f>IF(ISERROR(CONSOLIDADO!D1761&amp;IF(LEN(CONSOLIDADO!G1761)=1,"00"&amp;CONSOLIDADO!G1761,IF(LEN(CONSOLIDADO!G1761)=2,"0"&amp;CONSOLIDADO!G1761,IF(LEN(CONSOLIDADO!G1761)=3,CONSOLIDADO!G1761,""))))=TRUE,"",CONSOLIDADO!D1761&amp;IF(LEN(CONSOLIDADO!G1761)=1,"00"&amp;CONSOLIDADO!G1761,IF(LEN(CONSOLIDADO!G1761)=2,"0"&amp;CONSOLIDADO!G1761,IF(LEN(CONSOLIDADO!G1761)=3,CONSOLIDADO!G1761,""))))</f>
        <v/>
      </c>
      <c r="G1757" s="16">
        <f>CONSOLIDADO!B1761</f>
        <v>0</v>
      </c>
      <c r="H1757" s="16" t="str">
        <f>MID(CONSOLIDADO!E1761,6,250)</f>
        <v/>
      </c>
      <c r="I1757" s="36">
        <f>CONSOLIDADO!H1761</f>
        <v>0</v>
      </c>
      <c r="J1757" s="34" t="str">
        <f>+CONSOLIDADO!P1761&amp;" - "&amp;CONSOLIDADO!Q1761&amp;" - "&amp;CONSOLIDADO!R1761&amp;" "&amp;CONSOLIDADO!S1761</f>
        <v xml:space="preserve"> -  -  </v>
      </c>
      <c r="K1757" s="34" t="str">
        <f>+CONSOLIDADO!J1761&amp;" "&amp;CONSOLIDADO!K1761</f>
        <v xml:space="preserve"> </v>
      </c>
      <c r="L1757" s="16" t="str">
        <f>+CONSOLIDADO!L1761&amp;" "&amp;CONSOLIDADO!M1761</f>
        <v xml:space="preserve"> </v>
      </c>
      <c r="M1757" s="16" t="str">
        <f>+CONSOLIDADO!N1761&amp;" "&amp;CONSOLIDADO!O1761</f>
        <v xml:space="preserve"> </v>
      </c>
    </row>
    <row r="1758" spans="1:13" x14ac:dyDescent="0.2">
      <c r="A1758" s="34" t="str">
        <f t="shared" si="135"/>
        <v>-1255</v>
      </c>
      <c r="B1758" s="34">
        <f t="shared" si="136"/>
        <v>1255</v>
      </c>
      <c r="C1758" s="34" t="str">
        <f t="shared" si="137"/>
        <v/>
      </c>
      <c r="D1758" s="34" t="str">
        <f t="shared" si="138"/>
        <v/>
      </c>
      <c r="E1758" s="34" t="str">
        <f t="shared" si="139"/>
        <v/>
      </c>
      <c r="F1758" s="35" t="str">
        <f>IF(ISERROR(CONSOLIDADO!D1762&amp;IF(LEN(CONSOLIDADO!G1762)=1,"00"&amp;CONSOLIDADO!G1762,IF(LEN(CONSOLIDADO!G1762)=2,"0"&amp;CONSOLIDADO!G1762,IF(LEN(CONSOLIDADO!G1762)=3,CONSOLIDADO!G1762,""))))=TRUE,"",CONSOLIDADO!D1762&amp;IF(LEN(CONSOLIDADO!G1762)=1,"00"&amp;CONSOLIDADO!G1762,IF(LEN(CONSOLIDADO!G1762)=2,"0"&amp;CONSOLIDADO!G1762,IF(LEN(CONSOLIDADO!G1762)=3,CONSOLIDADO!G1762,""))))</f>
        <v/>
      </c>
      <c r="G1758" s="16">
        <f>CONSOLIDADO!B1762</f>
        <v>0</v>
      </c>
      <c r="H1758" s="16" t="str">
        <f>MID(CONSOLIDADO!E1762,6,250)</f>
        <v/>
      </c>
      <c r="I1758" s="36">
        <f>CONSOLIDADO!H1762</f>
        <v>0</v>
      </c>
      <c r="J1758" s="34" t="str">
        <f>+CONSOLIDADO!P1762&amp;" - "&amp;CONSOLIDADO!Q1762&amp;" - "&amp;CONSOLIDADO!R1762&amp;" "&amp;CONSOLIDADO!S1762</f>
        <v xml:space="preserve"> -  -  </v>
      </c>
      <c r="K1758" s="34" t="str">
        <f>+CONSOLIDADO!J1762&amp;" "&amp;CONSOLIDADO!K1762</f>
        <v xml:space="preserve"> </v>
      </c>
      <c r="L1758" s="16" t="str">
        <f>+CONSOLIDADO!L1762&amp;" "&amp;CONSOLIDADO!M1762</f>
        <v xml:space="preserve"> </v>
      </c>
      <c r="M1758" s="16" t="str">
        <f>+CONSOLIDADO!N1762&amp;" "&amp;CONSOLIDADO!O1762</f>
        <v xml:space="preserve"> </v>
      </c>
    </row>
    <row r="1759" spans="1:13" x14ac:dyDescent="0.2">
      <c r="A1759" s="34" t="str">
        <f t="shared" si="135"/>
        <v>-1256</v>
      </c>
      <c r="B1759" s="34">
        <f t="shared" si="136"/>
        <v>1256</v>
      </c>
      <c r="C1759" s="34" t="str">
        <f t="shared" si="137"/>
        <v/>
      </c>
      <c r="D1759" s="34" t="str">
        <f t="shared" si="138"/>
        <v/>
      </c>
      <c r="E1759" s="34" t="str">
        <f t="shared" si="139"/>
        <v/>
      </c>
      <c r="F1759" s="35" t="str">
        <f>IF(ISERROR(CONSOLIDADO!D1763&amp;IF(LEN(CONSOLIDADO!G1763)=1,"00"&amp;CONSOLIDADO!G1763,IF(LEN(CONSOLIDADO!G1763)=2,"0"&amp;CONSOLIDADO!G1763,IF(LEN(CONSOLIDADO!G1763)=3,CONSOLIDADO!G1763,""))))=TRUE,"",CONSOLIDADO!D1763&amp;IF(LEN(CONSOLIDADO!G1763)=1,"00"&amp;CONSOLIDADO!G1763,IF(LEN(CONSOLIDADO!G1763)=2,"0"&amp;CONSOLIDADO!G1763,IF(LEN(CONSOLIDADO!G1763)=3,CONSOLIDADO!G1763,""))))</f>
        <v/>
      </c>
      <c r="G1759" s="16">
        <f>CONSOLIDADO!B1763</f>
        <v>0</v>
      </c>
      <c r="H1759" s="16" t="str">
        <f>MID(CONSOLIDADO!E1763,6,250)</f>
        <v/>
      </c>
      <c r="I1759" s="36">
        <f>CONSOLIDADO!H1763</f>
        <v>0</v>
      </c>
      <c r="J1759" s="34" t="str">
        <f>+CONSOLIDADO!P1763&amp;" - "&amp;CONSOLIDADO!Q1763&amp;" - "&amp;CONSOLIDADO!R1763&amp;" "&amp;CONSOLIDADO!S1763</f>
        <v xml:space="preserve"> -  -  </v>
      </c>
      <c r="K1759" s="34" t="str">
        <f>+CONSOLIDADO!J1763&amp;" "&amp;CONSOLIDADO!K1763</f>
        <v xml:space="preserve"> </v>
      </c>
      <c r="L1759" s="16" t="str">
        <f>+CONSOLIDADO!L1763&amp;" "&amp;CONSOLIDADO!M1763</f>
        <v xml:space="preserve"> </v>
      </c>
      <c r="M1759" s="16" t="str">
        <f>+CONSOLIDADO!N1763&amp;" "&amp;CONSOLIDADO!O1763</f>
        <v xml:space="preserve"> </v>
      </c>
    </row>
    <row r="1760" spans="1:13" x14ac:dyDescent="0.2">
      <c r="A1760" s="34" t="str">
        <f t="shared" si="135"/>
        <v>-1257</v>
      </c>
      <c r="B1760" s="34">
        <f t="shared" si="136"/>
        <v>1257</v>
      </c>
      <c r="C1760" s="34" t="str">
        <f t="shared" si="137"/>
        <v/>
      </c>
      <c r="D1760" s="34" t="str">
        <f t="shared" si="138"/>
        <v/>
      </c>
      <c r="E1760" s="34" t="str">
        <f t="shared" si="139"/>
        <v/>
      </c>
      <c r="F1760" s="35" t="str">
        <f>IF(ISERROR(CONSOLIDADO!D1764&amp;IF(LEN(CONSOLIDADO!G1764)=1,"00"&amp;CONSOLIDADO!G1764,IF(LEN(CONSOLIDADO!G1764)=2,"0"&amp;CONSOLIDADO!G1764,IF(LEN(CONSOLIDADO!G1764)=3,CONSOLIDADO!G1764,""))))=TRUE,"",CONSOLIDADO!D1764&amp;IF(LEN(CONSOLIDADO!G1764)=1,"00"&amp;CONSOLIDADO!G1764,IF(LEN(CONSOLIDADO!G1764)=2,"0"&amp;CONSOLIDADO!G1764,IF(LEN(CONSOLIDADO!G1764)=3,CONSOLIDADO!G1764,""))))</f>
        <v/>
      </c>
      <c r="G1760" s="16">
        <f>CONSOLIDADO!B1764</f>
        <v>0</v>
      </c>
      <c r="H1760" s="16" t="str">
        <f>MID(CONSOLIDADO!E1764,6,250)</f>
        <v/>
      </c>
      <c r="I1760" s="36">
        <f>CONSOLIDADO!H1764</f>
        <v>0</v>
      </c>
      <c r="J1760" s="34" t="str">
        <f>+CONSOLIDADO!P1764&amp;" - "&amp;CONSOLIDADO!Q1764&amp;" - "&amp;CONSOLIDADO!R1764&amp;" "&amp;CONSOLIDADO!S1764</f>
        <v xml:space="preserve"> -  -  </v>
      </c>
      <c r="K1760" s="34" t="str">
        <f>+CONSOLIDADO!J1764&amp;" "&amp;CONSOLIDADO!K1764</f>
        <v xml:space="preserve"> </v>
      </c>
      <c r="L1760" s="16" t="str">
        <f>+CONSOLIDADO!L1764&amp;" "&amp;CONSOLIDADO!M1764</f>
        <v xml:space="preserve"> </v>
      </c>
      <c r="M1760" s="16" t="str">
        <f>+CONSOLIDADO!N1764&amp;" "&amp;CONSOLIDADO!O1764</f>
        <v xml:space="preserve"> </v>
      </c>
    </row>
    <row r="1761" spans="1:13" x14ac:dyDescent="0.2">
      <c r="A1761" s="34" t="str">
        <f t="shared" si="135"/>
        <v>-1258</v>
      </c>
      <c r="B1761" s="34">
        <f t="shared" si="136"/>
        <v>1258</v>
      </c>
      <c r="C1761" s="34" t="str">
        <f t="shared" si="137"/>
        <v/>
      </c>
      <c r="D1761" s="34" t="str">
        <f t="shared" si="138"/>
        <v/>
      </c>
      <c r="E1761" s="34" t="str">
        <f t="shared" si="139"/>
        <v/>
      </c>
      <c r="F1761" s="35" t="str">
        <f>IF(ISERROR(CONSOLIDADO!D1765&amp;IF(LEN(CONSOLIDADO!G1765)=1,"00"&amp;CONSOLIDADO!G1765,IF(LEN(CONSOLIDADO!G1765)=2,"0"&amp;CONSOLIDADO!G1765,IF(LEN(CONSOLIDADO!G1765)=3,CONSOLIDADO!G1765,""))))=TRUE,"",CONSOLIDADO!D1765&amp;IF(LEN(CONSOLIDADO!G1765)=1,"00"&amp;CONSOLIDADO!G1765,IF(LEN(CONSOLIDADO!G1765)=2,"0"&amp;CONSOLIDADO!G1765,IF(LEN(CONSOLIDADO!G1765)=3,CONSOLIDADO!G1765,""))))</f>
        <v/>
      </c>
      <c r="G1761" s="16">
        <f>CONSOLIDADO!B1765</f>
        <v>0</v>
      </c>
      <c r="H1761" s="16" t="str">
        <f>MID(CONSOLIDADO!E1765,6,250)</f>
        <v/>
      </c>
      <c r="I1761" s="36">
        <f>CONSOLIDADO!H1765</f>
        <v>0</v>
      </c>
      <c r="J1761" s="34" t="str">
        <f>+CONSOLIDADO!P1765&amp;" - "&amp;CONSOLIDADO!Q1765&amp;" - "&amp;CONSOLIDADO!R1765&amp;" "&amp;CONSOLIDADO!S1765</f>
        <v xml:space="preserve"> -  -  </v>
      </c>
      <c r="K1761" s="34" t="str">
        <f>+CONSOLIDADO!J1765&amp;" "&amp;CONSOLIDADO!K1765</f>
        <v xml:space="preserve"> </v>
      </c>
      <c r="L1761" s="16" t="str">
        <f>+CONSOLIDADO!L1765&amp;" "&amp;CONSOLIDADO!M1765</f>
        <v xml:space="preserve"> </v>
      </c>
      <c r="M1761" s="16" t="str">
        <f>+CONSOLIDADO!N1765&amp;" "&amp;CONSOLIDADO!O1765</f>
        <v xml:space="preserve"> </v>
      </c>
    </row>
    <row r="1762" spans="1:13" x14ac:dyDescent="0.2">
      <c r="A1762" s="34" t="str">
        <f t="shared" si="135"/>
        <v>-1259</v>
      </c>
      <c r="B1762" s="34">
        <f t="shared" si="136"/>
        <v>1259</v>
      </c>
      <c r="C1762" s="34" t="str">
        <f t="shared" si="137"/>
        <v/>
      </c>
      <c r="D1762" s="34" t="str">
        <f t="shared" si="138"/>
        <v/>
      </c>
      <c r="E1762" s="34" t="str">
        <f t="shared" si="139"/>
        <v/>
      </c>
      <c r="F1762" s="35" t="str">
        <f>IF(ISERROR(CONSOLIDADO!D1766&amp;IF(LEN(CONSOLIDADO!G1766)=1,"00"&amp;CONSOLIDADO!G1766,IF(LEN(CONSOLIDADO!G1766)=2,"0"&amp;CONSOLIDADO!G1766,IF(LEN(CONSOLIDADO!G1766)=3,CONSOLIDADO!G1766,""))))=TRUE,"",CONSOLIDADO!D1766&amp;IF(LEN(CONSOLIDADO!G1766)=1,"00"&amp;CONSOLIDADO!G1766,IF(LEN(CONSOLIDADO!G1766)=2,"0"&amp;CONSOLIDADO!G1766,IF(LEN(CONSOLIDADO!G1766)=3,CONSOLIDADO!G1766,""))))</f>
        <v/>
      </c>
      <c r="G1762" s="16">
        <f>CONSOLIDADO!B1766</f>
        <v>0</v>
      </c>
      <c r="H1762" s="16" t="str">
        <f>MID(CONSOLIDADO!E1766,6,250)</f>
        <v/>
      </c>
      <c r="I1762" s="36">
        <f>CONSOLIDADO!H1766</f>
        <v>0</v>
      </c>
      <c r="J1762" s="34" t="str">
        <f>+CONSOLIDADO!P1766&amp;" - "&amp;CONSOLIDADO!Q1766&amp;" - "&amp;CONSOLIDADO!R1766&amp;" "&amp;CONSOLIDADO!S1766</f>
        <v xml:space="preserve"> -  -  </v>
      </c>
      <c r="K1762" s="34" t="str">
        <f>+CONSOLIDADO!J1766&amp;" "&amp;CONSOLIDADO!K1766</f>
        <v xml:space="preserve"> </v>
      </c>
      <c r="L1762" s="16" t="str">
        <f>+CONSOLIDADO!L1766&amp;" "&amp;CONSOLIDADO!M1766</f>
        <v xml:space="preserve"> </v>
      </c>
      <c r="M1762" s="16" t="str">
        <f>+CONSOLIDADO!N1766&amp;" "&amp;CONSOLIDADO!O1766</f>
        <v xml:space="preserve"> </v>
      </c>
    </row>
    <row r="1763" spans="1:13" x14ac:dyDescent="0.2">
      <c r="A1763" s="34" t="str">
        <f t="shared" si="135"/>
        <v>-1260</v>
      </c>
      <c r="B1763" s="34">
        <f t="shared" si="136"/>
        <v>1260</v>
      </c>
      <c r="C1763" s="34" t="str">
        <f t="shared" si="137"/>
        <v/>
      </c>
      <c r="D1763" s="34" t="str">
        <f t="shared" si="138"/>
        <v/>
      </c>
      <c r="E1763" s="34" t="str">
        <f t="shared" si="139"/>
        <v/>
      </c>
      <c r="F1763" s="35" t="str">
        <f>IF(ISERROR(CONSOLIDADO!D1767&amp;IF(LEN(CONSOLIDADO!G1767)=1,"00"&amp;CONSOLIDADO!G1767,IF(LEN(CONSOLIDADO!G1767)=2,"0"&amp;CONSOLIDADO!G1767,IF(LEN(CONSOLIDADO!G1767)=3,CONSOLIDADO!G1767,""))))=TRUE,"",CONSOLIDADO!D1767&amp;IF(LEN(CONSOLIDADO!G1767)=1,"00"&amp;CONSOLIDADO!G1767,IF(LEN(CONSOLIDADO!G1767)=2,"0"&amp;CONSOLIDADO!G1767,IF(LEN(CONSOLIDADO!G1767)=3,CONSOLIDADO!G1767,""))))</f>
        <v/>
      </c>
      <c r="G1763" s="16">
        <f>CONSOLIDADO!B1767</f>
        <v>0</v>
      </c>
      <c r="H1763" s="16" t="str">
        <f>MID(CONSOLIDADO!E1767,6,250)</f>
        <v/>
      </c>
      <c r="I1763" s="36">
        <f>CONSOLIDADO!H1767</f>
        <v>0</v>
      </c>
      <c r="J1763" s="34" t="str">
        <f>+CONSOLIDADO!P1767&amp;" - "&amp;CONSOLIDADO!Q1767&amp;" - "&amp;CONSOLIDADO!R1767&amp;" "&amp;CONSOLIDADO!S1767</f>
        <v xml:space="preserve"> -  -  </v>
      </c>
      <c r="K1763" s="34" t="str">
        <f>+CONSOLIDADO!J1767&amp;" "&amp;CONSOLIDADO!K1767</f>
        <v xml:space="preserve"> </v>
      </c>
      <c r="L1763" s="16" t="str">
        <f>+CONSOLIDADO!L1767&amp;" "&amp;CONSOLIDADO!M1767</f>
        <v xml:space="preserve"> </v>
      </c>
      <c r="M1763" s="16" t="str">
        <f>+CONSOLIDADO!N1767&amp;" "&amp;CONSOLIDADO!O1767</f>
        <v xml:space="preserve"> </v>
      </c>
    </row>
    <row r="1764" spans="1:13" x14ac:dyDescent="0.2">
      <c r="A1764" s="34" t="str">
        <f t="shared" si="135"/>
        <v>-1261</v>
      </c>
      <c r="B1764" s="34">
        <f t="shared" si="136"/>
        <v>1261</v>
      </c>
      <c r="C1764" s="34" t="str">
        <f t="shared" si="137"/>
        <v/>
      </c>
      <c r="D1764" s="34" t="str">
        <f t="shared" si="138"/>
        <v/>
      </c>
      <c r="E1764" s="34" t="str">
        <f t="shared" si="139"/>
        <v/>
      </c>
      <c r="F1764" s="35" t="str">
        <f>IF(ISERROR(CONSOLIDADO!D1768&amp;IF(LEN(CONSOLIDADO!G1768)=1,"00"&amp;CONSOLIDADO!G1768,IF(LEN(CONSOLIDADO!G1768)=2,"0"&amp;CONSOLIDADO!G1768,IF(LEN(CONSOLIDADO!G1768)=3,CONSOLIDADO!G1768,""))))=TRUE,"",CONSOLIDADO!D1768&amp;IF(LEN(CONSOLIDADO!G1768)=1,"00"&amp;CONSOLIDADO!G1768,IF(LEN(CONSOLIDADO!G1768)=2,"0"&amp;CONSOLIDADO!G1768,IF(LEN(CONSOLIDADO!G1768)=3,CONSOLIDADO!G1768,""))))</f>
        <v/>
      </c>
      <c r="G1764" s="16">
        <f>CONSOLIDADO!B1768</f>
        <v>0</v>
      </c>
      <c r="H1764" s="16" t="str">
        <f>MID(CONSOLIDADO!E1768,6,250)</f>
        <v/>
      </c>
      <c r="I1764" s="36">
        <f>CONSOLIDADO!H1768</f>
        <v>0</v>
      </c>
      <c r="J1764" s="34" t="str">
        <f>+CONSOLIDADO!P1768&amp;" - "&amp;CONSOLIDADO!Q1768&amp;" - "&amp;CONSOLIDADO!R1768&amp;" "&amp;CONSOLIDADO!S1768</f>
        <v xml:space="preserve"> -  -  </v>
      </c>
      <c r="K1764" s="34" t="str">
        <f>+CONSOLIDADO!J1768&amp;" "&amp;CONSOLIDADO!K1768</f>
        <v xml:space="preserve"> </v>
      </c>
      <c r="L1764" s="16" t="str">
        <f>+CONSOLIDADO!L1768&amp;" "&amp;CONSOLIDADO!M1768</f>
        <v xml:space="preserve"> </v>
      </c>
      <c r="M1764" s="16" t="str">
        <f>+CONSOLIDADO!N1768&amp;" "&amp;CONSOLIDADO!O1768</f>
        <v xml:space="preserve"> </v>
      </c>
    </row>
    <row r="1765" spans="1:13" x14ac:dyDescent="0.2">
      <c r="A1765" s="34" t="str">
        <f t="shared" si="135"/>
        <v>-1262</v>
      </c>
      <c r="B1765" s="34">
        <f t="shared" si="136"/>
        <v>1262</v>
      </c>
      <c r="C1765" s="34" t="str">
        <f t="shared" si="137"/>
        <v/>
      </c>
      <c r="D1765" s="34" t="str">
        <f t="shared" si="138"/>
        <v/>
      </c>
      <c r="E1765" s="34" t="str">
        <f t="shared" si="139"/>
        <v/>
      </c>
      <c r="F1765" s="35" t="str">
        <f>IF(ISERROR(CONSOLIDADO!D1769&amp;IF(LEN(CONSOLIDADO!G1769)=1,"00"&amp;CONSOLIDADO!G1769,IF(LEN(CONSOLIDADO!G1769)=2,"0"&amp;CONSOLIDADO!G1769,IF(LEN(CONSOLIDADO!G1769)=3,CONSOLIDADO!G1769,""))))=TRUE,"",CONSOLIDADO!D1769&amp;IF(LEN(CONSOLIDADO!G1769)=1,"00"&amp;CONSOLIDADO!G1769,IF(LEN(CONSOLIDADO!G1769)=2,"0"&amp;CONSOLIDADO!G1769,IF(LEN(CONSOLIDADO!G1769)=3,CONSOLIDADO!G1769,""))))</f>
        <v/>
      </c>
      <c r="G1765" s="16">
        <f>CONSOLIDADO!B1769</f>
        <v>0</v>
      </c>
      <c r="H1765" s="16" t="str">
        <f>MID(CONSOLIDADO!E1769,6,250)</f>
        <v/>
      </c>
      <c r="I1765" s="36">
        <f>CONSOLIDADO!H1769</f>
        <v>0</v>
      </c>
      <c r="J1765" s="34" t="str">
        <f>+CONSOLIDADO!P1769&amp;" - "&amp;CONSOLIDADO!Q1769&amp;" - "&amp;CONSOLIDADO!R1769&amp;" "&amp;CONSOLIDADO!S1769</f>
        <v xml:space="preserve"> -  -  </v>
      </c>
      <c r="K1765" s="34" t="str">
        <f>+CONSOLIDADO!J1769&amp;" "&amp;CONSOLIDADO!K1769</f>
        <v xml:space="preserve"> </v>
      </c>
      <c r="L1765" s="16" t="str">
        <f>+CONSOLIDADO!L1769&amp;" "&amp;CONSOLIDADO!M1769</f>
        <v xml:space="preserve"> </v>
      </c>
      <c r="M1765" s="16" t="str">
        <f>+CONSOLIDADO!N1769&amp;" "&amp;CONSOLIDADO!O1769</f>
        <v xml:space="preserve"> </v>
      </c>
    </row>
    <row r="1766" spans="1:13" x14ac:dyDescent="0.2">
      <c r="A1766" s="34" t="str">
        <f t="shared" si="135"/>
        <v>-1263</v>
      </c>
      <c r="B1766" s="34">
        <f t="shared" si="136"/>
        <v>1263</v>
      </c>
      <c r="C1766" s="34" t="str">
        <f t="shared" si="137"/>
        <v/>
      </c>
      <c r="D1766" s="34" t="str">
        <f t="shared" si="138"/>
        <v/>
      </c>
      <c r="E1766" s="34" t="str">
        <f t="shared" si="139"/>
        <v/>
      </c>
      <c r="F1766" s="35" t="str">
        <f>IF(ISERROR(CONSOLIDADO!D1770&amp;IF(LEN(CONSOLIDADO!G1770)=1,"00"&amp;CONSOLIDADO!G1770,IF(LEN(CONSOLIDADO!G1770)=2,"0"&amp;CONSOLIDADO!G1770,IF(LEN(CONSOLIDADO!G1770)=3,CONSOLIDADO!G1770,""))))=TRUE,"",CONSOLIDADO!D1770&amp;IF(LEN(CONSOLIDADO!G1770)=1,"00"&amp;CONSOLIDADO!G1770,IF(LEN(CONSOLIDADO!G1770)=2,"0"&amp;CONSOLIDADO!G1770,IF(LEN(CONSOLIDADO!G1770)=3,CONSOLIDADO!G1770,""))))</f>
        <v/>
      </c>
      <c r="G1766" s="16">
        <f>CONSOLIDADO!B1770</f>
        <v>0</v>
      </c>
      <c r="H1766" s="16" t="str">
        <f>MID(CONSOLIDADO!E1770,6,250)</f>
        <v/>
      </c>
      <c r="I1766" s="36">
        <f>CONSOLIDADO!H1770</f>
        <v>0</v>
      </c>
      <c r="J1766" s="34" t="str">
        <f>+CONSOLIDADO!P1770&amp;" - "&amp;CONSOLIDADO!Q1770&amp;" - "&amp;CONSOLIDADO!R1770&amp;" "&amp;CONSOLIDADO!S1770</f>
        <v xml:space="preserve"> -  -  </v>
      </c>
      <c r="K1766" s="34" t="str">
        <f>+CONSOLIDADO!J1770&amp;" "&amp;CONSOLIDADO!K1770</f>
        <v xml:space="preserve"> </v>
      </c>
      <c r="L1766" s="16" t="str">
        <f>+CONSOLIDADO!L1770&amp;" "&amp;CONSOLIDADO!M1770</f>
        <v xml:space="preserve"> </v>
      </c>
      <c r="M1766" s="16" t="str">
        <f>+CONSOLIDADO!N1770&amp;" "&amp;CONSOLIDADO!O1770</f>
        <v xml:space="preserve"> </v>
      </c>
    </row>
    <row r="1767" spans="1:13" x14ac:dyDescent="0.2">
      <c r="A1767" s="34" t="str">
        <f t="shared" si="135"/>
        <v>-1264</v>
      </c>
      <c r="B1767" s="34">
        <f t="shared" si="136"/>
        <v>1264</v>
      </c>
      <c r="C1767" s="34" t="str">
        <f t="shared" si="137"/>
        <v/>
      </c>
      <c r="D1767" s="34" t="str">
        <f t="shared" si="138"/>
        <v/>
      </c>
      <c r="E1767" s="34" t="str">
        <f t="shared" si="139"/>
        <v/>
      </c>
      <c r="F1767" s="35" t="str">
        <f>IF(ISERROR(CONSOLIDADO!D1771&amp;IF(LEN(CONSOLIDADO!G1771)=1,"00"&amp;CONSOLIDADO!G1771,IF(LEN(CONSOLIDADO!G1771)=2,"0"&amp;CONSOLIDADO!G1771,IF(LEN(CONSOLIDADO!G1771)=3,CONSOLIDADO!G1771,""))))=TRUE,"",CONSOLIDADO!D1771&amp;IF(LEN(CONSOLIDADO!G1771)=1,"00"&amp;CONSOLIDADO!G1771,IF(LEN(CONSOLIDADO!G1771)=2,"0"&amp;CONSOLIDADO!G1771,IF(LEN(CONSOLIDADO!G1771)=3,CONSOLIDADO!G1771,""))))</f>
        <v/>
      </c>
      <c r="G1767" s="16">
        <f>CONSOLIDADO!B1771</f>
        <v>0</v>
      </c>
      <c r="H1767" s="16" t="str">
        <f>MID(CONSOLIDADO!E1771,6,250)</f>
        <v/>
      </c>
      <c r="I1767" s="36">
        <f>CONSOLIDADO!H1771</f>
        <v>0</v>
      </c>
      <c r="J1767" s="34" t="str">
        <f>+CONSOLIDADO!P1771&amp;" - "&amp;CONSOLIDADO!Q1771&amp;" - "&amp;CONSOLIDADO!R1771&amp;" "&amp;CONSOLIDADO!S1771</f>
        <v xml:space="preserve"> -  -  </v>
      </c>
      <c r="K1767" s="34" t="str">
        <f>+CONSOLIDADO!J1771&amp;" "&amp;CONSOLIDADO!K1771</f>
        <v xml:space="preserve"> </v>
      </c>
      <c r="L1767" s="16" t="str">
        <f>+CONSOLIDADO!L1771&amp;" "&amp;CONSOLIDADO!M1771</f>
        <v xml:space="preserve"> </v>
      </c>
      <c r="M1767" s="16" t="str">
        <f>+CONSOLIDADO!N1771&amp;" "&amp;CONSOLIDADO!O1771</f>
        <v xml:space="preserve"> </v>
      </c>
    </row>
    <row r="1768" spans="1:13" x14ac:dyDescent="0.2">
      <c r="A1768" s="34" t="str">
        <f t="shared" si="135"/>
        <v>-1265</v>
      </c>
      <c r="B1768" s="34">
        <f t="shared" si="136"/>
        <v>1265</v>
      </c>
      <c r="C1768" s="34" t="str">
        <f t="shared" si="137"/>
        <v/>
      </c>
      <c r="D1768" s="34" t="str">
        <f t="shared" si="138"/>
        <v/>
      </c>
      <c r="E1768" s="34" t="str">
        <f t="shared" si="139"/>
        <v/>
      </c>
      <c r="F1768" s="35" t="str">
        <f>IF(ISERROR(CONSOLIDADO!D1772&amp;IF(LEN(CONSOLIDADO!G1772)=1,"00"&amp;CONSOLIDADO!G1772,IF(LEN(CONSOLIDADO!G1772)=2,"0"&amp;CONSOLIDADO!G1772,IF(LEN(CONSOLIDADO!G1772)=3,CONSOLIDADO!G1772,""))))=TRUE,"",CONSOLIDADO!D1772&amp;IF(LEN(CONSOLIDADO!G1772)=1,"00"&amp;CONSOLIDADO!G1772,IF(LEN(CONSOLIDADO!G1772)=2,"0"&amp;CONSOLIDADO!G1772,IF(LEN(CONSOLIDADO!G1772)=3,CONSOLIDADO!G1772,""))))</f>
        <v/>
      </c>
      <c r="G1768" s="16">
        <f>CONSOLIDADO!B1772</f>
        <v>0</v>
      </c>
      <c r="H1768" s="16" t="str">
        <f>MID(CONSOLIDADO!E1772,6,250)</f>
        <v/>
      </c>
      <c r="I1768" s="36">
        <f>CONSOLIDADO!H1772</f>
        <v>0</v>
      </c>
      <c r="J1768" s="34" t="str">
        <f>+CONSOLIDADO!P1772&amp;" - "&amp;CONSOLIDADO!Q1772&amp;" - "&amp;CONSOLIDADO!R1772&amp;" "&amp;CONSOLIDADO!S1772</f>
        <v xml:space="preserve"> -  -  </v>
      </c>
      <c r="K1768" s="34" t="str">
        <f>+CONSOLIDADO!J1772&amp;" "&amp;CONSOLIDADO!K1772</f>
        <v xml:space="preserve"> </v>
      </c>
      <c r="L1768" s="16" t="str">
        <f>+CONSOLIDADO!L1772&amp;" "&amp;CONSOLIDADO!M1772</f>
        <v xml:space="preserve"> </v>
      </c>
      <c r="M1768" s="16" t="str">
        <f>+CONSOLIDADO!N1772&amp;" "&amp;CONSOLIDADO!O1772</f>
        <v xml:space="preserve"> </v>
      </c>
    </row>
    <row r="1769" spans="1:13" x14ac:dyDescent="0.2">
      <c r="A1769" s="34" t="str">
        <f t="shared" si="135"/>
        <v>-1266</v>
      </c>
      <c r="B1769" s="34">
        <f t="shared" si="136"/>
        <v>1266</v>
      </c>
      <c r="C1769" s="34" t="str">
        <f t="shared" si="137"/>
        <v/>
      </c>
      <c r="D1769" s="34" t="str">
        <f t="shared" si="138"/>
        <v/>
      </c>
      <c r="E1769" s="34" t="str">
        <f t="shared" si="139"/>
        <v/>
      </c>
      <c r="F1769" s="35" t="str">
        <f>IF(ISERROR(CONSOLIDADO!D1773&amp;IF(LEN(CONSOLIDADO!G1773)=1,"00"&amp;CONSOLIDADO!G1773,IF(LEN(CONSOLIDADO!G1773)=2,"0"&amp;CONSOLIDADO!G1773,IF(LEN(CONSOLIDADO!G1773)=3,CONSOLIDADO!G1773,""))))=TRUE,"",CONSOLIDADO!D1773&amp;IF(LEN(CONSOLIDADO!G1773)=1,"00"&amp;CONSOLIDADO!G1773,IF(LEN(CONSOLIDADO!G1773)=2,"0"&amp;CONSOLIDADO!G1773,IF(LEN(CONSOLIDADO!G1773)=3,CONSOLIDADO!G1773,""))))</f>
        <v/>
      </c>
      <c r="G1769" s="16">
        <f>CONSOLIDADO!B1773</f>
        <v>0</v>
      </c>
      <c r="H1769" s="16" t="str">
        <f>MID(CONSOLIDADO!E1773,6,250)</f>
        <v/>
      </c>
      <c r="I1769" s="36">
        <f>CONSOLIDADO!H1773</f>
        <v>0</v>
      </c>
      <c r="J1769" s="34" t="str">
        <f>+CONSOLIDADO!P1773&amp;" - "&amp;CONSOLIDADO!Q1773&amp;" - "&amp;CONSOLIDADO!R1773&amp;" "&amp;CONSOLIDADO!S1773</f>
        <v xml:space="preserve"> -  -  </v>
      </c>
      <c r="K1769" s="34" t="str">
        <f>+CONSOLIDADO!J1773&amp;" "&amp;CONSOLIDADO!K1773</f>
        <v xml:space="preserve"> </v>
      </c>
      <c r="L1769" s="16" t="str">
        <f>+CONSOLIDADO!L1773&amp;" "&amp;CONSOLIDADO!M1773</f>
        <v xml:space="preserve"> </v>
      </c>
      <c r="M1769" s="16" t="str">
        <f>+CONSOLIDADO!N1773&amp;" "&amp;CONSOLIDADO!O1773</f>
        <v xml:space="preserve"> </v>
      </c>
    </row>
    <row r="1770" spans="1:13" x14ac:dyDescent="0.2">
      <c r="A1770" s="34" t="str">
        <f t="shared" si="135"/>
        <v>-1267</v>
      </c>
      <c r="B1770" s="34">
        <f t="shared" si="136"/>
        <v>1267</v>
      </c>
      <c r="C1770" s="34" t="str">
        <f t="shared" si="137"/>
        <v/>
      </c>
      <c r="D1770" s="34" t="str">
        <f t="shared" si="138"/>
        <v/>
      </c>
      <c r="E1770" s="34" t="str">
        <f t="shared" si="139"/>
        <v/>
      </c>
      <c r="F1770" s="35" t="str">
        <f>IF(ISERROR(CONSOLIDADO!D1774&amp;IF(LEN(CONSOLIDADO!G1774)=1,"00"&amp;CONSOLIDADO!G1774,IF(LEN(CONSOLIDADO!G1774)=2,"0"&amp;CONSOLIDADO!G1774,IF(LEN(CONSOLIDADO!G1774)=3,CONSOLIDADO!G1774,""))))=TRUE,"",CONSOLIDADO!D1774&amp;IF(LEN(CONSOLIDADO!G1774)=1,"00"&amp;CONSOLIDADO!G1774,IF(LEN(CONSOLIDADO!G1774)=2,"0"&amp;CONSOLIDADO!G1774,IF(LEN(CONSOLIDADO!G1774)=3,CONSOLIDADO!G1774,""))))</f>
        <v/>
      </c>
      <c r="G1770" s="16">
        <f>CONSOLIDADO!B1774</f>
        <v>0</v>
      </c>
      <c r="H1770" s="16" t="str">
        <f>MID(CONSOLIDADO!E1774,6,250)</f>
        <v/>
      </c>
      <c r="I1770" s="36">
        <f>CONSOLIDADO!H1774</f>
        <v>0</v>
      </c>
      <c r="J1770" s="34" t="str">
        <f>+CONSOLIDADO!P1774&amp;" - "&amp;CONSOLIDADO!Q1774&amp;" - "&amp;CONSOLIDADO!R1774&amp;" "&amp;CONSOLIDADO!S1774</f>
        <v xml:space="preserve"> -  -  </v>
      </c>
      <c r="K1770" s="34" t="str">
        <f>+CONSOLIDADO!J1774&amp;" "&amp;CONSOLIDADO!K1774</f>
        <v xml:space="preserve"> </v>
      </c>
      <c r="L1770" s="16" t="str">
        <f>+CONSOLIDADO!L1774&amp;" "&amp;CONSOLIDADO!M1774</f>
        <v xml:space="preserve"> </v>
      </c>
      <c r="M1770" s="16" t="str">
        <f>+CONSOLIDADO!N1774&amp;" "&amp;CONSOLIDADO!O1774</f>
        <v xml:space="preserve"> </v>
      </c>
    </row>
    <row r="1771" spans="1:13" x14ac:dyDescent="0.2">
      <c r="A1771" s="34" t="str">
        <f t="shared" si="135"/>
        <v>-1268</v>
      </c>
      <c r="B1771" s="34">
        <f t="shared" si="136"/>
        <v>1268</v>
      </c>
      <c r="C1771" s="34" t="str">
        <f t="shared" si="137"/>
        <v/>
      </c>
      <c r="D1771" s="34" t="str">
        <f t="shared" si="138"/>
        <v/>
      </c>
      <c r="E1771" s="34" t="str">
        <f t="shared" si="139"/>
        <v/>
      </c>
      <c r="F1771" s="35" t="str">
        <f>IF(ISERROR(CONSOLIDADO!D1775&amp;IF(LEN(CONSOLIDADO!G1775)=1,"00"&amp;CONSOLIDADO!G1775,IF(LEN(CONSOLIDADO!G1775)=2,"0"&amp;CONSOLIDADO!G1775,IF(LEN(CONSOLIDADO!G1775)=3,CONSOLIDADO!G1775,""))))=TRUE,"",CONSOLIDADO!D1775&amp;IF(LEN(CONSOLIDADO!G1775)=1,"00"&amp;CONSOLIDADO!G1775,IF(LEN(CONSOLIDADO!G1775)=2,"0"&amp;CONSOLIDADO!G1775,IF(LEN(CONSOLIDADO!G1775)=3,CONSOLIDADO!G1775,""))))</f>
        <v/>
      </c>
      <c r="G1771" s="16">
        <f>CONSOLIDADO!B1775</f>
        <v>0</v>
      </c>
      <c r="H1771" s="16" t="str">
        <f>MID(CONSOLIDADO!E1775,6,250)</f>
        <v/>
      </c>
      <c r="I1771" s="36">
        <f>CONSOLIDADO!H1775</f>
        <v>0</v>
      </c>
      <c r="J1771" s="34" t="str">
        <f>+CONSOLIDADO!P1775&amp;" - "&amp;CONSOLIDADO!Q1775&amp;" - "&amp;CONSOLIDADO!R1775&amp;" "&amp;CONSOLIDADO!S1775</f>
        <v xml:space="preserve"> -  -  </v>
      </c>
      <c r="K1771" s="34" t="str">
        <f>+CONSOLIDADO!J1775&amp;" "&amp;CONSOLIDADO!K1775</f>
        <v xml:space="preserve"> </v>
      </c>
      <c r="L1771" s="16" t="str">
        <f>+CONSOLIDADO!L1775&amp;" "&amp;CONSOLIDADO!M1775</f>
        <v xml:space="preserve"> </v>
      </c>
      <c r="M1771" s="16" t="str">
        <f>+CONSOLIDADO!N1775&amp;" "&amp;CONSOLIDADO!O1775</f>
        <v xml:space="preserve"> </v>
      </c>
    </row>
    <row r="1772" spans="1:13" x14ac:dyDescent="0.2">
      <c r="A1772" s="34" t="str">
        <f t="shared" si="135"/>
        <v>-1269</v>
      </c>
      <c r="B1772" s="34">
        <f t="shared" si="136"/>
        <v>1269</v>
      </c>
      <c r="C1772" s="34" t="str">
        <f t="shared" si="137"/>
        <v/>
      </c>
      <c r="D1772" s="34" t="str">
        <f t="shared" si="138"/>
        <v/>
      </c>
      <c r="E1772" s="34" t="str">
        <f t="shared" si="139"/>
        <v/>
      </c>
      <c r="F1772" s="35" t="str">
        <f>IF(ISERROR(CONSOLIDADO!D1776&amp;IF(LEN(CONSOLIDADO!G1776)=1,"00"&amp;CONSOLIDADO!G1776,IF(LEN(CONSOLIDADO!G1776)=2,"0"&amp;CONSOLIDADO!G1776,IF(LEN(CONSOLIDADO!G1776)=3,CONSOLIDADO!G1776,""))))=TRUE,"",CONSOLIDADO!D1776&amp;IF(LEN(CONSOLIDADO!G1776)=1,"00"&amp;CONSOLIDADO!G1776,IF(LEN(CONSOLIDADO!G1776)=2,"0"&amp;CONSOLIDADO!G1776,IF(LEN(CONSOLIDADO!G1776)=3,CONSOLIDADO!G1776,""))))</f>
        <v/>
      </c>
      <c r="G1772" s="16">
        <f>CONSOLIDADO!B1776</f>
        <v>0</v>
      </c>
      <c r="H1772" s="16" t="str">
        <f>MID(CONSOLIDADO!E1776,6,250)</f>
        <v/>
      </c>
      <c r="I1772" s="36">
        <f>CONSOLIDADO!H1776</f>
        <v>0</v>
      </c>
      <c r="J1772" s="34" t="str">
        <f>+CONSOLIDADO!P1776&amp;" - "&amp;CONSOLIDADO!Q1776&amp;" - "&amp;CONSOLIDADO!R1776&amp;" "&amp;CONSOLIDADO!S1776</f>
        <v xml:space="preserve"> -  -  </v>
      </c>
      <c r="K1772" s="34" t="str">
        <f>+CONSOLIDADO!J1776&amp;" "&amp;CONSOLIDADO!K1776</f>
        <v xml:space="preserve"> </v>
      </c>
      <c r="L1772" s="16" t="str">
        <f>+CONSOLIDADO!L1776&amp;" "&amp;CONSOLIDADO!M1776</f>
        <v xml:space="preserve"> </v>
      </c>
      <c r="M1772" s="16" t="str">
        <f>+CONSOLIDADO!N1776&amp;" "&amp;CONSOLIDADO!O1776</f>
        <v xml:space="preserve"> </v>
      </c>
    </row>
    <row r="1773" spans="1:13" x14ac:dyDescent="0.2">
      <c r="A1773" s="34" t="str">
        <f t="shared" si="135"/>
        <v>-1270</v>
      </c>
      <c r="B1773" s="34">
        <f t="shared" si="136"/>
        <v>1270</v>
      </c>
      <c r="C1773" s="34" t="str">
        <f t="shared" si="137"/>
        <v/>
      </c>
      <c r="D1773" s="34" t="str">
        <f t="shared" si="138"/>
        <v/>
      </c>
      <c r="E1773" s="34" t="str">
        <f t="shared" si="139"/>
        <v/>
      </c>
      <c r="F1773" s="35" t="str">
        <f>IF(ISERROR(CONSOLIDADO!D1777&amp;IF(LEN(CONSOLIDADO!G1777)=1,"00"&amp;CONSOLIDADO!G1777,IF(LEN(CONSOLIDADO!G1777)=2,"0"&amp;CONSOLIDADO!G1777,IF(LEN(CONSOLIDADO!G1777)=3,CONSOLIDADO!G1777,""))))=TRUE,"",CONSOLIDADO!D1777&amp;IF(LEN(CONSOLIDADO!G1777)=1,"00"&amp;CONSOLIDADO!G1777,IF(LEN(CONSOLIDADO!G1777)=2,"0"&amp;CONSOLIDADO!G1777,IF(LEN(CONSOLIDADO!G1777)=3,CONSOLIDADO!G1777,""))))</f>
        <v/>
      </c>
      <c r="G1773" s="16">
        <f>CONSOLIDADO!B1777</f>
        <v>0</v>
      </c>
      <c r="H1773" s="16" t="str">
        <f>MID(CONSOLIDADO!E1777,6,250)</f>
        <v/>
      </c>
      <c r="I1773" s="36">
        <f>CONSOLIDADO!H1777</f>
        <v>0</v>
      </c>
      <c r="J1773" s="34" t="str">
        <f>+CONSOLIDADO!P1777&amp;" - "&amp;CONSOLIDADO!Q1777&amp;" - "&amp;CONSOLIDADO!R1777&amp;" "&amp;CONSOLIDADO!S1777</f>
        <v xml:space="preserve"> -  -  </v>
      </c>
      <c r="K1773" s="34" t="str">
        <f>+CONSOLIDADO!J1777&amp;" "&amp;CONSOLIDADO!K1777</f>
        <v xml:space="preserve"> </v>
      </c>
      <c r="L1773" s="16" t="str">
        <f>+CONSOLIDADO!L1777&amp;" "&amp;CONSOLIDADO!M1777</f>
        <v xml:space="preserve"> </v>
      </c>
      <c r="M1773" s="16" t="str">
        <f>+CONSOLIDADO!N1777&amp;" "&amp;CONSOLIDADO!O1777</f>
        <v xml:space="preserve"> </v>
      </c>
    </row>
    <row r="1774" spans="1:13" x14ac:dyDescent="0.2">
      <c r="A1774" s="34" t="str">
        <f t="shared" si="135"/>
        <v>-1271</v>
      </c>
      <c r="B1774" s="34">
        <f t="shared" si="136"/>
        <v>1271</v>
      </c>
      <c r="C1774" s="34" t="str">
        <f t="shared" si="137"/>
        <v/>
      </c>
      <c r="D1774" s="34" t="str">
        <f t="shared" si="138"/>
        <v/>
      </c>
      <c r="E1774" s="34" t="str">
        <f t="shared" si="139"/>
        <v/>
      </c>
      <c r="F1774" s="35" t="str">
        <f>IF(ISERROR(CONSOLIDADO!D1778&amp;IF(LEN(CONSOLIDADO!G1778)=1,"00"&amp;CONSOLIDADO!G1778,IF(LEN(CONSOLIDADO!G1778)=2,"0"&amp;CONSOLIDADO!G1778,IF(LEN(CONSOLIDADO!G1778)=3,CONSOLIDADO!G1778,""))))=TRUE,"",CONSOLIDADO!D1778&amp;IF(LEN(CONSOLIDADO!G1778)=1,"00"&amp;CONSOLIDADO!G1778,IF(LEN(CONSOLIDADO!G1778)=2,"0"&amp;CONSOLIDADO!G1778,IF(LEN(CONSOLIDADO!G1778)=3,CONSOLIDADO!G1778,""))))</f>
        <v/>
      </c>
      <c r="G1774" s="16">
        <f>CONSOLIDADO!B1778</f>
        <v>0</v>
      </c>
      <c r="H1774" s="16" t="str">
        <f>MID(CONSOLIDADO!E1778,6,250)</f>
        <v/>
      </c>
      <c r="I1774" s="36">
        <f>CONSOLIDADO!H1778</f>
        <v>0</v>
      </c>
      <c r="J1774" s="34" t="str">
        <f>+CONSOLIDADO!P1778&amp;" - "&amp;CONSOLIDADO!Q1778&amp;" - "&amp;CONSOLIDADO!R1778&amp;" "&amp;CONSOLIDADO!S1778</f>
        <v xml:space="preserve"> -  -  </v>
      </c>
      <c r="K1774" s="34" t="str">
        <f>+CONSOLIDADO!J1778&amp;" "&amp;CONSOLIDADO!K1778</f>
        <v xml:space="preserve"> </v>
      </c>
      <c r="L1774" s="16" t="str">
        <f>+CONSOLIDADO!L1778&amp;" "&amp;CONSOLIDADO!M1778</f>
        <v xml:space="preserve"> </v>
      </c>
      <c r="M1774" s="16" t="str">
        <f>+CONSOLIDADO!N1778&amp;" "&amp;CONSOLIDADO!O1778</f>
        <v xml:space="preserve"> </v>
      </c>
    </row>
    <row r="1775" spans="1:13" x14ac:dyDescent="0.2">
      <c r="A1775" s="34" t="str">
        <f t="shared" si="135"/>
        <v>-1272</v>
      </c>
      <c r="B1775" s="34">
        <f t="shared" si="136"/>
        <v>1272</v>
      </c>
      <c r="C1775" s="34" t="str">
        <f t="shared" si="137"/>
        <v/>
      </c>
      <c r="D1775" s="34" t="str">
        <f t="shared" si="138"/>
        <v/>
      </c>
      <c r="E1775" s="34" t="str">
        <f t="shared" si="139"/>
        <v/>
      </c>
      <c r="F1775" s="35" t="str">
        <f>IF(ISERROR(CONSOLIDADO!D1779&amp;IF(LEN(CONSOLIDADO!G1779)=1,"00"&amp;CONSOLIDADO!G1779,IF(LEN(CONSOLIDADO!G1779)=2,"0"&amp;CONSOLIDADO!G1779,IF(LEN(CONSOLIDADO!G1779)=3,CONSOLIDADO!G1779,""))))=TRUE,"",CONSOLIDADO!D1779&amp;IF(LEN(CONSOLIDADO!G1779)=1,"00"&amp;CONSOLIDADO!G1779,IF(LEN(CONSOLIDADO!G1779)=2,"0"&amp;CONSOLIDADO!G1779,IF(LEN(CONSOLIDADO!G1779)=3,CONSOLIDADO!G1779,""))))</f>
        <v/>
      </c>
      <c r="G1775" s="16">
        <f>CONSOLIDADO!B1779</f>
        <v>0</v>
      </c>
      <c r="H1775" s="16" t="str">
        <f>MID(CONSOLIDADO!E1779,6,250)</f>
        <v/>
      </c>
      <c r="I1775" s="36">
        <f>CONSOLIDADO!H1779</f>
        <v>0</v>
      </c>
      <c r="J1775" s="34" t="str">
        <f>+CONSOLIDADO!P1779&amp;" - "&amp;CONSOLIDADO!Q1779&amp;" - "&amp;CONSOLIDADO!R1779&amp;" "&amp;CONSOLIDADO!S1779</f>
        <v xml:space="preserve"> -  -  </v>
      </c>
      <c r="K1775" s="34" t="str">
        <f>+CONSOLIDADO!J1779&amp;" "&amp;CONSOLIDADO!K1779</f>
        <v xml:space="preserve"> </v>
      </c>
      <c r="L1775" s="16" t="str">
        <f>+CONSOLIDADO!L1779&amp;" "&amp;CONSOLIDADO!M1779</f>
        <v xml:space="preserve"> </v>
      </c>
      <c r="M1775" s="16" t="str">
        <f>+CONSOLIDADO!N1779&amp;" "&amp;CONSOLIDADO!O1779</f>
        <v xml:space="preserve"> </v>
      </c>
    </row>
    <row r="1776" spans="1:13" x14ac:dyDescent="0.2">
      <c r="A1776" s="34" t="str">
        <f t="shared" si="135"/>
        <v>-1273</v>
      </c>
      <c r="B1776" s="34">
        <f t="shared" si="136"/>
        <v>1273</v>
      </c>
      <c r="C1776" s="34" t="str">
        <f t="shared" si="137"/>
        <v/>
      </c>
      <c r="D1776" s="34" t="str">
        <f t="shared" si="138"/>
        <v/>
      </c>
      <c r="E1776" s="34" t="str">
        <f t="shared" si="139"/>
        <v/>
      </c>
      <c r="F1776" s="35" t="str">
        <f>IF(ISERROR(CONSOLIDADO!D1780&amp;IF(LEN(CONSOLIDADO!G1780)=1,"00"&amp;CONSOLIDADO!G1780,IF(LEN(CONSOLIDADO!G1780)=2,"0"&amp;CONSOLIDADO!G1780,IF(LEN(CONSOLIDADO!G1780)=3,CONSOLIDADO!G1780,""))))=TRUE,"",CONSOLIDADO!D1780&amp;IF(LEN(CONSOLIDADO!G1780)=1,"00"&amp;CONSOLIDADO!G1780,IF(LEN(CONSOLIDADO!G1780)=2,"0"&amp;CONSOLIDADO!G1780,IF(LEN(CONSOLIDADO!G1780)=3,CONSOLIDADO!G1780,""))))</f>
        <v/>
      </c>
      <c r="G1776" s="16">
        <f>CONSOLIDADO!B1780</f>
        <v>0</v>
      </c>
      <c r="H1776" s="16" t="str">
        <f>MID(CONSOLIDADO!E1780,6,250)</f>
        <v/>
      </c>
      <c r="I1776" s="36">
        <f>CONSOLIDADO!H1780</f>
        <v>0</v>
      </c>
      <c r="J1776" s="34" t="str">
        <f>+CONSOLIDADO!P1780&amp;" - "&amp;CONSOLIDADO!Q1780&amp;" - "&amp;CONSOLIDADO!R1780&amp;" "&amp;CONSOLIDADO!S1780</f>
        <v xml:space="preserve"> -  -  </v>
      </c>
      <c r="K1776" s="34" t="str">
        <f>+CONSOLIDADO!J1780&amp;" "&amp;CONSOLIDADO!K1780</f>
        <v xml:space="preserve"> </v>
      </c>
      <c r="L1776" s="16" t="str">
        <f>+CONSOLIDADO!L1780&amp;" "&amp;CONSOLIDADO!M1780</f>
        <v xml:space="preserve"> </v>
      </c>
      <c r="M1776" s="16" t="str">
        <f>+CONSOLIDADO!N1780&amp;" "&amp;CONSOLIDADO!O1780</f>
        <v xml:space="preserve"> </v>
      </c>
    </row>
    <row r="1777" spans="1:13" x14ac:dyDescent="0.2">
      <c r="A1777" s="34" t="str">
        <f t="shared" si="135"/>
        <v>-1274</v>
      </c>
      <c r="B1777" s="34">
        <f t="shared" si="136"/>
        <v>1274</v>
      </c>
      <c r="C1777" s="34" t="str">
        <f t="shared" si="137"/>
        <v/>
      </c>
      <c r="D1777" s="34" t="str">
        <f t="shared" si="138"/>
        <v/>
      </c>
      <c r="E1777" s="34" t="str">
        <f t="shared" si="139"/>
        <v/>
      </c>
      <c r="F1777" s="35" t="str">
        <f>IF(ISERROR(CONSOLIDADO!D1781&amp;IF(LEN(CONSOLIDADO!G1781)=1,"00"&amp;CONSOLIDADO!G1781,IF(LEN(CONSOLIDADO!G1781)=2,"0"&amp;CONSOLIDADO!G1781,IF(LEN(CONSOLIDADO!G1781)=3,CONSOLIDADO!G1781,""))))=TRUE,"",CONSOLIDADO!D1781&amp;IF(LEN(CONSOLIDADO!G1781)=1,"00"&amp;CONSOLIDADO!G1781,IF(LEN(CONSOLIDADO!G1781)=2,"0"&amp;CONSOLIDADO!G1781,IF(LEN(CONSOLIDADO!G1781)=3,CONSOLIDADO!G1781,""))))</f>
        <v/>
      </c>
      <c r="G1777" s="16">
        <f>CONSOLIDADO!B1781</f>
        <v>0</v>
      </c>
      <c r="H1777" s="16" t="str">
        <f>MID(CONSOLIDADO!E1781,6,250)</f>
        <v/>
      </c>
      <c r="I1777" s="36">
        <f>CONSOLIDADO!H1781</f>
        <v>0</v>
      </c>
      <c r="J1777" s="34" t="str">
        <f>+CONSOLIDADO!P1781&amp;" - "&amp;CONSOLIDADO!Q1781&amp;" - "&amp;CONSOLIDADO!R1781&amp;" "&amp;CONSOLIDADO!S1781</f>
        <v xml:space="preserve"> -  -  </v>
      </c>
      <c r="K1777" s="34" t="str">
        <f>+CONSOLIDADO!J1781&amp;" "&amp;CONSOLIDADO!K1781</f>
        <v xml:space="preserve"> </v>
      </c>
      <c r="L1777" s="16" t="str">
        <f>+CONSOLIDADO!L1781&amp;" "&amp;CONSOLIDADO!M1781</f>
        <v xml:space="preserve"> </v>
      </c>
      <c r="M1777" s="16" t="str">
        <f>+CONSOLIDADO!N1781&amp;" "&amp;CONSOLIDADO!O1781</f>
        <v xml:space="preserve"> </v>
      </c>
    </row>
    <row r="1778" spans="1:13" x14ac:dyDescent="0.2">
      <c r="A1778" s="34" t="str">
        <f t="shared" si="135"/>
        <v>-1275</v>
      </c>
      <c r="B1778" s="34">
        <f t="shared" si="136"/>
        <v>1275</v>
      </c>
      <c r="C1778" s="34" t="str">
        <f t="shared" si="137"/>
        <v/>
      </c>
      <c r="D1778" s="34" t="str">
        <f t="shared" si="138"/>
        <v/>
      </c>
      <c r="E1778" s="34" t="str">
        <f t="shared" si="139"/>
        <v/>
      </c>
      <c r="F1778" s="35" t="str">
        <f>IF(ISERROR(CONSOLIDADO!D1782&amp;IF(LEN(CONSOLIDADO!G1782)=1,"00"&amp;CONSOLIDADO!G1782,IF(LEN(CONSOLIDADO!G1782)=2,"0"&amp;CONSOLIDADO!G1782,IF(LEN(CONSOLIDADO!G1782)=3,CONSOLIDADO!G1782,""))))=TRUE,"",CONSOLIDADO!D1782&amp;IF(LEN(CONSOLIDADO!G1782)=1,"00"&amp;CONSOLIDADO!G1782,IF(LEN(CONSOLIDADO!G1782)=2,"0"&amp;CONSOLIDADO!G1782,IF(LEN(CONSOLIDADO!G1782)=3,CONSOLIDADO!G1782,""))))</f>
        <v/>
      </c>
      <c r="G1778" s="16">
        <f>CONSOLIDADO!B1782</f>
        <v>0</v>
      </c>
      <c r="H1778" s="16" t="str">
        <f>MID(CONSOLIDADO!E1782,6,250)</f>
        <v/>
      </c>
      <c r="I1778" s="36">
        <f>CONSOLIDADO!H1782</f>
        <v>0</v>
      </c>
      <c r="J1778" s="34" t="str">
        <f>+CONSOLIDADO!P1782&amp;" - "&amp;CONSOLIDADO!Q1782&amp;" - "&amp;CONSOLIDADO!R1782&amp;" "&amp;CONSOLIDADO!S1782</f>
        <v xml:space="preserve"> -  -  </v>
      </c>
      <c r="K1778" s="34" t="str">
        <f>+CONSOLIDADO!J1782&amp;" "&amp;CONSOLIDADO!K1782</f>
        <v xml:space="preserve"> </v>
      </c>
      <c r="L1778" s="16" t="str">
        <f>+CONSOLIDADO!L1782&amp;" "&amp;CONSOLIDADO!M1782</f>
        <v xml:space="preserve"> </v>
      </c>
      <c r="M1778" s="16" t="str">
        <f>+CONSOLIDADO!N1782&amp;" "&amp;CONSOLIDADO!O1782</f>
        <v xml:space="preserve"> </v>
      </c>
    </row>
    <row r="1779" spans="1:13" x14ac:dyDescent="0.2">
      <c r="A1779" s="34" t="str">
        <f t="shared" si="135"/>
        <v>-1276</v>
      </c>
      <c r="B1779" s="34">
        <f t="shared" si="136"/>
        <v>1276</v>
      </c>
      <c r="C1779" s="34" t="str">
        <f t="shared" si="137"/>
        <v/>
      </c>
      <c r="D1779" s="34" t="str">
        <f t="shared" si="138"/>
        <v/>
      </c>
      <c r="E1779" s="34" t="str">
        <f t="shared" si="139"/>
        <v/>
      </c>
      <c r="F1779" s="35" t="str">
        <f>IF(ISERROR(CONSOLIDADO!D1783&amp;IF(LEN(CONSOLIDADO!G1783)=1,"00"&amp;CONSOLIDADO!G1783,IF(LEN(CONSOLIDADO!G1783)=2,"0"&amp;CONSOLIDADO!G1783,IF(LEN(CONSOLIDADO!G1783)=3,CONSOLIDADO!G1783,""))))=TRUE,"",CONSOLIDADO!D1783&amp;IF(LEN(CONSOLIDADO!G1783)=1,"00"&amp;CONSOLIDADO!G1783,IF(LEN(CONSOLIDADO!G1783)=2,"0"&amp;CONSOLIDADO!G1783,IF(LEN(CONSOLIDADO!G1783)=3,CONSOLIDADO!G1783,""))))</f>
        <v/>
      </c>
      <c r="G1779" s="16">
        <f>CONSOLIDADO!B1783</f>
        <v>0</v>
      </c>
      <c r="H1779" s="16" t="str">
        <f>MID(CONSOLIDADO!E1783,6,250)</f>
        <v/>
      </c>
      <c r="I1779" s="36">
        <f>CONSOLIDADO!H1783</f>
        <v>0</v>
      </c>
      <c r="J1779" s="34" t="str">
        <f>+CONSOLIDADO!P1783&amp;" - "&amp;CONSOLIDADO!Q1783&amp;" - "&amp;CONSOLIDADO!R1783&amp;" "&amp;CONSOLIDADO!S1783</f>
        <v xml:space="preserve"> -  -  </v>
      </c>
      <c r="K1779" s="34" t="str">
        <f>+CONSOLIDADO!J1783&amp;" "&amp;CONSOLIDADO!K1783</f>
        <v xml:space="preserve"> </v>
      </c>
      <c r="L1779" s="16" t="str">
        <f>+CONSOLIDADO!L1783&amp;" "&amp;CONSOLIDADO!M1783</f>
        <v xml:space="preserve"> </v>
      </c>
      <c r="M1779" s="16" t="str">
        <f>+CONSOLIDADO!N1783&amp;" "&amp;CONSOLIDADO!O1783</f>
        <v xml:space="preserve"> </v>
      </c>
    </row>
    <row r="1780" spans="1:13" x14ac:dyDescent="0.2">
      <c r="A1780" s="34" t="str">
        <f t="shared" si="135"/>
        <v>-1277</v>
      </c>
      <c r="B1780" s="34">
        <f t="shared" si="136"/>
        <v>1277</v>
      </c>
      <c r="C1780" s="34" t="str">
        <f t="shared" si="137"/>
        <v/>
      </c>
      <c r="D1780" s="34" t="str">
        <f t="shared" si="138"/>
        <v/>
      </c>
      <c r="E1780" s="34" t="str">
        <f t="shared" si="139"/>
        <v/>
      </c>
      <c r="F1780" s="35" t="str">
        <f>IF(ISERROR(CONSOLIDADO!D1784&amp;IF(LEN(CONSOLIDADO!G1784)=1,"00"&amp;CONSOLIDADO!G1784,IF(LEN(CONSOLIDADO!G1784)=2,"0"&amp;CONSOLIDADO!G1784,IF(LEN(CONSOLIDADO!G1784)=3,CONSOLIDADO!G1784,""))))=TRUE,"",CONSOLIDADO!D1784&amp;IF(LEN(CONSOLIDADO!G1784)=1,"00"&amp;CONSOLIDADO!G1784,IF(LEN(CONSOLIDADO!G1784)=2,"0"&amp;CONSOLIDADO!G1784,IF(LEN(CONSOLIDADO!G1784)=3,CONSOLIDADO!G1784,""))))</f>
        <v/>
      </c>
      <c r="G1780" s="16">
        <f>CONSOLIDADO!B1784</f>
        <v>0</v>
      </c>
      <c r="H1780" s="16" t="str">
        <f>MID(CONSOLIDADO!E1784,6,250)</f>
        <v/>
      </c>
      <c r="I1780" s="36">
        <f>CONSOLIDADO!H1784</f>
        <v>0</v>
      </c>
      <c r="J1780" s="34" t="str">
        <f>+CONSOLIDADO!P1784&amp;" - "&amp;CONSOLIDADO!Q1784&amp;" - "&amp;CONSOLIDADO!R1784&amp;" "&amp;CONSOLIDADO!S1784</f>
        <v xml:space="preserve"> -  -  </v>
      </c>
      <c r="K1780" s="34" t="str">
        <f>+CONSOLIDADO!J1784&amp;" "&amp;CONSOLIDADO!K1784</f>
        <v xml:space="preserve"> </v>
      </c>
      <c r="L1780" s="16" t="str">
        <f>+CONSOLIDADO!L1784&amp;" "&amp;CONSOLIDADO!M1784</f>
        <v xml:space="preserve"> </v>
      </c>
      <c r="M1780" s="16" t="str">
        <f>+CONSOLIDADO!N1784&amp;" "&amp;CONSOLIDADO!O1784</f>
        <v xml:space="preserve"> </v>
      </c>
    </row>
    <row r="1781" spans="1:13" x14ac:dyDescent="0.2">
      <c r="A1781" s="34" t="str">
        <f t="shared" si="135"/>
        <v>-1278</v>
      </c>
      <c r="B1781" s="34">
        <f t="shared" si="136"/>
        <v>1278</v>
      </c>
      <c r="C1781" s="34" t="str">
        <f t="shared" si="137"/>
        <v/>
      </c>
      <c r="D1781" s="34" t="str">
        <f t="shared" si="138"/>
        <v/>
      </c>
      <c r="E1781" s="34" t="str">
        <f t="shared" si="139"/>
        <v/>
      </c>
      <c r="F1781" s="35" t="str">
        <f>IF(ISERROR(CONSOLIDADO!D1785&amp;IF(LEN(CONSOLIDADO!G1785)=1,"00"&amp;CONSOLIDADO!G1785,IF(LEN(CONSOLIDADO!G1785)=2,"0"&amp;CONSOLIDADO!G1785,IF(LEN(CONSOLIDADO!G1785)=3,CONSOLIDADO!G1785,""))))=TRUE,"",CONSOLIDADO!D1785&amp;IF(LEN(CONSOLIDADO!G1785)=1,"00"&amp;CONSOLIDADO!G1785,IF(LEN(CONSOLIDADO!G1785)=2,"0"&amp;CONSOLIDADO!G1785,IF(LEN(CONSOLIDADO!G1785)=3,CONSOLIDADO!G1785,""))))</f>
        <v/>
      </c>
      <c r="G1781" s="16">
        <f>CONSOLIDADO!B1785</f>
        <v>0</v>
      </c>
      <c r="H1781" s="16" t="str">
        <f>MID(CONSOLIDADO!E1785,6,250)</f>
        <v/>
      </c>
      <c r="I1781" s="36">
        <f>CONSOLIDADO!H1785</f>
        <v>0</v>
      </c>
      <c r="J1781" s="34" t="str">
        <f>+CONSOLIDADO!P1785&amp;" - "&amp;CONSOLIDADO!Q1785&amp;" - "&amp;CONSOLIDADO!R1785&amp;" "&amp;CONSOLIDADO!S1785</f>
        <v xml:space="preserve"> -  -  </v>
      </c>
      <c r="K1781" s="34" t="str">
        <f>+CONSOLIDADO!J1785&amp;" "&amp;CONSOLIDADO!K1785</f>
        <v xml:space="preserve"> </v>
      </c>
      <c r="L1781" s="16" t="str">
        <f>+CONSOLIDADO!L1785&amp;" "&amp;CONSOLIDADO!M1785</f>
        <v xml:space="preserve"> </v>
      </c>
      <c r="M1781" s="16" t="str">
        <f>+CONSOLIDADO!N1785&amp;" "&amp;CONSOLIDADO!O1785</f>
        <v xml:space="preserve"> </v>
      </c>
    </row>
    <row r="1782" spans="1:13" x14ac:dyDescent="0.2">
      <c r="A1782" s="34" t="str">
        <f t="shared" si="135"/>
        <v>-1279</v>
      </c>
      <c r="B1782" s="34">
        <f t="shared" si="136"/>
        <v>1279</v>
      </c>
      <c r="C1782" s="34" t="str">
        <f t="shared" si="137"/>
        <v/>
      </c>
      <c r="D1782" s="34" t="str">
        <f t="shared" si="138"/>
        <v/>
      </c>
      <c r="E1782" s="34" t="str">
        <f t="shared" si="139"/>
        <v/>
      </c>
      <c r="F1782" s="35" t="str">
        <f>IF(ISERROR(CONSOLIDADO!D1786&amp;IF(LEN(CONSOLIDADO!G1786)=1,"00"&amp;CONSOLIDADO!G1786,IF(LEN(CONSOLIDADO!G1786)=2,"0"&amp;CONSOLIDADO!G1786,IF(LEN(CONSOLIDADO!G1786)=3,CONSOLIDADO!G1786,""))))=TRUE,"",CONSOLIDADO!D1786&amp;IF(LEN(CONSOLIDADO!G1786)=1,"00"&amp;CONSOLIDADO!G1786,IF(LEN(CONSOLIDADO!G1786)=2,"0"&amp;CONSOLIDADO!G1786,IF(LEN(CONSOLIDADO!G1786)=3,CONSOLIDADO!G1786,""))))</f>
        <v/>
      </c>
      <c r="G1782" s="16">
        <f>CONSOLIDADO!B1786</f>
        <v>0</v>
      </c>
      <c r="H1782" s="16" t="str">
        <f>MID(CONSOLIDADO!E1786,6,250)</f>
        <v/>
      </c>
      <c r="I1782" s="36">
        <f>CONSOLIDADO!H1786</f>
        <v>0</v>
      </c>
      <c r="J1782" s="34" t="str">
        <f>+CONSOLIDADO!P1786&amp;" - "&amp;CONSOLIDADO!Q1786&amp;" - "&amp;CONSOLIDADO!R1786&amp;" "&amp;CONSOLIDADO!S1786</f>
        <v xml:space="preserve"> -  -  </v>
      </c>
      <c r="K1782" s="34" t="str">
        <f>+CONSOLIDADO!J1786&amp;" "&amp;CONSOLIDADO!K1786</f>
        <v xml:space="preserve"> </v>
      </c>
      <c r="L1782" s="16" t="str">
        <f>+CONSOLIDADO!L1786&amp;" "&amp;CONSOLIDADO!M1786</f>
        <v xml:space="preserve"> </v>
      </c>
      <c r="M1782" s="16" t="str">
        <f>+CONSOLIDADO!N1786&amp;" "&amp;CONSOLIDADO!O1786</f>
        <v xml:space="preserve"> </v>
      </c>
    </row>
    <row r="1783" spans="1:13" x14ac:dyDescent="0.2">
      <c r="A1783" s="34" t="str">
        <f t="shared" si="135"/>
        <v>-1280</v>
      </c>
      <c r="B1783" s="34">
        <f t="shared" si="136"/>
        <v>1280</v>
      </c>
      <c r="C1783" s="34" t="str">
        <f t="shared" si="137"/>
        <v/>
      </c>
      <c r="D1783" s="34" t="str">
        <f t="shared" si="138"/>
        <v/>
      </c>
      <c r="E1783" s="34" t="str">
        <f t="shared" si="139"/>
        <v/>
      </c>
      <c r="F1783" s="35" t="str">
        <f>IF(ISERROR(CONSOLIDADO!D1787&amp;IF(LEN(CONSOLIDADO!G1787)=1,"00"&amp;CONSOLIDADO!G1787,IF(LEN(CONSOLIDADO!G1787)=2,"0"&amp;CONSOLIDADO!G1787,IF(LEN(CONSOLIDADO!G1787)=3,CONSOLIDADO!G1787,""))))=TRUE,"",CONSOLIDADO!D1787&amp;IF(LEN(CONSOLIDADO!G1787)=1,"00"&amp;CONSOLIDADO!G1787,IF(LEN(CONSOLIDADO!G1787)=2,"0"&amp;CONSOLIDADO!G1787,IF(LEN(CONSOLIDADO!G1787)=3,CONSOLIDADO!G1787,""))))</f>
        <v/>
      </c>
      <c r="G1783" s="16">
        <f>CONSOLIDADO!B1787</f>
        <v>0</v>
      </c>
      <c r="H1783" s="16" t="str">
        <f>MID(CONSOLIDADO!E1787,6,250)</f>
        <v/>
      </c>
      <c r="I1783" s="36">
        <f>CONSOLIDADO!H1787</f>
        <v>0</v>
      </c>
      <c r="J1783" s="34" t="str">
        <f>+CONSOLIDADO!P1787&amp;" - "&amp;CONSOLIDADO!Q1787&amp;" - "&amp;CONSOLIDADO!R1787&amp;" "&amp;CONSOLIDADO!S1787</f>
        <v xml:space="preserve"> -  -  </v>
      </c>
      <c r="K1783" s="34" t="str">
        <f>+CONSOLIDADO!J1787&amp;" "&amp;CONSOLIDADO!K1787</f>
        <v xml:space="preserve"> </v>
      </c>
      <c r="L1783" s="16" t="str">
        <f>+CONSOLIDADO!L1787&amp;" "&amp;CONSOLIDADO!M1787</f>
        <v xml:space="preserve"> </v>
      </c>
      <c r="M1783" s="16" t="str">
        <f>+CONSOLIDADO!N1787&amp;" "&amp;CONSOLIDADO!O1787</f>
        <v xml:space="preserve"> </v>
      </c>
    </row>
    <row r="1784" spans="1:13" x14ac:dyDescent="0.2">
      <c r="A1784" s="34" t="str">
        <f t="shared" si="135"/>
        <v>-1281</v>
      </c>
      <c r="B1784" s="34">
        <f t="shared" si="136"/>
        <v>1281</v>
      </c>
      <c r="C1784" s="34" t="str">
        <f t="shared" si="137"/>
        <v/>
      </c>
      <c r="D1784" s="34" t="str">
        <f t="shared" si="138"/>
        <v/>
      </c>
      <c r="E1784" s="34" t="str">
        <f t="shared" si="139"/>
        <v/>
      </c>
      <c r="F1784" s="35" t="str">
        <f>IF(ISERROR(CONSOLIDADO!D1788&amp;IF(LEN(CONSOLIDADO!G1788)=1,"00"&amp;CONSOLIDADO!G1788,IF(LEN(CONSOLIDADO!G1788)=2,"0"&amp;CONSOLIDADO!G1788,IF(LEN(CONSOLIDADO!G1788)=3,CONSOLIDADO!G1788,""))))=TRUE,"",CONSOLIDADO!D1788&amp;IF(LEN(CONSOLIDADO!G1788)=1,"00"&amp;CONSOLIDADO!G1788,IF(LEN(CONSOLIDADO!G1788)=2,"0"&amp;CONSOLIDADO!G1788,IF(LEN(CONSOLIDADO!G1788)=3,CONSOLIDADO!G1788,""))))</f>
        <v/>
      </c>
      <c r="G1784" s="16">
        <f>CONSOLIDADO!B1788</f>
        <v>0</v>
      </c>
      <c r="H1784" s="16" t="str">
        <f>MID(CONSOLIDADO!E1788,6,250)</f>
        <v/>
      </c>
      <c r="I1784" s="36">
        <f>CONSOLIDADO!H1788</f>
        <v>0</v>
      </c>
      <c r="J1784" s="34" t="str">
        <f>+CONSOLIDADO!P1788&amp;" - "&amp;CONSOLIDADO!Q1788&amp;" - "&amp;CONSOLIDADO!R1788&amp;" "&amp;CONSOLIDADO!S1788</f>
        <v xml:space="preserve"> -  -  </v>
      </c>
      <c r="K1784" s="34" t="str">
        <f>+CONSOLIDADO!J1788&amp;" "&amp;CONSOLIDADO!K1788</f>
        <v xml:space="preserve"> </v>
      </c>
      <c r="L1784" s="16" t="str">
        <f>+CONSOLIDADO!L1788&amp;" "&amp;CONSOLIDADO!M1788</f>
        <v xml:space="preserve"> </v>
      </c>
      <c r="M1784" s="16" t="str">
        <f>+CONSOLIDADO!N1788&amp;" "&amp;CONSOLIDADO!O1788</f>
        <v xml:space="preserve"> </v>
      </c>
    </row>
    <row r="1785" spans="1:13" x14ac:dyDescent="0.2">
      <c r="A1785" s="34" t="str">
        <f t="shared" si="135"/>
        <v>-1282</v>
      </c>
      <c r="B1785" s="34">
        <f t="shared" si="136"/>
        <v>1282</v>
      </c>
      <c r="C1785" s="34" t="str">
        <f t="shared" si="137"/>
        <v/>
      </c>
      <c r="D1785" s="34" t="str">
        <f t="shared" si="138"/>
        <v/>
      </c>
      <c r="E1785" s="34" t="str">
        <f t="shared" si="139"/>
        <v/>
      </c>
      <c r="F1785" s="35" t="str">
        <f>IF(ISERROR(CONSOLIDADO!D1789&amp;IF(LEN(CONSOLIDADO!G1789)=1,"00"&amp;CONSOLIDADO!G1789,IF(LEN(CONSOLIDADO!G1789)=2,"0"&amp;CONSOLIDADO!G1789,IF(LEN(CONSOLIDADO!G1789)=3,CONSOLIDADO!G1789,""))))=TRUE,"",CONSOLIDADO!D1789&amp;IF(LEN(CONSOLIDADO!G1789)=1,"00"&amp;CONSOLIDADO!G1789,IF(LEN(CONSOLIDADO!G1789)=2,"0"&amp;CONSOLIDADO!G1789,IF(LEN(CONSOLIDADO!G1789)=3,CONSOLIDADO!G1789,""))))</f>
        <v/>
      </c>
      <c r="G1785" s="16">
        <f>CONSOLIDADO!B1789</f>
        <v>0</v>
      </c>
      <c r="H1785" s="16" t="str">
        <f>MID(CONSOLIDADO!E1789,6,250)</f>
        <v/>
      </c>
      <c r="I1785" s="36">
        <f>CONSOLIDADO!H1789</f>
        <v>0</v>
      </c>
      <c r="J1785" s="34" t="str">
        <f>+CONSOLIDADO!P1789&amp;" - "&amp;CONSOLIDADO!Q1789&amp;" - "&amp;CONSOLIDADO!R1789&amp;" "&amp;CONSOLIDADO!S1789</f>
        <v xml:space="preserve"> -  -  </v>
      </c>
      <c r="K1785" s="34" t="str">
        <f>+CONSOLIDADO!J1789&amp;" "&amp;CONSOLIDADO!K1789</f>
        <v xml:space="preserve"> </v>
      </c>
      <c r="L1785" s="16" t="str">
        <f>+CONSOLIDADO!L1789&amp;" "&amp;CONSOLIDADO!M1789</f>
        <v xml:space="preserve"> </v>
      </c>
      <c r="M1785" s="16" t="str">
        <f>+CONSOLIDADO!N1789&amp;" "&amp;CONSOLIDADO!O1789</f>
        <v xml:space="preserve"> </v>
      </c>
    </row>
    <row r="1786" spans="1:13" x14ac:dyDescent="0.2">
      <c r="A1786" s="34" t="str">
        <f t="shared" si="135"/>
        <v>-1283</v>
      </c>
      <c r="B1786" s="34">
        <f t="shared" si="136"/>
        <v>1283</v>
      </c>
      <c r="C1786" s="34" t="str">
        <f t="shared" si="137"/>
        <v/>
      </c>
      <c r="D1786" s="34" t="str">
        <f t="shared" si="138"/>
        <v/>
      </c>
      <c r="E1786" s="34" t="str">
        <f t="shared" si="139"/>
        <v/>
      </c>
      <c r="F1786" s="35" t="str">
        <f>IF(ISERROR(CONSOLIDADO!D1790&amp;IF(LEN(CONSOLIDADO!G1790)=1,"00"&amp;CONSOLIDADO!G1790,IF(LEN(CONSOLIDADO!G1790)=2,"0"&amp;CONSOLIDADO!G1790,IF(LEN(CONSOLIDADO!G1790)=3,CONSOLIDADO!G1790,""))))=TRUE,"",CONSOLIDADO!D1790&amp;IF(LEN(CONSOLIDADO!G1790)=1,"00"&amp;CONSOLIDADO!G1790,IF(LEN(CONSOLIDADO!G1790)=2,"0"&amp;CONSOLIDADO!G1790,IF(LEN(CONSOLIDADO!G1790)=3,CONSOLIDADO!G1790,""))))</f>
        <v/>
      </c>
      <c r="G1786" s="16">
        <f>CONSOLIDADO!B1790</f>
        <v>0</v>
      </c>
      <c r="H1786" s="16" t="str">
        <f>MID(CONSOLIDADO!E1790,6,250)</f>
        <v/>
      </c>
      <c r="I1786" s="36">
        <f>CONSOLIDADO!H1790</f>
        <v>0</v>
      </c>
      <c r="J1786" s="34" t="str">
        <f>+CONSOLIDADO!P1790&amp;" - "&amp;CONSOLIDADO!Q1790&amp;" - "&amp;CONSOLIDADO!R1790&amp;" "&amp;CONSOLIDADO!S1790</f>
        <v xml:space="preserve"> -  -  </v>
      </c>
      <c r="K1786" s="34" t="str">
        <f>+CONSOLIDADO!J1790&amp;" "&amp;CONSOLIDADO!K1790</f>
        <v xml:space="preserve"> </v>
      </c>
      <c r="L1786" s="16" t="str">
        <f>+CONSOLIDADO!L1790&amp;" "&amp;CONSOLIDADO!M1790</f>
        <v xml:space="preserve"> </v>
      </c>
      <c r="M1786" s="16" t="str">
        <f>+CONSOLIDADO!N1790&amp;" "&amp;CONSOLIDADO!O1790</f>
        <v xml:space="preserve"> </v>
      </c>
    </row>
    <row r="1787" spans="1:13" x14ac:dyDescent="0.2">
      <c r="A1787" s="34" t="str">
        <f t="shared" si="135"/>
        <v>-1284</v>
      </c>
      <c r="B1787" s="34">
        <f t="shared" si="136"/>
        <v>1284</v>
      </c>
      <c r="C1787" s="34" t="str">
        <f t="shared" si="137"/>
        <v/>
      </c>
      <c r="D1787" s="34" t="str">
        <f t="shared" si="138"/>
        <v/>
      </c>
      <c r="E1787" s="34" t="str">
        <f t="shared" si="139"/>
        <v/>
      </c>
      <c r="F1787" s="35" t="str">
        <f>IF(ISERROR(CONSOLIDADO!D1791&amp;IF(LEN(CONSOLIDADO!G1791)=1,"00"&amp;CONSOLIDADO!G1791,IF(LEN(CONSOLIDADO!G1791)=2,"0"&amp;CONSOLIDADO!G1791,IF(LEN(CONSOLIDADO!G1791)=3,CONSOLIDADO!G1791,""))))=TRUE,"",CONSOLIDADO!D1791&amp;IF(LEN(CONSOLIDADO!G1791)=1,"00"&amp;CONSOLIDADO!G1791,IF(LEN(CONSOLIDADO!G1791)=2,"0"&amp;CONSOLIDADO!G1791,IF(LEN(CONSOLIDADO!G1791)=3,CONSOLIDADO!G1791,""))))</f>
        <v/>
      </c>
      <c r="G1787" s="16">
        <f>CONSOLIDADO!B1791</f>
        <v>0</v>
      </c>
      <c r="H1787" s="16" t="str">
        <f>MID(CONSOLIDADO!E1791,6,250)</f>
        <v/>
      </c>
      <c r="I1787" s="36">
        <f>CONSOLIDADO!H1791</f>
        <v>0</v>
      </c>
      <c r="J1787" s="34" t="str">
        <f>+CONSOLIDADO!P1791&amp;" - "&amp;CONSOLIDADO!Q1791&amp;" - "&amp;CONSOLIDADO!R1791&amp;" "&amp;CONSOLIDADO!S1791</f>
        <v xml:space="preserve"> -  -  </v>
      </c>
      <c r="K1787" s="34" t="str">
        <f>+CONSOLIDADO!J1791&amp;" "&amp;CONSOLIDADO!K1791</f>
        <v xml:space="preserve"> </v>
      </c>
      <c r="L1787" s="16" t="str">
        <f>+CONSOLIDADO!L1791&amp;" "&amp;CONSOLIDADO!M1791</f>
        <v xml:space="preserve"> </v>
      </c>
      <c r="M1787" s="16" t="str">
        <f>+CONSOLIDADO!N1791&amp;" "&amp;CONSOLIDADO!O1791</f>
        <v xml:space="preserve"> </v>
      </c>
    </row>
    <row r="1788" spans="1:13" x14ac:dyDescent="0.2">
      <c r="A1788" s="34" t="str">
        <f t="shared" si="135"/>
        <v>-1285</v>
      </c>
      <c r="B1788" s="34">
        <f t="shared" si="136"/>
        <v>1285</v>
      </c>
      <c r="C1788" s="34" t="str">
        <f t="shared" si="137"/>
        <v/>
      </c>
      <c r="D1788" s="34" t="str">
        <f t="shared" si="138"/>
        <v/>
      </c>
      <c r="E1788" s="34" t="str">
        <f t="shared" si="139"/>
        <v/>
      </c>
      <c r="F1788" s="35" t="str">
        <f>IF(ISERROR(CONSOLIDADO!D1792&amp;IF(LEN(CONSOLIDADO!G1792)=1,"00"&amp;CONSOLIDADO!G1792,IF(LEN(CONSOLIDADO!G1792)=2,"0"&amp;CONSOLIDADO!G1792,IF(LEN(CONSOLIDADO!G1792)=3,CONSOLIDADO!G1792,""))))=TRUE,"",CONSOLIDADO!D1792&amp;IF(LEN(CONSOLIDADO!G1792)=1,"00"&amp;CONSOLIDADO!G1792,IF(LEN(CONSOLIDADO!G1792)=2,"0"&amp;CONSOLIDADO!G1792,IF(LEN(CONSOLIDADO!G1792)=3,CONSOLIDADO!G1792,""))))</f>
        <v/>
      </c>
      <c r="G1788" s="16">
        <f>CONSOLIDADO!B1792</f>
        <v>0</v>
      </c>
      <c r="H1788" s="16" t="str">
        <f>MID(CONSOLIDADO!E1792,6,250)</f>
        <v/>
      </c>
      <c r="I1788" s="36">
        <f>CONSOLIDADO!H1792</f>
        <v>0</v>
      </c>
      <c r="J1788" s="34" t="str">
        <f>+CONSOLIDADO!P1792&amp;" - "&amp;CONSOLIDADO!Q1792&amp;" - "&amp;CONSOLIDADO!R1792&amp;" "&amp;CONSOLIDADO!S1792</f>
        <v xml:space="preserve"> -  -  </v>
      </c>
      <c r="K1788" s="34" t="str">
        <f>+CONSOLIDADO!J1792&amp;" "&amp;CONSOLIDADO!K1792</f>
        <v xml:space="preserve"> </v>
      </c>
      <c r="L1788" s="16" t="str">
        <f>+CONSOLIDADO!L1792&amp;" "&amp;CONSOLIDADO!M1792</f>
        <v xml:space="preserve"> </v>
      </c>
      <c r="M1788" s="16" t="str">
        <f>+CONSOLIDADO!N1792&amp;" "&amp;CONSOLIDADO!O1792</f>
        <v xml:space="preserve"> </v>
      </c>
    </row>
    <row r="1789" spans="1:13" x14ac:dyDescent="0.2">
      <c r="A1789" s="34" t="str">
        <f t="shared" si="135"/>
        <v>-1286</v>
      </c>
      <c r="B1789" s="34">
        <f t="shared" si="136"/>
        <v>1286</v>
      </c>
      <c r="C1789" s="34" t="str">
        <f t="shared" si="137"/>
        <v/>
      </c>
      <c r="D1789" s="34" t="str">
        <f t="shared" si="138"/>
        <v/>
      </c>
      <c r="E1789" s="34" t="str">
        <f t="shared" si="139"/>
        <v/>
      </c>
      <c r="F1789" s="35" t="str">
        <f>IF(ISERROR(CONSOLIDADO!D1793&amp;IF(LEN(CONSOLIDADO!G1793)=1,"00"&amp;CONSOLIDADO!G1793,IF(LEN(CONSOLIDADO!G1793)=2,"0"&amp;CONSOLIDADO!G1793,IF(LEN(CONSOLIDADO!G1793)=3,CONSOLIDADO!G1793,""))))=TRUE,"",CONSOLIDADO!D1793&amp;IF(LEN(CONSOLIDADO!G1793)=1,"00"&amp;CONSOLIDADO!G1793,IF(LEN(CONSOLIDADO!G1793)=2,"0"&amp;CONSOLIDADO!G1793,IF(LEN(CONSOLIDADO!G1793)=3,CONSOLIDADO!G1793,""))))</f>
        <v/>
      </c>
      <c r="G1789" s="16">
        <f>CONSOLIDADO!B1793</f>
        <v>0</v>
      </c>
      <c r="H1789" s="16" t="str">
        <f>MID(CONSOLIDADO!E1793,6,250)</f>
        <v/>
      </c>
      <c r="I1789" s="36">
        <f>CONSOLIDADO!H1793</f>
        <v>0</v>
      </c>
      <c r="J1789" s="34" t="str">
        <f>+CONSOLIDADO!P1793&amp;" - "&amp;CONSOLIDADO!Q1793&amp;" - "&amp;CONSOLIDADO!R1793&amp;" "&amp;CONSOLIDADO!S1793</f>
        <v xml:space="preserve"> -  -  </v>
      </c>
      <c r="K1789" s="34" t="str">
        <f>+CONSOLIDADO!J1793&amp;" "&amp;CONSOLIDADO!K1793</f>
        <v xml:space="preserve"> </v>
      </c>
      <c r="L1789" s="16" t="str">
        <f>+CONSOLIDADO!L1793&amp;" "&amp;CONSOLIDADO!M1793</f>
        <v xml:space="preserve"> </v>
      </c>
      <c r="M1789" s="16" t="str">
        <f>+CONSOLIDADO!N1793&amp;" "&amp;CONSOLIDADO!O1793</f>
        <v xml:space="preserve"> </v>
      </c>
    </row>
    <row r="1790" spans="1:13" x14ac:dyDescent="0.2">
      <c r="A1790" s="34" t="str">
        <f t="shared" si="135"/>
        <v>-1287</v>
      </c>
      <c r="B1790" s="34">
        <f t="shared" si="136"/>
        <v>1287</v>
      </c>
      <c r="C1790" s="34" t="str">
        <f t="shared" si="137"/>
        <v/>
      </c>
      <c r="D1790" s="34" t="str">
        <f t="shared" si="138"/>
        <v/>
      </c>
      <c r="E1790" s="34" t="str">
        <f t="shared" si="139"/>
        <v/>
      </c>
      <c r="F1790" s="35" t="str">
        <f>IF(ISERROR(CONSOLIDADO!D1794&amp;IF(LEN(CONSOLIDADO!G1794)=1,"00"&amp;CONSOLIDADO!G1794,IF(LEN(CONSOLIDADO!G1794)=2,"0"&amp;CONSOLIDADO!G1794,IF(LEN(CONSOLIDADO!G1794)=3,CONSOLIDADO!G1794,""))))=TRUE,"",CONSOLIDADO!D1794&amp;IF(LEN(CONSOLIDADO!G1794)=1,"00"&amp;CONSOLIDADO!G1794,IF(LEN(CONSOLIDADO!G1794)=2,"0"&amp;CONSOLIDADO!G1794,IF(LEN(CONSOLIDADO!G1794)=3,CONSOLIDADO!G1794,""))))</f>
        <v/>
      </c>
      <c r="G1790" s="16">
        <f>CONSOLIDADO!B1794</f>
        <v>0</v>
      </c>
      <c r="H1790" s="16" t="str">
        <f>MID(CONSOLIDADO!E1794,6,250)</f>
        <v/>
      </c>
      <c r="I1790" s="36">
        <f>CONSOLIDADO!H1794</f>
        <v>0</v>
      </c>
      <c r="J1790" s="34" t="str">
        <f>+CONSOLIDADO!P1794&amp;" - "&amp;CONSOLIDADO!Q1794&amp;" - "&amp;CONSOLIDADO!R1794&amp;" "&amp;CONSOLIDADO!S1794</f>
        <v xml:space="preserve"> -  -  </v>
      </c>
      <c r="K1790" s="34" t="str">
        <f>+CONSOLIDADO!J1794&amp;" "&amp;CONSOLIDADO!K1794</f>
        <v xml:space="preserve"> </v>
      </c>
      <c r="L1790" s="16" t="str">
        <f>+CONSOLIDADO!L1794&amp;" "&amp;CONSOLIDADO!M1794</f>
        <v xml:space="preserve"> </v>
      </c>
      <c r="M1790" s="16" t="str">
        <f>+CONSOLIDADO!N1794&amp;" "&amp;CONSOLIDADO!O1794</f>
        <v xml:space="preserve"> </v>
      </c>
    </row>
    <row r="1791" spans="1:13" x14ac:dyDescent="0.2">
      <c r="A1791" s="34" t="str">
        <f t="shared" si="135"/>
        <v>-1288</v>
      </c>
      <c r="B1791" s="34">
        <f t="shared" si="136"/>
        <v>1288</v>
      </c>
      <c r="C1791" s="34" t="str">
        <f t="shared" si="137"/>
        <v/>
      </c>
      <c r="D1791" s="34" t="str">
        <f t="shared" si="138"/>
        <v/>
      </c>
      <c r="E1791" s="34" t="str">
        <f t="shared" si="139"/>
        <v/>
      </c>
      <c r="F1791" s="35" t="str">
        <f>IF(ISERROR(CONSOLIDADO!D1795&amp;IF(LEN(CONSOLIDADO!G1795)=1,"00"&amp;CONSOLIDADO!G1795,IF(LEN(CONSOLIDADO!G1795)=2,"0"&amp;CONSOLIDADO!G1795,IF(LEN(CONSOLIDADO!G1795)=3,CONSOLIDADO!G1795,""))))=TRUE,"",CONSOLIDADO!D1795&amp;IF(LEN(CONSOLIDADO!G1795)=1,"00"&amp;CONSOLIDADO!G1795,IF(LEN(CONSOLIDADO!G1795)=2,"0"&amp;CONSOLIDADO!G1795,IF(LEN(CONSOLIDADO!G1795)=3,CONSOLIDADO!G1795,""))))</f>
        <v/>
      </c>
      <c r="G1791" s="16">
        <f>CONSOLIDADO!B1795</f>
        <v>0</v>
      </c>
      <c r="H1791" s="16" t="str">
        <f>MID(CONSOLIDADO!E1795,6,250)</f>
        <v/>
      </c>
      <c r="I1791" s="36">
        <f>CONSOLIDADO!H1795</f>
        <v>0</v>
      </c>
      <c r="J1791" s="34" t="str">
        <f>+CONSOLIDADO!P1795&amp;" - "&amp;CONSOLIDADO!Q1795&amp;" - "&amp;CONSOLIDADO!R1795&amp;" "&amp;CONSOLIDADO!S1795</f>
        <v xml:space="preserve"> -  -  </v>
      </c>
      <c r="K1791" s="34" t="str">
        <f>+CONSOLIDADO!J1795&amp;" "&amp;CONSOLIDADO!K1795</f>
        <v xml:space="preserve"> </v>
      </c>
      <c r="L1791" s="16" t="str">
        <f>+CONSOLIDADO!L1795&amp;" "&amp;CONSOLIDADO!M1795</f>
        <v xml:space="preserve"> </v>
      </c>
      <c r="M1791" s="16" t="str">
        <f>+CONSOLIDADO!N1795&amp;" "&amp;CONSOLIDADO!O1795</f>
        <v xml:space="preserve"> </v>
      </c>
    </row>
    <row r="1792" spans="1:13" x14ac:dyDescent="0.2">
      <c r="A1792" s="34" t="str">
        <f t="shared" si="135"/>
        <v>-1289</v>
      </c>
      <c r="B1792" s="34">
        <f t="shared" si="136"/>
        <v>1289</v>
      </c>
      <c r="C1792" s="34" t="str">
        <f t="shared" si="137"/>
        <v/>
      </c>
      <c r="D1792" s="34" t="str">
        <f t="shared" si="138"/>
        <v/>
      </c>
      <c r="E1792" s="34" t="str">
        <f t="shared" si="139"/>
        <v/>
      </c>
      <c r="F1792" s="35" t="str">
        <f>IF(ISERROR(CONSOLIDADO!D1796&amp;IF(LEN(CONSOLIDADO!G1796)=1,"00"&amp;CONSOLIDADO!G1796,IF(LEN(CONSOLIDADO!G1796)=2,"0"&amp;CONSOLIDADO!G1796,IF(LEN(CONSOLIDADO!G1796)=3,CONSOLIDADO!G1796,""))))=TRUE,"",CONSOLIDADO!D1796&amp;IF(LEN(CONSOLIDADO!G1796)=1,"00"&amp;CONSOLIDADO!G1796,IF(LEN(CONSOLIDADO!G1796)=2,"0"&amp;CONSOLIDADO!G1796,IF(LEN(CONSOLIDADO!G1796)=3,CONSOLIDADO!G1796,""))))</f>
        <v/>
      </c>
      <c r="G1792" s="16">
        <f>CONSOLIDADO!B1796</f>
        <v>0</v>
      </c>
      <c r="H1792" s="16" t="str">
        <f>MID(CONSOLIDADO!E1796,6,250)</f>
        <v/>
      </c>
      <c r="I1792" s="36">
        <f>CONSOLIDADO!H1796</f>
        <v>0</v>
      </c>
      <c r="J1792" s="34" t="str">
        <f>+CONSOLIDADO!P1796&amp;" - "&amp;CONSOLIDADO!Q1796&amp;" - "&amp;CONSOLIDADO!R1796&amp;" "&amp;CONSOLIDADO!S1796</f>
        <v xml:space="preserve"> -  -  </v>
      </c>
      <c r="K1792" s="34" t="str">
        <f>+CONSOLIDADO!J1796&amp;" "&amp;CONSOLIDADO!K1796</f>
        <v xml:space="preserve"> </v>
      </c>
      <c r="L1792" s="16" t="str">
        <f>+CONSOLIDADO!L1796&amp;" "&amp;CONSOLIDADO!M1796</f>
        <v xml:space="preserve"> </v>
      </c>
      <c r="M1792" s="16" t="str">
        <f>+CONSOLIDADO!N1796&amp;" "&amp;CONSOLIDADO!O1796</f>
        <v xml:space="preserve"> </v>
      </c>
    </row>
    <row r="1793" spans="1:13" x14ac:dyDescent="0.2">
      <c r="A1793" s="34" t="str">
        <f t="shared" si="135"/>
        <v>-1290</v>
      </c>
      <c r="B1793" s="34">
        <f t="shared" si="136"/>
        <v>1290</v>
      </c>
      <c r="C1793" s="34" t="str">
        <f t="shared" si="137"/>
        <v/>
      </c>
      <c r="D1793" s="34" t="str">
        <f t="shared" si="138"/>
        <v/>
      </c>
      <c r="E1793" s="34" t="str">
        <f t="shared" si="139"/>
        <v/>
      </c>
      <c r="F1793" s="35" t="str">
        <f>IF(ISERROR(CONSOLIDADO!D1797&amp;IF(LEN(CONSOLIDADO!G1797)=1,"00"&amp;CONSOLIDADO!G1797,IF(LEN(CONSOLIDADO!G1797)=2,"0"&amp;CONSOLIDADO!G1797,IF(LEN(CONSOLIDADO!G1797)=3,CONSOLIDADO!G1797,""))))=TRUE,"",CONSOLIDADO!D1797&amp;IF(LEN(CONSOLIDADO!G1797)=1,"00"&amp;CONSOLIDADO!G1797,IF(LEN(CONSOLIDADO!G1797)=2,"0"&amp;CONSOLIDADO!G1797,IF(LEN(CONSOLIDADO!G1797)=3,CONSOLIDADO!G1797,""))))</f>
        <v/>
      </c>
      <c r="G1793" s="16">
        <f>CONSOLIDADO!B1797</f>
        <v>0</v>
      </c>
      <c r="H1793" s="16" t="str">
        <f>MID(CONSOLIDADO!E1797,6,250)</f>
        <v/>
      </c>
      <c r="I1793" s="36">
        <f>CONSOLIDADO!H1797</f>
        <v>0</v>
      </c>
      <c r="J1793" s="34" t="str">
        <f>+CONSOLIDADO!P1797&amp;" - "&amp;CONSOLIDADO!Q1797&amp;" - "&amp;CONSOLIDADO!R1797&amp;" "&amp;CONSOLIDADO!S1797</f>
        <v xml:space="preserve"> -  -  </v>
      </c>
      <c r="K1793" s="34" t="str">
        <f>+CONSOLIDADO!J1797&amp;" "&amp;CONSOLIDADO!K1797</f>
        <v xml:space="preserve"> </v>
      </c>
      <c r="L1793" s="16" t="str">
        <f>+CONSOLIDADO!L1797&amp;" "&amp;CONSOLIDADO!M1797</f>
        <v xml:space="preserve"> </v>
      </c>
      <c r="M1793" s="16" t="str">
        <f>+CONSOLIDADO!N1797&amp;" "&amp;CONSOLIDADO!O1797</f>
        <v xml:space="preserve"> </v>
      </c>
    </row>
    <row r="1794" spans="1:13" x14ac:dyDescent="0.2">
      <c r="A1794" s="34" t="str">
        <f t="shared" si="135"/>
        <v>-1291</v>
      </c>
      <c r="B1794" s="34">
        <f t="shared" si="136"/>
        <v>1291</v>
      </c>
      <c r="C1794" s="34" t="str">
        <f t="shared" si="137"/>
        <v/>
      </c>
      <c r="D1794" s="34" t="str">
        <f t="shared" si="138"/>
        <v/>
      </c>
      <c r="E1794" s="34" t="str">
        <f t="shared" si="139"/>
        <v/>
      </c>
      <c r="F1794" s="35" t="str">
        <f>IF(ISERROR(CONSOLIDADO!D1798&amp;IF(LEN(CONSOLIDADO!G1798)=1,"00"&amp;CONSOLIDADO!G1798,IF(LEN(CONSOLIDADO!G1798)=2,"0"&amp;CONSOLIDADO!G1798,IF(LEN(CONSOLIDADO!G1798)=3,CONSOLIDADO!G1798,""))))=TRUE,"",CONSOLIDADO!D1798&amp;IF(LEN(CONSOLIDADO!G1798)=1,"00"&amp;CONSOLIDADO!G1798,IF(LEN(CONSOLIDADO!G1798)=2,"0"&amp;CONSOLIDADO!G1798,IF(LEN(CONSOLIDADO!G1798)=3,CONSOLIDADO!G1798,""))))</f>
        <v/>
      </c>
      <c r="G1794" s="16">
        <f>CONSOLIDADO!B1798</f>
        <v>0</v>
      </c>
      <c r="H1794" s="16" t="str">
        <f>MID(CONSOLIDADO!E1798,6,250)</f>
        <v/>
      </c>
      <c r="I1794" s="36">
        <f>CONSOLIDADO!H1798</f>
        <v>0</v>
      </c>
      <c r="J1794" s="34" t="str">
        <f>+CONSOLIDADO!P1798&amp;" - "&amp;CONSOLIDADO!Q1798&amp;" - "&amp;CONSOLIDADO!R1798&amp;" "&amp;CONSOLIDADO!S1798</f>
        <v xml:space="preserve"> -  -  </v>
      </c>
      <c r="K1794" s="34" t="str">
        <f>+CONSOLIDADO!J1798&amp;" "&amp;CONSOLIDADO!K1798</f>
        <v xml:space="preserve"> </v>
      </c>
      <c r="L1794" s="16" t="str">
        <f>+CONSOLIDADO!L1798&amp;" "&amp;CONSOLIDADO!M1798</f>
        <v xml:space="preserve"> </v>
      </c>
      <c r="M1794" s="16" t="str">
        <f>+CONSOLIDADO!N1798&amp;" "&amp;CONSOLIDADO!O1798</f>
        <v xml:space="preserve"> </v>
      </c>
    </row>
    <row r="1795" spans="1:13" x14ac:dyDescent="0.2">
      <c r="A1795" s="34" t="str">
        <f t="shared" si="135"/>
        <v>-1292</v>
      </c>
      <c r="B1795" s="34">
        <f t="shared" si="136"/>
        <v>1292</v>
      </c>
      <c r="C1795" s="34" t="str">
        <f t="shared" si="137"/>
        <v/>
      </c>
      <c r="D1795" s="34" t="str">
        <f t="shared" si="138"/>
        <v/>
      </c>
      <c r="E1795" s="34" t="str">
        <f t="shared" si="139"/>
        <v/>
      </c>
      <c r="F1795" s="35" t="str">
        <f>IF(ISERROR(CONSOLIDADO!D1799&amp;IF(LEN(CONSOLIDADO!G1799)=1,"00"&amp;CONSOLIDADO!G1799,IF(LEN(CONSOLIDADO!G1799)=2,"0"&amp;CONSOLIDADO!G1799,IF(LEN(CONSOLIDADO!G1799)=3,CONSOLIDADO!G1799,""))))=TRUE,"",CONSOLIDADO!D1799&amp;IF(LEN(CONSOLIDADO!G1799)=1,"00"&amp;CONSOLIDADO!G1799,IF(LEN(CONSOLIDADO!G1799)=2,"0"&amp;CONSOLIDADO!G1799,IF(LEN(CONSOLIDADO!G1799)=3,CONSOLIDADO!G1799,""))))</f>
        <v/>
      </c>
      <c r="G1795" s="16">
        <f>CONSOLIDADO!B1799</f>
        <v>0</v>
      </c>
      <c r="H1795" s="16" t="str">
        <f>MID(CONSOLIDADO!E1799,6,250)</f>
        <v/>
      </c>
      <c r="I1795" s="36">
        <f>CONSOLIDADO!H1799</f>
        <v>0</v>
      </c>
      <c r="J1795" s="34" t="str">
        <f>+CONSOLIDADO!P1799&amp;" - "&amp;CONSOLIDADO!Q1799&amp;" - "&amp;CONSOLIDADO!R1799&amp;" "&amp;CONSOLIDADO!S1799</f>
        <v xml:space="preserve"> -  -  </v>
      </c>
      <c r="K1795" s="34" t="str">
        <f>+CONSOLIDADO!J1799&amp;" "&amp;CONSOLIDADO!K1799</f>
        <v xml:space="preserve"> </v>
      </c>
      <c r="L1795" s="16" t="str">
        <f>+CONSOLIDADO!L1799&amp;" "&amp;CONSOLIDADO!M1799</f>
        <v xml:space="preserve"> </v>
      </c>
      <c r="M1795" s="16" t="str">
        <f>+CONSOLIDADO!N1799&amp;" "&amp;CONSOLIDADO!O1799</f>
        <v xml:space="preserve"> </v>
      </c>
    </row>
    <row r="1796" spans="1:13" x14ac:dyDescent="0.2">
      <c r="A1796" s="34" t="str">
        <f t="shared" ref="A1796:A1859" si="140">+C1796&amp;"-"&amp;B1796</f>
        <v>-1293</v>
      </c>
      <c r="B1796" s="34">
        <f t="shared" ref="B1796:B1859" si="141">IF(C1796=C1795,B1795+1,1)</f>
        <v>1293</v>
      </c>
      <c r="C1796" s="34" t="str">
        <f t="shared" ref="C1796:C1859" si="142">MID($F1796,1,13)</f>
        <v/>
      </c>
      <c r="D1796" s="34" t="str">
        <f t="shared" ref="D1796:D1859" si="143">MID($F1796,1,15)</f>
        <v/>
      </c>
      <c r="E1796" s="34" t="str">
        <f t="shared" ref="E1796:E1859" si="144">MID($F1796,1,17)</f>
        <v/>
      </c>
      <c r="F1796" s="35" t="str">
        <f>IF(ISERROR(CONSOLIDADO!D1800&amp;IF(LEN(CONSOLIDADO!G1800)=1,"00"&amp;CONSOLIDADO!G1800,IF(LEN(CONSOLIDADO!G1800)=2,"0"&amp;CONSOLIDADO!G1800,IF(LEN(CONSOLIDADO!G1800)=3,CONSOLIDADO!G1800,""))))=TRUE,"",CONSOLIDADO!D1800&amp;IF(LEN(CONSOLIDADO!G1800)=1,"00"&amp;CONSOLIDADO!G1800,IF(LEN(CONSOLIDADO!G1800)=2,"0"&amp;CONSOLIDADO!G1800,IF(LEN(CONSOLIDADO!G1800)=3,CONSOLIDADO!G1800,""))))</f>
        <v/>
      </c>
      <c r="G1796" s="16">
        <f>CONSOLIDADO!B1800</f>
        <v>0</v>
      </c>
      <c r="H1796" s="16" t="str">
        <f>MID(CONSOLIDADO!E1800,6,250)</f>
        <v/>
      </c>
      <c r="I1796" s="36">
        <f>CONSOLIDADO!H1800</f>
        <v>0</v>
      </c>
      <c r="J1796" s="34" t="str">
        <f>+CONSOLIDADO!P1800&amp;" - "&amp;CONSOLIDADO!Q1800&amp;" - "&amp;CONSOLIDADO!R1800&amp;" "&amp;CONSOLIDADO!S1800</f>
        <v xml:space="preserve"> -  -  </v>
      </c>
      <c r="K1796" s="34" t="str">
        <f>+CONSOLIDADO!J1800&amp;" "&amp;CONSOLIDADO!K1800</f>
        <v xml:space="preserve"> </v>
      </c>
      <c r="L1796" s="16" t="str">
        <f>+CONSOLIDADO!L1800&amp;" "&amp;CONSOLIDADO!M1800</f>
        <v xml:space="preserve"> </v>
      </c>
      <c r="M1796" s="16" t="str">
        <f>+CONSOLIDADO!N1800&amp;" "&amp;CONSOLIDADO!O1800</f>
        <v xml:space="preserve"> </v>
      </c>
    </row>
    <row r="1797" spans="1:13" x14ac:dyDescent="0.2">
      <c r="A1797" s="34" t="str">
        <f t="shared" si="140"/>
        <v>-1294</v>
      </c>
      <c r="B1797" s="34">
        <f t="shared" si="141"/>
        <v>1294</v>
      </c>
      <c r="C1797" s="34" t="str">
        <f t="shared" si="142"/>
        <v/>
      </c>
      <c r="D1797" s="34" t="str">
        <f t="shared" si="143"/>
        <v/>
      </c>
      <c r="E1797" s="34" t="str">
        <f t="shared" si="144"/>
        <v/>
      </c>
      <c r="F1797" s="35" t="str">
        <f>IF(ISERROR(CONSOLIDADO!D1801&amp;IF(LEN(CONSOLIDADO!G1801)=1,"00"&amp;CONSOLIDADO!G1801,IF(LEN(CONSOLIDADO!G1801)=2,"0"&amp;CONSOLIDADO!G1801,IF(LEN(CONSOLIDADO!G1801)=3,CONSOLIDADO!G1801,""))))=TRUE,"",CONSOLIDADO!D1801&amp;IF(LEN(CONSOLIDADO!G1801)=1,"00"&amp;CONSOLIDADO!G1801,IF(LEN(CONSOLIDADO!G1801)=2,"0"&amp;CONSOLIDADO!G1801,IF(LEN(CONSOLIDADO!G1801)=3,CONSOLIDADO!G1801,""))))</f>
        <v/>
      </c>
      <c r="G1797" s="16">
        <f>CONSOLIDADO!B1801</f>
        <v>0</v>
      </c>
      <c r="H1797" s="16" t="str">
        <f>MID(CONSOLIDADO!E1801,6,250)</f>
        <v/>
      </c>
      <c r="I1797" s="36">
        <f>CONSOLIDADO!H1801</f>
        <v>0</v>
      </c>
      <c r="J1797" s="34" t="str">
        <f>+CONSOLIDADO!P1801&amp;" - "&amp;CONSOLIDADO!Q1801&amp;" - "&amp;CONSOLIDADO!R1801&amp;" "&amp;CONSOLIDADO!S1801</f>
        <v xml:space="preserve"> -  -  </v>
      </c>
      <c r="K1797" s="34" t="str">
        <f>+CONSOLIDADO!J1801&amp;" "&amp;CONSOLIDADO!K1801</f>
        <v xml:space="preserve"> </v>
      </c>
      <c r="L1797" s="16" t="str">
        <f>+CONSOLIDADO!L1801&amp;" "&amp;CONSOLIDADO!M1801</f>
        <v xml:space="preserve"> </v>
      </c>
      <c r="M1797" s="16" t="str">
        <f>+CONSOLIDADO!N1801&amp;" "&amp;CONSOLIDADO!O1801</f>
        <v xml:space="preserve"> </v>
      </c>
    </row>
    <row r="1798" spans="1:13" x14ac:dyDescent="0.2">
      <c r="A1798" s="34" t="str">
        <f t="shared" si="140"/>
        <v>-1295</v>
      </c>
      <c r="B1798" s="34">
        <f t="shared" si="141"/>
        <v>1295</v>
      </c>
      <c r="C1798" s="34" t="str">
        <f t="shared" si="142"/>
        <v/>
      </c>
      <c r="D1798" s="34" t="str">
        <f t="shared" si="143"/>
        <v/>
      </c>
      <c r="E1798" s="34" t="str">
        <f t="shared" si="144"/>
        <v/>
      </c>
      <c r="F1798" s="35" t="str">
        <f>IF(ISERROR(CONSOLIDADO!D1802&amp;IF(LEN(CONSOLIDADO!G1802)=1,"00"&amp;CONSOLIDADO!G1802,IF(LEN(CONSOLIDADO!G1802)=2,"0"&amp;CONSOLIDADO!G1802,IF(LEN(CONSOLIDADO!G1802)=3,CONSOLIDADO!G1802,""))))=TRUE,"",CONSOLIDADO!D1802&amp;IF(LEN(CONSOLIDADO!G1802)=1,"00"&amp;CONSOLIDADO!G1802,IF(LEN(CONSOLIDADO!G1802)=2,"0"&amp;CONSOLIDADO!G1802,IF(LEN(CONSOLIDADO!G1802)=3,CONSOLIDADO!G1802,""))))</f>
        <v/>
      </c>
      <c r="G1798" s="16">
        <f>CONSOLIDADO!B1802</f>
        <v>0</v>
      </c>
      <c r="H1798" s="16" t="str">
        <f>MID(CONSOLIDADO!E1802,6,250)</f>
        <v/>
      </c>
      <c r="I1798" s="36">
        <f>CONSOLIDADO!H1802</f>
        <v>0</v>
      </c>
      <c r="J1798" s="34" t="str">
        <f>+CONSOLIDADO!P1802&amp;" - "&amp;CONSOLIDADO!Q1802&amp;" - "&amp;CONSOLIDADO!R1802&amp;" "&amp;CONSOLIDADO!S1802</f>
        <v xml:space="preserve"> -  -  </v>
      </c>
      <c r="K1798" s="34" t="str">
        <f>+CONSOLIDADO!J1802&amp;" "&amp;CONSOLIDADO!K1802</f>
        <v xml:space="preserve"> </v>
      </c>
      <c r="L1798" s="16" t="str">
        <f>+CONSOLIDADO!L1802&amp;" "&amp;CONSOLIDADO!M1802</f>
        <v xml:space="preserve"> </v>
      </c>
      <c r="M1798" s="16" t="str">
        <f>+CONSOLIDADO!N1802&amp;" "&amp;CONSOLIDADO!O1802</f>
        <v xml:space="preserve"> </v>
      </c>
    </row>
    <row r="1799" spans="1:13" x14ac:dyDescent="0.2">
      <c r="A1799" s="34" t="str">
        <f t="shared" si="140"/>
        <v>-1296</v>
      </c>
      <c r="B1799" s="34">
        <f t="shared" si="141"/>
        <v>1296</v>
      </c>
      <c r="C1799" s="34" t="str">
        <f t="shared" si="142"/>
        <v/>
      </c>
      <c r="D1799" s="34" t="str">
        <f t="shared" si="143"/>
        <v/>
      </c>
      <c r="E1799" s="34" t="str">
        <f t="shared" si="144"/>
        <v/>
      </c>
      <c r="F1799" s="35" t="str">
        <f>IF(ISERROR(CONSOLIDADO!D1803&amp;IF(LEN(CONSOLIDADO!G1803)=1,"00"&amp;CONSOLIDADO!G1803,IF(LEN(CONSOLIDADO!G1803)=2,"0"&amp;CONSOLIDADO!G1803,IF(LEN(CONSOLIDADO!G1803)=3,CONSOLIDADO!G1803,""))))=TRUE,"",CONSOLIDADO!D1803&amp;IF(LEN(CONSOLIDADO!G1803)=1,"00"&amp;CONSOLIDADO!G1803,IF(LEN(CONSOLIDADO!G1803)=2,"0"&amp;CONSOLIDADO!G1803,IF(LEN(CONSOLIDADO!G1803)=3,CONSOLIDADO!G1803,""))))</f>
        <v/>
      </c>
      <c r="G1799" s="16">
        <f>CONSOLIDADO!B1803</f>
        <v>0</v>
      </c>
      <c r="H1799" s="16" t="str">
        <f>MID(CONSOLIDADO!E1803,6,250)</f>
        <v/>
      </c>
      <c r="I1799" s="36">
        <f>CONSOLIDADO!H1803</f>
        <v>0</v>
      </c>
      <c r="J1799" s="34" t="str">
        <f>+CONSOLIDADO!P1803&amp;" - "&amp;CONSOLIDADO!Q1803&amp;" - "&amp;CONSOLIDADO!R1803&amp;" "&amp;CONSOLIDADO!S1803</f>
        <v xml:space="preserve"> -  -  </v>
      </c>
      <c r="K1799" s="34" t="str">
        <f>+CONSOLIDADO!J1803&amp;" "&amp;CONSOLIDADO!K1803</f>
        <v xml:space="preserve"> </v>
      </c>
      <c r="L1799" s="16" t="str">
        <f>+CONSOLIDADO!L1803&amp;" "&amp;CONSOLIDADO!M1803</f>
        <v xml:space="preserve"> </v>
      </c>
      <c r="M1799" s="16" t="str">
        <f>+CONSOLIDADO!N1803&amp;" "&amp;CONSOLIDADO!O1803</f>
        <v xml:space="preserve"> </v>
      </c>
    </row>
    <row r="1800" spans="1:13" x14ac:dyDescent="0.2">
      <c r="A1800" s="34" t="str">
        <f t="shared" si="140"/>
        <v>-1297</v>
      </c>
      <c r="B1800" s="34">
        <f t="shared" si="141"/>
        <v>1297</v>
      </c>
      <c r="C1800" s="34" t="str">
        <f t="shared" si="142"/>
        <v/>
      </c>
      <c r="D1800" s="34" t="str">
        <f t="shared" si="143"/>
        <v/>
      </c>
      <c r="E1800" s="34" t="str">
        <f t="shared" si="144"/>
        <v/>
      </c>
      <c r="F1800" s="35" t="str">
        <f>IF(ISERROR(CONSOLIDADO!D1804&amp;IF(LEN(CONSOLIDADO!G1804)=1,"00"&amp;CONSOLIDADO!G1804,IF(LEN(CONSOLIDADO!G1804)=2,"0"&amp;CONSOLIDADO!G1804,IF(LEN(CONSOLIDADO!G1804)=3,CONSOLIDADO!G1804,""))))=TRUE,"",CONSOLIDADO!D1804&amp;IF(LEN(CONSOLIDADO!G1804)=1,"00"&amp;CONSOLIDADO!G1804,IF(LEN(CONSOLIDADO!G1804)=2,"0"&amp;CONSOLIDADO!G1804,IF(LEN(CONSOLIDADO!G1804)=3,CONSOLIDADO!G1804,""))))</f>
        <v/>
      </c>
      <c r="G1800" s="16">
        <f>CONSOLIDADO!B1804</f>
        <v>0</v>
      </c>
      <c r="H1800" s="16" t="str">
        <f>MID(CONSOLIDADO!E1804,6,250)</f>
        <v/>
      </c>
      <c r="I1800" s="36">
        <f>CONSOLIDADO!H1804</f>
        <v>0</v>
      </c>
      <c r="J1800" s="34" t="str">
        <f>+CONSOLIDADO!P1804&amp;" - "&amp;CONSOLIDADO!Q1804&amp;" - "&amp;CONSOLIDADO!R1804&amp;" "&amp;CONSOLIDADO!S1804</f>
        <v xml:space="preserve"> -  -  </v>
      </c>
      <c r="K1800" s="34" t="str">
        <f>+CONSOLIDADO!J1804&amp;" "&amp;CONSOLIDADO!K1804</f>
        <v xml:space="preserve"> </v>
      </c>
      <c r="L1800" s="16" t="str">
        <f>+CONSOLIDADO!L1804&amp;" "&amp;CONSOLIDADO!M1804</f>
        <v xml:space="preserve"> </v>
      </c>
      <c r="M1800" s="16" t="str">
        <f>+CONSOLIDADO!N1804&amp;" "&amp;CONSOLIDADO!O1804</f>
        <v xml:space="preserve"> </v>
      </c>
    </row>
    <row r="1801" spans="1:13" x14ac:dyDescent="0.2">
      <c r="A1801" s="34" t="str">
        <f t="shared" si="140"/>
        <v>-1298</v>
      </c>
      <c r="B1801" s="34">
        <f t="shared" si="141"/>
        <v>1298</v>
      </c>
      <c r="C1801" s="34" t="str">
        <f t="shared" si="142"/>
        <v/>
      </c>
      <c r="D1801" s="34" t="str">
        <f t="shared" si="143"/>
        <v/>
      </c>
      <c r="E1801" s="34" t="str">
        <f t="shared" si="144"/>
        <v/>
      </c>
      <c r="F1801" s="35" t="str">
        <f>IF(ISERROR(CONSOLIDADO!D1805&amp;IF(LEN(CONSOLIDADO!G1805)=1,"00"&amp;CONSOLIDADO!G1805,IF(LEN(CONSOLIDADO!G1805)=2,"0"&amp;CONSOLIDADO!G1805,IF(LEN(CONSOLIDADO!G1805)=3,CONSOLIDADO!G1805,""))))=TRUE,"",CONSOLIDADO!D1805&amp;IF(LEN(CONSOLIDADO!G1805)=1,"00"&amp;CONSOLIDADO!G1805,IF(LEN(CONSOLIDADO!G1805)=2,"0"&amp;CONSOLIDADO!G1805,IF(LEN(CONSOLIDADO!G1805)=3,CONSOLIDADO!G1805,""))))</f>
        <v/>
      </c>
      <c r="G1801" s="16">
        <f>CONSOLIDADO!B1805</f>
        <v>0</v>
      </c>
      <c r="H1801" s="16" t="str">
        <f>MID(CONSOLIDADO!E1805,6,250)</f>
        <v/>
      </c>
      <c r="I1801" s="36">
        <f>CONSOLIDADO!H1805</f>
        <v>0</v>
      </c>
      <c r="J1801" s="34" t="str">
        <f>+CONSOLIDADO!P1805&amp;" - "&amp;CONSOLIDADO!Q1805&amp;" - "&amp;CONSOLIDADO!R1805&amp;" "&amp;CONSOLIDADO!S1805</f>
        <v xml:space="preserve"> -  -  </v>
      </c>
      <c r="K1801" s="34" t="str">
        <f>+CONSOLIDADO!J1805&amp;" "&amp;CONSOLIDADO!K1805</f>
        <v xml:space="preserve"> </v>
      </c>
      <c r="L1801" s="16" t="str">
        <f>+CONSOLIDADO!L1805&amp;" "&amp;CONSOLIDADO!M1805</f>
        <v xml:space="preserve"> </v>
      </c>
      <c r="M1801" s="16" t="str">
        <f>+CONSOLIDADO!N1805&amp;" "&amp;CONSOLIDADO!O1805</f>
        <v xml:space="preserve"> </v>
      </c>
    </row>
    <row r="1802" spans="1:13" x14ac:dyDescent="0.2">
      <c r="A1802" s="34" t="str">
        <f t="shared" si="140"/>
        <v>-1299</v>
      </c>
      <c r="B1802" s="34">
        <f t="shared" si="141"/>
        <v>1299</v>
      </c>
      <c r="C1802" s="34" t="str">
        <f t="shared" si="142"/>
        <v/>
      </c>
      <c r="D1802" s="34" t="str">
        <f t="shared" si="143"/>
        <v/>
      </c>
      <c r="E1802" s="34" t="str">
        <f t="shared" si="144"/>
        <v/>
      </c>
      <c r="F1802" s="35" t="str">
        <f>IF(ISERROR(CONSOLIDADO!D1806&amp;IF(LEN(CONSOLIDADO!G1806)=1,"00"&amp;CONSOLIDADO!G1806,IF(LEN(CONSOLIDADO!G1806)=2,"0"&amp;CONSOLIDADO!G1806,IF(LEN(CONSOLIDADO!G1806)=3,CONSOLIDADO!G1806,""))))=TRUE,"",CONSOLIDADO!D1806&amp;IF(LEN(CONSOLIDADO!G1806)=1,"00"&amp;CONSOLIDADO!G1806,IF(LEN(CONSOLIDADO!G1806)=2,"0"&amp;CONSOLIDADO!G1806,IF(LEN(CONSOLIDADO!G1806)=3,CONSOLIDADO!G1806,""))))</f>
        <v/>
      </c>
      <c r="G1802" s="16">
        <f>CONSOLIDADO!B1806</f>
        <v>0</v>
      </c>
      <c r="H1802" s="16" t="str">
        <f>MID(CONSOLIDADO!E1806,6,250)</f>
        <v/>
      </c>
      <c r="I1802" s="36">
        <f>CONSOLIDADO!H1806</f>
        <v>0</v>
      </c>
      <c r="J1802" s="34" t="str">
        <f>+CONSOLIDADO!P1806&amp;" - "&amp;CONSOLIDADO!Q1806&amp;" - "&amp;CONSOLIDADO!R1806&amp;" "&amp;CONSOLIDADO!S1806</f>
        <v xml:space="preserve"> -  -  </v>
      </c>
      <c r="K1802" s="34" t="str">
        <f>+CONSOLIDADO!J1806&amp;" "&amp;CONSOLIDADO!K1806</f>
        <v xml:space="preserve"> </v>
      </c>
      <c r="L1802" s="16" t="str">
        <f>+CONSOLIDADO!L1806&amp;" "&amp;CONSOLIDADO!M1806</f>
        <v xml:space="preserve"> </v>
      </c>
      <c r="M1802" s="16" t="str">
        <f>+CONSOLIDADO!N1806&amp;" "&amp;CONSOLIDADO!O1806</f>
        <v xml:space="preserve"> </v>
      </c>
    </row>
    <row r="1803" spans="1:13" x14ac:dyDescent="0.2">
      <c r="A1803" s="34" t="str">
        <f t="shared" si="140"/>
        <v>-1300</v>
      </c>
      <c r="B1803" s="34">
        <f t="shared" si="141"/>
        <v>1300</v>
      </c>
      <c r="C1803" s="34" t="str">
        <f t="shared" si="142"/>
        <v/>
      </c>
      <c r="D1803" s="34" t="str">
        <f t="shared" si="143"/>
        <v/>
      </c>
      <c r="E1803" s="34" t="str">
        <f t="shared" si="144"/>
        <v/>
      </c>
      <c r="F1803" s="35" t="str">
        <f>IF(ISERROR(CONSOLIDADO!D1807&amp;IF(LEN(CONSOLIDADO!G1807)=1,"00"&amp;CONSOLIDADO!G1807,IF(LEN(CONSOLIDADO!G1807)=2,"0"&amp;CONSOLIDADO!G1807,IF(LEN(CONSOLIDADO!G1807)=3,CONSOLIDADO!G1807,""))))=TRUE,"",CONSOLIDADO!D1807&amp;IF(LEN(CONSOLIDADO!G1807)=1,"00"&amp;CONSOLIDADO!G1807,IF(LEN(CONSOLIDADO!G1807)=2,"0"&amp;CONSOLIDADO!G1807,IF(LEN(CONSOLIDADO!G1807)=3,CONSOLIDADO!G1807,""))))</f>
        <v/>
      </c>
      <c r="G1803" s="16">
        <f>CONSOLIDADO!B1807</f>
        <v>0</v>
      </c>
      <c r="H1803" s="16" t="str">
        <f>MID(CONSOLIDADO!E1807,6,250)</f>
        <v/>
      </c>
      <c r="I1803" s="36">
        <f>CONSOLIDADO!H1807</f>
        <v>0</v>
      </c>
      <c r="J1803" s="34" t="str">
        <f>+CONSOLIDADO!P1807&amp;" - "&amp;CONSOLIDADO!Q1807&amp;" - "&amp;CONSOLIDADO!R1807&amp;" "&amp;CONSOLIDADO!S1807</f>
        <v xml:space="preserve"> -  -  </v>
      </c>
      <c r="K1803" s="34" t="str">
        <f>+CONSOLIDADO!J1807&amp;" "&amp;CONSOLIDADO!K1807</f>
        <v xml:space="preserve"> </v>
      </c>
      <c r="L1803" s="16" t="str">
        <f>+CONSOLIDADO!L1807&amp;" "&amp;CONSOLIDADO!M1807</f>
        <v xml:space="preserve"> </v>
      </c>
      <c r="M1803" s="16" t="str">
        <f>+CONSOLIDADO!N1807&amp;" "&amp;CONSOLIDADO!O1807</f>
        <v xml:space="preserve"> </v>
      </c>
    </row>
    <row r="1804" spans="1:13" x14ac:dyDescent="0.2">
      <c r="A1804" s="34" t="str">
        <f t="shared" si="140"/>
        <v>-1301</v>
      </c>
      <c r="B1804" s="34">
        <f t="shared" si="141"/>
        <v>1301</v>
      </c>
      <c r="C1804" s="34" t="str">
        <f t="shared" si="142"/>
        <v/>
      </c>
      <c r="D1804" s="34" t="str">
        <f t="shared" si="143"/>
        <v/>
      </c>
      <c r="E1804" s="34" t="str">
        <f t="shared" si="144"/>
        <v/>
      </c>
      <c r="F1804" s="35" t="str">
        <f>IF(ISERROR(CONSOLIDADO!D1808&amp;IF(LEN(CONSOLIDADO!G1808)=1,"00"&amp;CONSOLIDADO!G1808,IF(LEN(CONSOLIDADO!G1808)=2,"0"&amp;CONSOLIDADO!G1808,IF(LEN(CONSOLIDADO!G1808)=3,CONSOLIDADO!G1808,""))))=TRUE,"",CONSOLIDADO!D1808&amp;IF(LEN(CONSOLIDADO!G1808)=1,"00"&amp;CONSOLIDADO!G1808,IF(LEN(CONSOLIDADO!G1808)=2,"0"&amp;CONSOLIDADO!G1808,IF(LEN(CONSOLIDADO!G1808)=3,CONSOLIDADO!G1808,""))))</f>
        <v/>
      </c>
      <c r="G1804" s="16">
        <f>CONSOLIDADO!B1808</f>
        <v>0</v>
      </c>
      <c r="H1804" s="16" t="str">
        <f>MID(CONSOLIDADO!E1808,6,250)</f>
        <v/>
      </c>
      <c r="I1804" s="36">
        <f>CONSOLIDADO!H1808</f>
        <v>0</v>
      </c>
      <c r="J1804" s="34" t="str">
        <f>+CONSOLIDADO!P1808&amp;" - "&amp;CONSOLIDADO!Q1808&amp;" - "&amp;CONSOLIDADO!R1808&amp;" "&amp;CONSOLIDADO!S1808</f>
        <v xml:space="preserve"> -  -  </v>
      </c>
      <c r="K1804" s="34" t="str">
        <f>+CONSOLIDADO!J1808&amp;" "&amp;CONSOLIDADO!K1808</f>
        <v xml:space="preserve"> </v>
      </c>
      <c r="L1804" s="16" t="str">
        <f>+CONSOLIDADO!L1808&amp;" "&amp;CONSOLIDADO!M1808</f>
        <v xml:space="preserve"> </v>
      </c>
      <c r="M1804" s="16" t="str">
        <f>+CONSOLIDADO!N1808&amp;" "&amp;CONSOLIDADO!O1808</f>
        <v xml:space="preserve"> </v>
      </c>
    </row>
    <row r="1805" spans="1:13" x14ac:dyDescent="0.2">
      <c r="A1805" s="34" t="str">
        <f t="shared" si="140"/>
        <v>-1302</v>
      </c>
      <c r="B1805" s="34">
        <f t="shared" si="141"/>
        <v>1302</v>
      </c>
      <c r="C1805" s="34" t="str">
        <f t="shared" si="142"/>
        <v/>
      </c>
      <c r="D1805" s="34" t="str">
        <f t="shared" si="143"/>
        <v/>
      </c>
      <c r="E1805" s="34" t="str">
        <f t="shared" si="144"/>
        <v/>
      </c>
      <c r="F1805" s="35" t="str">
        <f>IF(ISERROR(CONSOLIDADO!D1809&amp;IF(LEN(CONSOLIDADO!G1809)=1,"00"&amp;CONSOLIDADO!G1809,IF(LEN(CONSOLIDADO!G1809)=2,"0"&amp;CONSOLIDADO!G1809,IF(LEN(CONSOLIDADO!G1809)=3,CONSOLIDADO!G1809,""))))=TRUE,"",CONSOLIDADO!D1809&amp;IF(LEN(CONSOLIDADO!G1809)=1,"00"&amp;CONSOLIDADO!G1809,IF(LEN(CONSOLIDADO!G1809)=2,"0"&amp;CONSOLIDADO!G1809,IF(LEN(CONSOLIDADO!G1809)=3,CONSOLIDADO!G1809,""))))</f>
        <v/>
      </c>
      <c r="G1805" s="16">
        <f>CONSOLIDADO!B1809</f>
        <v>0</v>
      </c>
      <c r="H1805" s="16" t="str">
        <f>MID(CONSOLIDADO!E1809,6,250)</f>
        <v/>
      </c>
      <c r="I1805" s="36">
        <f>CONSOLIDADO!H1809</f>
        <v>0</v>
      </c>
      <c r="J1805" s="34" t="str">
        <f>+CONSOLIDADO!P1809&amp;" - "&amp;CONSOLIDADO!Q1809&amp;" - "&amp;CONSOLIDADO!R1809&amp;" "&amp;CONSOLIDADO!S1809</f>
        <v xml:space="preserve"> -  -  </v>
      </c>
      <c r="K1805" s="34" t="str">
        <f>+CONSOLIDADO!J1809&amp;" "&amp;CONSOLIDADO!K1809</f>
        <v xml:space="preserve"> </v>
      </c>
      <c r="L1805" s="16" t="str">
        <f>+CONSOLIDADO!L1809&amp;" "&amp;CONSOLIDADO!M1809</f>
        <v xml:space="preserve"> </v>
      </c>
      <c r="M1805" s="16" t="str">
        <f>+CONSOLIDADO!N1809&amp;" "&amp;CONSOLIDADO!O1809</f>
        <v xml:space="preserve"> </v>
      </c>
    </row>
    <row r="1806" spans="1:13" x14ac:dyDescent="0.2">
      <c r="A1806" s="34" t="str">
        <f t="shared" si="140"/>
        <v>-1303</v>
      </c>
      <c r="B1806" s="34">
        <f t="shared" si="141"/>
        <v>1303</v>
      </c>
      <c r="C1806" s="34" t="str">
        <f t="shared" si="142"/>
        <v/>
      </c>
      <c r="D1806" s="34" t="str">
        <f t="shared" si="143"/>
        <v/>
      </c>
      <c r="E1806" s="34" t="str">
        <f t="shared" si="144"/>
        <v/>
      </c>
      <c r="F1806" s="35" t="str">
        <f>IF(ISERROR(CONSOLIDADO!D1810&amp;IF(LEN(CONSOLIDADO!G1810)=1,"00"&amp;CONSOLIDADO!G1810,IF(LEN(CONSOLIDADO!G1810)=2,"0"&amp;CONSOLIDADO!G1810,IF(LEN(CONSOLIDADO!G1810)=3,CONSOLIDADO!G1810,""))))=TRUE,"",CONSOLIDADO!D1810&amp;IF(LEN(CONSOLIDADO!G1810)=1,"00"&amp;CONSOLIDADO!G1810,IF(LEN(CONSOLIDADO!G1810)=2,"0"&amp;CONSOLIDADO!G1810,IF(LEN(CONSOLIDADO!G1810)=3,CONSOLIDADO!G1810,""))))</f>
        <v/>
      </c>
      <c r="G1806" s="16">
        <f>CONSOLIDADO!B1810</f>
        <v>0</v>
      </c>
      <c r="H1806" s="16" t="str">
        <f>MID(CONSOLIDADO!E1810,6,250)</f>
        <v/>
      </c>
      <c r="I1806" s="36">
        <f>CONSOLIDADO!H1810</f>
        <v>0</v>
      </c>
      <c r="J1806" s="34" t="str">
        <f>+CONSOLIDADO!P1810&amp;" - "&amp;CONSOLIDADO!Q1810&amp;" - "&amp;CONSOLIDADO!R1810&amp;" "&amp;CONSOLIDADO!S1810</f>
        <v xml:space="preserve"> -  -  </v>
      </c>
      <c r="K1806" s="34" t="str">
        <f>+CONSOLIDADO!J1810&amp;" "&amp;CONSOLIDADO!K1810</f>
        <v xml:space="preserve"> </v>
      </c>
      <c r="L1806" s="16" t="str">
        <f>+CONSOLIDADO!L1810&amp;" "&amp;CONSOLIDADO!M1810</f>
        <v xml:space="preserve"> </v>
      </c>
      <c r="M1806" s="16" t="str">
        <f>+CONSOLIDADO!N1810&amp;" "&amp;CONSOLIDADO!O1810</f>
        <v xml:space="preserve"> </v>
      </c>
    </row>
    <row r="1807" spans="1:13" x14ac:dyDescent="0.2">
      <c r="A1807" s="34" t="str">
        <f t="shared" si="140"/>
        <v>-1304</v>
      </c>
      <c r="B1807" s="34">
        <f t="shared" si="141"/>
        <v>1304</v>
      </c>
      <c r="C1807" s="34" t="str">
        <f t="shared" si="142"/>
        <v/>
      </c>
      <c r="D1807" s="34" t="str">
        <f t="shared" si="143"/>
        <v/>
      </c>
      <c r="E1807" s="34" t="str">
        <f t="shared" si="144"/>
        <v/>
      </c>
      <c r="F1807" s="35" t="str">
        <f>IF(ISERROR(CONSOLIDADO!D1811&amp;IF(LEN(CONSOLIDADO!G1811)=1,"00"&amp;CONSOLIDADO!G1811,IF(LEN(CONSOLIDADO!G1811)=2,"0"&amp;CONSOLIDADO!G1811,IF(LEN(CONSOLIDADO!G1811)=3,CONSOLIDADO!G1811,""))))=TRUE,"",CONSOLIDADO!D1811&amp;IF(LEN(CONSOLIDADO!G1811)=1,"00"&amp;CONSOLIDADO!G1811,IF(LEN(CONSOLIDADO!G1811)=2,"0"&amp;CONSOLIDADO!G1811,IF(LEN(CONSOLIDADO!G1811)=3,CONSOLIDADO!G1811,""))))</f>
        <v/>
      </c>
      <c r="G1807" s="16">
        <f>CONSOLIDADO!B1811</f>
        <v>0</v>
      </c>
      <c r="H1807" s="16" t="str">
        <f>MID(CONSOLIDADO!E1811,6,250)</f>
        <v/>
      </c>
      <c r="I1807" s="36">
        <f>CONSOLIDADO!H1811</f>
        <v>0</v>
      </c>
      <c r="J1807" s="34" t="str">
        <f>+CONSOLIDADO!P1811&amp;" - "&amp;CONSOLIDADO!Q1811&amp;" - "&amp;CONSOLIDADO!R1811&amp;" "&amp;CONSOLIDADO!S1811</f>
        <v xml:space="preserve"> -  -  </v>
      </c>
      <c r="K1807" s="34" t="str">
        <f>+CONSOLIDADO!J1811&amp;" "&amp;CONSOLIDADO!K1811</f>
        <v xml:space="preserve"> </v>
      </c>
      <c r="L1807" s="16" t="str">
        <f>+CONSOLIDADO!L1811&amp;" "&amp;CONSOLIDADO!M1811</f>
        <v xml:space="preserve"> </v>
      </c>
      <c r="M1807" s="16" t="str">
        <f>+CONSOLIDADO!N1811&amp;" "&amp;CONSOLIDADO!O1811</f>
        <v xml:space="preserve"> </v>
      </c>
    </row>
    <row r="1808" spans="1:13" x14ac:dyDescent="0.2">
      <c r="A1808" s="34" t="str">
        <f t="shared" si="140"/>
        <v>-1305</v>
      </c>
      <c r="B1808" s="34">
        <f t="shared" si="141"/>
        <v>1305</v>
      </c>
      <c r="C1808" s="34" t="str">
        <f t="shared" si="142"/>
        <v/>
      </c>
      <c r="D1808" s="34" t="str">
        <f t="shared" si="143"/>
        <v/>
      </c>
      <c r="E1808" s="34" t="str">
        <f t="shared" si="144"/>
        <v/>
      </c>
      <c r="F1808" s="35" t="str">
        <f>IF(ISERROR(CONSOLIDADO!D1812&amp;IF(LEN(CONSOLIDADO!G1812)=1,"00"&amp;CONSOLIDADO!G1812,IF(LEN(CONSOLIDADO!G1812)=2,"0"&amp;CONSOLIDADO!G1812,IF(LEN(CONSOLIDADO!G1812)=3,CONSOLIDADO!G1812,""))))=TRUE,"",CONSOLIDADO!D1812&amp;IF(LEN(CONSOLIDADO!G1812)=1,"00"&amp;CONSOLIDADO!G1812,IF(LEN(CONSOLIDADO!G1812)=2,"0"&amp;CONSOLIDADO!G1812,IF(LEN(CONSOLIDADO!G1812)=3,CONSOLIDADO!G1812,""))))</f>
        <v/>
      </c>
      <c r="G1808" s="16">
        <f>CONSOLIDADO!B1812</f>
        <v>0</v>
      </c>
      <c r="H1808" s="16" t="str">
        <f>MID(CONSOLIDADO!E1812,6,250)</f>
        <v/>
      </c>
      <c r="I1808" s="36">
        <f>CONSOLIDADO!H1812</f>
        <v>0</v>
      </c>
      <c r="J1808" s="34" t="str">
        <f>+CONSOLIDADO!P1812&amp;" - "&amp;CONSOLIDADO!Q1812&amp;" - "&amp;CONSOLIDADO!R1812&amp;" "&amp;CONSOLIDADO!S1812</f>
        <v xml:space="preserve"> -  -  </v>
      </c>
      <c r="K1808" s="34" t="str">
        <f>+CONSOLIDADO!J1812&amp;" "&amp;CONSOLIDADO!K1812</f>
        <v xml:space="preserve"> </v>
      </c>
      <c r="L1808" s="16" t="str">
        <f>+CONSOLIDADO!L1812&amp;" "&amp;CONSOLIDADO!M1812</f>
        <v xml:space="preserve"> </v>
      </c>
      <c r="M1808" s="16" t="str">
        <f>+CONSOLIDADO!N1812&amp;" "&amp;CONSOLIDADO!O1812</f>
        <v xml:space="preserve"> </v>
      </c>
    </row>
    <row r="1809" spans="1:13" x14ac:dyDescent="0.2">
      <c r="A1809" s="34" t="str">
        <f t="shared" si="140"/>
        <v>-1306</v>
      </c>
      <c r="B1809" s="34">
        <f t="shared" si="141"/>
        <v>1306</v>
      </c>
      <c r="C1809" s="34" t="str">
        <f t="shared" si="142"/>
        <v/>
      </c>
      <c r="D1809" s="34" t="str">
        <f t="shared" si="143"/>
        <v/>
      </c>
      <c r="E1809" s="34" t="str">
        <f t="shared" si="144"/>
        <v/>
      </c>
      <c r="F1809" s="35" t="str">
        <f>IF(ISERROR(CONSOLIDADO!D1813&amp;IF(LEN(CONSOLIDADO!G1813)=1,"00"&amp;CONSOLIDADO!G1813,IF(LEN(CONSOLIDADO!G1813)=2,"0"&amp;CONSOLIDADO!G1813,IF(LEN(CONSOLIDADO!G1813)=3,CONSOLIDADO!G1813,""))))=TRUE,"",CONSOLIDADO!D1813&amp;IF(LEN(CONSOLIDADO!G1813)=1,"00"&amp;CONSOLIDADO!G1813,IF(LEN(CONSOLIDADO!G1813)=2,"0"&amp;CONSOLIDADO!G1813,IF(LEN(CONSOLIDADO!G1813)=3,CONSOLIDADO!G1813,""))))</f>
        <v/>
      </c>
      <c r="G1809" s="16">
        <f>CONSOLIDADO!B1813</f>
        <v>0</v>
      </c>
      <c r="H1809" s="16" t="str">
        <f>MID(CONSOLIDADO!E1813,6,250)</f>
        <v/>
      </c>
      <c r="I1809" s="36">
        <f>CONSOLIDADO!H1813</f>
        <v>0</v>
      </c>
      <c r="J1809" s="34" t="str">
        <f>+CONSOLIDADO!P1813&amp;" - "&amp;CONSOLIDADO!Q1813&amp;" - "&amp;CONSOLIDADO!R1813&amp;" "&amp;CONSOLIDADO!S1813</f>
        <v xml:space="preserve"> -  -  </v>
      </c>
      <c r="K1809" s="34" t="str">
        <f>+CONSOLIDADO!J1813&amp;" "&amp;CONSOLIDADO!K1813</f>
        <v xml:space="preserve"> </v>
      </c>
      <c r="L1809" s="16" t="str">
        <f>+CONSOLIDADO!L1813&amp;" "&amp;CONSOLIDADO!M1813</f>
        <v xml:space="preserve"> </v>
      </c>
      <c r="M1809" s="16" t="str">
        <f>+CONSOLIDADO!N1813&amp;" "&amp;CONSOLIDADO!O1813</f>
        <v xml:space="preserve"> </v>
      </c>
    </row>
    <row r="1810" spans="1:13" x14ac:dyDescent="0.2">
      <c r="A1810" s="34" t="str">
        <f t="shared" si="140"/>
        <v>-1307</v>
      </c>
      <c r="B1810" s="34">
        <f t="shared" si="141"/>
        <v>1307</v>
      </c>
      <c r="C1810" s="34" t="str">
        <f t="shared" si="142"/>
        <v/>
      </c>
      <c r="D1810" s="34" t="str">
        <f t="shared" si="143"/>
        <v/>
      </c>
      <c r="E1810" s="34" t="str">
        <f t="shared" si="144"/>
        <v/>
      </c>
      <c r="F1810" s="35" t="str">
        <f>IF(ISERROR(CONSOLIDADO!D1814&amp;IF(LEN(CONSOLIDADO!G1814)=1,"00"&amp;CONSOLIDADO!G1814,IF(LEN(CONSOLIDADO!G1814)=2,"0"&amp;CONSOLIDADO!G1814,IF(LEN(CONSOLIDADO!G1814)=3,CONSOLIDADO!G1814,""))))=TRUE,"",CONSOLIDADO!D1814&amp;IF(LEN(CONSOLIDADO!G1814)=1,"00"&amp;CONSOLIDADO!G1814,IF(LEN(CONSOLIDADO!G1814)=2,"0"&amp;CONSOLIDADO!G1814,IF(LEN(CONSOLIDADO!G1814)=3,CONSOLIDADO!G1814,""))))</f>
        <v/>
      </c>
      <c r="G1810" s="16">
        <f>CONSOLIDADO!B1814</f>
        <v>0</v>
      </c>
      <c r="H1810" s="16" t="str">
        <f>MID(CONSOLIDADO!E1814,6,250)</f>
        <v/>
      </c>
      <c r="I1810" s="36">
        <f>CONSOLIDADO!H1814</f>
        <v>0</v>
      </c>
      <c r="J1810" s="34" t="str">
        <f>+CONSOLIDADO!P1814&amp;" - "&amp;CONSOLIDADO!Q1814&amp;" - "&amp;CONSOLIDADO!R1814&amp;" "&amp;CONSOLIDADO!S1814</f>
        <v xml:space="preserve"> -  -  </v>
      </c>
      <c r="K1810" s="34" t="str">
        <f>+CONSOLIDADO!J1814&amp;" "&amp;CONSOLIDADO!K1814</f>
        <v xml:space="preserve"> </v>
      </c>
      <c r="L1810" s="16" t="str">
        <f>+CONSOLIDADO!L1814&amp;" "&amp;CONSOLIDADO!M1814</f>
        <v xml:space="preserve"> </v>
      </c>
      <c r="M1810" s="16" t="str">
        <f>+CONSOLIDADO!N1814&amp;" "&amp;CONSOLIDADO!O1814</f>
        <v xml:space="preserve"> </v>
      </c>
    </row>
    <row r="1811" spans="1:13" x14ac:dyDescent="0.2">
      <c r="A1811" s="34" t="str">
        <f t="shared" si="140"/>
        <v>-1308</v>
      </c>
      <c r="B1811" s="34">
        <f t="shared" si="141"/>
        <v>1308</v>
      </c>
      <c r="C1811" s="34" t="str">
        <f t="shared" si="142"/>
        <v/>
      </c>
      <c r="D1811" s="34" t="str">
        <f t="shared" si="143"/>
        <v/>
      </c>
      <c r="E1811" s="34" t="str">
        <f t="shared" si="144"/>
        <v/>
      </c>
      <c r="F1811" s="35" t="str">
        <f>IF(ISERROR(CONSOLIDADO!D1815&amp;IF(LEN(CONSOLIDADO!G1815)=1,"00"&amp;CONSOLIDADO!G1815,IF(LEN(CONSOLIDADO!G1815)=2,"0"&amp;CONSOLIDADO!G1815,IF(LEN(CONSOLIDADO!G1815)=3,CONSOLIDADO!G1815,""))))=TRUE,"",CONSOLIDADO!D1815&amp;IF(LEN(CONSOLIDADO!G1815)=1,"00"&amp;CONSOLIDADO!G1815,IF(LEN(CONSOLIDADO!G1815)=2,"0"&amp;CONSOLIDADO!G1815,IF(LEN(CONSOLIDADO!G1815)=3,CONSOLIDADO!G1815,""))))</f>
        <v/>
      </c>
      <c r="G1811" s="16">
        <f>CONSOLIDADO!B1815</f>
        <v>0</v>
      </c>
      <c r="H1811" s="16" t="str">
        <f>MID(CONSOLIDADO!E1815,6,250)</f>
        <v/>
      </c>
      <c r="I1811" s="36">
        <f>CONSOLIDADO!H1815</f>
        <v>0</v>
      </c>
      <c r="J1811" s="34" t="str">
        <f>+CONSOLIDADO!P1815&amp;" - "&amp;CONSOLIDADO!Q1815&amp;" - "&amp;CONSOLIDADO!R1815&amp;" "&amp;CONSOLIDADO!S1815</f>
        <v xml:space="preserve"> -  -  </v>
      </c>
      <c r="K1811" s="34" t="str">
        <f>+CONSOLIDADO!J1815&amp;" "&amp;CONSOLIDADO!K1815</f>
        <v xml:space="preserve"> </v>
      </c>
      <c r="L1811" s="16" t="str">
        <f>+CONSOLIDADO!L1815&amp;" "&amp;CONSOLIDADO!M1815</f>
        <v xml:space="preserve"> </v>
      </c>
      <c r="M1811" s="16" t="str">
        <f>+CONSOLIDADO!N1815&amp;" "&amp;CONSOLIDADO!O1815</f>
        <v xml:space="preserve"> </v>
      </c>
    </row>
    <row r="1812" spans="1:13" x14ac:dyDescent="0.2">
      <c r="A1812" s="34" t="str">
        <f t="shared" si="140"/>
        <v>-1309</v>
      </c>
      <c r="B1812" s="34">
        <f t="shared" si="141"/>
        <v>1309</v>
      </c>
      <c r="C1812" s="34" t="str">
        <f t="shared" si="142"/>
        <v/>
      </c>
      <c r="D1812" s="34" t="str">
        <f t="shared" si="143"/>
        <v/>
      </c>
      <c r="E1812" s="34" t="str">
        <f t="shared" si="144"/>
        <v/>
      </c>
      <c r="F1812" s="35" t="str">
        <f>IF(ISERROR(CONSOLIDADO!D1816&amp;IF(LEN(CONSOLIDADO!G1816)=1,"00"&amp;CONSOLIDADO!G1816,IF(LEN(CONSOLIDADO!G1816)=2,"0"&amp;CONSOLIDADO!G1816,IF(LEN(CONSOLIDADO!G1816)=3,CONSOLIDADO!G1816,""))))=TRUE,"",CONSOLIDADO!D1816&amp;IF(LEN(CONSOLIDADO!G1816)=1,"00"&amp;CONSOLIDADO!G1816,IF(LEN(CONSOLIDADO!G1816)=2,"0"&amp;CONSOLIDADO!G1816,IF(LEN(CONSOLIDADO!G1816)=3,CONSOLIDADO!G1816,""))))</f>
        <v/>
      </c>
      <c r="G1812" s="16">
        <f>CONSOLIDADO!B1816</f>
        <v>0</v>
      </c>
      <c r="H1812" s="16" t="str">
        <f>MID(CONSOLIDADO!E1816,6,250)</f>
        <v/>
      </c>
      <c r="I1812" s="36">
        <f>CONSOLIDADO!H1816</f>
        <v>0</v>
      </c>
      <c r="J1812" s="34" t="str">
        <f>+CONSOLIDADO!P1816&amp;" - "&amp;CONSOLIDADO!Q1816&amp;" - "&amp;CONSOLIDADO!R1816&amp;" "&amp;CONSOLIDADO!S1816</f>
        <v xml:space="preserve"> -  -  </v>
      </c>
      <c r="K1812" s="34" t="str">
        <f>+CONSOLIDADO!J1816&amp;" "&amp;CONSOLIDADO!K1816</f>
        <v xml:space="preserve"> </v>
      </c>
      <c r="L1812" s="16" t="str">
        <f>+CONSOLIDADO!L1816&amp;" "&amp;CONSOLIDADO!M1816</f>
        <v xml:space="preserve"> </v>
      </c>
      <c r="M1812" s="16" t="str">
        <f>+CONSOLIDADO!N1816&amp;" "&amp;CONSOLIDADO!O1816</f>
        <v xml:space="preserve"> </v>
      </c>
    </row>
    <row r="1813" spans="1:13" x14ac:dyDescent="0.2">
      <c r="A1813" s="34" t="str">
        <f t="shared" si="140"/>
        <v>-1310</v>
      </c>
      <c r="B1813" s="34">
        <f t="shared" si="141"/>
        <v>1310</v>
      </c>
      <c r="C1813" s="34" t="str">
        <f t="shared" si="142"/>
        <v/>
      </c>
      <c r="D1813" s="34" t="str">
        <f t="shared" si="143"/>
        <v/>
      </c>
      <c r="E1813" s="34" t="str">
        <f t="shared" si="144"/>
        <v/>
      </c>
      <c r="F1813" s="35" t="str">
        <f>IF(ISERROR(CONSOLIDADO!D1817&amp;IF(LEN(CONSOLIDADO!G1817)=1,"00"&amp;CONSOLIDADO!G1817,IF(LEN(CONSOLIDADO!G1817)=2,"0"&amp;CONSOLIDADO!G1817,IF(LEN(CONSOLIDADO!G1817)=3,CONSOLIDADO!G1817,""))))=TRUE,"",CONSOLIDADO!D1817&amp;IF(LEN(CONSOLIDADO!G1817)=1,"00"&amp;CONSOLIDADO!G1817,IF(LEN(CONSOLIDADO!G1817)=2,"0"&amp;CONSOLIDADO!G1817,IF(LEN(CONSOLIDADO!G1817)=3,CONSOLIDADO!G1817,""))))</f>
        <v/>
      </c>
      <c r="G1813" s="16">
        <f>CONSOLIDADO!B1817</f>
        <v>0</v>
      </c>
      <c r="H1813" s="16" t="str">
        <f>MID(CONSOLIDADO!E1817,6,250)</f>
        <v/>
      </c>
      <c r="I1813" s="36">
        <f>CONSOLIDADO!H1817</f>
        <v>0</v>
      </c>
      <c r="J1813" s="34" t="str">
        <f>+CONSOLIDADO!P1817&amp;" - "&amp;CONSOLIDADO!Q1817&amp;" - "&amp;CONSOLIDADO!R1817&amp;" "&amp;CONSOLIDADO!S1817</f>
        <v xml:space="preserve"> -  -  </v>
      </c>
      <c r="K1813" s="34" t="str">
        <f>+CONSOLIDADO!J1817&amp;" "&amp;CONSOLIDADO!K1817</f>
        <v xml:space="preserve"> </v>
      </c>
      <c r="L1813" s="16" t="str">
        <f>+CONSOLIDADO!L1817&amp;" "&amp;CONSOLIDADO!M1817</f>
        <v xml:space="preserve"> </v>
      </c>
      <c r="M1813" s="16" t="str">
        <f>+CONSOLIDADO!N1817&amp;" "&amp;CONSOLIDADO!O1817</f>
        <v xml:space="preserve"> </v>
      </c>
    </row>
    <row r="1814" spans="1:13" x14ac:dyDescent="0.2">
      <c r="A1814" s="34" t="str">
        <f t="shared" si="140"/>
        <v>-1311</v>
      </c>
      <c r="B1814" s="34">
        <f t="shared" si="141"/>
        <v>1311</v>
      </c>
      <c r="C1814" s="34" t="str">
        <f t="shared" si="142"/>
        <v/>
      </c>
      <c r="D1814" s="34" t="str">
        <f t="shared" si="143"/>
        <v/>
      </c>
      <c r="E1814" s="34" t="str">
        <f t="shared" si="144"/>
        <v/>
      </c>
      <c r="F1814" s="35" t="str">
        <f>IF(ISERROR(CONSOLIDADO!D1818&amp;IF(LEN(CONSOLIDADO!G1818)=1,"00"&amp;CONSOLIDADO!G1818,IF(LEN(CONSOLIDADO!G1818)=2,"0"&amp;CONSOLIDADO!G1818,IF(LEN(CONSOLIDADO!G1818)=3,CONSOLIDADO!G1818,""))))=TRUE,"",CONSOLIDADO!D1818&amp;IF(LEN(CONSOLIDADO!G1818)=1,"00"&amp;CONSOLIDADO!G1818,IF(LEN(CONSOLIDADO!G1818)=2,"0"&amp;CONSOLIDADO!G1818,IF(LEN(CONSOLIDADO!G1818)=3,CONSOLIDADO!G1818,""))))</f>
        <v/>
      </c>
      <c r="G1814" s="16">
        <f>CONSOLIDADO!B1818</f>
        <v>0</v>
      </c>
      <c r="H1814" s="16" t="str">
        <f>MID(CONSOLIDADO!E1818,6,250)</f>
        <v/>
      </c>
      <c r="I1814" s="36">
        <f>CONSOLIDADO!H1818</f>
        <v>0</v>
      </c>
      <c r="J1814" s="34" t="str">
        <f>+CONSOLIDADO!P1818&amp;" - "&amp;CONSOLIDADO!Q1818&amp;" - "&amp;CONSOLIDADO!R1818&amp;" "&amp;CONSOLIDADO!S1818</f>
        <v xml:space="preserve"> -  -  </v>
      </c>
      <c r="K1814" s="34" t="str">
        <f>+CONSOLIDADO!J1818&amp;" "&amp;CONSOLIDADO!K1818</f>
        <v xml:space="preserve"> </v>
      </c>
      <c r="L1814" s="16" t="str">
        <f>+CONSOLIDADO!L1818&amp;" "&amp;CONSOLIDADO!M1818</f>
        <v xml:space="preserve"> </v>
      </c>
      <c r="M1814" s="16" t="str">
        <f>+CONSOLIDADO!N1818&amp;" "&amp;CONSOLIDADO!O1818</f>
        <v xml:space="preserve"> </v>
      </c>
    </row>
    <row r="1815" spans="1:13" x14ac:dyDescent="0.2">
      <c r="A1815" s="34" t="str">
        <f t="shared" si="140"/>
        <v>-1312</v>
      </c>
      <c r="B1815" s="34">
        <f t="shared" si="141"/>
        <v>1312</v>
      </c>
      <c r="C1815" s="34" t="str">
        <f t="shared" si="142"/>
        <v/>
      </c>
      <c r="D1815" s="34" t="str">
        <f t="shared" si="143"/>
        <v/>
      </c>
      <c r="E1815" s="34" t="str">
        <f t="shared" si="144"/>
        <v/>
      </c>
      <c r="F1815" s="35" t="str">
        <f>IF(ISERROR(CONSOLIDADO!D1819&amp;IF(LEN(CONSOLIDADO!G1819)=1,"00"&amp;CONSOLIDADO!G1819,IF(LEN(CONSOLIDADO!G1819)=2,"0"&amp;CONSOLIDADO!G1819,IF(LEN(CONSOLIDADO!G1819)=3,CONSOLIDADO!G1819,""))))=TRUE,"",CONSOLIDADO!D1819&amp;IF(LEN(CONSOLIDADO!G1819)=1,"00"&amp;CONSOLIDADO!G1819,IF(LEN(CONSOLIDADO!G1819)=2,"0"&amp;CONSOLIDADO!G1819,IF(LEN(CONSOLIDADO!G1819)=3,CONSOLIDADO!G1819,""))))</f>
        <v/>
      </c>
      <c r="G1815" s="16">
        <f>CONSOLIDADO!B1819</f>
        <v>0</v>
      </c>
      <c r="H1815" s="16" t="str">
        <f>MID(CONSOLIDADO!E1819,6,250)</f>
        <v/>
      </c>
      <c r="I1815" s="36">
        <f>CONSOLIDADO!H1819</f>
        <v>0</v>
      </c>
      <c r="J1815" s="34" t="str">
        <f>+CONSOLIDADO!P1819&amp;" - "&amp;CONSOLIDADO!Q1819&amp;" - "&amp;CONSOLIDADO!R1819&amp;" "&amp;CONSOLIDADO!S1819</f>
        <v xml:space="preserve"> -  -  </v>
      </c>
      <c r="K1815" s="34" t="str">
        <f>+CONSOLIDADO!J1819&amp;" "&amp;CONSOLIDADO!K1819</f>
        <v xml:space="preserve"> </v>
      </c>
      <c r="L1815" s="16" t="str">
        <f>+CONSOLIDADO!L1819&amp;" "&amp;CONSOLIDADO!M1819</f>
        <v xml:space="preserve"> </v>
      </c>
      <c r="M1815" s="16" t="str">
        <f>+CONSOLIDADO!N1819&amp;" "&amp;CONSOLIDADO!O1819</f>
        <v xml:space="preserve"> </v>
      </c>
    </row>
    <row r="1816" spans="1:13" x14ac:dyDescent="0.2">
      <c r="A1816" s="34" t="str">
        <f t="shared" si="140"/>
        <v>-1313</v>
      </c>
      <c r="B1816" s="34">
        <f t="shared" si="141"/>
        <v>1313</v>
      </c>
      <c r="C1816" s="34" t="str">
        <f t="shared" si="142"/>
        <v/>
      </c>
      <c r="D1816" s="34" t="str">
        <f t="shared" si="143"/>
        <v/>
      </c>
      <c r="E1816" s="34" t="str">
        <f t="shared" si="144"/>
        <v/>
      </c>
      <c r="F1816" s="35" t="str">
        <f>IF(ISERROR(CONSOLIDADO!D1820&amp;IF(LEN(CONSOLIDADO!G1820)=1,"00"&amp;CONSOLIDADO!G1820,IF(LEN(CONSOLIDADO!G1820)=2,"0"&amp;CONSOLIDADO!G1820,IF(LEN(CONSOLIDADO!G1820)=3,CONSOLIDADO!G1820,""))))=TRUE,"",CONSOLIDADO!D1820&amp;IF(LEN(CONSOLIDADO!G1820)=1,"00"&amp;CONSOLIDADO!G1820,IF(LEN(CONSOLIDADO!G1820)=2,"0"&amp;CONSOLIDADO!G1820,IF(LEN(CONSOLIDADO!G1820)=3,CONSOLIDADO!G1820,""))))</f>
        <v/>
      </c>
      <c r="G1816" s="16">
        <f>CONSOLIDADO!B1820</f>
        <v>0</v>
      </c>
      <c r="H1816" s="16" t="str">
        <f>MID(CONSOLIDADO!E1820,6,250)</f>
        <v/>
      </c>
      <c r="I1816" s="36">
        <f>CONSOLIDADO!H1820</f>
        <v>0</v>
      </c>
      <c r="J1816" s="34" t="str">
        <f>+CONSOLIDADO!P1820&amp;" - "&amp;CONSOLIDADO!Q1820&amp;" - "&amp;CONSOLIDADO!R1820&amp;" "&amp;CONSOLIDADO!S1820</f>
        <v xml:space="preserve"> -  -  </v>
      </c>
      <c r="K1816" s="34" t="str">
        <f>+CONSOLIDADO!J1820&amp;" "&amp;CONSOLIDADO!K1820</f>
        <v xml:space="preserve"> </v>
      </c>
      <c r="L1816" s="16" t="str">
        <f>+CONSOLIDADO!L1820&amp;" "&amp;CONSOLIDADO!M1820</f>
        <v xml:space="preserve"> </v>
      </c>
      <c r="M1816" s="16" t="str">
        <f>+CONSOLIDADO!N1820&amp;" "&amp;CONSOLIDADO!O1820</f>
        <v xml:space="preserve"> </v>
      </c>
    </row>
    <row r="1817" spans="1:13" x14ac:dyDescent="0.2">
      <c r="A1817" s="34" t="str">
        <f t="shared" si="140"/>
        <v>-1314</v>
      </c>
      <c r="B1817" s="34">
        <f t="shared" si="141"/>
        <v>1314</v>
      </c>
      <c r="C1817" s="34" t="str">
        <f t="shared" si="142"/>
        <v/>
      </c>
      <c r="D1817" s="34" t="str">
        <f t="shared" si="143"/>
        <v/>
      </c>
      <c r="E1817" s="34" t="str">
        <f t="shared" si="144"/>
        <v/>
      </c>
      <c r="F1817" s="35" t="str">
        <f>IF(ISERROR(CONSOLIDADO!D1821&amp;IF(LEN(CONSOLIDADO!G1821)=1,"00"&amp;CONSOLIDADO!G1821,IF(LEN(CONSOLIDADO!G1821)=2,"0"&amp;CONSOLIDADO!G1821,IF(LEN(CONSOLIDADO!G1821)=3,CONSOLIDADO!G1821,""))))=TRUE,"",CONSOLIDADO!D1821&amp;IF(LEN(CONSOLIDADO!G1821)=1,"00"&amp;CONSOLIDADO!G1821,IF(LEN(CONSOLIDADO!G1821)=2,"0"&amp;CONSOLIDADO!G1821,IF(LEN(CONSOLIDADO!G1821)=3,CONSOLIDADO!G1821,""))))</f>
        <v/>
      </c>
      <c r="G1817" s="16">
        <f>CONSOLIDADO!B1821</f>
        <v>0</v>
      </c>
      <c r="H1817" s="16" t="str">
        <f>MID(CONSOLIDADO!E1821,6,250)</f>
        <v/>
      </c>
      <c r="I1817" s="36">
        <f>CONSOLIDADO!H1821</f>
        <v>0</v>
      </c>
      <c r="J1817" s="34" t="str">
        <f>+CONSOLIDADO!P1821&amp;" - "&amp;CONSOLIDADO!Q1821&amp;" - "&amp;CONSOLIDADO!R1821&amp;" "&amp;CONSOLIDADO!S1821</f>
        <v xml:space="preserve"> -  -  </v>
      </c>
      <c r="K1817" s="34" t="str">
        <f>+CONSOLIDADO!J1821&amp;" "&amp;CONSOLIDADO!K1821</f>
        <v xml:space="preserve"> </v>
      </c>
      <c r="L1817" s="16" t="str">
        <f>+CONSOLIDADO!L1821&amp;" "&amp;CONSOLIDADO!M1821</f>
        <v xml:space="preserve"> </v>
      </c>
      <c r="M1817" s="16" t="str">
        <f>+CONSOLIDADO!N1821&amp;" "&amp;CONSOLIDADO!O1821</f>
        <v xml:space="preserve"> </v>
      </c>
    </row>
    <row r="1818" spans="1:13" x14ac:dyDescent="0.2">
      <c r="A1818" s="34" t="str">
        <f t="shared" si="140"/>
        <v>-1315</v>
      </c>
      <c r="B1818" s="34">
        <f t="shared" si="141"/>
        <v>1315</v>
      </c>
      <c r="C1818" s="34" t="str">
        <f t="shared" si="142"/>
        <v/>
      </c>
      <c r="D1818" s="34" t="str">
        <f t="shared" si="143"/>
        <v/>
      </c>
      <c r="E1818" s="34" t="str">
        <f t="shared" si="144"/>
        <v/>
      </c>
      <c r="F1818" s="35" t="str">
        <f>IF(ISERROR(CONSOLIDADO!D1822&amp;IF(LEN(CONSOLIDADO!G1822)=1,"00"&amp;CONSOLIDADO!G1822,IF(LEN(CONSOLIDADO!G1822)=2,"0"&amp;CONSOLIDADO!G1822,IF(LEN(CONSOLIDADO!G1822)=3,CONSOLIDADO!G1822,""))))=TRUE,"",CONSOLIDADO!D1822&amp;IF(LEN(CONSOLIDADO!G1822)=1,"00"&amp;CONSOLIDADO!G1822,IF(LEN(CONSOLIDADO!G1822)=2,"0"&amp;CONSOLIDADO!G1822,IF(LEN(CONSOLIDADO!G1822)=3,CONSOLIDADO!G1822,""))))</f>
        <v/>
      </c>
      <c r="G1818" s="16">
        <f>CONSOLIDADO!B1822</f>
        <v>0</v>
      </c>
      <c r="H1818" s="16" t="str">
        <f>MID(CONSOLIDADO!E1822,6,250)</f>
        <v/>
      </c>
      <c r="I1818" s="36">
        <f>CONSOLIDADO!H1822</f>
        <v>0</v>
      </c>
      <c r="J1818" s="34" t="str">
        <f>+CONSOLIDADO!P1822&amp;" - "&amp;CONSOLIDADO!Q1822&amp;" - "&amp;CONSOLIDADO!R1822&amp;" "&amp;CONSOLIDADO!S1822</f>
        <v xml:space="preserve"> -  -  </v>
      </c>
      <c r="K1818" s="34" t="str">
        <f>+CONSOLIDADO!J1822&amp;" "&amp;CONSOLIDADO!K1822</f>
        <v xml:space="preserve"> </v>
      </c>
      <c r="L1818" s="16" t="str">
        <f>+CONSOLIDADO!L1822&amp;" "&amp;CONSOLIDADO!M1822</f>
        <v xml:space="preserve"> </v>
      </c>
      <c r="M1818" s="16" t="str">
        <f>+CONSOLIDADO!N1822&amp;" "&amp;CONSOLIDADO!O1822</f>
        <v xml:space="preserve"> </v>
      </c>
    </row>
    <row r="1819" spans="1:13" x14ac:dyDescent="0.2">
      <c r="A1819" s="34" t="str">
        <f t="shared" si="140"/>
        <v>-1316</v>
      </c>
      <c r="B1819" s="34">
        <f t="shared" si="141"/>
        <v>1316</v>
      </c>
      <c r="C1819" s="34" t="str">
        <f t="shared" si="142"/>
        <v/>
      </c>
      <c r="D1819" s="34" t="str">
        <f t="shared" si="143"/>
        <v/>
      </c>
      <c r="E1819" s="34" t="str">
        <f t="shared" si="144"/>
        <v/>
      </c>
      <c r="F1819" s="35" t="str">
        <f>IF(ISERROR(CONSOLIDADO!D1823&amp;IF(LEN(CONSOLIDADO!G1823)=1,"00"&amp;CONSOLIDADO!G1823,IF(LEN(CONSOLIDADO!G1823)=2,"0"&amp;CONSOLIDADO!G1823,IF(LEN(CONSOLIDADO!G1823)=3,CONSOLIDADO!G1823,""))))=TRUE,"",CONSOLIDADO!D1823&amp;IF(LEN(CONSOLIDADO!G1823)=1,"00"&amp;CONSOLIDADO!G1823,IF(LEN(CONSOLIDADO!G1823)=2,"0"&amp;CONSOLIDADO!G1823,IF(LEN(CONSOLIDADO!G1823)=3,CONSOLIDADO!G1823,""))))</f>
        <v/>
      </c>
      <c r="G1819" s="16">
        <f>CONSOLIDADO!B1823</f>
        <v>0</v>
      </c>
      <c r="H1819" s="16" t="str">
        <f>MID(CONSOLIDADO!E1823,6,250)</f>
        <v/>
      </c>
      <c r="I1819" s="36">
        <f>CONSOLIDADO!H1823</f>
        <v>0</v>
      </c>
      <c r="J1819" s="34" t="str">
        <f>+CONSOLIDADO!P1823&amp;" - "&amp;CONSOLIDADO!Q1823&amp;" - "&amp;CONSOLIDADO!R1823&amp;" "&amp;CONSOLIDADO!S1823</f>
        <v xml:space="preserve"> -  -  </v>
      </c>
      <c r="K1819" s="34" t="str">
        <f>+CONSOLIDADO!J1823&amp;" "&amp;CONSOLIDADO!K1823</f>
        <v xml:space="preserve"> </v>
      </c>
      <c r="L1819" s="16" t="str">
        <f>+CONSOLIDADO!L1823&amp;" "&amp;CONSOLIDADO!M1823</f>
        <v xml:space="preserve"> </v>
      </c>
      <c r="M1819" s="16" t="str">
        <f>+CONSOLIDADO!N1823&amp;" "&amp;CONSOLIDADO!O1823</f>
        <v xml:space="preserve"> </v>
      </c>
    </row>
    <row r="1820" spans="1:13" x14ac:dyDescent="0.2">
      <c r="A1820" s="34" t="str">
        <f t="shared" si="140"/>
        <v>-1317</v>
      </c>
      <c r="B1820" s="34">
        <f t="shared" si="141"/>
        <v>1317</v>
      </c>
      <c r="C1820" s="34" t="str">
        <f t="shared" si="142"/>
        <v/>
      </c>
      <c r="D1820" s="34" t="str">
        <f t="shared" si="143"/>
        <v/>
      </c>
      <c r="E1820" s="34" t="str">
        <f t="shared" si="144"/>
        <v/>
      </c>
      <c r="F1820" s="35" t="str">
        <f>IF(ISERROR(CONSOLIDADO!D1824&amp;IF(LEN(CONSOLIDADO!G1824)=1,"00"&amp;CONSOLIDADO!G1824,IF(LEN(CONSOLIDADO!G1824)=2,"0"&amp;CONSOLIDADO!G1824,IF(LEN(CONSOLIDADO!G1824)=3,CONSOLIDADO!G1824,""))))=TRUE,"",CONSOLIDADO!D1824&amp;IF(LEN(CONSOLIDADO!G1824)=1,"00"&amp;CONSOLIDADO!G1824,IF(LEN(CONSOLIDADO!G1824)=2,"0"&amp;CONSOLIDADO!G1824,IF(LEN(CONSOLIDADO!G1824)=3,CONSOLIDADO!G1824,""))))</f>
        <v/>
      </c>
      <c r="G1820" s="16">
        <f>CONSOLIDADO!B1824</f>
        <v>0</v>
      </c>
      <c r="H1820" s="16" t="str">
        <f>MID(CONSOLIDADO!E1824,6,250)</f>
        <v/>
      </c>
      <c r="I1820" s="36">
        <f>CONSOLIDADO!H1824</f>
        <v>0</v>
      </c>
      <c r="J1820" s="34" t="str">
        <f>+CONSOLIDADO!P1824&amp;" - "&amp;CONSOLIDADO!Q1824&amp;" - "&amp;CONSOLIDADO!R1824&amp;" "&amp;CONSOLIDADO!S1824</f>
        <v xml:space="preserve"> -  -  </v>
      </c>
      <c r="K1820" s="34" t="str">
        <f>+CONSOLIDADO!J1824&amp;" "&amp;CONSOLIDADO!K1824</f>
        <v xml:space="preserve"> </v>
      </c>
      <c r="L1820" s="16" t="str">
        <f>+CONSOLIDADO!L1824&amp;" "&amp;CONSOLIDADO!M1824</f>
        <v xml:space="preserve"> </v>
      </c>
      <c r="M1820" s="16" t="str">
        <f>+CONSOLIDADO!N1824&amp;" "&amp;CONSOLIDADO!O1824</f>
        <v xml:space="preserve"> </v>
      </c>
    </row>
    <row r="1821" spans="1:13" x14ac:dyDescent="0.2">
      <c r="A1821" s="34" t="str">
        <f t="shared" si="140"/>
        <v>-1318</v>
      </c>
      <c r="B1821" s="34">
        <f t="shared" si="141"/>
        <v>1318</v>
      </c>
      <c r="C1821" s="34" t="str">
        <f t="shared" si="142"/>
        <v/>
      </c>
      <c r="D1821" s="34" t="str">
        <f t="shared" si="143"/>
        <v/>
      </c>
      <c r="E1821" s="34" t="str">
        <f t="shared" si="144"/>
        <v/>
      </c>
      <c r="F1821" s="35" t="str">
        <f>IF(ISERROR(CONSOLIDADO!D1825&amp;IF(LEN(CONSOLIDADO!G1825)=1,"00"&amp;CONSOLIDADO!G1825,IF(LEN(CONSOLIDADO!G1825)=2,"0"&amp;CONSOLIDADO!G1825,IF(LEN(CONSOLIDADO!G1825)=3,CONSOLIDADO!G1825,""))))=TRUE,"",CONSOLIDADO!D1825&amp;IF(LEN(CONSOLIDADO!G1825)=1,"00"&amp;CONSOLIDADO!G1825,IF(LEN(CONSOLIDADO!G1825)=2,"0"&amp;CONSOLIDADO!G1825,IF(LEN(CONSOLIDADO!G1825)=3,CONSOLIDADO!G1825,""))))</f>
        <v/>
      </c>
      <c r="G1821" s="16">
        <f>CONSOLIDADO!B1825</f>
        <v>0</v>
      </c>
      <c r="H1821" s="16" t="str">
        <f>MID(CONSOLIDADO!E1825,6,250)</f>
        <v/>
      </c>
      <c r="I1821" s="36">
        <f>CONSOLIDADO!H1825</f>
        <v>0</v>
      </c>
      <c r="J1821" s="34" t="str">
        <f>+CONSOLIDADO!P1825&amp;" - "&amp;CONSOLIDADO!Q1825&amp;" - "&amp;CONSOLIDADO!R1825&amp;" "&amp;CONSOLIDADO!S1825</f>
        <v xml:space="preserve"> -  -  </v>
      </c>
      <c r="K1821" s="34" t="str">
        <f>+CONSOLIDADO!J1825&amp;" "&amp;CONSOLIDADO!K1825</f>
        <v xml:space="preserve"> </v>
      </c>
      <c r="L1821" s="16" t="str">
        <f>+CONSOLIDADO!L1825&amp;" "&amp;CONSOLIDADO!M1825</f>
        <v xml:space="preserve"> </v>
      </c>
      <c r="M1821" s="16" t="str">
        <f>+CONSOLIDADO!N1825&amp;" "&amp;CONSOLIDADO!O1825</f>
        <v xml:space="preserve"> </v>
      </c>
    </row>
    <row r="1822" spans="1:13" x14ac:dyDescent="0.2">
      <c r="A1822" s="34" t="str">
        <f t="shared" si="140"/>
        <v>-1319</v>
      </c>
      <c r="B1822" s="34">
        <f t="shared" si="141"/>
        <v>1319</v>
      </c>
      <c r="C1822" s="34" t="str">
        <f t="shared" si="142"/>
        <v/>
      </c>
      <c r="D1822" s="34" t="str">
        <f t="shared" si="143"/>
        <v/>
      </c>
      <c r="E1822" s="34" t="str">
        <f t="shared" si="144"/>
        <v/>
      </c>
      <c r="F1822" s="35" t="str">
        <f>IF(ISERROR(CONSOLIDADO!D1826&amp;IF(LEN(CONSOLIDADO!G1826)=1,"00"&amp;CONSOLIDADO!G1826,IF(LEN(CONSOLIDADO!G1826)=2,"0"&amp;CONSOLIDADO!G1826,IF(LEN(CONSOLIDADO!G1826)=3,CONSOLIDADO!G1826,""))))=TRUE,"",CONSOLIDADO!D1826&amp;IF(LEN(CONSOLIDADO!G1826)=1,"00"&amp;CONSOLIDADO!G1826,IF(LEN(CONSOLIDADO!G1826)=2,"0"&amp;CONSOLIDADO!G1826,IF(LEN(CONSOLIDADO!G1826)=3,CONSOLIDADO!G1826,""))))</f>
        <v/>
      </c>
      <c r="G1822" s="16">
        <f>CONSOLIDADO!B1826</f>
        <v>0</v>
      </c>
      <c r="H1822" s="16" t="str">
        <f>MID(CONSOLIDADO!E1826,6,250)</f>
        <v/>
      </c>
      <c r="I1822" s="36">
        <f>CONSOLIDADO!H1826</f>
        <v>0</v>
      </c>
      <c r="J1822" s="34" t="str">
        <f>+CONSOLIDADO!P1826&amp;" - "&amp;CONSOLIDADO!Q1826&amp;" - "&amp;CONSOLIDADO!R1826&amp;" "&amp;CONSOLIDADO!S1826</f>
        <v xml:space="preserve"> -  -  </v>
      </c>
      <c r="K1822" s="34" t="str">
        <f>+CONSOLIDADO!J1826&amp;" "&amp;CONSOLIDADO!K1826</f>
        <v xml:space="preserve"> </v>
      </c>
      <c r="L1822" s="16" t="str">
        <f>+CONSOLIDADO!L1826&amp;" "&amp;CONSOLIDADO!M1826</f>
        <v xml:space="preserve"> </v>
      </c>
      <c r="M1822" s="16" t="str">
        <f>+CONSOLIDADO!N1826&amp;" "&amp;CONSOLIDADO!O1826</f>
        <v xml:space="preserve"> </v>
      </c>
    </row>
    <row r="1823" spans="1:13" x14ac:dyDescent="0.2">
      <c r="A1823" s="34" t="str">
        <f t="shared" si="140"/>
        <v>-1320</v>
      </c>
      <c r="B1823" s="34">
        <f t="shared" si="141"/>
        <v>1320</v>
      </c>
      <c r="C1823" s="34" t="str">
        <f t="shared" si="142"/>
        <v/>
      </c>
      <c r="D1823" s="34" t="str">
        <f t="shared" si="143"/>
        <v/>
      </c>
      <c r="E1823" s="34" t="str">
        <f t="shared" si="144"/>
        <v/>
      </c>
      <c r="F1823" s="35" t="str">
        <f>IF(ISERROR(CONSOLIDADO!D1827&amp;IF(LEN(CONSOLIDADO!G1827)=1,"00"&amp;CONSOLIDADO!G1827,IF(LEN(CONSOLIDADO!G1827)=2,"0"&amp;CONSOLIDADO!G1827,IF(LEN(CONSOLIDADO!G1827)=3,CONSOLIDADO!G1827,""))))=TRUE,"",CONSOLIDADO!D1827&amp;IF(LEN(CONSOLIDADO!G1827)=1,"00"&amp;CONSOLIDADO!G1827,IF(LEN(CONSOLIDADO!G1827)=2,"0"&amp;CONSOLIDADO!G1827,IF(LEN(CONSOLIDADO!G1827)=3,CONSOLIDADO!G1827,""))))</f>
        <v/>
      </c>
      <c r="G1823" s="16">
        <f>CONSOLIDADO!B1827</f>
        <v>0</v>
      </c>
      <c r="H1823" s="16" t="str">
        <f>MID(CONSOLIDADO!E1827,6,250)</f>
        <v/>
      </c>
      <c r="I1823" s="36">
        <f>CONSOLIDADO!H1827</f>
        <v>0</v>
      </c>
      <c r="J1823" s="34" t="str">
        <f>+CONSOLIDADO!P1827&amp;" - "&amp;CONSOLIDADO!Q1827&amp;" - "&amp;CONSOLIDADO!R1827&amp;" "&amp;CONSOLIDADO!S1827</f>
        <v xml:space="preserve"> -  -  </v>
      </c>
      <c r="K1823" s="34" t="str">
        <f>+CONSOLIDADO!J1827&amp;" "&amp;CONSOLIDADO!K1827</f>
        <v xml:space="preserve"> </v>
      </c>
      <c r="L1823" s="16" t="str">
        <f>+CONSOLIDADO!L1827&amp;" "&amp;CONSOLIDADO!M1827</f>
        <v xml:space="preserve"> </v>
      </c>
      <c r="M1823" s="16" t="str">
        <f>+CONSOLIDADO!N1827&amp;" "&amp;CONSOLIDADO!O1827</f>
        <v xml:space="preserve"> </v>
      </c>
    </row>
    <row r="1824" spans="1:13" x14ac:dyDescent="0.2">
      <c r="A1824" s="34" t="str">
        <f t="shared" si="140"/>
        <v>-1321</v>
      </c>
      <c r="B1824" s="34">
        <f t="shared" si="141"/>
        <v>1321</v>
      </c>
      <c r="C1824" s="34" t="str">
        <f t="shared" si="142"/>
        <v/>
      </c>
      <c r="D1824" s="34" t="str">
        <f t="shared" si="143"/>
        <v/>
      </c>
      <c r="E1824" s="34" t="str">
        <f t="shared" si="144"/>
        <v/>
      </c>
      <c r="F1824" s="35" t="str">
        <f>IF(ISERROR(CONSOLIDADO!D1828&amp;IF(LEN(CONSOLIDADO!G1828)=1,"00"&amp;CONSOLIDADO!G1828,IF(LEN(CONSOLIDADO!G1828)=2,"0"&amp;CONSOLIDADO!G1828,IF(LEN(CONSOLIDADO!G1828)=3,CONSOLIDADO!G1828,""))))=TRUE,"",CONSOLIDADO!D1828&amp;IF(LEN(CONSOLIDADO!G1828)=1,"00"&amp;CONSOLIDADO!G1828,IF(LEN(CONSOLIDADO!G1828)=2,"0"&amp;CONSOLIDADO!G1828,IF(LEN(CONSOLIDADO!G1828)=3,CONSOLIDADO!G1828,""))))</f>
        <v/>
      </c>
      <c r="G1824" s="16">
        <f>CONSOLIDADO!B1828</f>
        <v>0</v>
      </c>
      <c r="H1824" s="16" t="str">
        <f>MID(CONSOLIDADO!E1828,6,250)</f>
        <v/>
      </c>
      <c r="I1824" s="36">
        <f>CONSOLIDADO!H1828</f>
        <v>0</v>
      </c>
      <c r="J1824" s="34" t="str">
        <f>+CONSOLIDADO!P1828&amp;" - "&amp;CONSOLIDADO!Q1828&amp;" - "&amp;CONSOLIDADO!R1828&amp;" "&amp;CONSOLIDADO!S1828</f>
        <v xml:space="preserve"> -  -  </v>
      </c>
      <c r="K1824" s="34" t="str">
        <f>+CONSOLIDADO!J1828&amp;" "&amp;CONSOLIDADO!K1828</f>
        <v xml:space="preserve"> </v>
      </c>
      <c r="L1824" s="16" t="str">
        <f>+CONSOLIDADO!L1828&amp;" "&amp;CONSOLIDADO!M1828</f>
        <v xml:space="preserve"> </v>
      </c>
      <c r="M1824" s="16" t="str">
        <f>+CONSOLIDADO!N1828&amp;" "&amp;CONSOLIDADO!O1828</f>
        <v xml:space="preserve"> </v>
      </c>
    </row>
    <row r="1825" spans="1:13" x14ac:dyDescent="0.2">
      <c r="A1825" s="34" t="str">
        <f t="shared" si="140"/>
        <v>-1322</v>
      </c>
      <c r="B1825" s="34">
        <f t="shared" si="141"/>
        <v>1322</v>
      </c>
      <c r="C1825" s="34" t="str">
        <f t="shared" si="142"/>
        <v/>
      </c>
      <c r="D1825" s="34" t="str">
        <f t="shared" si="143"/>
        <v/>
      </c>
      <c r="E1825" s="34" t="str">
        <f t="shared" si="144"/>
        <v/>
      </c>
      <c r="F1825" s="35" t="str">
        <f>IF(ISERROR(CONSOLIDADO!D1829&amp;IF(LEN(CONSOLIDADO!G1829)=1,"00"&amp;CONSOLIDADO!G1829,IF(LEN(CONSOLIDADO!G1829)=2,"0"&amp;CONSOLIDADO!G1829,IF(LEN(CONSOLIDADO!G1829)=3,CONSOLIDADO!G1829,""))))=TRUE,"",CONSOLIDADO!D1829&amp;IF(LEN(CONSOLIDADO!G1829)=1,"00"&amp;CONSOLIDADO!G1829,IF(LEN(CONSOLIDADO!G1829)=2,"0"&amp;CONSOLIDADO!G1829,IF(LEN(CONSOLIDADO!G1829)=3,CONSOLIDADO!G1829,""))))</f>
        <v/>
      </c>
      <c r="G1825" s="16">
        <f>CONSOLIDADO!B1829</f>
        <v>0</v>
      </c>
      <c r="H1825" s="16" t="str">
        <f>MID(CONSOLIDADO!E1829,6,250)</f>
        <v/>
      </c>
      <c r="I1825" s="36">
        <f>CONSOLIDADO!H1829</f>
        <v>0</v>
      </c>
      <c r="J1825" s="34" t="str">
        <f>+CONSOLIDADO!P1829&amp;" - "&amp;CONSOLIDADO!Q1829&amp;" - "&amp;CONSOLIDADO!R1829&amp;" "&amp;CONSOLIDADO!S1829</f>
        <v xml:space="preserve"> -  -  </v>
      </c>
      <c r="K1825" s="34" t="str">
        <f>+CONSOLIDADO!J1829&amp;" "&amp;CONSOLIDADO!K1829</f>
        <v xml:space="preserve"> </v>
      </c>
      <c r="L1825" s="16" t="str">
        <f>+CONSOLIDADO!L1829&amp;" "&amp;CONSOLIDADO!M1829</f>
        <v xml:space="preserve"> </v>
      </c>
      <c r="M1825" s="16" t="str">
        <f>+CONSOLIDADO!N1829&amp;" "&amp;CONSOLIDADO!O1829</f>
        <v xml:space="preserve"> </v>
      </c>
    </row>
    <row r="1826" spans="1:13" x14ac:dyDescent="0.2">
      <c r="A1826" s="34" t="str">
        <f t="shared" si="140"/>
        <v>-1323</v>
      </c>
      <c r="B1826" s="34">
        <f t="shared" si="141"/>
        <v>1323</v>
      </c>
      <c r="C1826" s="34" t="str">
        <f t="shared" si="142"/>
        <v/>
      </c>
      <c r="D1826" s="34" t="str">
        <f t="shared" si="143"/>
        <v/>
      </c>
      <c r="E1826" s="34" t="str">
        <f t="shared" si="144"/>
        <v/>
      </c>
      <c r="F1826" s="35" t="str">
        <f>IF(ISERROR(CONSOLIDADO!D1830&amp;IF(LEN(CONSOLIDADO!G1830)=1,"00"&amp;CONSOLIDADO!G1830,IF(LEN(CONSOLIDADO!G1830)=2,"0"&amp;CONSOLIDADO!G1830,IF(LEN(CONSOLIDADO!G1830)=3,CONSOLIDADO!G1830,""))))=TRUE,"",CONSOLIDADO!D1830&amp;IF(LEN(CONSOLIDADO!G1830)=1,"00"&amp;CONSOLIDADO!G1830,IF(LEN(CONSOLIDADO!G1830)=2,"0"&amp;CONSOLIDADO!G1830,IF(LEN(CONSOLIDADO!G1830)=3,CONSOLIDADO!G1830,""))))</f>
        <v/>
      </c>
      <c r="G1826" s="16">
        <f>CONSOLIDADO!B1830</f>
        <v>0</v>
      </c>
      <c r="H1826" s="16" t="str">
        <f>MID(CONSOLIDADO!E1830,6,250)</f>
        <v/>
      </c>
      <c r="I1826" s="36">
        <f>CONSOLIDADO!H1830</f>
        <v>0</v>
      </c>
      <c r="J1826" s="34" t="str">
        <f>+CONSOLIDADO!P1830&amp;" - "&amp;CONSOLIDADO!Q1830&amp;" - "&amp;CONSOLIDADO!R1830&amp;" "&amp;CONSOLIDADO!S1830</f>
        <v xml:space="preserve"> -  -  </v>
      </c>
      <c r="K1826" s="34" t="str">
        <f>+CONSOLIDADO!J1830&amp;" "&amp;CONSOLIDADO!K1830</f>
        <v xml:space="preserve"> </v>
      </c>
      <c r="L1826" s="16" t="str">
        <f>+CONSOLIDADO!L1830&amp;" "&amp;CONSOLIDADO!M1830</f>
        <v xml:space="preserve"> </v>
      </c>
      <c r="M1826" s="16" t="str">
        <f>+CONSOLIDADO!N1830&amp;" "&amp;CONSOLIDADO!O1830</f>
        <v xml:space="preserve"> </v>
      </c>
    </row>
    <row r="1827" spans="1:13" x14ac:dyDescent="0.2">
      <c r="A1827" s="34" t="str">
        <f t="shared" si="140"/>
        <v>-1324</v>
      </c>
      <c r="B1827" s="34">
        <f t="shared" si="141"/>
        <v>1324</v>
      </c>
      <c r="C1827" s="34" t="str">
        <f t="shared" si="142"/>
        <v/>
      </c>
      <c r="D1827" s="34" t="str">
        <f t="shared" si="143"/>
        <v/>
      </c>
      <c r="E1827" s="34" t="str">
        <f t="shared" si="144"/>
        <v/>
      </c>
      <c r="F1827" s="35" t="str">
        <f>IF(ISERROR(CONSOLIDADO!D1831&amp;IF(LEN(CONSOLIDADO!G1831)=1,"00"&amp;CONSOLIDADO!G1831,IF(LEN(CONSOLIDADO!G1831)=2,"0"&amp;CONSOLIDADO!G1831,IF(LEN(CONSOLIDADO!G1831)=3,CONSOLIDADO!G1831,""))))=TRUE,"",CONSOLIDADO!D1831&amp;IF(LEN(CONSOLIDADO!G1831)=1,"00"&amp;CONSOLIDADO!G1831,IF(LEN(CONSOLIDADO!G1831)=2,"0"&amp;CONSOLIDADO!G1831,IF(LEN(CONSOLIDADO!G1831)=3,CONSOLIDADO!G1831,""))))</f>
        <v/>
      </c>
      <c r="G1827" s="16">
        <f>CONSOLIDADO!B1831</f>
        <v>0</v>
      </c>
      <c r="H1827" s="16" t="str">
        <f>MID(CONSOLIDADO!E1831,6,250)</f>
        <v/>
      </c>
      <c r="I1827" s="36">
        <f>CONSOLIDADO!H1831</f>
        <v>0</v>
      </c>
      <c r="J1827" s="34" t="str">
        <f>+CONSOLIDADO!P1831&amp;" - "&amp;CONSOLIDADO!Q1831&amp;" - "&amp;CONSOLIDADO!R1831&amp;" "&amp;CONSOLIDADO!S1831</f>
        <v xml:space="preserve"> -  -  </v>
      </c>
      <c r="K1827" s="34" t="str">
        <f>+CONSOLIDADO!J1831&amp;" "&amp;CONSOLIDADO!K1831</f>
        <v xml:space="preserve"> </v>
      </c>
      <c r="L1827" s="16" t="str">
        <f>+CONSOLIDADO!L1831&amp;" "&amp;CONSOLIDADO!M1831</f>
        <v xml:space="preserve"> </v>
      </c>
      <c r="M1827" s="16" t="str">
        <f>+CONSOLIDADO!N1831&amp;" "&amp;CONSOLIDADO!O1831</f>
        <v xml:space="preserve"> </v>
      </c>
    </row>
    <row r="1828" spans="1:13" x14ac:dyDescent="0.2">
      <c r="A1828" s="34" t="str">
        <f t="shared" si="140"/>
        <v>-1325</v>
      </c>
      <c r="B1828" s="34">
        <f t="shared" si="141"/>
        <v>1325</v>
      </c>
      <c r="C1828" s="34" t="str">
        <f t="shared" si="142"/>
        <v/>
      </c>
      <c r="D1828" s="34" t="str">
        <f t="shared" si="143"/>
        <v/>
      </c>
      <c r="E1828" s="34" t="str">
        <f t="shared" si="144"/>
        <v/>
      </c>
      <c r="F1828" s="35" t="str">
        <f>IF(ISERROR(CONSOLIDADO!D1832&amp;IF(LEN(CONSOLIDADO!G1832)=1,"00"&amp;CONSOLIDADO!G1832,IF(LEN(CONSOLIDADO!G1832)=2,"0"&amp;CONSOLIDADO!G1832,IF(LEN(CONSOLIDADO!G1832)=3,CONSOLIDADO!G1832,""))))=TRUE,"",CONSOLIDADO!D1832&amp;IF(LEN(CONSOLIDADO!G1832)=1,"00"&amp;CONSOLIDADO!G1832,IF(LEN(CONSOLIDADO!G1832)=2,"0"&amp;CONSOLIDADO!G1832,IF(LEN(CONSOLIDADO!G1832)=3,CONSOLIDADO!G1832,""))))</f>
        <v/>
      </c>
      <c r="G1828" s="16">
        <f>CONSOLIDADO!B1832</f>
        <v>0</v>
      </c>
      <c r="H1828" s="16" t="str">
        <f>MID(CONSOLIDADO!E1832,6,250)</f>
        <v/>
      </c>
      <c r="I1828" s="36">
        <f>CONSOLIDADO!H1832</f>
        <v>0</v>
      </c>
      <c r="J1828" s="34" t="str">
        <f>+CONSOLIDADO!P1832&amp;" - "&amp;CONSOLIDADO!Q1832&amp;" - "&amp;CONSOLIDADO!R1832&amp;" "&amp;CONSOLIDADO!S1832</f>
        <v xml:space="preserve"> -  -  </v>
      </c>
      <c r="K1828" s="34" t="str">
        <f>+CONSOLIDADO!J1832&amp;" "&amp;CONSOLIDADO!K1832</f>
        <v xml:space="preserve"> </v>
      </c>
      <c r="L1828" s="16" t="str">
        <f>+CONSOLIDADO!L1832&amp;" "&amp;CONSOLIDADO!M1832</f>
        <v xml:space="preserve"> </v>
      </c>
      <c r="M1828" s="16" t="str">
        <f>+CONSOLIDADO!N1832&amp;" "&amp;CONSOLIDADO!O1832</f>
        <v xml:space="preserve"> </v>
      </c>
    </row>
    <row r="1829" spans="1:13" x14ac:dyDescent="0.2">
      <c r="A1829" s="34" t="str">
        <f t="shared" si="140"/>
        <v>-1326</v>
      </c>
      <c r="B1829" s="34">
        <f t="shared" si="141"/>
        <v>1326</v>
      </c>
      <c r="C1829" s="34" t="str">
        <f t="shared" si="142"/>
        <v/>
      </c>
      <c r="D1829" s="34" t="str">
        <f t="shared" si="143"/>
        <v/>
      </c>
      <c r="E1829" s="34" t="str">
        <f t="shared" si="144"/>
        <v/>
      </c>
      <c r="F1829" s="35" t="str">
        <f>IF(ISERROR(CONSOLIDADO!D1833&amp;IF(LEN(CONSOLIDADO!G1833)=1,"00"&amp;CONSOLIDADO!G1833,IF(LEN(CONSOLIDADO!G1833)=2,"0"&amp;CONSOLIDADO!G1833,IF(LEN(CONSOLIDADO!G1833)=3,CONSOLIDADO!G1833,""))))=TRUE,"",CONSOLIDADO!D1833&amp;IF(LEN(CONSOLIDADO!G1833)=1,"00"&amp;CONSOLIDADO!G1833,IF(LEN(CONSOLIDADO!G1833)=2,"0"&amp;CONSOLIDADO!G1833,IF(LEN(CONSOLIDADO!G1833)=3,CONSOLIDADO!G1833,""))))</f>
        <v/>
      </c>
      <c r="G1829" s="16">
        <f>CONSOLIDADO!B1833</f>
        <v>0</v>
      </c>
      <c r="H1829" s="16" t="str">
        <f>MID(CONSOLIDADO!E1833,6,250)</f>
        <v/>
      </c>
      <c r="I1829" s="36">
        <f>CONSOLIDADO!H1833</f>
        <v>0</v>
      </c>
      <c r="J1829" s="34" t="str">
        <f>+CONSOLIDADO!P1833&amp;" - "&amp;CONSOLIDADO!Q1833&amp;" - "&amp;CONSOLIDADO!R1833&amp;" "&amp;CONSOLIDADO!S1833</f>
        <v xml:space="preserve"> -  -  </v>
      </c>
      <c r="K1829" s="34" t="str">
        <f>+CONSOLIDADO!J1833&amp;" "&amp;CONSOLIDADO!K1833</f>
        <v xml:space="preserve"> </v>
      </c>
      <c r="L1829" s="16" t="str">
        <f>+CONSOLIDADO!L1833&amp;" "&amp;CONSOLIDADO!M1833</f>
        <v xml:space="preserve"> </v>
      </c>
      <c r="M1829" s="16" t="str">
        <f>+CONSOLIDADO!N1833&amp;" "&amp;CONSOLIDADO!O1833</f>
        <v xml:space="preserve"> </v>
      </c>
    </row>
    <row r="1830" spans="1:13" x14ac:dyDescent="0.2">
      <c r="A1830" s="34" t="str">
        <f t="shared" si="140"/>
        <v>-1327</v>
      </c>
      <c r="B1830" s="34">
        <f t="shared" si="141"/>
        <v>1327</v>
      </c>
      <c r="C1830" s="34" t="str">
        <f t="shared" si="142"/>
        <v/>
      </c>
      <c r="D1830" s="34" t="str">
        <f t="shared" si="143"/>
        <v/>
      </c>
      <c r="E1830" s="34" t="str">
        <f t="shared" si="144"/>
        <v/>
      </c>
      <c r="F1830" s="35" t="str">
        <f>IF(ISERROR(CONSOLIDADO!D1834&amp;IF(LEN(CONSOLIDADO!G1834)=1,"00"&amp;CONSOLIDADO!G1834,IF(LEN(CONSOLIDADO!G1834)=2,"0"&amp;CONSOLIDADO!G1834,IF(LEN(CONSOLIDADO!G1834)=3,CONSOLIDADO!G1834,""))))=TRUE,"",CONSOLIDADO!D1834&amp;IF(LEN(CONSOLIDADO!G1834)=1,"00"&amp;CONSOLIDADO!G1834,IF(LEN(CONSOLIDADO!G1834)=2,"0"&amp;CONSOLIDADO!G1834,IF(LEN(CONSOLIDADO!G1834)=3,CONSOLIDADO!G1834,""))))</f>
        <v/>
      </c>
      <c r="G1830" s="16">
        <f>CONSOLIDADO!B1834</f>
        <v>0</v>
      </c>
      <c r="H1830" s="16" t="str">
        <f>MID(CONSOLIDADO!E1834,6,250)</f>
        <v/>
      </c>
      <c r="I1830" s="36">
        <f>CONSOLIDADO!H1834</f>
        <v>0</v>
      </c>
      <c r="J1830" s="34" t="str">
        <f>+CONSOLIDADO!P1834&amp;" - "&amp;CONSOLIDADO!Q1834&amp;" - "&amp;CONSOLIDADO!R1834&amp;" "&amp;CONSOLIDADO!S1834</f>
        <v xml:space="preserve"> -  -  </v>
      </c>
      <c r="K1830" s="34" t="str">
        <f>+CONSOLIDADO!J1834&amp;" "&amp;CONSOLIDADO!K1834</f>
        <v xml:space="preserve"> </v>
      </c>
      <c r="L1830" s="16" t="str">
        <f>+CONSOLIDADO!L1834&amp;" "&amp;CONSOLIDADO!M1834</f>
        <v xml:space="preserve"> </v>
      </c>
      <c r="M1830" s="16" t="str">
        <f>+CONSOLIDADO!N1834&amp;" "&amp;CONSOLIDADO!O1834</f>
        <v xml:space="preserve"> </v>
      </c>
    </row>
    <row r="1831" spans="1:13" x14ac:dyDescent="0.2">
      <c r="A1831" s="34" t="str">
        <f t="shared" si="140"/>
        <v>-1328</v>
      </c>
      <c r="B1831" s="34">
        <f t="shared" si="141"/>
        <v>1328</v>
      </c>
      <c r="C1831" s="34" t="str">
        <f t="shared" si="142"/>
        <v/>
      </c>
      <c r="D1831" s="34" t="str">
        <f t="shared" si="143"/>
        <v/>
      </c>
      <c r="E1831" s="34" t="str">
        <f t="shared" si="144"/>
        <v/>
      </c>
      <c r="F1831" s="35" t="str">
        <f>IF(ISERROR(CONSOLIDADO!D1835&amp;IF(LEN(CONSOLIDADO!G1835)=1,"00"&amp;CONSOLIDADO!G1835,IF(LEN(CONSOLIDADO!G1835)=2,"0"&amp;CONSOLIDADO!G1835,IF(LEN(CONSOLIDADO!G1835)=3,CONSOLIDADO!G1835,""))))=TRUE,"",CONSOLIDADO!D1835&amp;IF(LEN(CONSOLIDADO!G1835)=1,"00"&amp;CONSOLIDADO!G1835,IF(LEN(CONSOLIDADO!G1835)=2,"0"&amp;CONSOLIDADO!G1835,IF(LEN(CONSOLIDADO!G1835)=3,CONSOLIDADO!G1835,""))))</f>
        <v/>
      </c>
      <c r="G1831" s="16">
        <f>CONSOLIDADO!B1835</f>
        <v>0</v>
      </c>
      <c r="H1831" s="16" t="str">
        <f>MID(CONSOLIDADO!E1835,6,250)</f>
        <v/>
      </c>
      <c r="I1831" s="36">
        <f>CONSOLIDADO!H1835</f>
        <v>0</v>
      </c>
      <c r="J1831" s="34" t="str">
        <f>+CONSOLIDADO!P1835&amp;" - "&amp;CONSOLIDADO!Q1835&amp;" - "&amp;CONSOLIDADO!R1835&amp;" "&amp;CONSOLIDADO!S1835</f>
        <v xml:space="preserve"> -  -  </v>
      </c>
      <c r="K1831" s="34" t="str">
        <f>+CONSOLIDADO!J1835&amp;" "&amp;CONSOLIDADO!K1835</f>
        <v xml:space="preserve"> </v>
      </c>
      <c r="L1831" s="16" t="str">
        <f>+CONSOLIDADO!L1835&amp;" "&amp;CONSOLIDADO!M1835</f>
        <v xml:space="preserve"> </v>
      </c>
      <c r="M1831" s="16" t="str">
        <f>+CONSOLIDADO!N1835&amp;" "&amp;CONSOLIDADO!O1835</f>
        <v xml:space="preserve"> </v>
      </c>
    </row>
    <row r="1832" spans="1:13" x14ac:dyDescent="0.2">
      <c r="A1832" s="34" t="str">
        <f t="shared" si="140"/>
        <v>-1329</v>
      </c>
      <c r="B1832" s="34">
        <f t="shared" si="141"/>
        <v>1329</v>
      </c>
      <c r="C1832" s="34" t="str">
        <f t="shared" si="142"/>
        <v/>
      </c>
      <c r="D1832" s="34" t="str">
        <f t="shared" si="143"/>
        <v/>
      </c>
      <c r="E1832" s="34" t="str">
        <f t="shared" si="144"/>
        <v/>
      </c>
      <c r="F1832" s="35" t="str">
        <f>IF(ISERROR(CONSOLIDADO!D1836&amp;IF(LEN(CONSOLIDADO!G1836)=1,"00"&amp;CONSOLIDADO!G1836,IF(LEN(CONSOLIDADO!G1836)=2,"0"&amp;CONSOLIDADO!G1836,IF(LEN(CONSOLIDADO!G1836)=3,CONSOLIDADO!G1836,""))))=TRUE,"",CONSOLIDADO!D1836&amp;IF(LEN(CONSOLIDADO!G1836)=1,"00"&amp;CONSOLIDADO!G1836,IF(LEN(CONSOLIDADO!G1836)=2,"0"&amp;CONSOLIDADO!G1836,IF(LEN(CONSOLIDADO!G1836)=3,CONSOLIDADO!G1836,""))))</f>
        <v/>
      </c>
      <c r="G1832" s="16">
        <f>CONSOLIDADO!B1836</f>
        <v>0</v>
      </c>
      <c r="H1832" s="16" t="str">
        <f>MID(CONSOLIDADO!E1836,6,250)</f>
        <v/>
      </c>
      <c r="I1832" s="36">
        <f>CONSOLIDADO!H1836</f>
        <v>0</v>
      </c>
      <c r="J1832" s="34" t="str">
        <f>+CONSOLIDADO!P1836&amp;" - "&amp;CONSOLIDADO!Q1836&amp;" - "&amp;CONSOLIDADO!R1836&amp;" "&amp;CONSOLIDADO!S1836</f>
        <v xml:space="preserve"> -  -  </v>
      </c>
      <c r="K1832" s="34" t="str">
        <f>+CONSOLIDADO!J1836&amp;" "&amp;CONSOLIDADO!K1836</f>
        <v xml:space="preserve"> </v>
      </c>
      <c r="L1832" s="16" t="str">
        <f>+CONSOLIDADO!L1836&amp;" "&amp;CONSOLIDADO!M1836</f>
        <v xml:space="preserve"> </v>
      </c>
      <c r="M1832" s="16" t="str">
        <f>+CONSOLIDADO!N1836&amp;" "&amp;CONSOLIDADO!O1836</f>
        <v xml:space="preserve"> </v>
      </c>
    </row>
    <row r="1833" spans="1:13" x14ac:dyDescent="0.2">
      <c r="A1833" s="34" t="str">
        <f t="shared" si="140"/>
        <v>-1330</v>
      </c>
      <c r="B1833" s="34">
        <f t="shared" si="141"/>
        <v>1330</v>
      </c>
      <c r="C1833" s="34" t="str">
        <f t="shared" si="142"/>
        <v/>
      </c>
      <c r="D1833" s="34" t="str">
        <f t="shared" si="143"/>
        <v/>
      </c>
      <c r="E1833" s="34" t="str">
        <f t="shared" si="144"/>
        <v/>
      </c>
      <c r="F1833" s="35" t="str">
        <f>IF(ISERROR(CONSOLIDADO!D1837&amp;IF(LEN(CONSOLIDADO!G1837)=1,"00"&amp;CONSOLIDADO!G1837,IF(LEN(CONSOLIDADO!G1837)=2,"0"&amp;CONSOLIDADO!G1837,IF(LEN(CONSOLIDADO!G1837)=3,CONSOLIDADO!G1837,""))))=TRUE,"",CONSOLIDADO!D1837&amp;IF(LEN(CONSOLIDADO!G1837)=1,"00"&amp;CONSOLIDADO!G1837,IF(LEN(CONSOLIDADO!G1837)=2,"0"&amp;CONSOLIDADO!G1837,IF(LEN(CONSOLIDADO!G1837)=3,CONSOLIDADO!G1837,""))))</f>
        <v/>
      </c>
      <c r="G1833" s="16">
        <f>CONSOLIDADO!B1837</f>
        <v>0</v>
      </c>
      <c r="H1833" s="16" t="str">
        <f>MID(CONSOLIDADO!E1837,6,250)</f>
        <v/>
      </c>
      <c r="I1833" s="36">
        <f>CONSOLIDADO!H1837</f>
        <v>0</v>
      </c>
      <c r="J1833" s="34" t="str">
        <f>+CONSOLIDADO!P1837&amp;" - "&amp;CONSOLIDADO!Q1837&amp;" - "&amp;CONSOLIDADO!R1837&amp;" "&amp;CONSOLIDADO!S1837</f>
        <v xml:space="preserve"> -  -  </v>
      </c>
      <c r="K1833" s="34" t="str">
        <f>+CONSOLIDADO!J1837&amp;" "&amp;CONSOLIDADO!K1837</f>
        <v xml:space="preserve"> </v>
      </c>
      <c r="L1833" s="16" t="str">
        <f>+CONSOLIDADO!L1837&amp;" "&amp;CONSOLIDADO!M1837</f>
        <v xml:space="preserve"> </v>
      </c>
      <c r="M1833" s="16" t="str">
        <f>+CONSOLIDADO!N1837&amp;" "&amp;CONSOLIDADO!O1837</f>
        <v xml:space="preserve"> </v>
      </c>
    </row>
    <row r="1834" spans="1:13" x14ac:dyDescent="0.2">
      <c r="A1834" s="34" t="str">
        <f t="shared" si="140"/>
        <v>-1331</v>
      </c>
      <c r="B1834" s="34">
        <f t="shared" si="141"/>
        <v>1331</v>
      </c>
      <c r="C1834" s="34" t="str">
        <f t="shared" si="142"/>
        <v/>
      </c>
      <c r="D1834" s="34" t="str">
        <f t="shared" si="143"/>
        <v/>
      </c>
      <c r="E1834" s="34" t="str">
        <f t="shared" si="144"/>
        <v/>
      </c>
      <c r="F1834" s="35" t="str">
        <f>IF(ISERROR(CONSOLIDADO!D1838&amp;IF(LEN(CONSOLIDADO!G1838)=1,"00"&amp;CONSOLIDADO!G1838,IF(LEN(CONSOLIDADO!G1838)=2,"0"&amp;CONSOLIDADO!G1838,IF(LEN(CONSOLIDADO!G1838)=3,CONSOLIDADO!G1838,""))))=TRUE,"",CONSOLIDADO!D1838&amp;IF(LEN(CONSOLIDADO!G1838)=1,"00"&amp;CONSOLIDADO!G1838,IF(LEN(CONSOLIDADO!G1838)=2,"0"&amp;CONSOLIDADO!G1838,IF(LEN(CONSOLIDADO!G1838)=3,CONSOLIDADO!G1838,""))))</f>
        <v/>
      </c>
      <c r="G1834" s="16">
        <f>CONSOLIDADO!B1838</f>
        <v>0</v>
      </c>
      <c r="H1834" s="16" t="str">
        <f>MID(CONSOLIDADO!E1838,6,250)</f>
        <v/>
      </c>
      <c r="I1834" s="36">
        <f>CONSOLIDADO!H1838</f>
        <v>0</v>
      </c>
      <c r="J1834" s="34" t="str">
        <f>+CONSOLIDADO!P1838&amp;" - "&amp;CONSOLIDADO!Q1838&amp;" - "&amp;CONSOLIDADO!R1838&amp;" "&amp;CONSOLIDADO!S1838</f>
        <v xml:space="preserve"> -  -  </v>
      </c>
      <c r="K1834" s="34" t="str">
        <f>+CONSOLIDADO!J1838&amp;" "&amp;CONSOLIDADO!K1838</f>
        <v xml:space="preserve"> </v>
      </c>
      <c r="L1834" s="16" t="str">
        <f>+CONSOLIDADO!L1838&amp;" "&amp;CONSOLIDADO!M1838</f>
        <v xml:space="preserve"> </v>
      </c>
      <c r="M1834" s="16" t="str">
        <f>+CONSOLIDADO!N1838&amp;" "&amp;CONSOLIDADO!O1838</f>
        <v xml:space="preserve"> </v>
      </c>
    </row>
    <row r="1835" spans="1:13" x14ac:dyDescent="0.2">
      <c r="A1835" s="34" t="str">
        <f t="shared" si="140"/>
        <v>-1332</v>
      </c>
      <c r="B1835" s="34">
        <f t="shared" si="141"/>
        <v>1332</v>
      </c>
      <c r="C1835" s="34" t="str">
        <f t="shared" si="142"/>
        <v/>
      </c>
      <c r="D1835" s="34" t="str">
        <f t="shared" si="143"/>
        <v/>
      </c>
      <c r="E1835" s="34" t="str">
        <f t="shared" si="144"/>
        <v/>
      </c>
      <c r="F1835" s="35" t="str">
        <f>IF(ISERROR(CONSOLIDADO!D1839&amp;IF(LEN(CONSOLIDADO!G1839)=1,"00"&amp;CONSOLIDADO!G1839,IF(LEN(CONSOLIDADO!G1839)=2,"0"&amp;CONSOLIDADO!G1839,IF(LEN(CONSOLIDADO!G1839)=3,CONSOLIDADO!G1839,""))))=TRUE,"",CONSOLIDADO!D1839&amp;IF(LEN(CONSOLIDADO!G1839)=1,"00"&amp;CONSOLIDADO!G1839,IF(LEN(CONSOLIDADO!G1839)=2,"0"&amp;CONSOLIDADO!G1839,IF(LEN(CONSOLIDADO!G1839)=3,CONSOLIDADO!G1839,""))))</f>
        <v/>
      </c>
      <c r="G1835" s="16">
        <f>CONSOLIDADO!B1839</f>
        <v>0</v>
      </c>
      <c r="H1835" s="16" t="str">
        <f>MID(CONSOLIDADO!E1839,6,250)</f>
        <v/>
      </c>
      <c r="I1835" s="36">
        <f>CONSOLIDADO!H1839</f>
        <v>0</v>
      </c>
      <c r="J1835" s="34" t="str">
        <f>+CONSOLIDADO!P1839&amp;" - "&amp;CONSOLIDADO!Q1839&amp;" - "&amp;CONSOLIDADO!R1839&amp;" "&amp;CONSOLIDADO!S1839</f>
        <v xml:space="preserve"> -  -  </v>
      </c>
      <c r="K1835" s="34" t="str">
        <f>+CONSOLIDADO!J1839&amp;" "&amp;CONSOLIDADO!K1839</f>
        <v xml:space="preserve"> </v>
      </c>
      <c r="L1835" s="16" t="str">
        <f>+CONSOLIDADO!L1839&amp;" "&amp;CONSOLIDADO!M1839</f>
        <v xml:space="preserve"> </v>
      </c>
      <c r="M1835" s="16" t="str">
        <f>+CONSOLIDADO!N1839&amp;" "&amp;CONSOLIDADO!O1839</f>
        <v xml:space="preserve"> </v>
      </c>
    </row>
    <row r="1836" spans="1:13" x14ac:dyDescent="0.2">
      <c r="A1836" s="34" t="str">
        <f t="shared" si="140"/>
        <v>-1333</v>
      </c>
      <c r="B1836" s="34">
        <f t="shared" si="141"/>
        <v>1333</v>
      </c>
      <c r="C1836" s="34" t="str">
        <f t="shared" si="142"/>
        <v/>
      </c>
      <c r="D1836" s="34" t="str">
        <f t="shared" si="143"/>
        <v/>
      </c>
      <c r="E1836" s="34" t="str">
        <f t="shared" si="144"/>
        <v/>
      </c>
      <c r="F1836" s="35" t="str">
        <f>IF(ISERROR(CONSOLIDADO!D1840&amp;IF(LEN(CONSOLIDADO!G1840)=1,"00"&amp;CONSOLIDADO!G1840,IF(LEN(CONSOLIDADO!G1840)=2,"0"&amp;CONSOLIDADO!G1840,IF(LEN(CONSOLIDADO!G1840)=3,CONSOLIDADO!G1840,""))))=TRUE,"",CONSOLIDADO!D1840&amp;IF(LEN(CONSOLIDADO!G1840)=1,"00"&amp;CONSOLIDADO!G1840,IF(LEN(CONSOLIDADO!G1840)=2,"0"&amp;CONSOLIDADO!G1840,IF(LEN(CONSOLIDADO!G1840)=3,CONSOLIDADO!G1840,""))))</f>
        <v/>
      </c>
      <c r="G1836" s="16">
        <f>CONSOLIDADO!B1840</f>
        <v>0</v>
      </c>
      <c r="H1836" s="16" t="str">
        <f>MID(CONSOLIDADO!E1840,6,250)</f>
        <v/>
      </c>
      <c r="I1836" s="36">
        <f>CONSOLIDADO!H1840</f>
        <v>0</v>
      </c>
      <c r="J1836" s="34" t="str">
        <f>+CONSOLIDADO!P1840&amp;" - "&amp;CONSOLIDADO!Q1840&amp;" - "&amp;CONSOLIDADO!R1840&amp;" "&amp;CONSOLIDADO!S1840</f>
        <v xml:space="preserve"> -  -  </v>
      </c>
      <c r="K1836" s="34" t="str">
        <f>+CONSOLIDADO!J1840&amp;" "&amp;CONSOLIDADO!K1840</f>
        <v xml:space="preserve"> </v>
      </c>
      <c r="L1836" s="16" t="str">
        <f>+CONSOLIDADO!L1840&amp;" "&amp;CONSOLIDADO!M1840</f>
        <v xml:space="preserve"> </v>
      </c>
      <c r="M1836" s="16" t="str">
        <f>+CONSOLIDADO!N1840&amp;" "&amp;CONSOLIDADO!O1840</f>
        <v xml:space="preserve"> </v>
      </c>
    </row>
    <row r="1837" spans="1:13" x14ac:dyDescent="0.2">
      <c r="A1837" s="34" t="str">
        <f t="shared" si="140"/>
        <v>-1334</v>
      </c>
      <c r="B1837" s="34">
        <f t="shared" si="141"/>
        <v>1334</v>
      </c>
      <c r="C1837" s="34" t="str">
        <f t="shared" si="142"/>
        <v/>
      </c>
      <c r="D1837" s="34" t="str">
        <f t="shared" si="143"/>
        <v/>
      </c>
      <c r="E1837" s="34" t="str">
        <f t="shared" si="144"/>
        <v/>
      </c>
      <c r="F1837" s="35" t="str">
        <f>IF(ISERROR(CONSOLIDADO!D1841&amp;IF(LEN(CONSOLIDADO!G1841)=1,"00"&amp;CONSOLIDADO!G1841,IF(LEN(CONSOLIDADO!G1841)=2,"0"&amp;CONSOLIDADO!G1841,IF(LEN(CONSOLIDADO!G1841)=3,CONSOLIDADO!G1841,""))))=TRUE,"",CONSOLIDADO!D1841&amp;IF(LEN(CONSOLIDADO!G1841)=1,"00"&amp;CONSOLIDADO!G1841,IF(LEN(CONSOLIDADO!G1841)=2,"0"&amp;CONSOLIDADO!G1841,IF(LEN(CONSOLIDADO!G1841)=3,CONSOLIDADO!G1841,""))))</f>
        <v/>
      </c>
      <c r="G1837" s="16">
        <f>CONSOLIDADO!B1841</f>
        <v>0</v>
      </c>
      <c r="H1837" s="16" t="str">
        <f>MID(CONSOLIDADO!E1841,6,250)</f>
        <v/>
      </c>
      <c r="I1837" s="36">
        <f>CONSOLIDADO!H1841</f>
        <v>0</v>
      </c>
      <c r="J1837" s="34" t="str">
        <f>+CONSOLIDADO!P1841&amp;" - "&amp;CONSOLIDADO!Q1841&amp;" - "&amp;CONSOLIDADO!R1841&amp;" "&amp;CONSOLIDADO!S1841</f>
        <v xml:space="preserve"> -  -  </v>
      </c>
      <c r="K1837" s="34" t="str">
        <f>+CONSOLIDADO!J1841&amp;" "&amp;CONSOLIDADO!K1841</f>
        <v xml:space="preserve"> </v>
      </c>
      <c r="L1837" s="16" t="str">
        <f>+CONSOLIDADO!L1841&amp;" "&amp;CONSOLIDADO!M1841</f>
        <v xml:space="preserve"> </v>
      </c>
      <c r="M1837" s="16" t="str">
        <f>+CONSOLIDADO!N1841&amp;" "&amp;CONSOLIDADO!O1841</f>
        <v xml:space="preserve"> </v>
      </c>
    </row>
    <row r="1838" spans="1:13" x14ac:dyDescent="0.2">
      <c r="A1838" s="34" t="str">
        <f t="shared" si="140"/>
        <v>-1335</v>
      </c>
      <c r="B1838" s="34">
        <f t="shared" si="141"/>
        <v>1335</v>
      </c>
      <c r="C1838" s="34" t="str">
        <f t="shared" si="142"/>
        <v/>
      </c>
      <c r="D1838" s="34" t="str">
        <f t="shared" si="143"/>
        <v/>
      </c>
      <c r="E1838" s="34" t="str">
        <f t="shared" si="144"/>
        <v/>
      </c>
      <c r="F1838" s="35" t="str">
        <f>IF(ISERROR(CONSOLIDADO!D1842&amp;IF(LEN(CONSOLIDADO!G1842)=1,"00"&amp;CONSOLIDADO!G1842,IF(LEN(CONSOLIDADO!G1842)=2,"0"&amp;CONSOLIDADO!G1842,IF(LEN(CONSOLIDADO!G1842)=3,CONSOLIDADO!G1842,""))))=TRUE,"",CONSOLIDADO!D1842&amp;IF(LEN(CONSOLIDADO!G1842)=1,"00"&amp;CONSOLIDADO!G1842,IF(LEN(CONSOLIDADO!G1842)=2,"0"&amp;CONSOLIDADO!G1842,IF(LEN(CONSOLIDADO!G1842)=3,CONSOLIDADO!G1842,""))))</f>
        <v/>
      </c>
      <c r="G1838" s="16">
        <f>CONSOLIDADO!B1842</f>
        <v>0</v>
      </c>
      <c r="H1838" s="16" t="str">
        <f>MID(CONSOLIDADO!E1842,6,250)</f>
        <v/>
      </c>
      <c r="I1838" s="36">
        <f>CONSOLIDADO!H1842</f>
        <v>0</v>
      </c>
      <c r="J1838" s="34" t="str">
        <f>+CONSOLIDADO!P1842&amp;" - "&amp;CONSOLIDADO!Q1842&amp;" - "&amp;CONSOLIDADO!R1842&amp;" "&amp;CONSOLIDADO!S1842</f>
        <v xml:space="preserve"> -  -  </v>
      </c>
      <c r="K1838" s="34" t="str">
        <f>+CONSOLIDADO!J1842&amp;" "&amp;CONSOLIDADO!K1842</f>
        <v xml:space="preserve"> </v>
      </c>
      <c r="L1838" s="16" t="str">
        <f>+CONSOLIDADO!L1842&amp;" "&amp;CONSOLIDADO!M1842</f>
        <v xml:space="preserve"> </v>
      </c>
      <c r="M1838" s="16" t="str">
        <f>+CONSOLIDADO!N1842&amp;" "&amp;CONSOLIDADO!O1842</f>
        <v xml:space="preserve"> </v>
      </c>
    </row>
    <row r="1839" spans="1:13" x14ac:dyDescent="0.2">
      <c r="A1839" s="34" t="str">
        <f t="shared" si="140"/>
        <v>-1336</v>
      </c>
      <c r="B1839" s="34">
        <f t="shared" si="141"/>
        <v>1336</v>
      </c>
      <c r="C1839" s="34" t="str">
        <f t="shared" si="142"/>
        <v/>
      </c>
      <c r="D1839" s="34" t="str">
        <f t="shared" si="143"/>
        <v/>
      </c>
      <c r="E1839" s="34" t="str">
        <f t="shared" si="144"/>
        <v/>
      </c>
      <c r="F1839" s="35" t="str">
        <f>IF(ISERROR(CONSOLIDADO!D1843&amp;IF(LEN(CONSOLIDADO!G1843)=1,"00"&amp;CONSOLIDADO!G1843,IF(LEN(CONSOLIDADO!G1843)=2,"0"&amp;CONSOLIDADO!G1843,IF(LEN(CONSOLIDADO!G1843)=3,CONSOLIDADO!G1843,""))))=TRUE,"",CONSOLIDADO!D1843&amp;IF(LEN(CONSOLIDADO!G1843)=1,"00"&amp;CONSOLIDADO!G1843,IF(LEN(CONSOLIDADO!G1843)=2,"0"&amp;CONSOLIDADO!G1843,IF(LEN(CONSOLIDADO!G1843)=3,CONSOLIDADO!G1843,""))))</f>
        <v/>
      </c>
      <c r="G1839" s="16">
        <f>CONSOLIDADO!B1843</f>
        <v>0</v>
      </c>
      <c r="H1839" s="16" t="str">
        <f>MID(CONSOLIDADO!E1843,6,250)</f>
        <v/>
      </c>
      <c r="I1839" s="36">
        <f>CONSOLIDADO!H1843</f>
        <v>0</v>
      </c>
      <c r="J1839" s="34" t="str">
        <f>+CONSOLIDADO!P1843&amp;" - "&amp;CONSOLIDADO!Q1843&amp;" - "&amp;CONSOLIDADO!R1843&amp;" "&amp;CONSOLIDADO!S1843</f>
        <v xml:space="preserve"> -  -  </v>
      </c>
      <c r="K1839" s="34" t="str">
        <f>+CONSOLIDADO!J1843&amp;" "&amp;CONSOLIDADO!K1843</f>
        <v xml:space="preserve"> </v>
      </c>
      <c r="L1839" s="16" t="str">
        <f>+CONSOLIDADO!L1843&amp;" "&amp;CONSOLIDADO!M1843</f>
        <v xml:space="preserve"> </v>
      </c>
      <c r="M1839" s="16" t="str">
        <f>+CONSOLIDADO!N1843&amp;" "&amp;CONSOLIDADO!O1843</f>
        <v xml:space="preserve"> </v>
      </c>
    </row>
    <row r="1840" spans="1:13" x14ac:dyDescent="0.2">
      <c r="A1840" s="34" t="str">
        <f t="shared" si="140"/>
        <v>-1337</v>
      </c>
      <c r="B1840" s="34">
        <f t="shared" si="141"/>
        <v>1337</v>
      </c>
      <c r="C1840" s="34" t="str">
        <f t="shared" si="142"/>
        <v/>
      </c>
      <c r="D1840" s="34" t="str">
        <f t="shared" si="143"/>
        <v/>
      </c>
      <c r="E1840" s="34" t="str">
        <f t="shared" si="144"/>
        <v/>
      </c>
      <c r="F1840" s="35" t="str">
        <f>IF(ISERROR(CONSOLIDADO!D1844&amp;IF(LEN(CONSOLIDADO!G1844)=1,"00"&amp;CONSOLIDADO!G1844,IF(LEN(CONSOLIDADO!G1844)=2,"0"&amp;CONSOLIDADO!G1844,IF(LEN(CONSOLIDADO!G1844)=3,CONSOLIDADO!G1844,""))))=TRUE,"",CONSOLIDADO!D1844&amp;IF(LEN(CONSOLIDADO!G1844)=1,"00"&amp;CONSOLIDADO!G1844,IF(LEN(CONSOLIDADO!G1844)=2,"0"&amp;CONSOLIDADO!G1844,IF(LEN(CONSOLIDADO!G1844)=3,CONSOLIDADO!G1844,""))))</f>
        <v/>
      </c>
      <c r="G1840" s="16">
        <f>CONSOLIDADO!B1844</f>
        <v>0</v>
      </c>
      <c r="H1840" s="16" t="str">
        <f>MID(CONSOLIDADO!E1844,6,250)</f>
        <v/>
      </c>
      <c r="I1840" s="36">
        <f>CONSOLIDADO!H1844</f>
        <v>0</v>
      </c>
      <c r="J1840" s="34" t="str">
        <f>+CONSOLIDADO!P1844&amp;" - "&amp;CONSOLIDADO!Q1844&amp;" - "&amp;CONSOLIDADO!R1844&amp;" "&amp;CONSOLIDADO!S1844</f>
        <v xml:space="preserve"> -  -  </v>
      </c>
      <c r="K1840" s="34" t="str">
        <f>+CONSOLIDADO!J1844&amp;" "&amp;CONSOLIDADO!K1844</f>
        <v xml:space="preserve"> </v>
      </c>
      <c r="L1840" s="16" t="str">
        <f>+CONSOLIDADO!L1844&amp;" "&amp;CONSOLIDADO!M1844</f>
        <v xml:space="preserve"> </v>
      </c>
      <c r="M1840" s="16" t="str">
        <f>+CONSOLIDADO!N1844&amp;" "&amp;CONSOLIDADO!O1844</f>
        <v xml:space="preserve"> </v>
      </c>
    </row>
    <row r="1841" spans="1:13" x14ac:dyDescent="0.2">
      <c r="A1841" s="34" t="str">
        <f t="shared" si="140"/>
        <v>-1338</v>
      </c>
      <c r="B1841" s="34">
        <f t="shared" si="141"/>
        <v>1338</v>
      </c>
      <c r="C1841" s="34" t="str">
        <f t="shared" si="142"/>
        <v/>
      </c>
      <c r="D1841" s="34" t="str">
        <f t="shared" si="143"/>
        <v/>
      </c>
      <c r="E1841" s="34" t="str">
        <f t="shared" si="144"/>
        <v/>
      </c>
      <c r="F1841" s="35" t="str">
        <f>IF(ISERROR(CONSOLIDADO!D1845&amp;IF(LEN(CONSOLIDADO!G1845)=1,"00"&amp;CONSOLIDADO!G1845,IF(LEN(CONSOLIDADO!G1845)=2,"0"&amp;CONSOLIDADO!G1845,IF(LEN(CONSOLIDADO!G1845)=3,CONSOLIDADO!G1845,""))))=TRUE,"",CONSOLIDADO!D1845&amp;IF(LEN(CONSOLIDADO!G1845)=1,"00"&amp;CONSOLIDADO!G1845,IF(LEN(CONSOLIDADO!G1845)=2,"0"&amp;CONSOLIDADO!G1845,IF(LEN(CONSOLIDADO!G1845)=3,CONSOLIDADO!G1845,""))))</f>
        <v/>
      </c>
      <c r="G1841" s="16">
        <f>CONSOLIDADO!B1845</f>
        <v>0</v>
      </c>
      <c r="H1841" s="16" t="str">
        <f>MID(CONSOLIDADO!E1845,6,250)</f>
        <v/>
      </c>
      <c r="I1841" s="36">
        <f>CONSOLIDADO!H1845</f>
        <v>0</v>
      </c>
      <c r="J1841" s="34" t="str">
        <f>+CONSOLIDADO!P1845&amp;" - "&amp;CONSOLIDADO!Q1845&amp;" - "&amp;CONSOLIDADO!R1845&amp;" "&amp;CONSOLIDADO!S1845</f>
        <v xml:space="preserve"> -  -  </v>
      </c>
      <c r="K1841" s="34" t="str">
        <f>+CONSOLIDADO!J1845&amp;" "&amp;CONSOLIDADO!K1845</f>
        <v xml:space="preserve"> </v>
      </c>
      <c r="L1841" s="16" t="str">
        <f>+CONSOLIDADO!L1845&amp;" "&amp;CONSOLIDADO!M1845</f>
        <v xml:space="preserve"> </v>
      </c>
      <c r="M1841" s="16" t="str">
        <f>+CONSOLIDADO!N1845&amp;" "&amp;CONSOLIDADO!O1845</f>
        <v xml:space="preserve"> </v>
      </c>
    </row>
    <row r="1842" spans="1:13" x14ac:dyDescent="0.2">
      <c r="A1842" s="34" t="str">
        <f t="shared" si="140"/>
        <v>-1339</v>
      </c>
      <c r="B1842" s="34">
        <f t="shared" si="141"/>
        <v>1339</v>
      </c>
      <c r="C1842" s="34" t="str">
        <f t="shared" si="142"/>
        <v/>
      </c>
      <c r="D1842" s="34" t="str">
        <f t="shared" si="143"/>
        <v/>
      </c>
      <c r="E1842" s="34" t="str">
        <f t="shared" si="144"/>
        <v/>
      </c>
      <c r="F1842" s="35" t="str">
        <f>IF(ISERROR(CONSOLIDADO!D1846&amp;IF(LEN(CONSOLIDADO!G1846)=1,"00"&amp;CONSOLIDADO!G1846,IF(LEN(CONSOLIDADO!G1846)=2,"0"&amp;CONSOLIDADO!G1846,IF(LEN(CONSOLIDADO!G1846)=3,CONSOLIDADO!G1846,""))))=TRUE,"",CONSOLIDADO!D1846&amp;IF(LEN(CONSOLIDADO!G1846)=1,"00"&amp;CONSOLIDADO!G1846,IF(LEN(CONSOLIDADO!G1846)=2,"0"&amp;CONSOLIDADO!G1846,IF(LEN(CONSOLIDADO!G1846)=3,CONSOLIDADO!G1846,""))))</f>
        <v/>
      </c>
      <c r="G1842" s="16">
        <f>CONSOLIDADO!B1846</f>
        <v>0</v>
      </c>
      <c r="H1842" s="16" t="str">
        <f>MID(CONSOLIDADO!E1846,6,250)</f>
        <v/>
      </c>
      <c r="I1842" s="36">
        <f>CONSOLIDADO!H1846</f>
        <v>0</v>
      </c>
      <c r="J1842" s="34" t="str">
        <f>+CONSOLIDADO!P1846&amp;" - "&amp;CONSOLIDADO!Q1846&amp;" - "&amp;CONSOLIDADO!R1846&amp;" "&amp;CONSOLIDADO!S1846</f>
        <v xml:space="preserve"> -  -  </v>
      </c>
      <c r="K1842" s="34" t="str">
        <f>+CONSOLIDADO!J1846&amp;" "&amp;CONSOLIDADO!K1846</f>
        <v xml:space="preserve"> </v>
      </c>
      <c r="L1842" s="16" t="str">
        <f>+CONSOLIDADO!L1846&amp;" "&amp;CONSOLIDADO!M1846</f>
        <v xml:space="preserve"> </v>
      </c>
      <c r="M1842" s="16" t="str">
        <f>+CONSOLIDADO!N1846&amp;" "&amp;CONSOLIDADO!O1846</f>
        <v xml:space="preserve"> </v>
      </c>
    </row>
    <row r="1843" spans="1:13" x14ac:dyDescent="0.2">
      <c r="A1843" s="34" t="str">
        <f t="shared" si="140"/>
        <v>-1340</v>
      </c>
      <c r="B1843" s="34">
        <f t="shared" si="141"/>
        <v>1340</v>
      </c>
      <c r="C1843" s="34" t="str">
        <f t="shared" si="142"/>
        <v/>
      </c>
      <c r="D1843" s="34" t="str">
        <f t="shared" si="143"/>
        <v/>
      </c>
      <c r="E1843" s="34" t="str">
        <f t="shared" si="144"/>
        <v/>
      </c>
      <c r="F1843" s="35" t="str">
        <f>IF(ISERROR(CONSOLIDADO!D1847&amp;IF(LEN(CONSOLIDADO!G1847)=1,"00"&amp;CONSOLIDADO!G1847,IF(LEN(CONSOLIDADO!G1847)=2,"0"&amp;CONSOLIDADO!G1847,IF(LEN(CONSOLIDADO!G1847)=3,CONSOLIDADO!G1847,""))))=TRUE,"",CONSOLIDADO!D1847&amp;IF(LEN(CONSOLIDADO!G1847)=1,"00"&amp;CONSOLIDADO!G1847,IF(LEN(CONSOLIDADO!G1847)=2,"0"&amp;CONSOLIDADO!G1847,IF(LEN(CONSOLIDADO!G1847)=3,CONSOLIDADO!G1847,""))))</f>
        <v/>
      </c>
      <c r="G1843" s="16">
        <f>CONSOLIDADO!B1847</f>
        <v>0</v>
      </c>
      <c r="H1843" s="16" t="str">
        <f>MID(CONSOLIDADO!E1847,6,250)</f>
        <v/>
      </c>
      <c r="I1843" s="36">
        <f>CONSOLIDADO!H1847</f>
        <v>0</v>
      </c>
      <c r="J1843" s="34" t="str">
        <f>+CONSOLIDADO!P1847&amp;" - "&amp;CONSOLIDADO!Q1847&amp;" - "&amp;CONSOLIDADO!R1847&amp;" "&amp;CONSOLIDADO!S1847</f>
        <v xml:space="preserve"> -  -  </v>
      </c>
      <c r="K1843" s="34" t="str">
        <f>+CONSOLIDADO!J1847&amp;" "&amp;CONSOLIDADO!K1847</f>
        <v xml:space="preserve"> </v>
      </c>
      <c r="L1843" s="16" t="str">
        <f>+CONSOLIDADO!L1847&amp;" "&amp;CONSOLIDADO!M1847</f>
        <v xml:space="preserve"> </v>
      </c>
      <c r="M1843" s="16" t="str">
        <f>+CONSOLIDADO!N1847&amp;" "&amp;CONSOLIDADO!O1847</f>
        <v xml:space="preserve"> </v>
      </c>
    </row>
    <row r="1844" spans="1:13" x14ac:dyDescent="0.2">
      <c r="A1844" s="34" t="str">
        <f t="shared" si="140"/>
        <v>-1341</v>
      </c>
      <c r="B1844" s="34">
        <f t="shared" si="141"/>
        <v>1341</v>
      </c>
      <c r="C1844" s="34" t="str">
        <f t="shared" si="142"/>
        <v/>
      </c>
      <c r="D1844" s="34" t="str">
        <f t="shared" si="143"/>
        <v/>
      </c>
      <c r="E1844" s="34" t="str">
        <f t="shared" si="144"/>
        <v/>
      </c>
      <c r="F1844" s="35" t="str">
        <f>IF(ISERROR(CONSOLIDADO!D1848&amp;IF(LEN(CONSOLIDADO!G1848)=1,"00"&amp;CONSOLIDADO!G1848,IF(LEN(CONSOLIDADO!G1848)=2,"0"&amp;CONSOLIDADO!G1848,IF(LEN(CONSOLIDADO!G1848)=3,CONSOLIDADO!G1848,""))))=TRUE,"",CONSOLIDADO!D1848&amp;IF(LEN(CONSOLIDADO!G1848)=1,"00"&amp;CONSOLIDADO!G1848,IF(LEN(CONSOLIDADO!G1848)=2,"0"&amp;CONSOLIDADO!G1848,IF(LEN(CONSOLIDADO!G1848)=3,CONSOLIDADO!G1848,""))))</f>
        <v/>
      </c>
      <c r="G1844" s="16">
        <f>CONSOLIDADO!B1848</f>
        <v>0</v>
      </c>
      <c r="H1844" s="16" t="str">
        <f>MID(CONSOLIDADO!E1848,6,250)</f>
        <v/>
      </c>
      <c r="I1844" s="36">
        <f>CONSOLIDADO!H1848</f>
        <v>0</v>
      </c>
      <c r="J1844" s="34" t="str">
        <f>+CONSOLIDADO!P1848&amp;" - "&amp;CONSOLIDADO!Q1848&amp;" - "&amp;CONSOLIDADO!R1848&amp;" "&amp;CONSOLIDADO!S1848</f>
        <v xml:space="preserve"> -  -  </v>
      </c>
      <c r="K1844" s="34" t="str">
        <f>+CONSOLIDADO!J1848&amp;" "&amp;CONSOLIDADO!K1848</f>
        <v xml:space="preserve"> </v>
      </c>
      <c r="L1844" s="16" t="str">
        <f>+CONSOLIDADO!L1848&amp;" "&amp;CONSOLIDADO!M1848</f>
        <v xml:space="preserve"> </v>
      </c>
      <c r="M1844" s="16" t="str">
        <f>+CONSOLIDADO!N1848&amp;" "&amp;CONSOLIDADO!O1848</f>
        <v xml:space="preserve"> </v>
      </c>
    </row>
    <row r="1845" spans="1:13" x14ac:dyDescent="0.2">
      <c r="A1845" s="34" t="str">
        <f t="shared" si="140"/>
        <v>-1342</v>
      </c>
      <c r="B1845" s="34">
        <f t="shared" si="141"/>
        <v>1342</v>
      </c>
      <c r="C1845" s="34" t="str">
        <f t="shared" si="142"/>
        <v/>
      </c>
      <c r="D1845" s="34" t="str">
        <f t="shared" si="143"/>
        <v/>
      </c>
      <c r="E1845" s="34" t="str">
        <f t="shared" si="144"/>
        <v/>
      </c>
      <c r="F1845" s="35" t="str">
        <f>IF(ISERROR(CONSOLIDADO!D1849&amp;IF(LEN(CONSOLIDADO!G1849)=1,"00"&amp;CONSOLIDADO!G1849,IF(LEN(CONSOLIDADO!G1849)=2,"0"&amp;CONSOLIDADO!G1849,IF(LEN(CONSOLIDADO!G1849)=3,CONSOLIDADO!G1849,""))))=TRUE,"",CONSOLIDADO!D1849&amp;IF(LEN(CONSOLIDADO!G1849)=1,"00"&amp;CONSOLIDADO!G1849,IF(LEN(CONSOLIDADO!G1849)=2,"0"&amp;CONSOLIDADO!G1849,IF(LEN(CONSOLIDADO!G1849)=3,CONSOLIDADO!G1849,""))))</f>
        <v/>
      </c>
      <c r="G1845" s="16">
        <f>CONSOLIDADO!B1849</f>
        <v>0</v>
      </c>
      <c r="H1845" s="16" t="str">
        <f>MID(CONSOLIDADO!E1849,6,250)</f>
        <v/>
      </c>
      <c r="I1845" s="36">
        <f>CONSOLIDADO!H1849</f>
        <v>0</v>
      </c>
      <c r="J1845" s="34" t="str">
        <f>+CONSOLIDADO!P1849&amp;" - "&amp;CONSOLIDADO!Q1849&amp;" - "&amp;CONSOLIDADO!R1849&amp;" "&amp;CONSOLIDADO!S1849</f>
        <v xml:space="preserve"> -  -  </v>
      </c>
      <c r="K1845" s="34" t="str">
        <f>+CONSOLIDADO!J1849&amp;" "&amp;CONSOLIDADO!K1849</f>
        <v xml:space="preserve"> </v>
      </c>
      <c r="L1845" s="16" t="str">
        <f>+CONSOLIDADO!L1849&amp;" "&amp;CONSOLIDADO!M1849</f>
        <v xml:space="preserve"> </v>
      </c>
      <c r="M1845" s="16" t="str">
        <f>+CONSOLIDADO!N1849&amp;" "&amp;CONSOLIDADO!O1849</f>
        <v xml:space="preserve"> </v>
      </c>
    </row>
    <row r="1846" spans="1:13" x14ac:dyDescent="0.2">
      <c r="A1846" s="34" t="str">
        <f t="shared" si="140"/>
        <v>-1343</v>
      </c>
      <c r="B1846" s="34">
        <f t="shared" si="141"/>
        <v>1343</v>
      </c>
      <c r="C1846" s="34" t="str">
        <f t="shared" si="142"/>
        <v/>
      </c>
      <c r="D1846" s="34" t="str">
        <f t="shared" si="143"/>
        <v/>
      </c>
      <c r="E1846" s="34" t="str">
        <f t="shared" si="144"/>
        <v/>
      </c>
      <c r="F1846" s="35" t="str">
        <f>IF(ISERROR(CONSOLIDADO!D1850&amp;IF(LEN(CONSOLIDADO!G1850)=1,"00"&amp;CONSOLIDADO!G1850,IF(LEN(CONSOLIDADO!G1850)=2,"0"&amp;CONSOLIDADO!G1850,IF(LEN(CONSOLIDADO!G1850)=3,CONSOLIDADO!G1850,""))))=TRUE,"",CONSOLIDADO!D1850&amp;IF(LEN(CONSOLIDADO!G1850)=1,"00"&amp;CONSOLIDADO!G1850,IF(LEN(CONSOLIDADO!G1850)=2,"0"&amp;CONSOLIDADO!G1850,IF(LEN(CONSOLIDADO!G1850)=3,CONSOLIDADO!G1850,""))))</f>
        <v/>
      </c>
      <c r="G1846" s="16">
        <f>CONSOLIDADO!B1850</f>
        <v>0</v>
      </c>
      <c r="H1846" s="16" t="str">
        <f>MID(CONSOLIDADO!E1850,6,250)</f>
        <v/>
      </c>
      <c r="I1846" s="36">
        <f>CONSOLIDADO!H1850</f>
        <v>0</v>
      </c>
      <c r="J1846" s="34" t="str">
        <f>+CONSOLIDADO!P1850&amp;" - "&amp;CONSOLIDADO!Q1850&amp;" - "&amp;CONSOLIDADO!R1850&amp;" "&amp;CONSOLIDADO!S1850</f>
        <v xml:space="preserve"> -  -  </v>
      </c>
      <c r="K1846" s="34" t="str">
        <f>+CONSOLIDADO!J1850&amp;" "&amp;CONSOLIDADO!K1850</f>
        <v xml:space="preserve"> </v>
      </c>
      <c r="L1846" s="16" t="str">
        <f>+CONSOLIDADO!L1850&amp;" "&amp;CONSOLIDADO!M1850</f>
        <v xml:space="preserve"> </v>
      </c>
      <c r="M1846" s="16" t="str">
        <f>+CONSOLIDADO!N1850&amp;" "&amp;CONSOLIDADO!O1850</f>
        <v xml:space="preserve"> </v>
      </c>
    </row>
    <row r="1847" spans="1:13" x14ac:dyDescent="0.2">
      <c r="A1847" s="34" t="str">
        <f t="shared" si="140"/>
        <v>-1344</v>
      </c>
      <c r="B1847" s="34">
        <f t="shared" si="141"/>
        <v>1344</v>
      </c>
      <c r="C1847" s="34" t="str">
        <f t="shared" si="142"/>
        <v/>
      </c>
      <c r="D1847" s="34" t="str">
        <f t="shared" si="143"/>
        <v/>
      </c>
      <c r="E1847" s="34" t="str">
        <f t="shared" si="144"/>
        <v/>
      </c>
      <c r="F1847" s="35" t="str">
        <f>IF(ISERROR(CONSOLIDADO!D1851&amp;IF(LEN(CONSOLIDADO!G1851)=1,"00"&amp;CONSOLIDADO!G1851,IF(LEN(CONSOLIDADO!G1851)=2,"0"&amp;CONSOLIDADO!G1851,IF(LEN(CONSOLIDADO!G1851)=3,CONSOLIDADO!G1851,""))))=TRUE,"",CONSOLIDADO!D1851&amp;IF(LEN(CONSOLIDADO!G1851)=1,"00"&amp;CONSOLIDADO!G1851,IF(LEN(CONSOLIDADO!G1851)=2,"0"&amp;CONSOLIDADO!G1851,IF(LEN(CONSOLIDADO!G1851)=3,CONSOLIDADO!G1851,""))))</f>
        <v/>
      </c>
      <c r="G1847" s="16">
        <f>CONSOLIDADO!B1851</f>
        <v>0</v>
      </c>
      <c r="H1847" s="16" t="str">
        <f>MID(CONSOLIDADO!E1851,6,250)</f>
        <v/>
      </c>
      <c r="I1847" s="36">
        <f>CONSOLIDADO!H1851</f>
        <v>0</v>
      </c>
      <c r="J1847" s="34" t="str">
        <f>+CONSOLIDADO!P1851&amp;" - "&amp;CONSOLIDADO!Q1851&amp;" - "&amp;CONSOLIDADO!R1851&amp;" "&amp;CONSOLIDADO!S1851</f>
        <v xml:space="preserve"> -  -  </v>
      </c>
      <c r="K1847" s="34" t="str">
        <f>+CONSOLIDADO!J1851&amp;" "&amp;CONSOLIDADO!K1851</f>
        <v xml:space="preserve"> </v>
      </c>
      <c r="L1847" s="16" t="str">
        <f>+CONSOLIDADO!L1851&amp;" "&amp;CONSOLIDADO!M1851</f>
        <v xml:space="preserve"> </v>
      </c>
      <c r="M1847" s="16" t="str">
        <f>+CONSOLIDADO!N1851&amp;" "&amp;CONSOLIDADO!O1851</f>
        <v xml:space="preserve"> </v>
      </c>
    </row>
    <row r="1848" spans="1:13" x14ac:dyDescent="0.2">
      <c r="A1848" s="34" t="str">
        <f t="shared" si="140"/>
        <v>-1345</v>
      </c>
      <c r="B1848" s="34">
        <f t="shared" si="141"/>
        <v>1345</v>
      </c>
      <c r="C1848" s="34" t="str">
        <f t="shared" si="142"/>
        <v/>
      </c>
      <c r="D1848" s="34" t="str">
        <f t="shared" si="143"/>
        <v/>
      </c>
      <c r="E1848" s="34" t="str">
        <f t="shared" si="144"/>
        <v/>
      </c>
      <c r="F1848" s="35" t="str">
        <f>IF(ISERROR(CONSOLIDADO!D1852&amp;IF(LEN(CONSOLIDADO!G1852)=1,"00"&amp;CONSOLIDADO!G1852,IF(LEN(CONSOLIDADO!G1852)=2,"0"&amp;CONSOLIDADO!G1852,IF(LEN(CONSOLIDADO!G1852)=3,CONSOLIDADO!G1852,""))))=TRUE,"",CONSOLIDADO!D1852&amp;IF(LEN(CONSOLIDADO!G1852)=1,"00"&amp;CONSOLIDADO!G1852,IF(LEN(CONSOLIDADO!G1852)=2,"0"&amp;CONSOLIDADO!G1852,IF(LEN(CONSOLIDADO!G1852)=3,CONSOLIDADO!G1852,""))))</f>
        <v/>
      </c>
      <c r="G1848" s="16">
        <f>CONSOLIDADO!B1852</f>
        <v>0</v>
      </c>
      <c r="H1848" s="16" t="str">
        <f>MID(CONSOLIDADO!E1852,6,250)</f>
        <v/>
      </c>
      <c r="I1848" s="36">
        <f>CONSOLIDADO!H1852</f>
        <v>0</v>
      </c>
      <c r="J1848" s="34" t="str">
        <f>+CONSOLIDADO!P1852&amp;" - "&amp;CONSOLIDADO!Q1852&amp;" - "&amp;CONSOLIDADO!R1852&amp;" "&amp;CONSOLIDADO!S1852</f>
        <v xml:space="preserve"> -  -  </v>
      </c>
      <c r="K1848" s="34" t="str">
        <f>+CONSOLIDADO!J1852&amp;" "&amp;CONSOLIDADO!K1852</f>
        <v xml:space="preserve"> </v>
      </c>
      <c r="L1848" s="16" t="str">
        <f>+CONSOLIDADO!L1852&amp;" "&amp;CONSOLIDADO!M1852</f>
        <v xml:space="preserve"> </v>
      </c>
      <c r="M1848" s="16" t="str">
        <f>+CONSOLIDADO!N1852&amp;" "&amp;CONSOLIDADO!O1852</f>
        <v xml:space="preserve"> </v>
      </c>
    </row>
    <row r="1849" spans="1:13" x14ac:dyDescent="0.2">
      <c r="A1849" s="34" t="str">
        <f t="shared" si="140"/>
        <v>-1346</v>
      </c>
      <c r="B1849" s="34">
        <f t="shared" si="141"/>
        <v>1346</v>
      </c>
      <c r="C1849" s="34" t="str">
        <f t="shared" si="142"/>
        <v/>
      </c>
      <c r="D1849" s="34" t="str">
        <f t="shared" si="143"/>
        <v/>
      </c>
      <c r="E1849" s="34" t="str">
        <f t="shared" si="144"/>
        <v/>
      </c>
      <c r="F1849" s="35" t="str">
        <f>IF(ISERROR(CONSOLIDADO!D1853&amp;IF(LEN(CONSOLIDADO!G1853)=1,"00"&amp;CONSOLIDADO!G1853,IF(LEN(CONSOLIDADO!G1853)=2,"0"&amp;CONSOLIDADO!G1853,IF(LEN(CONSOLIDADO!G1853)=3,CONSOLIDADO!G1853,""))))=TRUE,"",CONSOLIDADO!D1853&amp;IF(LEN(CONSOLIDADO!G1853)=1,"00"&amp;CONSOLIDADO!G1853,IF(LEN(CONSOLIDADO!G1853)=2,"0"&amp;CONSOLIDADO!G1853,IF(LEN(CONSOLIDADO!G1853)=3,CONSOLIDADO!G1853,""))))</f>
        <v/>
      </c>
      <c r="G1849" s="16">
        <f>CONSOLIDADO!B1853</f>
        <v>0</v>
      </c>
      <c r="H1849" s="16" t="str">
        <f>MID(CONSOLIDADO!E1853,6,250)</f>
        <v/>
      </c>
      <c r="I1849" s="36">
        <f>CONSOLIDADO!H1853</f>
        <v>0</v>
      </c>
      <c r="J1849" s="34" t="str">
        <f>+CONSOLIDADO!P1853&amp;" - "&amp;CONSOLIDADO!Q1853&amp;" - "&amp;CONSOLIDADO!R1853&amp;" "&amp;CONSOLIDADO!S1853</f>
        <v xml:space="preserve"> -  -  </v>
      </c>
      <c r="K1849" s="34" t="str">
        <f>+CONSOLIDADO!J1853&amp;" "&amp;CONSOLIDADO!K1853</f>
        <v xml:space="preserve"> </v>
      </c>
      <c r="L1849" s="16" t="str">
        <f>+CONSOLIDADO!L1853&amp;" "&amp;CONSOLIDADO!M1853</f>
        <v xml:space="preserve"> </v>
      </c>
      <c r="M1849" s="16" t="str">
        <f>+CONSOLIDADO!N1853&amp;" "&amp;CONSOLIDADO!O1853</f>
        <v xml:space="preserve"> </v>
      </c>
    </row>
    <row r="1850" spans="1:13" x14ac:dyDescent="0.2">
      <c r="A1850" s="34" t="str">
        <f t="shared" si="140"/>
        <v>-1347</v>
      </c>
      <c r="B1850" s="34">
        <f t="shared" si="141"/>
        <v>1347</v>
      </c>
      <c r="C1850" s="34" t="str">
        <f t="shared" si="142"/>
        <v/>
      </c>
      <c r="D1850" s="34" t="str">
        <f t="shared" si="143"/>
        <v/>
      </c>
      <c r="E1850" s="34" t="str">
        <f t="shared" si="144"/>
        <v/>
      </c>
      <c r="F1850" s="35" t="str">
        <f>IF(ISERROR(CONSOLIDADO!D1854&amp;IF(LEN(CONSOLIDADO!G1854)=1,"00"&amp;CONSOLIDADO!G1854,IF(LEN(CONSOLIDADO!G1854)=2,"0"&amp;CONSOLIDADO!G1854,IF(LEN(CONSOLIDADO!G1854)=3,CONSOLIDADO!G1854,""))))=TRUE,"",CONSOLIDADO!D1854&amp;IF(LEN(CONSOLIDADO!G1854)=1,"00"&amp;CONSOLIDADO!G1854,IF(LEN(CONSOLIDADO!G1854)=2,"0"&amp;CONSOLIDADO!G1854,IF(LEN(CONSOLIDADO!G1854)=3,CONSOLIDADO!G1854,""))))</f>
        <v/>
      </c>
      <c r="G1850" s="16">
        <f>CONSOLIDADO!B1854</f>
        <v>0</v>
      </c>
      <c r="H1850" s="16" t="str">
        <f>MID(CONSOLIDADO!E1854,6,250)</f>
        <v/>
      </c>
      <c r="I1850" s="36">
        <f>CONSOLIDADO!H1854</f>
        <v>0</v>
      </c>
      <c r="J1850" s="34" t="str">
        <f>+CONSOLIDADO!P1854&amp;" - "&amp;CONSOLIDADO!Q1854&amp;" - "&amp;CONSOLIDADO!R1854&amp;" "&amp;CONSOLIDADO!S1854</f>
        <v xml:space="preserve"> -  -  </v>
      </c>
      <c r="K1850" s="34" t="str">
        <f>+CONSOLIDADO!J1854&amp;" "&amp;CONSOLIDADO!K1854</f>
        <v xml:space="preserve"> </v>
      </c>
      <c r="L1850" s="16" t="str">
        <f>+CONSOLIDADO!L1854&amp;" "&amp;CONSOLIDADO!M1854</f>
        <v xml:space="preserve"> </v>
      </c>
      <c r="M1850" s="16" t="str">
        <f>+CONSOLIDADO!N1854&amp;" "&amp;CONSOLIDADO!O1854</f>
        <v xml:space="preserve"> </v>
      </c>
    </row>
    <row r="1851" spans="1:13" x14ac:dyDescent="0.2">
      <c r="A1851" s="34" t="str">
        <f t="shared" si="140"/>
        <v>-1348</v>
      </c>
      <c r="B1851" s="34">
        <f t="shared" si="141"/>
        <v>1348</v>
      </c>
      <c r="C1851" s="34" t="str">
        <f t="shared" si="142"/>
        <v/>
      </c>
      <c r="D1851" s="34" t="str">
        <f t="shared" si="143"/>
        <v/>
      </c>
      <c r="E1851" s="34" t="str">
        <f t="shared" si="144"/>
        <v/>
      </c>
      <c r="F1851" s="35" t="str">
        <f>IF(ISERROR(CONSOLIDADO!D1855&amp;IF(LEN(CONSOLIDADO!G1855)=1,"00"&amp;CONSOLIDADO!G1855,IF(LEN(CONSOLIDADO!G1855)=2,"0"&amp;CONSOLIDADO!G1855,IF(LEN(CONSOLIDADO!G1855)=3,CONSOLIDADO!G1855,""))))=TRUE,"",CONSOLIDADO!D1855&amp;IF(LEN(CONSOLIDADO!G1855)=1,"00"&amp;CONSOLIDADO!G1855,IF(LEN(CONSOLIDADO!G1855)=2,"0"&amp;CONSOLIDADO!G1855,IF(LEN(CONSOLIDADO!G1855)=3,CONSOLIDADO!G1855,""))))</f>
        <v/>
      </c>
      <c r="G1851" s="16">
        <f>CONSOLIDADO!B1855</f>
        <v>0</v>
      </c>
      <c r="H1851" s="16" t="str">
        <f>MID(CONSOLIDADO!E1855,6,250)</f>
        <v/>
      </c>
      <c r="I1851" s="36">
        <f>CONSOLIDADO!H1855</f>
        <v>0</v>
      </c>
      <c r="J1851" s="34" t="str">
        <f>+CONSOLIDADO!P1855&amp;" - "&amp;CONSOLIDADO!Q1855&amp;" - "&amp;CONSOLIDADO!R1855&amp;" "&amp;CONSOLIDADO!S1855</f>
        <v xml:space="preserve"> -  -  </v>
      </c>
      <c r="K1851" s="34" t="str">
        <f>+CONSOLIDADO!J1855&amp;" "&amp;CONSOLIDADO!K1855</f>
        <v xml:space="preserve"> </v>
      </c>
      <c r="L1851" s="16" t="str">
        <f>+CONSOLIDADO!L1855&amp;" "&amp;CONSOLIDADO!M1855</f>
        <v xml:space="preserve"> </v>
      </c>
      <c r="M1851" s="16" t="str">
        <f>+CONSOLIDADO!N1855&amp;" "&amp;CONSOLIDADO!O1855</f>
        <v xml:space="preserve"> </v>
      </c>
    </row>
    <row r="1852" spans="1:13" x14ac:dyDescent="0.2">
      <c r="A1852" s="34" t="str">
        <f t="shared" si="140"/>
        <v>-1349</v>
      </c>
      <c r="B1852" s="34">
        <f t="shared" si="141"/>
        <v>1349</v>
      </c>
      <c r="C1852" s="34" t="str">
        <f t="shared" si="142"/>
        <v/>
      </c>
      <c r="D1852" s="34" t="str">
        <f t="shared" si="143"/>
        <v/>
      </c>
      <c r="E1852" s="34" t="str">
        <f t="shared" si="144"/>
        <v/>
      </c>
      <c r="F1852" s="35" t="str">
        <f>IF(ISERROR(CONSOLIDADO!D1856&amp;IF(LEN(CONSOLIDADO!G1856)=1,"00"&amp;CONSOLIDADO!G1856,IF(LEN(CONSOLIDADO!G1856)=2,"0"&amp;CONSOLIDADO!G1856,IF(LEN(CONSOLIDADO!G1856)=3,CONSOLIDADO!G1856,""))))=TRUE,"",CONSOLIDADO!D1856&amp;IF(LEN(CONSOLIDADO!G1856)=1,"00"&amp;CONSOLIDADO!G1856,IF(LEN(CONSOLIDADO!G1856)=2,"0"&amp;CONSOLIDADO!G1856,IF(LEN(CONSOLIDADO!G1856)=3,CONSOLIDADO!G1856,""))))</f>
        <v/>
      </c>
      <c r="G1852" s="16">
        <f>CONSOLIDADO!B1856</f>
        <v>0</v>
      </c>
      <c r="H1852" s="16" t="str">
        <f>MID(CONSOLIDADO!E1856,6,250)</f>
        <v/>
      </c>
      <c r="I1852" s="36">
        <f>CONSOLIDADO!H1856</f>
        <v>0</v>
      </c>
      <c r="J1852" s="34" t="str">
        <f>+CONSOLIDADO!P1856&amp;" - "&amp;CONSOLIDADO!Q1856&amp;" - "&amp;CONSOLIDADO!R1856&amp;" "&amp;CONSOLIDADO!S1856</f>
        <v xml:space="preserve"> -  -  </v>
      </c>
      <c r="K1852" s="34" t="str">
        <f>+CONSOLIDADO!J1856&amp;" "&amp;CONSOLIDADO!K1856</f>
        <v xml:space="preserve"> </v>
      </c>
      <c r="L1852" s="16" t="str">
        <f>+CONSOLIDADO!L1856&amp;" "&amp;CONSOLIDADO!M1856</f>
        <v xml:space="preserve"> </v>
      </c>
      <c r="M1852" s="16" t="str">
        <f>+CONSOLIDADO!N1856&amp;" "&amp;CONSOLIDADO!O1856</f>
        <v xml:space="preserve"> </v>
      </c>
    </row>
    <row r="1853" spans="1:13" x14ac:dyDescent="0.2">
      <c r="A1853" s="34" t="str">
        <f t="shared" si="140"/>
        <v>-1350</v>
      </c>
      <c r="B1853" s="34">
        <f t="shared" si="141"/>
        <v>1350</v>
      </c>
      <c r="C1853" s="34" t="str">
        <f t="shared" si="142"/>
        <v/>
      </c>
      <c r="D1853" s="34" t="str">
        <f t="shared" si="143"/>
        <v/>
      </c>
      <c r="E1853" s="34" t="str">
        <f t="shared" si="144"/>
        <v/>
      </c>
      <c r="F1853" s="35" t="str">
        <f>IF(ISERROR(CONSOLIDADO!D1857&amp;IF(LEN(CONSOLIDADO!G1857)=1,"00"&amp;CONSOLIDADO!G1857,IF(LEN(CONSOLIDADO!G1857)=2,"0"&amp;CONSOLIDADO!G1857,IF(LEN(CONSOLIDADO!G1857)=3,CONSOLIDADO!G1857,""))))=TRUE,"",CONSOLIDADO!D1857&amp;IF(LEN(CONSOLIDADO!G1857)=1,"00"&amp;CONSOLIDADO!G1857,IF(LEN(CONSOLIDADO!G1857)=2,"0"&amp;CONSOLIDADO!G1857,IF(LEN(CONSOLIDADO!G1857)=3,CONSOLIDADO!G1857,""))))</f>
        <v/>
      </c>
      <c r="G1853" s="16">
        <f>CONSOLIDADO!B1857</f>
        <v>0</v>
      </c>
      <c r="H1853" s="16" t="str">
        <f>MID(CONSOLIDADO!E1857,6,250)</f>
        <v/>
      </c>
      <c r="I1853" s="36">
        <f>CONSOLIDADO!H1857</f>
        <v>0</v>
      </c>
      <c r="J1853" s="34" t="str">
        <f>+CONSOLIDADO!P1857&amp;" - "&amp;CONSOLIDADO!Q1857&amp;" - "&amp;CONSOLIDADO!R1857&amp;" "&amp;CONSOLIDADO!S1857</f>
        <v xml:space="preserve"> -  -  </v>
      </c>
      <c r="K1853" s="34" t="str">
        <f>+CONSOLIDADO!J1857&amp;" "&amp;CONSOLIDADO!K1857</f>
        <v xml:space="preserve"> </v>
      </c>
      <c r="L1853" s="16" t="str">
        <f>+CONSOLIDADO!L1857&amp;" "&amp;CONSOLIDADO!M1857</f>
        <v xml:space="preserve"> </v>
      </c>
      <c r="M1853" s="16" t="str">
        <f>+CONSOLIDADO!N1857&amp;" "&amp;CONSOLIDADO!O1857</f>
        <v xml:space="preserve"> </v>
      </c>
    </row>
    <row r="1854" spans="1:13" x14ac:dyDescent="0.2">
      <c r="A1854" s="34" t="str">
        <f t="shared" si="140"/>
        <v>-1351</v>
      </c>
      <c r="B1854" s="34">
        <f t="shared" si="141"/>
        <v>1351</v>
      </c>
      <c r="C1854" s="34" t="str">
        <f t="shared" si="142"/>
        <v/>
      </c>
      <c r="D1854" s="34" t="str">
        <f t="shared" si="143"/>
        <v/>
      </c>
      <c r="E1854" s="34" t="str">
        <f t="shared" si="144"/>
        <v/>
      </c>
      <c r="F1854" s="35" t="str">
        <f>IF(ISERROR(CONSOLIDADO!D1858&amp;IF(LEN(CONSOLIDADO!G1858)=1,"00"&amp;CONSOLIDADO!G1858,IF(LEN(CONSOLIDADO!G1858)=2,"0"&amp;CONSOLIDADO!G1858,IF(LEN(CONSOLIDADO!G1858)=3,CONSOLIDADO!G1858,""))))=TRUE,"",CONSOLIDADO!D1858&amp;IF(LEN(CONSOLIDADO!G1858)=1,"00"&amp;CONSOLIDADO!G1858,IF(LEN(CONSOLIDADO!G1858)=2,"0"&amp;CONSOLIDADO!G1858,IF(LEN(CONSOLIDADO!G1858)=3,CONSOLIDADO!G1858,""))))</f>
        <v/>
      </c>
      <c r="G1854" s="16">
        <f>CONSOLIDADO!B1858</f>
        <v>0</v>
      </c>
      <c r="H1854" s="16" t="str">
        <f>MID(CONSOLIDADO!E1858,6,250)</f>
        <v/>
      </c>
      <c r="I1854" s="36">
        <f>CONSOLIDADO!H1858</f>
        <v>0</v>
      </c>
      <c r="J1854" s="34" t="str">
        <f>+CONSOLIDADO!P1858&amp;" - "&amp;CONSOLIDADO!Q1858&amp;" - "&amp;CONSOLIDADO!R1858&amp;" "&amp;CONSOLIDADO!S1858</f>
        <v xml:space="preserve"> -  -  </v>
      </c>
      <c r="K1854" s="34" t="str">
        <f>+CONSOLIDADO!J1858&amp;" "&amp;CONSOLIDADO!K1858</f>
        <v xml:space="preserve"> </v>
      </c>
      <c r="L1854" s="16" t="str">
        <f>+CONSOLIDADO!L1858&amp;" "&amp;CONSOLIDADO!M1858</f>
        <v xml:space="preserve"> </v>
      </c>
      <c r="M1854" s="16" t="str">
        <f>+CONSOLIDADO!N1858&amp;" "&amp;CONSOLIDADO!O1858</f>
        <v xml:space="preserve"> </v>
      </c>
    </row>
    <row r="1855" spans="1:13" x14ac:dyDescent="0.2">
      <c r="A1855" s="34" t="str">
        <f t="shared" si="140"/>
        <v>-1352</v>
      </c>
      <c r="B1855" s="34">
        <f t="shared" si="141"/>
        <v>1352</v>
      </c>
      <c r="C1855" s="34" t="str">
        <f t="shared" si="142"/>
        <v/>
      </c>
      <c r="D1855" s="34" t="str">
        <f t="shared" si="143"/>
        <v/>
      </c>
      <c r="E1855" s="34" t="str">
        <f t="shared" si="144"/>
        <v/>
      </c>
      <c r="F1855" s="35" t="str">
        <f>IF(ISERROR(CONSOLIDADO!D1859&amp;IF(LEN(CONSOLIDADO!G1859)=1,"00"&amp;CONSOLIDADO!G1859,IF(LEN(CONSOLIDADO!G1859)=2,"0"&amp;CONSOLIDADO!G1859,IF(LEN(CONSOLIDADO!G1859)=3,CONSOLIDADO!G1859,""))))=TRUE,"",CONSOLIDADO!D1859&amp;IF(LEN(CONSOLIDADO!G1859)=1,"00"&amp;CONSOLIDADO!G1859,IF(LEN(CONSOLIDADO!G1859)=2,"0"&amp;CONSOLIDADO!G1859,IF(LEN(CONSOLIDADO!G1859)=3,CONSOLIDADO!G1859,""))))</f>
        <v/>
      </c>
      <c r="G1855" s="16">
        <f>CONSOLIDADO!B1859</f>
        <v>0</v>
      </c>
      <c r="H1855" s="16" t="str">
        <f>MID(CONSOLIDADO!E1859,6,250)</f>
        <v/>
      </c>
      <c r="I1855" s="36">
        <f>CONSOLIDADO!H1859</f>
        <v>0</v>
      </c>
      <c r="J1855" s="34" t="str">
        <f>+CONSOLIDADO!P1859&amp;" - "&amp;CONSOLIDADO!Q1859&amp;" - "&amp;CONSOLIDADO!R1859&amp;" "&amp;CONSOLIDADO!S1859</f>
        <v xml:space="preserve"> -  -  </v>
      </c>
      <c r="K1855" s="34" t="str">
        <f>+CONSOLIDADO!J1859&amp;" "&amp;CONSOLIDADO!K1859</f>
        <v xml:space="preserve"> </v>
      </c>
      <c r="L1855" s="16" t="str">
        <f>+CONSOLIDADO!L1859&amp;" "&amp;CONSOLIDADO!M1859</f>
        <v xml:space="preserve"> </v>
      </c>
      <c r="M1855" s="16" t="str">
        <f>+CONSOLIDADO!N1859&amp;" "&amp;CONSOLIDADO!O1859</f>
        <v xml:space="preserve"> </v>
      </c>
    </row>
    <row r="1856" spans="1:13" x14ac:dyDescent="0.2">
      <c r="A1856" s="34" t="str">
        <f t="shared" si="140"/>
        <v>-1353</v>
      </c>
      <c r="B1856" s="34">
        <f t="shared" si="141"/>
        <v>1353</v>
      </c>
      <c r="C1856" s="34" t="str">
        <f t="shared" si="142"/>
        <v/>
      </c>
      <c r="D1856" s="34" t="str">
        <f t="shared" si="143"/>
        <v/>
      </c>
      <c r="E1856" s="34" t="str">
        <f t="shared" si="144"/>
        <v/>
      </c>
      <c r="F1856" s="35" t="str">
        <f>IF(ISERROR(CONSOLIDADO!D1860&amp;IF(LEN(CONSOLIDADO!G1860)=1,"00"&amp;CONSOLIDADO!G1860,IF(LEN(CONSOLIDADO!G1860)=2,"0"&amp;CONSOLIDADO!G1860,IF(LEN(CONSOLIDADO!G1860)=3,CONSOLIDADO!G1860,""))))=TRUE,"",CONSOLIDADO!D1860&amp;IF(LEN(CONSOLIDADO!G1860)=1,"00"&amp;CONSOLIDADO!G1860,IF(LEN(CONSOLIDADO!G1860)=2,"0"&amp;CONSOLIDADO!G1860,IF(LEN(CONSOLIDADO!G1860)=3,CONSOLIDADO!G1860,""))))</f>
        <v/>
      </c>
      <c r="G1856" s="16">
        <f>CONSOLIDADO!B1860</f>
        <v>0</v>
      </c>
      <c r="H1856" s="16" t="str">
        <f>MID(CONSOLIDADO!E1860,6,250)</f>
        <v/>
      </c>
      <c r="I1856" s="36">
        <f>CONSOLIDADO!H1860</f>
        <v>0</v>
      </c>
      <c r="J1856" s="34" t="str">
        <f>+CONSOLIDADO!P1860&amp;" - "&amp;CONSOLIDADO!Q1860&amp;" - "&amp;CONSOLIDADO!R1860&amp;" "&amp;CONSOLIDADO!S1860</f>
        <v xml:space="preserve"> -  -  </v>
      </c>
      <c r="K1856" s="34" t="str">
        <f>+CONSOLIDADO!J1860&amp;" "&amp;CONSOLIDADO!K1860</f>
        <v xml:space="preserve"> </v>
      </c>
      <c r="L1856" s="16" t="str">
        <f>+CONSOLIDADO!L1860&amp;" "&amp;CONSOLIDADO!M1860</f>
        <v xml:space="preserve"> </v>
      </c>
      <c r="M1856" s="16" t="str">
        <f>+CONSOLIDADO!N1860&amp;" "&amp;CONSOLIDADO!O1860</f>
        <v xml:space="preserve"> </v>
      </c>
    </row>
    <row r="1857" spans="1:13" x14ac:dyDescent="0.2">
      <c r="A1857" s="34" t="str">
        <f t="shared" si="140"/>
        <v>-1354</v>
      </c>
      <c r="B1857" s="34">
        <f t="shared" si="141"/>
        <v>1354</v>
      </c>
      <c r="C1857" s="34" t="str">
        <f t="shared" si="142"/>
        <v/>
      </c>
      <c r="D1857" s="34" t="str">
        <f t="shared" si="143"/>
        <v/>
      </c>
      <c r="E1857" s="34" t="str">
        <f t="shared" si="144"/>
        <v/>
      </c>
      <c r="F1857" s="35" t="str">
        <f>IF(ISERROR(CONSOLIDADO!D1861&amp;IF(LEN(CONSOLIDADO!G1861)=1,"00"&amp;CONSOLIDADO!G1861,IF(LEN(CONSOLIDADO!G1861)=2,"0"&amp;CONSOLIDADO!G1861,IF(LEN(CONSOLIDADO!G1861)=3,CONSOLIDADO!G1861,""))))=TRUE,"",CONSOLIDADO!D1861&amp;IF(LEN(CONSOLIDADO!G1861)=1,"00"&amp;CONSOLIDADO!G1861,IF(LEN(CONSOLIDADO!G1861)=2,"0"&amp;CONSOLIDADO!G1861,IF(LEN(CONSOLIDADO!G1861)=3,CONSOLIDADO!G1861,""))))</f>
        <v/>
      </c>
      <c r="G1857" s="16">
        <f>CONSOLIDADO!B1861</f>
        <v>0</v>
      </c>
      <c r="H1857" s="16" t="str">
        <f>MID(CONSOLIDADO!E1861,6,250)</f>
        <v/>
      </c>
      <c r="I1857" s="36">
        <f>CONSOLIDADO!H1861</f>
        <v>0</v>
      </c>
      <c r="J1857" s="34" t="str">
        <f>+CONSOLIDADO!P1861&amp;" - "&amp;CONSOLIDADO!Q1861&amp;" - "&amp;CONSOLIDADO!R1861&amp;" "&amp;CONSOLIDADO!S1861</f>
        <v xml:space="preserve"> -  -  </v>
      </c>
      <c r="K1857" s="34" t="str">
        <f>+CONSOLIDADO!J1861&amp;" "&amp;CONSOLIDADO!K1861</f>
        <v xml:space="preserve"> </v>
      </c>
      <c r="L1857" s="16" t="str">
        <f>+CONSOLIDADO!L1861&amp;" "&amp;CONSOLIDADO!M1861</f>
        <v xml:space="preserve"> </v>
      </c>
      <c r="M1857" s="16" t="str">
        <f>+CONSOLIDADO!N1861&amp;" "&amp;CONSOLIDADO!O1861</f>
        <v xml:space="preserve"> </v>
      </c>
    </row>
    <row r="1858" spans="1:13" x14ac:dyDescent="0.2">
      <c r="A1858" s="34" t="str">
        <f t="shared" si="140"/>
        <v>-1355</v>
      </c>
      <c r="B1858" s="34">
        <f t="shared" si="141"/>
        <v>1355</v>
      </c>
      <c r="C1858" s="34" t="str">
        <f t="shared" si="142"/>
        <v/>
      </c>
      <c r="D1858" s="34" t="str">
        <f t="shared" si="143"/>
        <v/>
      </c>
      <c r="E1858" s="34" t="str">
        <f t="shared" si="144"/>
        <v/>
      </c>
      <c r="F1858" s="35" t="str">
        <f>IF(ISERROR(CONSOLIDADO!D1862&amp;IF(LEN(CONSOLIDADO!G1862)=1,"00"&amp;CONSOLIDADO!G1862,IF(LEN(CONSOLIDADO!G1862)=2,"0"&amp;CONSOLIDADO!G1862,IF(LEN(CONSOLIDADO!G1862)=3,CONSOLIDADO!G1862,""))))=TRUE,"",CONSOLIDADO!D1862&amp;IF(LEN(CONSOLIDADO!G1862)=1,"00"&amp;CONSOLIDADO!G1862,IF(LEN(CONSOLIDADO!G1862)=2,"0"&amp;CONSOLIDADO!G1862,IF(LEN(CONSOLIDADO!G1862)=3,CONSOLIDADO!G1862,""))))</f>
        <v/>
      </c>
      <c r="G1858" s="16">
        <f>CONSOLIDADO!B1862</f>
        <v>0</v>
      </c>
      <c r="H1858" s="16" t="str">
        <f>MID(CONSOLIDADO!E1862,6,250)</f>
        <v/>
      </c>
      <c r="I1858" s="36">
        <f>CONSOLIDADO!H1862</f>
        <v>0</v>
      </c>
      <c r="J1858" s="34" t="str">
        <f>+CONSOLIDADO!P1862&amp;" - "&amp;CONSOLIDADO!Q1862&amp;" - "&amp;CONSOLIDADO!R1862&amp;" "&amp;CONSOLIDADO!S1862</f>
        <v xml:space="preserve"> -  -  </v>
      </c>
      <c r="K1858" s="34" t="str">
        <f>+CONSOLIDADO!J1862&amp;" "&amp;CONSOLIDADO!K1862</f>
        <v xml:space="preserve"> </v>
      </c>
      <c r="L1858" s="16" t="str">
        <f>+CONSOLIDADO!L1862&amp;" "&amp;CONSOLIDADO!M1862</f>
        <v xml:space="preserve"> </v>
      </c>
      <c r="M1858" s="16" t="str">
        <f>+CONSOLIDADO!N1862&amp;" "&amp;CONSOLIDADO!O1862</f>
        <v xml:space="preserve"> </v>
      </c>
    </row>
    <row r="1859" spans="1:13" x14ac:dyDescent="0.2">
      <c r="A1859" s="34" t="str">
        <f t="shared" si="140"/>
        <v>-1356</v>
      </c>
      <c r="B1859" s="34">
        <f t="shared" si="141"/>
        <v>1356</v>
      </c>
      <c r="C1859" s="34" t="str">
        <f t="shared" si="142"/>
        <v/>
      </c>
      <c r="D1859" s="34" t="str">
        <f t="shared" si="143"/>
        <v/>
      </c>
      <c r="E1859" s="34" t="str">
        <f t="shared" si="144"/>
        <v/>
      </c>
      <c r="F1859" s="35" t="str">
        <f>IF(ISERROR(CONSOLIDADO!D1863&amp;IF(LEN(CONSOLIDADO!G1863)=1,"00"&amp;CONSOLIDADO!G1863,IF(LEN(CONSOLIDADO!G1863)=2,"0"&amp;CONSOLIDADO!G1863,IF(LEN(CONSOLIDADO!G1863)=3,CONSOLIDADO!G1863,""))))=TRUE,"",CONSOLIDADO!D1863&amp;IF(LEN(CONSOLIDADO!G1863)=1,"00"&amp;CONSOLIDADO!G1863,IF(LEN(CONSOLIDADO!G1863)=2,"0"&amp;CONSOLIDADO!G1863,IF(LEN(CONSOLIDADO!G1863)=3,CONSOLIDADO!G1863,""))))</f>
        <v/>
      </c>
      <c r="G1859" s="16">
        <f>CONSOLIDADO!B1863</f>
        <v>0</v>
      </c>
      <c r="H1859" s="16" t="str">
        <f>MID(CONSOLIDADO!E1863,6,250)</f>
        <v/>
      </c>
      <c r="I1859" s="36">
        <f>CONSOLIDADO!H1863</f>
        <v>0</v>
      </c>
      <c r="J1859" s="34" t="str">
        <f>+CONSOLIDADO!P1863&amp;" - "&amp;CONSOLIDADO!Q1863&amp;" - "&amp;CONSOLIDADO!R1863&amp;" "&amp;CONSOLIDADO!S1863</f>
        <v xml:space="preserve"> -  -  </v>
      </c>
      <c r="K1859" s="34" t="str">
        <f>+CONSOLIDADO!J1863&amp;" "&amp;CONSOLIDADO!K1863</f>
        <v xml:space="preserve"> </v>
      </c>
      <c r="L1859" s="16" t="str">
        <f>+CONSOLIDADO!L1863&amp;" "&amp;CONSOLIDADO!M1863</f>
        <v xml:space="preserve"> </v>
      </c>
      <c r="M1859" s="16" t="str">
        <f>+CONSOLIDADO!N1863&amp;" "&amp;CONSOLIDADO!O1863</f>
        <v xml:space="preserve"> </v>
      </c>
    </row>
    <row r="1860" spans="1:13" x14ac:dyDescent="0.2">
      <c r="A1860" s="34" t="str">
        <f t="shared" ref="A1860:A1923" si="145">+C1860&amp;"-"&amp;B1860</f>
        <v>-1357</v>
      </c>
      <c r="B1860" s="34">
        <f t="shared" ref="B1860:B1923" si="146">IF(C1860=C1859,B1859+1,1)</f>
        <v>1357</v>
      </c>
      <c r="C1860" s="34" t="str">
        <f t="shared" ref="C1860:C1923" si="147">MID($F1860,1,13)</f>
        <v/>
      </c>
      <c r="D1860" s="34" t="str">
        <f t="shared" ref="D1860:D1923" si="148">MID($F1860,1,15)</f>
        <v/>
      </c>
      <c r="E1860" s="34" t="str">
        <f t="shared" ref="E1860:E1923" si="149">MID($F1860,1,17)</f>
        <v/>
      </c>
      <c r="F1860" s="35" t="str">
        <f>IF(ISERROR(CONSOLIDADO!D1864&amp;IF(LEN(CONSOLIDADO!G1864)=1,"00"&amp;CONSOLIDADO!G1864,IF(LEN(CONSOLIDADO!G1864)=2,"0"&amp;CONSOLIDADO!G1864,IF(LEN(CONSOLIDADO!G1864)=3,CONSOLIDADO!G1864,""))))=TRUE,"",CONSOLIDADO!D1864&amp;IF(LEN(CONSOLIDADO!G1864)=1,"00"&amp;CONSOLIDADO!G1864,IF(LEN(CONSOLIDADO!G1864)=2,"0"&amp;CONSOLIDADO!G1864,IF(LEN(CONSOLIDADO!G1864)=3,CONSOLIDADO!G1864,""))))</f>
        <v/>
      </c>
      <c r="G1860" s="16">
        <f>CONSOLIDADO!B1864</f>
        <v>0</v>
      </c>
      <c r="H1860" s="16" t="str">
        <f>MID(CONSOLIDADO!E1864,6,250)</f>
        <v/>
      </c>
      <c r="I1860" s="36">
        <f>CONSOLIDADO!H1864</f>
        <v>0</v>
      </c>
      <c r="J1860" s="34" t="str">
        <f>+CONSOLIDADO!P1864&amp;" - "&amp;CONSOLIDADO!Q1864&amp;" - "&amp;CONSOLIDADO!R1864&amp;" "&amp;CONSOLIDADO!S1864</f>
        <v xml:space="preserve"> -  -  </v>
      </c>
      <c r="K1860" s="34" t="str">
        <f>+CONSOLIDADO!J1864&amp;" "&amp;CONSOLIDADO!K1864</f>
        <v xml:space="preserve"> </v>
      </c>
      <c r="L1860" s="16" t="str">
        <f>+CONSOLIDADO!L1864&amp;" "&amp;CONSOLIDADO!M1864</f>
        <v xml:space="preserve"> </v>
      </c>
      <c r="M1860" s="16" t="str">
        <f>+CONSOLIDADO!N1864&amp;" "&amp;CONSOLIDADO!O1864</f>
        <v xml:space="preserve"> </v>
      </c>
    </row>
    <row r="1861" spans="1:13" x14ac:dyDescent="0.2">
      <c r="A1861" s="34" t="str">
        <f t="shared" si="145"/>
        <v>-1358</v>
      </c>
      <c r="B1861" s="34">
        <f t="shared" si="146"/>
        <v>1358</v>
      </c>
      <c r="C1861" s="34" t="str">
        <f t="shared" si="147"/>
        <v/>
      </c>
      <c r="D1861" s="34" t="str">
        <f t="shared" si="148"/>
        <v/>
      </c>
      <c r="E1861" s="34" t="str">
        <f t="shared" si="149"/>
        <v/>
      </c>
      <c r="F1861" s="35" t="str">
        <f>IF(ISERROR(CONSOLIDADO!D1865&amp;IF(LEN(CONSOLIDADO!G1865)=1,"00"&amp;CONSOLIDADO!G1865,IF(LEN(CONSOLIDADO!G1865)=2,"0"&amp;CONSOLIDADO!G1865,IF(LEN(CONSOLIDADO!G1865)=3,CONSOLIDADO!G1865,""))))=TRUE,"",CONSOLIDADO!D1865&amp;IF(LEN(CONSOLIDADO!G1865)=1,"00"&amp;CONSOLIDADO!G1865,IF(LEN(CONSOLIDADO!G1865)=2,"0"&amp;CONSOLIDADO!G1865,IF(LEN(CONSOLIDADO!G1865)=3,CONSOLIDADO!G1865,""))))</f>
        <v/>
      </c>
      <c r="G1861" s="16">
        <f>CONSOLIDADO!B1865</f>
        <v>0</v>
      </c>
      <c r="H1861" s="16" t="str">
        <f>MID(CONSOLIDADO!E1865,6,250)</f>
        <v/>
      </c>
      <c r="I1861" s="36">
        <f>CONSOLIDADO!H1865</f>
        <v>0</v>
      </c>
      <c r="J1861" s="34" t="str">
        <f>+CONSOLIDADO!P1865&amp;" - "&amp;CONSOLIDADO!Q1865&amp;" - "&amp;CONSOLIDADO!R1865&amp;" "&amp;CONSOLIDADO!S1865</f>
        <v xml:space="preserve"> -  -  </v>
      </c>
      <c r="K1861" s="34" t="str">
        <f>+CONSOLIDADO!J1865&amp;" "&amp;CONSOLIDADO!K1865</f>
        <v xml:space="preserve"> </v>
      </c>
      <c r="L1861" s="16" t="str">
        <f>+CONSOLIDADO!L1865&amp;" "&amp;CONSOLIDADO!M1865</f>
        <v xml:space="preserve"> </v>
      </c>
      <c r="M1861" s="16" t="str">
        <f>+CONSOLIDADO!N1865&amp;" "&amp;CONSOLIDADO!O1865</f>
        <v xml:space="preserve"> </v>
      </c>
    </row>
    <row r="1862" spans="1:13" x14ac:dyDescent="0.2">
      <c r="A1862" s="34" t="str">
        <f t="shared" si="145"/>
        <v>-1359</v>
      </c>
      <c r="B1862" s="34">
        <f t="shared" si="146"/>
        <v>1359</v>
      </c>
      <c r="C1862" s="34" t="str">
        <f t="shared" si="147"/>
        <v/>
      </c>
      <c r="D1862" s="34" t="str">
        <f t="shared" si="148"/>
        <v/>
      </c>
      <c r="E1862" s="34" t="str">
        <f t="shared" si="149"/>
        <v/>
      </c>
      <c r="F1862" s="35" t="str">
        <f>IF(ISERROR(CONSOLIDADO!D1866&amp;IF(LEN(CONSOLIDADO!G1866)=1,"00"&amp;CONSOLIDADO!G1866,IF(LEN(CONSOLIDADO!G1866)=2,"0"&amp;CONSOLIDADO!G1866,IF(LEN(CONSOLIDADO!G1866)=3,CONSOLIDADO!G1866,""))))=TRUE,"",CONSOLIDADO!D1866&amp;IF(LEN(CONSOLIDADO!G1866)=1,"00"&amp;CONSOLIDADO!G1866,IF(LEN(CONSOLIDADO!G1866)=2,"0"&amp;CONSOLIDADO!G1866,IF(LEN(CONSOLIDADO!G1866)=3,CONSOLIDADO!G1866,""))))</f>
        <v/>
      </c>
      <c r="G1862" s="16">
        <f>CONSOLIDADO!B1866</f>
        <v>0</v>
      </c>
      <c r="H1862" s="16" t="str">
        <f>MID(CONSOLIDADO!E1866,6,250)</f>
        <v/>
      </c>
      <c r="I1862" s="36">
        <f>CONSOLIDADO!H1866</f>
        <v>0</v>
      </c>
      <c r="J1862" s="34" t="str">
        <f>+CONSOLIDADO!P1866&amp;" - "&amp;CONSOLIDADO!Q1866&amp;" - "&amp;CONSOLIDADO!R1866&amp;" "&amp;CONSOLIDADO!S1866</f>
        <v xml:space="preserve"> -  -  </v>
      </c>
      <c r="K1862" s="34" t="str">
        <f>+CONSOLIDADO!J1866&amp;" "&amp;CONSOLIDADO!K1866</f>
        <v xml:space="preserve"> </v>
      </c>
      <c r="L1862" s="16" t="str">
        <f>+CONSOLIDADO!L1866&amp;" "&amp;CONSOLIDADO!M1866</f>
        <v xml:space="preserve"> </v>
      </c>
      <c r="M1862" s="16" t="str">
        <f>+CONSOLIDADO!N1866&amp;" "&amp;CONSOLIDADO!O1866</f>
        <v xml:space="preserve"> </v>
      </c>
    </row>
    <row r="1863" spans="1:13" x14ac:dyDescent="0.2">
      <c r="A1863" s="34" t="str">
        <f t="shared" si="145"/>
        <v>-1360</v>
      </c>
      <c r="B1863" s="34">
        <f t="shared" si="146"/>
        <v>1360</v>
      </c>
      <c r="C1863" s="34" t="str">
        <f t="shared" si="147"/>
        <v/>
      </c>
      <c r="D1863" s="34" t="str">
        <f t="shared" si="148"/>
        <v/>
      </c>
      <c r="E1863" s="34" t="str">
        <f t="shared" si="149"/>
        <v/>
      </c>
      <c r="F1863" s="35" t="str">
        <f>IF(ISERROR(CONSOLIDADO!D1867&amp;IF(LEN(CONSOLIDADO!G1867)=1,"00"&amp;CONSOLIDADO!G1867,IF(LEN(CONSOLIDADO!G1867)=2,"0"&amp;CONSOLIDADO!G1867,IF(LEN(CONSOLIDADO!G1867)=3,CONSOLIDADO!G1867,""))))=TRUE,"",CONSOLIDADO!D1867&amp;IF(LEN(CONSOLIDADO!G1867)=1,"00"&amp;CONSOLIDADO!G1867,IF(LEN(CONSOLIDADO!G1867)=2,"0"&amp;CONSOLIDADO!G1867,IF(LEN(CONSOLIDADO!G1867)=3,CONSOLIDADO!G1867,""))))</f>
        <v/>
      </c>
      <c r="G1863" s="16">
        <f>CONSOLIDADO!B1867</f>
        <v>0</v>
      </c>
      <c r="H1863" s="16" t="str">
        <f>MID(CONSOLIDADO!E1867,6,250)</f>
        <v/>
      </c>
      <c r="I1863" s="36">
        <f>CONSOLIDADO!H1867</f>
        <v>0</v>
      </c>
      <c r="J1863" s="34" t="str">
        <f>+CONSOLIDADO!P1867&amp;" - "&amp;CONSOLIDADO!Q1867&amp;" - "&amp;CONSOLIDADO!R1867&amp;" "&amp;CONSOLIDADO!S1867</f>
        <v xml:space="preserve"> -  -  </v>
      </c>
      <c r="K1863" s="34" t="str">
        <f>+CONSOLIDADO!J1867&amp;" "&amp;CONSOLIDADO!K1867</f>
        <v xml:space="preserve"> </v>
      </c>
      <c r="L1863" s="16" t="str">
        <f>+CONSOLIDADO!L1867&amp;" "&amp;CONSOLIDADO!M1867</f>
        <v xml:space="preserve"> </v>
      </c>
      <c r="M1863" s="16" t="str">
        <f>+CONSOLIDADO!N1867&amp;" "&amp;CONSOLIDADO!O1867</f>
        <v xml:space="preserve"> </v>
      </c>
    </row>
    <row r="1864" spans="1:13" x14ac:dyDescent="0.2">
      <c r="A1864" s="34" t="str">
        <f t="shared" si="145"/>
        <v>-1361</v>
      </c>
      <c r="B1864" s="34">
        <f t="shared" si="146"/>
        <v>1361</v>
      </c>
      <c r="C1864" s="34" t="str">
        <f t="shared" si="147"/>
        <v/>
      </c>
      <c r="D1864" s="34" t="str">
        <f t="shared" si="148"/>
        <v/>
      </c>
      <c r="E1864" s="34" t="str">
        <f t="shared" si="149"/>
        <v/>
      </c>
      <c r="F1864" s="35" t="str">
        <f>IF(ISERROR(CONSOLIDADO!D1868&amp;IF(LEN(CONSOLIDADO!G1868)=1,"00"&amp;CONSOLIDADO!G1868,IF(LEN(CONSOLIDADO!G1868)=2,"0"&amp;CONSOLIDADO!G1868,IF(LEN(CONSOLIDADO!G1868)=3,CONSOLIDADO!G1868,""))))=TRUE,"",CONSOLIDADO!D1868&amp;IF(LEN(CONSOLIDADO!G1868)=1,"00"&amp;CONSOLIDADO!G1868,IF(LEN(CONSOLIDADO!G1868)=2,"0"&amp;CONSOLIDADO!G1868,IF(LEN(CONSOLIDADO!G1868)=3,CONSOLIDADO!G1868,""))))</f>
        <v/>
      </c>
      <c r="G1864" s="16">
        <f>CONSOLIDADO!B1868</f>
        <v>0</v>
      </c>
      <c r="H1864" s="16" t="str">
        <f>MID(CONSOLIDADO!E1868,6,250)</f>
        <v/>
      </c>
      <c r="I1864" s="36">
        <f>CONSOLIDADO!H1868</f>
        <v>0</v>
      </c>
      <c r="J1864" s="34" t="str">
        <f>+CONSOLIDADO!P1868&amp;" - "&amp;CONSOLIDADO!Q1868&amp;" - "&amp;CONSOLIDADO!R1868&amp;" "&amp;CONSOLIDADO!S1868</f>
        <v xml:space="preserve"> -  -  </v>
      </c>
      <c r="K1864" s="34" t="str">
        <f>+CONSOLIDADO!J1868&amp;" "&amp;CONSOLIDADO!K1868</f>
        <v xml:space="preserve"> </v>
      </c>
      <c r="L1864" s="16" t="str">
        <f>+CONSOLIDADO!L1868&amp;" "&amp;CONSOLIDADO!M1868</f>
        <v xml:space="preserve"> </v>
      </c>
      <c r="M1864" s="16" t="str">
        <f>+CONSOLIDADO!N1868&amp;" "&amp;CONSOLIDADO!O1868</f>
        <v xml:space="preserve"> </v>
      </c>
    </row>
    <row r="1865" spans="1:13" x14ac:dyDescent="0.2">
      <c r="A1865" s="34" t="str">
        <f t="shared" si="145"/>
        <v>-1362</v>
      </c>
      <c r="B1865" s="34">
        <f t="shared" si="146"/>
        <v>1362</v>
      </c>
      <c r="C1865" s="34" t="str">
        <f t="shared" si="147"/>
        <v/>
      </c>
      <c r="D1865" s="34" t="str">
        <f t="shared" si="148"/>
        <v/>
      </c>
      <c r="E1865" s="34" t="str">
        <f t="shared" si="149"/>
        <v/>
      </c>
      <c r="F1865" s="35" t="str">
        <f>IF(ISERROR(CONSOLIDADO!D1869&amp;IF(LEN(CONSOLIDADO!G1869)=1,"00"&amp;CONSOLIDADO!G1869,IF(LEN(CONSOLIDADO!G1869)=2,"0"&amp;CONSOLIDADO!G1869,IF(LEN(CONSOLIDADO!G1869)=3,CONSOLIDADO!G1869,""))))=TRUE,"",CONSOLIDADO!D1869&amp;IF(LEN(CONSOLIDADO!G1869)=1,"00"&amp;CONSOLIDADO!G1869,IF(LEN(CONSOLIDADO!G1869)=2,"0"&amp;CONSOLIDADO!G1869,IF(LEN(CONSOLIDADO!G1869)=3,CONSOLIDADO!G1869,""))))</f>
        <v/>
      </c>
      <c r="G1865" s="16">
        <f>CONSOLIDADO!B1869</f>
        <v>0</v>
      </c>
      <c r="H1865" s="16" t="str">
        <f>MID(CONSOLIDADO!E1869,6,250)</f>
        <v/>
      </c>
      <c r="I1865" s="36">
        <f>CONSOLIDADO!H1869</f>
        <v>0</v>
      </c>
      <c r="J1865" s="34" t="str">
        <f>+CONSOLIDADO!P1869&amp;" - "&amp;CONSOLIDADO!Q1869&amp;" - "&amp;CONSOLIDADO!R1869&amp;" "&amp;CONSOLIDADO!S1869</f>
        <v xml:space="preserve"> -  -  </v>
      </c>
      <c r="K1865" s="34" t="str">
        <f>+CONSOLIDADO!J1869&amp;" "&amp;CONSOLIDADO!K1869</f>
        <v xml:space="preserve"> </v>
      </c>
      <c r="L1865" s="16" t="str">
        <f>+CONSOLIDADO!L1869&amp;" "&amp;CONSOLIDADO!M1869</f>
        <v xml:space="preserve"> </v>
      </c>
      <c r="M1865" s="16" t="str">
        <f>+CONSOLIDADO!N1869&amp;" "&amp;CONSOLIDADO!O1869</f>
        <v xml:space="preserve"> </v>
      </c>
    </row>
    <row r="1866" spans="1:13" x14ac:dyDescent="0.2">
      <c r="A1866" s="34" t="str">
        <f t="shared" si="145"/>
        <v>-1363</v>
      </c>
      <c r="B1866" s="34">
        <f t="shared" si="146"/>
        <v>1363</v>
      </c>
      <c r="C1866" s="34" t="str">
        <f t="shared" si="147"/>
        <v/>
      </c>
      <c r="D1866" s="34" t="str">
        <f t="shared" si="148"/>
        <v/>
      </c>
      <c r="E1866" s="34" t="str">
        <f t="shared" si="149"/>
        <v/>
      </c>
      <c r="F1866" s="35" t="str">
        <f>IF(ISERROR(CONSOLIDADO!D1870&amp;IF(LEN(CONSOLIDADO!G1870)=1,"00"&amp;CONSOLIDADO!G1870,IF(LEN(CONSOLIDADO!G1870)=2,"0"&amp;CONSOLIDADO!G1870,IF(LEN(CONSOLIDADO!G1870)=3,CONSOLIDADO!G1870,""))))=TRUE,"",CONSOLIDADO!D1870&amp;IF(LEN(CONSOLIDADO!G1870)=1,"00"&amp;CONSOLIDADO!G1870,IF(LEN(CONSOLIDADO!G1870)=2,"0"&amp;CONSOLIDADO!G1870,IF(LEN(CONSOLIDADO!G1870)=3,CONSOLIDADO!G1870,""))))</f>
        <v/>
      </c>
      <c r="G1866" s="16">
        <f>CONSOLIDADO!B1870</f>
        <v>0</v>
      </c>
      <c r="H1866" s="16" t="str">
        <f>MID(CONSOLIDADO!E1870,6,250)</f>
        <v/>
      </c>
      <c r="I1866" s="36">
        <f>CONSOLIDADO!H1870</f>
        <v>0</v>
      </c>
      <c r="J1866" s="34" t="str">
        <f>+CONSOLIDADO!P1870&amp;" - "&amp;CONSOLIDADO!Q1870&amp;" - "&amp;CONSOLIDADO!R1870&amp;" "&amp;CONSOLIDADO!S1870</f>
        <v xml:space="preserve"> -  -  </v>
      </c>
      <c r="K1866" s="34" t="str">
        <f>+CONSOLIDADO!J1870&amp;" "&amp;CONSOLIDADO!K1870</f>
        <v xml:space="preserve"> </v>
      </c>
      <c r="L1866" s="16" t="str">
        <f>+CONSOLIDADO!L1870&amp;" "&amp;CONSOLIDADO!M1870</f>
        <v xml:space="preserve"> </v>
      </c>
      <c r="M1866" s="16" t="str">
        <f>+CONSOLIDADO!N1870&amp;" "&amp;CONSOLIDADO!O1870</f>
        <v xml:space="preserve"> </v>
      </c>
    </row>
    <row r="1867" spans="1:13" x14ac:dyDescent="0.2">
      <c r="A1867" s="34" t="str">
        <f t="shared" si="145"/>
        <v>-1364</v>
      </c>
      <c r="B1867" s="34">
        <f t="shared" si="146"/>
        <v>1364</v>
      </c>
      <c r="C1867" s="34" t="str">
        <f t="shared" si="147"/>
        <v/>
      </c>
      <c r="D1867" s="34" t="str">
        <f t="shared" si="148"/>
        <v/>
      </c>
      <c r="E1867" s="34" t="str">
        <f t="shared" si="149"/>
        <v/>
      </c>
      <c r="F1867" s="35" t="str">
        <f>IF(ISERROR(CONSOLIDADO!D1871&amp;IF(LEN(CONSOLIDADO!G1871)=1,"00"&amp;CONSOLIDADO!G1871,IF(LEN(CONSOLIDADO!G1871)=2,"0"&amp;CONSOLIDADO!G1871,IF(LEN(CONSOLIDADO!G1871)=3,CONSOLIDADO!G1871,""))))=TRUE,"",CONSOLIDADO!D1871&amp;IF(LEN(CONSOLIDADO!G1871)=1,"00"&amp;CONSOLIDADO!G1871,IF(LEN(CONSOLIDADO!G1871)=2,"0"&amp;CONSOLIDADO!G1871,IF(LEN(CONSOLIDADO!G1871)=3,CONSOLIDADO!G1871,""))))</f>
        <v/>
      </c>
      <c r="G1867" s="16">
        <f>CONSOLIDADO!B1871</f>
        <v>0</v>
      </c>
      <c r="H1867" s="16" t="str">
        <f>MID(CONSOLIDADO!E1871,6,250)</f>
        <v/>
      </c>
      <c r="I1867" s="36">
        <f>CONSOLIDADO!H1871</f>
        <v>0</v>
      </c>
      <c r="J1867" s="34" t="str">
        <f>+CONSOLIDADO!P1871&amp;" - "&amp;CONSOLIDADO!Q1871&amp;" - "&amp;CONSOLIDADO!R1871&amp;" "&amp;CONSOLIDADO!S1871</f>
        <v xml:space="preserve"> -  -  </v>
      </c>
      <c r="K1867" s="34" t="str">
        <f>+CONSOLIDADO!J1871&amp;" "&amp;CONSOLIDADO!K1871</f>
        <v xml:space="preserve"> </v>
      </c>
      <c r="L1867" s="16" t="str">
        <f>+CONSOLIDADO!L1871&amp;" "&amp;CONSOLIDADO!M1871</f>
        <v xml:space="preserve"> </v>
      </c>
      <c r="M1867" s="16" t="str">
        <f>+CONSOLIDADO!N1871&amp;" "&amp;CONSOLIDADO!O1871</f>
        <v xml:space="preserve"> </v>
      </c>
    </row>
    <row r="1868" spans="1:13" x14ac:dyDescent="0.2">
      <c r="A1868" s="34" t="str">
        <f t="shared" si="145"/>
        <v>-1365</v>
      </c>
      <c r="B1868" s="34">
        <f t="shared" si="146"/>
        <v>1365</v>
      </c>
      <c r="C1868" s="34" t="str">
        <f t="shared" si="147"/>
        <v/>
      </c>
      <c r="D1868" s="34" t="str">
        <f t="shared" si="148"/>
        <v/>
      </c>
      <c r="E1868" s="34" t="str">
        <f t="shared" si="149"/>
        <v/>
      </c>
      <c r="F1868" s="35" t="str">
        <f>IF(ISERROR(CONSOLIDADO!D1872&amp;IF(LEN(CONSOLIDADO!G1872)=1,"00"&amp;CONSOLIDADO!G1872,IF(LEN(CONSOLIDADO!G1872)=2,"0"&amp;CONSOLIDADO!G1872,IF(LEN(CONSOLIDADO!G1872)=3,CONSOLIDADO!G1872,""))))=TRUE,"",CONSOLIDADO!D1872&amp;IF(LEN(CONSOLIDADO!G1872)=1,"00"&amp;CONSOLIDADO!G1872,IF(LEN(CONSOLIDADO!G1872)=2,"0"&amp;CONSOLIDADO!G1872,IF(LEN(CONSOLIDADO!G1872)=3,CONSOLIDADO!G1872,""))))</f>
        <v/>
      </c>
      <c r="G1868" s="16">
        <f>CONSOLIDADO!B1872</f>
        <v>0</v>
      </c>
      <c r="H1868" s="16" t="str">
        <f>MID(CONSOLIDADO!E1872,6,250)</f>
        <v/>
      </c>
      <c r="I1868" s="36">
        <f>CONSOLIDADO!H1872</f>
        <v>0</v>
      </c>
      <c r="J1868" s="34" t="str">
        <f>+CONSOLIDADO!P1872&amp;" - "&amp;CONSOLIDADO!Q1872&amp;" - "&amp;CONSOLIDADO!R1872&amp;" "&amp;CONSOLIDADO!S1872</f>
        <v xml:space="preserve"> -  -  </v>
      </c>
      <c r="K1868" s="34" t="str">
        <f>+CONSOLIDADO!J1872&amp;" "&amp;CONSOLIDADO!K1872</f>
        <v xml:space="preserve"> </v>
      </c>
      <c r="L1868" s="16" t="str">
        <f>+CONSOLIDADO!L1872&amp;" "&amp;CONSOLIDADO!M1872</f>
        <v xml:space="preserve"> </v>
      </c>
      <c r="M1868" s="16" t="str">
        <f>+CONSOLIDADO!N1872&amp;" "&amp;CONSOLIDADO!O1872</f>
        <v xml:space="preserve"> </v>
      </c>
    </row>
    <row r="1869" spans="1:13" x14ac:dyDescent="0.2">
      <c r="A1869" s="34" t="str">
        <f t="shared" si="145"/>
        <v>-1366</v>
      </c>
      <c r="B1869" s="34">
        <f t="shared" si="146"/>
        <v>1366</v>
      </c>
      <c r="C1869" s="34" t="str">
        <f t="shared" si="147"/>
        <v/>
      </c>
      <c r="D1869" s="34" t="str">
        <f t="shared" si="148"/>
        <v/>
      </c>
      <c r="E1869" s="34" t="str">
        <f t="shared" si="149"/>
        <v/>
      </c>
      <c r="F1869" s="35" t="str">
        <f>IF(ISERROR(CONSOLIDADO!D1873&amp;IF(LEN(CONSOLIDADO!G1873)=1,"00"&amp;CONSOLIDADO!G1873,IF(LEN(CONSOLIDADO!G1873)=2,"0"&amp;CONSOLIDADO!G1873,IF(LEN(CONSOLIDADO!G1873)=3,CONSOLIDADO!G1873,""))))=TRUE,"",CONSOLIDADO!D1873&amp;IF(LEN(CONSOLIDADO!G1873)=1,"00"&amp;CONSOLIDADO!G1873,IF(LEN(CONSOLIDADO!G1873)=2,"0"&amp;CONSOLIDADO!G1873,IF(LEN(CONSOLIDADO!G1873)=3,CONSOLIDADO!G1873,""))))</f>
        <v/>
      </c>
      <c r="G1869" s="16">
        <f>CONSOLIDADO!B1873</f>
        <v>0</v>
      </c>
      <c r="H1869" s="16" t="str">
        <f>MID(CONSOLIDADO!E1873,6,250)</f>
        <v/>
      </c>
      <c r="I1869" s="36">
        <f>CONSOLIDADO!H1873</f>
        <v>0</v>
      </c>
      <c r="J1869" s="34" t="str">
        <f>+CONSOLIDADO!P1873&amp;" - "&amp;CONSOLIDADO!Q1873&amp;" - "&amp;CONSOLIDADO!R1873&amp;" "&amp;CONSOLIDADO!S1873</f>
        <v xml:space="preserve"> -  -  </v>
      </c>
      <c r="K1869" s="34" t="str">
        <f>+CONSOLIDADO!J1873&amp;" "&amp;CONSOLIDADO!K1873</f>
        <v xml:space="preserve"> </v>
      </c>
      <c r="L1869" s="16" t="str">
        <f>+CONSOLIDADO!L1873&amp;" "&amp;CONSOLIDADO!M1873</f>
        <v xml:space="preserve"> </v>
      </c>
      <c r="M1869" s="16" t="str">
        <f>+CONSOLIDADO!N1873&amp;" "&amp;CONSOLIDADO!O1873</f>
        <v xml:space="preserve"> </v>
      </c>
    </row>
    <row r="1870" spans="1:13" x14ac:dyDescent="0.2">
      <c r="A1870" s="34" t="str">
        <f t="shared" si="145"/>
        <v>-1367</v>
      </c>
      <c r="B1870" s="34">
        <f t="shared" si="146"/>
        <v>1367</v>
      </c>
      <c r="C1870" s="34" t="str">
        <f t="shared" si="147"/>
        <v/>
      </c>
      <c r="D1870" s="34" t="str">
        <f t="shared" si="148"/>
        <v/>
      </c>
      <c r="E1870" s="34" t="str">
        <f t="shared" si="149"/>
        <v/>
      </c>
      <c r="F1870" s="35" t="str">
        <f>IF(ISERROR(CONSOLIDADO!D1874&amp;IF(LEN(CONSOLIDADO!G1874)=1,"00"&amp;CONSOLIDADO!G1874,IF(LEN(CONSOLIDADO!G1874)=2,"0"&amp;CONSOLIDADO!G1874,IF(LEN(CONSOLIDADO!G1874)=3,CONSOLIDADO!G1874,""))))=TRUE,"",CONSOLIDADO!D1874&amp;IF(LEN(CONSOLIDADO!G1874)=1,"00"&amp;CONSOLIDADO!G1874,IF(LEN(CONSOLIDADO!G1874)=2,"0"&amp;CONSOLIDADO!G1874,IF(LEN(CONSOLIDADO!G1874)=3,CONSOLIDADO!G1874,""))))</f>
        <v/>
      </c>
      <c r="G1870" s="16">
        <f>CONSOLIDADO!B1874</f>
        <v>0</v>
      </c>
      <c r="H1870" s="16" t="str">
        <f>MID(CONSOLIDADO!E1874,6,250)</f>
        <v/>
      </c>
      <c r="I1870" s="36">
        <f>CONSOLIDADO!H1874</f>
        <v>0</v>
      </c>
      <c r="J1870" s="34" t="str">
        <f>+CONSOLIDADO!P1874&amp;" - "&amp;CONSOLIDADO!Q1874&amp;" - "&amp;CONSOLIDADO!R1874&amp;" "&amp;CONSOLIDADO!S1874</f>
        <v xml:space="preserve"> -  -  </v>
      </c>
      <c r="K1870" s="34" t="str">
        <f>+CONSOLIDADO!J1874&amp;" "&amp;CONSOLIDADO!K1874</f>
        <v xml:space="preserve"> </v>
      </c>
      <c r="L1870" s="16" t="str">
        <f>+CONSOLIDADO!L1874&amp;" "&amp;CONSOLIDADO!M1874</f>
        <v xml:space="preserve"> </v>
      </c>
      <c r="M1870" s="16" t="str">
        <f>+CONSOLIDADO!N1874&amp;" "&amp;CONSOLIDADO!O1874</f>
        <v xml:space="preserve"> </v>
      </c>
    </row>
    <row r="1871" spans="1:13" x14ac:dyDescent="0.2">
      <c r="A1871" s="34" t="str">
        <f t="shared" si="145"/>
        <v>-1368</v>
      </c>
      <c r="B1871" s="34">
        <f t="shared" si="146"/>
        <v>1368</v>
      </c>
      <c r="C1871" s="34" t="str">
        <f t="shared" si="147"/>
        <v/>
      </c>
      <c r="D1871" s="34" t="str">
        <f t="shared" si="148"/>
        <v/>
      </c>
      <c r="E1871" s="34" t="str">
        <f t="shared" si="149"/>
        <v/>
      </c>
      <c r="F1871" s="35" t="str">
        <f>IF(ISERROR(CONSOLIDADO!D1875&amp;IF(LEN(CONSOLIDADO!G1875)=1,"00"&amp;CONSOLIDADO!G1875,IF(LEN(CONSOLIDADO!G1875)=2,"0"&amp;CONSOLIDADO!G1875,IF(LEN(CONSOLIDADO!G1875)=3,CONSOLIDADO!G1875,""))))=TRUE,"",CONSOLIDADO!D1875&amp;IF(LEN(CONSOLIDADO!G1875)=1,"00"&amp;CONSOLIDADO!G1875,IF(LEN(CONSOLIDADO!G1875)=2,"0"&amp;CONSOLIDADO!G1875,IF(LEN(CONSOLIDADO!G1875)=3,CONSOLIDADO!G1875,""))))</f>
        <v/>
      </c>
      <c r="G1871" s="16">
        <f>CONSOLIDADO!B1875</f>
        <v>0</v>
      </c>
      <c r="H1871" s="16" t="str">
        <f>MID(CONSOLIDADO!E1875,6,250)</f>
        <v/>
      </c>
      <c r="I1871" s="36">
        <f>CONSOLIDADO!H1875</f>
        <v>0</v>
      </c>
      <c r="J1871" s="34" t="str">
        <f>+CONSOLIDADO!P1875&amp;" - "&amp;CONSOLIDADO!Q1875&amp;" - "&amp;CONSOLIDADO!R1875&amp;" "&amp;CONSOLIDADO!S1875</f>
        <v xml:space="preserve"> -  -  </v>
      </c>
      <c r="K1871" s="34" t="str">
        <f>+CONSOLIDADO!J1875&amp;" "&amp;CONSOLIDADO!K1875</f>
        <v xml:space="preserve"> </v>
      </c>
      <c r="L1871" s="16" t="str">
        <f>+CONSOLIDADO!L1875&amp;" "&amp;CONSOLIDADO!M1875</f>
        <v xml:space="preserve"> </v>
      </c>
      <c r="M1871" s="16" t="str">
        <f>+CONSOLIDADO!N1875&amp;" "&amp;CONSOLIDADO!O1875</f>
        <v xml:space="preserve"> </v>
      </c>
    </row>
    <row r="1872" spans="1:13" x14ac:dyDescent="0.2">
      <c r="A1872" s="34" t="str">
        <f t="shared" si="145"/>
        <v>-1369</v>
      </c>
      <c r="B1872" s="34">
        <f t="shared" si="146"/>
        <v>1369</v>
      </c>
      <c r="C1872" s="34" t="str">
        <f t="shared" si="147"/>
        <v/>
      </c>
      <c r="D1872" s="34" t="str">
        <f t="shared" si="148"/>
        <v/>
      </c>
      <c r="E1872" s="34" t="str">
        <f t="shared" si="149"/>
        <v/>
      </c>
      <c r="F1872" s="35" t="str">
        <f>IF(ISERROR(CONSOLIDADO!D1876&amp;IF(LEN(CONSOLIDADO!G1876)=1,"00"&amp;CONSOLIDADO!G1876,IF(LEN(CONSOLIDADO!G1876)=2,"0"&amp;CONSOLIDADO!G1876,IF(LEN(CONSOLIDADO!G1876)=3,CONSOLIDADO!G1876,""))))=TRUE,"",CONSOLIDADO!D1876&amp;IF(LEN(CONSOLIDADO!G1876)=1,"00"&amp;CONSOLIDADO!G1876,IF(LEN(CONSOLIDADO!G1876)=2,"0"&amp;CONSOLIDADO!G1876,IF(LEN(CONSOLIDADO!G1876)=3,CONSOLIDADO!G1876,""))))</f>
        <v/>
      </c>
      <c r="G1872" s="16">
        <f>CONSOLIDADO!B1876</f>
        <v>0</v>
      </c>
      <c r="H1872" s="16" t="str">
        <f>MID(CONSOLIDADO!E1876,6,250)</f>
        <v/>
      </c>
      <c r="I1872" s="36">
        <f>CONSOLIDADO!H1876</f>
        <v>0</v>
      </c>
      <c r="J1872" s="34" t="str">
        <f>+CONSOLIDADO!P1876&amp;" - "&amp;CONSOLIDADO!Q1876&amp;" - "&amp;CONSOLIDADO!R1876&amp;" "&amp;CONSOLIDADO!S1876</f>
        <v xml:space="preserve"> -  -  </v>
      </c>
      <c r="K1872" s="34" t="str">
        <f>+CONSOLIDADO!J1876&amp;" "&amp;CONSOLIDADO!K1876</f>
        <v xml:space="preserve"> </v>
      </c>
      <c r="L1872" s="16" t="str">
        <f>+CONSOLIDADO!L1876&amp;" "&amp;CONSOLIDADO!M1876</f>
        <v xml:space="preserve"> </v>
      </c>
      <c r="M1872" s="16" t="str">
        <f>+CONSOLIDADO!N1876&amp;" "&amp;CONSOLIDADO!O1876</f>
        <v xml:space="preserve"> </v>
      </c>
    </row>
    <row r="1873" spans="1:13" x14ac:dyDescent="0.2">
      <c r="A1873" s="34" t="str">
        <f t="shared" si="145"/>
        <v>-1370</v>
      </c>
      <c r="B1873" s="34">
        <f t="shared" si="146"/>
        <v>1370</v>
      </c>
      <c r="C1873" s="34" t="str">
        <f t="shared" si="147"/>
        <v/>
      </c>
      <c r="D1873" s="34" t="str">
        <f t="shared" si="148"/>
        <v/>
      </c>
      <c r="E1873" s="34" t="str">
        <f t="shared" si="149"/>
        <v/>
      </c>
      <c r="F1873" s="35" t="str">
        <f>IF(ISERROR(CONSOLIDADO!D1877&amp;IF(LEN(CONSOLIDADO!G1877)=1,"00"&amp;CONSOLIDADO!G1877,IF(LEN(CONSOLIDADO!G1877)=2,"0"&amp;CONSOLIDADO!G1877,IF(LEN(CONSOLIDADO!G1877)=3,CONSOLIDADO!G1877,""))))=TRUE,"",CONSOLIDADO!D1877&amp;IF(LEN(CONSOLIDADO!G1877)=1,"00"&amp;CONSOLIDADO!G1877,IF(LEN(CONSOLIDADO!G1877)=2,"0"&amp;CONSOLIDADO!G1877,IF(LEN(CONSOLIDADO!G1877)=3,CONSOLIDADO!G1877,""))))</f>
        <v/>
      </c>
      <c r="G1873" s="16">
        <f>CONSOLIDADO!B1877</f>
        <v>0</v>
      </c>
      <c r="H1873" s="16" t="str">
        <f>MID(CONSOLIDADO!E1877,6,250)</f>
        <v/>
      </c>
      <c r="I1873" s="36">
        <f>CONSOLIDADO!H1877</f>
        <v>0</v>
      </c>
      <c r="J1873" s="34" t="str">
        <f>+CONSOLIDADO!P1877&amp;" - "&amp;CONSOLIDADO!Q1877&amp;" - "&amp;CONSOLIDADO!R1877&amp;" "&amp;CONSOLIDADO!S1877</f>
        <v xml:space="preserve"> -  -  </v>
      </c>
      <c r="K1873" s="34" t="str">
        <f>+CONSOLIDADO!J1877&amp;" "&amp;CONSOLIDADO!K1877</f>
        <v xml:space="preserve"> </v>
      </c>
      <c r="L1873" s="16" t="str">
        <f>+CONSOLIDADO!L1877&amp;" "&amp;CONSOLIDADO!M1877</f>
        <v xml:space="preserve"> </v>
      </c>
      <c r="M1873" s="16" t="str">
        <f>+CONSOLIDADO!N1877&amp;" "&amp;CONSOLIDADO!O1877</f>
        <v xml:space="preserve"> </v>
      </c>
    </row>
    <row r="1874" spans="1:13" x14ac:dyDescent="0.2">
      <c r="A1874" s="34" t="str">
        <f t="shared" si="145"/>
        <v>-1371</v>
      </c>
      <c r="B1874" s="34">
        <f t="shared" si="146"/>
        <v>1371</v>
      </c>
      <c r="C1874" s="34" t="str">
        <f t="shared" si="147"/>
        <v/>
      </c>
      <c r="D1874" s="34" t="str">
        <f t="shared" si="148"/>
        <v/>
      </c>
      <c r="E1874" s="34" t="str">
        <f t="shared" si="149"/>
        <v/>
      </c>
      <c r="F1874" s="35" t="str">
        <f>IF(ISERROR(CONSOLIDADO!D1878&amp;IF(LEN(CONSOLIDADO!G1878)=1,"00"&amp;CONSOLIDADO!G1878,IF(LEN(CONSOLIDADO!G1878)=2,"0"&amp;CONSOLIDADO!G1878,IF(LEN(CONSOLIDADO!G1878)=3,CONSOLIDADO!G1878,""))))=TRUE,"",CONSOLIDADO!D1878&amp;IF(LEN(CONSOLIDADO!G1878)=1,"00"&amp;CONSOLIDADO!G1878,IF(LEN(CONSOLIDADO!G1878)=2,"0"&amp;CONSOLIDADO!G1878,IF(LEN(CONSOLIDADO!G1878)=3,CONSOLIDADO!G1878,""))))</f>
        <v/>
      </c>
      <c r="G1874" s="16">
        <f>CONSOLIDADO!B1878</f>
        <v>0</v>
      </c>
      <c r="H1874" s="16" t="str">
        <f>MID(CONSOLIDADO!E1878,6,250)</f>
        <v/>
      </c>
      <c r="I1874" s="36">
        <f>CONSOLIDADO!H1878</f>
        <v>0</v>
      </c>
      <c r="J1874" s="34" t="str">
        <f>+CONSOLIDADO!P1878&amp;" - "&amp;CONSOLIDADO!Q1878&amp;" - "&amp;CONSOLIDADO!R1878&amp;" "&amp;CONSOLIDADO!S1878</f>
        <v xml:space="preserve"> -  -  </v>
      </c>
      <c r="K1874" s="34" t="str">
        <f>+CONSOLIDADO!J1878&amp;" "&amp;CONSOLIDADO!K1878</f>
        <v xml:space="preserve"> </v>
      </c>
      <c r="L1874" s="16" t="str">
        <f>+CONSOLIDADO!L1878&amp;" "&amp;CONSOLIDADO!M1878</f>
        <v xml:space="preserve"> </v>
      </c>
      <c r="M1874" s="16" t="str">
        <f>+CONSOLIDADO!N1878&amp;" "&amp;CONSOLIDADO!O1878</f>
        <v xml:space="preserve"> </v>
      </c>
    </row>
    <row r="1875" spans="1:13" x14ac:dyDescent="0.2">
      <c r="A1875" s="34" t="str">
        <f t="shared" si="145"/>
        <v>-1372</v>
      </c>
      <c r="B1875" s="34">
        <f t="shared" si="146"/>
        <v>1372</v>
      </c>
      <c r="C1875" s="34" t="str">
        <f t="shared" si="147"/>
        <v/>
      </c>
      <c r="D1875" s="34" t="str">
        <f t="shared" si="148"/>
        <v/>
      </c>
      <c r="E1875" s="34" t="str">
        <f t="shared" si="149"/>
        <v/>
      </c>
      <c r="F1875" s="35" t="str">
        <f>IF(ISERROR(CONSOLIDADO!D1879&amp;IF(LEN(CONSOLIDADO!G1879)=1,"00"&amp;CONSOLIDADO!G1879,IF(LEN(CONSOLIDADO!G1879)=2,"0"&amp;CONSOLIDADO!G1879,IF(LEN(CONSOLIDADO!G1879)=3,CONSOLIDADO!G1879,""))))=TRUE,"",CONSOLIDADO!D1879&amp;IF(LEN(CONSOLIDADO!G1879)=1,"00"&amp;CONSOLIDADO!G1879,IF(LEN(CONSOLIDADO!G1879)=2,"0"&amp;CONSOLIDADO!G1879,IF(LEN(CONSOLIDADO!G1879)=3,CONSOLIDADO!G1879,""))))</f>
        <v/>
      </c>
      <c r="G1875" s="16">
        <f>CONSOLIDADO!B1879</f>
        <v>0</v>
      </c>
      <c r="H1875" s="16" t="str">
        <f>MID(CONSOLIDADO!E1879,6,250)</f>
        <v/>
      </c>
      <c r="I1875" s="36">
        <f>CONSOLIDADO!H1879</f>
        <v>0</v>
      </c>
      <c r="J1875" s="34" t="str">
        <f>+CONSOLIDADO!P1879&amp;" - "&amp;CONSOLIDADO!Q1879&amp;" - "&amp;CONSOLIDADO!R1879&amp;" "&amp;CONSOLIDADO!S1879</f>
        <v xml:space="preserve"> -  -  </v>
      </c>
      <c r="K1875" s="34" t="str">
        <f>+CONSOLIDADO!J1879&amp;" "&amp;CONSOLIDADO!K1879</f>
        <v xml:space="preserve"> </v>
      </c>
      <c r="L1875" s="16" t="str">
        <f>+CONSOLIDADO!L1879&amp;" "&amp;CONSOLIDADO!M1879</f>
        <v xml:space="preserve"> </v>
      </c>
      <c r="M1875" s="16" t="str">
        <f>+CONSOLIDADO!N1879&amp;" "&amp;CONSOLIDADO!O1879</f>
        <v xml:space="preserve"> </v>
      </c>
    </row>
    <row r="1876" spans="1:13" x14ac:dyDescent="0.2">
      <c r="A1876" s="34" t="str">
        <f t="shared" si="145"/>
        <v>-1373</v>
      </c>
      <c r="B1876" s="34">
        <f t="shared" si="146"/>
        <v>1373</v>
      </c>
      <c r="C1876" s="34" t="str">
        <f t="shared" si="147"/>
        <v/>
      </c>
      <c r="D1876" s="34" t="str">
        <f t="shared" si="148"/>
        <v/>
      </c>
      <c r="E1876" s="34" t="str">
        <f t="shared" si="149"/>
        <v/>
      </c>
      <c r="F1876" s="35" t="str">
        <f>IF(ISERROR(CONSOLIDADO!D1880&amp;IF(LEN(CONSOLIDADO!G1880)=1,"00"&amp;CONSOLIDADO!G1880,IF(LEN(CONSOLIDADO!G1880)=2,"0"&amp;CONSOLIDADO!G1880,IF(LEN(CONSOLIDADO!G1880)=3,CONSOLIDADO!G1880,""))))=TRUE,"",CONSOLIDADO!D1880&amp;IF(LEN(CONSOLIDADO!G1880)=1,"00"&amp;CONSOLIDADO!G1880,IF(LEN(CONSOLIDADO!G1880)=2,"0"&amp;CONSOLIDADO!G1880,IF(LEN(CONSOLIDADO!G1880)=3,CONSOLIDADO!G1880,""))))</f>
        <v/>
      </c>
      <c r="G1876" s="16">
        <f>CONSOLIDADO!B1880</f>
        <v>0</v>
      </c>
      <c r="H1876" s="16" t="str">
        <f>MID(CONSOLIDADO!E1880,6,250)</f>
        <v/>
      </c>
      <c r="I1876" s="36">
        <f>CONSOLIDADO!H1880</f>
        <v>0</v>
      </c>
      <c r="J1876" s="34" t="str">
        <f>+CONSOLIDADO!P1880&amp;" - "&amp;CONSOLIDADO!Q1880&amp;" - "&amp;CONSOLIDADO!R1880&amp;" "&amp;CONSOLIDADO!S1880</f>
        <v xml:space="preserve"> -  -  </v>
      </c>
      <c r="K1876" s="34" t="str">
        <f>+CONSOLIDADO!J1880&amp;" "&amp;CONSOLIDADO!K1880</f>
        <v xml:space="preserve"> </v>
      </c>
      <c r="L1876" s="16" t="str">
        <f>+CONSOLIDADO!L1880&amp;" "&amp;CONSOLIDADO!M1880</f>
        <v xml:space="preserve"> </v>
      </c>
      <c r="M1876" s="16" t="str">
        <f>+CONSOLIDADO!N1880&amp;" "&amp;CONSOLIDADO!O1880</f>
        <v xml:space="preserve"> </v>
      </c>
    </row>
    <row r="1877" spans="1:13" x14ac:dyDescent="0.2">
      <c r="A1877" s="34" t="str">
        <f t="shared" si="145"/>
        <v>-1374</v>
      </c>
      <c r="B1877" s="34">
        <f t="shared" si="146"/>
        <v>1374</v>
      </c>
      <c r="C1877" s="34" t="str">
        <f t="shared" si="147"/>
        <v/>
      </c>
      <c r="D1877" s="34" t="str">
        <f t="shared" si="148"/>
        <v/>
      </c>
      <c r="E1877" s="34" t="str">
        <f t="shared" si="149"/>
        <v/>
      </c>
      <c r="F1877" s="35" t="str">
        <f>IF(ISERROR(CONSOLIDADO!D1881&amp;IF(LEN(CONSOLIDADO!G1881)=1,"00"&amp;CONSOLIDADO!G1881,IF(LEN(CONSOLIDADO!G1881)=2,"0"&amp;CONSOLIDADO!G1881,IF(LEN(CONSOLIDADO!G1881)=3,CONSOLIDADO!G1881,""))))=TRUE,"",CONSOLIDADO!D1881&amp;IF(LEN(CONSOLIDADO!G1881)=1,"00"&amp;CONSOLIDADO!G1881,IF(LEN(CONSOLIDADO!G1881)=2,"0"&amp;CONSOLIDADO!G1881,IF(LEN(CONSOLIDADO!G1881)=3,CONSOLIDADO!G1881,""))))</f>
        <v/>
      </c>
      <c r="G1877" s="16">
        <f>CONSOLIDADO!B1881</f>
        <v>0</v>
      </c>
      <c r="H1877" s="16" t="str">
        <f>MID(CONSOLIDADO!E1881,6,250)</f>
        <v/>
      </c>
      <c r="I1877" s="36">
        <f>CONSOLIDADO!H1881</f>
        <v>0</v>
      </c>
      <c r="J1877" s="34" t="str">
        <f>+CONSOLIDADO!P1881&amp;" - "&amp;CONSOLIDADO!Q1881&amp;" - "&amp;CONSOLIDADO!R1881&amp;" "&amp;CONSOLIDADO!S1881</f>
        <v xml:space="preserve"> -  -  </v>
      </c>
      <c r="K1877" s="34" t="str">
        <f>+CONSOLIDADO!J1881&amp;" "&amp;CONSOLIDADO!K1881</f>
        <v xml:space="preserve"> </v>
      </c>
      <c r="L1877" s="16" t="str">
        <f>+CONSOLIDADO!L1881&amp;" "&amp;CONSOLIDADO!M1881</f>
        <v xml:space="preserve"> </v>
      </c>
      <c r="M1877" s="16" t="str">
        <f>+CONSOLIDADO!N1881&amp;" "&amp;CONSOLIDADO!O1881</f>
        <v xml:space="preserve"> </v>
      </c>
    </row>
    <row r="1878" spans="1:13" x14ac:dyDescent="0.2">
      <c r="A1878" s="34" t="str">
        <f t="shared" si="145"/>
        <v>-1375</v>
      </c>
      <c r="B1878" s="34">
        <f t="shared" si="146"/>
        <v>1375</v>
      </c>
      <c r="C1878" s="34" t="str">
        <f t="shared" si="147"/>
        <v/>
      </c>
      <c r="D1878" s="34" t="str">
        <f t="shared" si="148"/>
        <v/>
      </c>
      <c r="E1878" s="34" t="str">
        <f t="shared" si="149"/>
        <v/>
      </c>
      <c r="F1878" s="35" t="str">
        <f>IF(ISERROR(CONSOLIDADO!D1882&amp;IF(LEN(CONSOLIDADO!G1882)=1,"00"&amp;CONSOLIDADO!G1882,IF(LEN(CONSOLIDADO!G1882)=2,"0"&amp;CONSOLIDADO!G1882,IF(LEN(CONSOLIDADO!G1882)=3,CONSOLIDADO!G1882,""))))=TRUE,"",CONSOLIDADO!D1882&amp;IF(LEN(CONSOLIDADO!G1882)=1,"00"&amp;CONSOLIDADO!G1882,IF(LEN(CONSOLIDADO!G1882)=2,"0"&amp;CONSOLIDADO!G1882,IF(LEN(CONSOLIDADO!G1882)=3,CONSOLIDADO!G1882,""))))</f>
        <v/>
      </c>
      <c r="G1878" s="16">
        <f>CONSOLIDADO!B1882</f>
        <v>0</v>
      </c>
      <c r="H1878" s="16" t="str">
        <f>MID(CONSOLIDADO!E1882,6,250)</f>
        <v/>
      </c>
      <c r="I1878" s="36">
        <f>CONSOLIDADO!H1882</f>
        <v>0</v>
      </c>
      <c r="J1878" s="34" t="str">
        <f>+CONSOLIDADO!P1882&amp;" - "&amp;CONSOLIDADO!Q1882&amp;" - "&amp;CONSOLIDADO!R1882&amp;" "&amp;CONSOLIDADO!S1882</f>
        <v xml:space="preserve"> -  -  </v>
      </c>
      <c r="K1878" s="34" t="str">
        <f>+CONSOLIDADO!J1882&amp;" "&amp;CONSOLIDADO!K1882</f>
        <v xml:space="preserve"> </v>
      </c>
      <c r="L1878" s="16" t="str">
        <f>+CONSOLIDADO!L1882&amp;" "&amp;CONSOLIDADO!M1882</f>
        <v xml:space="preserve"> </v>
      </c>
      <c r="M1878" s="16" t="str">
        <f>+CONSOLIDADO!N1882&amp;" "&amp;CONSOLIDADO!O1882</f>
        <v xml:space="preserve"> </v>
      </c>
    </row>
    <row r="1879" spans="1:13" x14ac:dyDescent="0.2">
      <c r="A1879" s="34" t="str">
        <f t="shared" si="145"/>
        <v>-1376</v>
      </c>
      <c r="B1879" s="34">
        <f t="shared" si="146"/>
        <v>1376</v>
      </c>
      <c r="C1879" s="34" t="str">
        <f t="shared" si="147"/>
        <v/>
      </c>
      <c r="D1879" s="34" t="str">
        <f t="shared" si="148"/>
        <v/>
      </c>
      <c r="E1879" s="34" t="str">
        <f t="shared" si="149"/>
        <v/>
      </c>
      <c r="F1879" s="35" t="str">
        <f>IF(ISERROR(CONSOLIDADO!D1883&amp;IF(LEN(CONSOLIDADO!G1883)=1,"00"&amp;CONSOLIDADO!G1883,IF(LEN(CONSOLIDADO!G1883)=2,"0"&amp;CONSOLIDADO!G1883,IF(LEN(CONSOLIDADO!G1883)=3,CONSOLIDADO!G1883,""))))=TRUE,"",CONSOLIDADO!D1883&amp;IF(LEN(CONSOLIDADO!G1883)=1,"00"&amp;CONSOLIDADO!G1883,IF(LEN(CONSOLIDADO!G1883)=2,"0"&amp;CONSOLIDADO!G1883,IF(LEN(CONSOLIDADO!G1883)=3,CONSOLIDADO!G1883,""))))</f>
        <v/>
      </c>
      <c r="G1879" s="16">
        <f>CONSOLIDADO!B1883</f>
        <v>0</v>
      </c>
      <c r="H1879" s="16" t="str">
        <f>MID(CONSOLIDADO!E1883,6,250)</f>
        <v/>
      </c>
      <c r="I1879" s="36">
        <f>CONSOLIDADO!H1883</f>
        <v>0</v>
      </c>
      <c r="J1879" s="34" t="str">
        <f>+CONSOLIDADO!P1883&amp;" - "&amp;CONSOLIDADO!Q1883&amp;" - "&amp;CONSOLIDADO!R1883&amp;" "&amp;CONSOLIDADO!S1883</f>
        <v xml:space="preserve"> -  -  </v>
      </c>
      <c r="K1879" s="34" t="str">
        <f>+CONSOLIDADO!J1883&amp;" "&amp;CONSOLIDADO!K1883</f>
        <v xml:space="preserve"> </v>
      </c>
      <c r="L1879" s="16" t="str">
        <f>+CONSOLIDADO!L1883&amp;" "&amp;CONSOLIDADO!M1883</f>
        <v xml:space="preserve"> </v>
      </c>
      <c r="M1879" s="16" t="str">
        <f>+CONSOLIDADO!N1883&amp;" "&amp;CONSOLIDADO!O1883</f>
        <v xml:space="preserve"> </v>
      </c>
    </row>
    <row r="1880" spans="1:13" x14ac:dyDescent="0.2">
      <c r="A1880" s="34" t="str">
        <f t="shared" si="145"/>
        <v>-1377</v>
      </c>
      <c r="B1880" s="34">
        <f t="shared" si="146"/>
        <v>1377</v>
      </c>
      <c r="C1880" s="34" t="str">
        <f t="shared" si="147"/>
        <v/>
      </c>
      <c r="D1880" s="34" t="str">
        <f t="shared" si="148"/>
        <v/>
      </c>
      <c r="E1880" s="34" t="str">
        <f t="shared" si="149"/>
        <v/>
      </c>
      <c r="F1880" s="35" t="str">
        <f>IF(ISERROR(CONSOLIDADO!D1884&amp;IF(LEN(CONSOLIDADO!G1884)=1,"00"&amp;CONSOLIDADO!G1884,IF(LEN(CONSOLIDADO!G1884)=2,"0"&amp;CONSOLIDADO!G1884,IF(LEN(CONSOLIDADO!G1884)=3,CONSOLIDADO!G1884,""))))=TRUE,"",CONSOLIDADO!D1884&amp;IF(LEN(CONSOLIDADO!G1884)=1,"00"&amp;CONSOLIDADO!G1884,IF(LEN(CONSOLIDADO!G1884)=2,"0"&amp;CONSOLIDADO!G1884,IF(LEN(CONSOLIDADO!G1884)=3,CONSOLIDADO!G1884,""))))</f>
        <v/>
      </c>
      <c r="G1880" s="16">
        <f>CONSOLIDADO!B1884</f>
        <v>0</v>
      </c>
      <c r="H1880" s="16" t="str">
        <f>MID(CONSOLIDADO!E1884,6,250)</f>
        <v/>
      </c>
      <c r="I1880" s="36">
        <f>CONSOLIDADO!H1884</f>
        <v>0</v>
      </c>
      <c r="J1880" s="34" t="str">
        <f>+CONSOLIDADO!P1884&amp;" - "&amp;CONSOLIDADO!Q1884&amp;" - "&amp;CONSOLIDADO!R1884&amp;" "&amp;CONSOLIDADO!S1884</f>
        <v xml:space="preserve"> -  -  </v>
      </c>
      <c r="K1880" s="34" t="str">
        <f>+CONSOLIDADO!J1884&amp;" "&amp;CONSOLIDADO!K1884</f>
        <v xml:space="preserve"> </v>
      </c>
      <c r="L1880" s="16" t="str">
        <f>+CONSOLIDADO!L1884&amp;" "&amp;CONSOLIDADO!M1884</f>
        <v xml:space="preserve"> </v>
      </c>
      <c r="M1880" s="16" t="str">
        <f>+CONSOLIDADO!N1884&amp;" "&amp;CONSOLIDADO!O1884</f>
        <v xml:space="preserve"> </v>
      </c>
    </row>
    <row r="1881" spans="1:13" x14ac:dyDescent="0.2">
      <c r="A1881" s="34" t="str">
        <f t="shared" si="145"/>
        <v>-1378</v>
      </c>
      <c r="B1881" s="34">
        <f t="shared" si="146"/>
        <v>1378</v>
      </c>
      <c r="C1881" s="34" t="str">
        <f t="shared" si="147"/>
        <v/>
      </c>
      <c r="D1881" s="34" t="str">
        <f t="shared" si="148"/>
        <v/>
      </c>
      <c r="E1881" s="34" t="str">
        <f t="shared" si="149"/>
        <v/>
      </c>
      <c r="F1881" s="35" t="str">
        <f>IF(ISERROR(CONSOLIDADO!D1885&amp;IF(LEN(CONSOLIDADO!G1885)=1,"00"&amp;CONSOLIDADO!G1885,IF(LEN(CONSOLIDADO!G1885)=2,"0"&amp;CONSOLIDADO!G1885,IF(LEN(CONSOLIDADO!G1885)=3,CONSOLIDADO!G1885,""))))=TRUE,"",CONSOLIDADO!D1885&amp;IF(LEN(CONSOLIDADO!G1885)=1,"00"&amp;CONSOLIDADO!G1885,IF(LEN(CONSOLIDADO!G1885)=2,"0"&amp;CONSOLIDADO!G1885,IF(LEN(CONSOLIDADO!G1885)=3,CONSOLIDADO!G1885,""))))</f>
        <v/>
      </c>
      <c r="G1881" s="16">
        <f>CONSOLIDADO!B1885</f>
        <v>0</v>
      </c>
      <c r="H1881" s="16" t="str">
        <f>MID(CONSOLIDADO!E1885,6,250)</f>
        <v/>
      </c>
      <c r="I1881" s="36">
        <f>CONSOLIDADO!H1885</f>
        <v>0</v>
      </c>
      <c r="J1881" s="34" t="str">
        <f>+CONSOLIDADO!P1885&amp;" - "&amp;CONSOLIDADO!Q1885&amp;" - "&amp;CONSOLIDADO!R1885&amp;" "&amp;CONSOLIDADO!S1885</f>
        <v xml:space="preserve"> -  -  </v>
      </c>
      <c r="K1881" s="34" t="str">
        <f>+CONSOLIDADO!J1885&amp;" "&amp;CONSOLIDADO!K1885</f>
        <v xml:space="preserve"> </v>
      </c>
      <c r="L1881" s="16" t="str">
        <f>+CONSOLIDADO!L1885&amp;" "&amp;CONSOLIDADO!M1885</f>
        <v xml:space="preserve"> </v>
      </c>
      <c r="M1881" s="16" t="str">
        <f>+CONSOLIDADO!N1885&amp;" "&amp;CONSOLIDADO!O1885</f>
        <v xml:space="preserve"> </v>
      </c>
    </row>
    <row r="1882" spans="1:13" x14ac:dyDescent="0.2">
      <c r="A1882" s="34" t="str">
        <f t="shared" si="145"/>
        <v>-1379</v>
      </c>
      <c r="B1882" s="34">
        <f t="shared" si="146"/>
        <v>1379</v>
      </c>
      <c r="C1882" s="34" t="str">
        <f t="shared" si="147"/>
        <v/>
      </c>
      <c r="D1882" s="34" t="str">
        <f t="shared" si="148"/>
        <v/>
      </c>
      <c r="E1882" s="34" t="str">
        <f t="shared" si="149"/>
        <v/>
      </c>
      <c r="F1882" s="35" t="str">
        <f>IF(ISERROR(CONSOLIDADO!D1886&amp;IF(LEN(CONSOLIDADO!G1886)=1,"00"&amp;CONSOLIDADO!G1886,IF(LEN(CONSOLIDADO!G1886)=2,"0"&amp;CONSOLIDADO!G1886,IF(LEN(CONSOLIDADO!G1886)=3,CONSOLIDADO!G1886,""))))=TRUE,"",CONSOLIDADO!D1886&amp;IF(LEN(CONSOLIDADO!G1886)=1,"00"&amp;CONSOLIDADO!G1886,IF(LEN(CONSOLIDADO!G1886)=2,"0"&amp;CONSOLIDADO!G1886,IF(LEN(CONSOLIDADO!G1886)=3,CONSOLIDADO!G1886,""))))</f>
        <v/>
      </c>
      <c r="G1882" s="16">
        <f>CONSOLIDADO!B1886</f>
        <v>0</v>
      </c>
      <c r="H1882" s="16" t="str">
        <f>MID(CONSOLIDADO!E1886,6,250)</f>
        <v/>
      </c>
      <c r="I1882" s="36">
        <f>CONSOLIDADO!H1886</f>
        <v>0</v>
      </c>
      <c r="J1882" s="34" t="str">
        <f>+CONSOLIDADO!P1886&amp;" - "&amp;CONSOLIDADO!Q1886&amp;" - "&amp;CONSOLIDADO!R1886&amp;" "&amp;CONSOLIDADO!S1886</f>
        <v xml:space="preserve"> -  -  </v>
      </c>
      <c r="K1882" s="34" t="str">
        <f>+CONSOLIDADO!J1886&amp;" "&amp;CONSOLIDADO!K1886</f>
        <v xml:space="preserve"> </v>
      </c>
      <c r="L1882" s="16" t="str">
        <f>+CONSOLIDADO!L1886&amp;" "&amp;CONSOLIDADO!M1886</f>
        <v xml:space="preserve"> </v>
      </c>
      <c r="M1882" s="16" t="str">
        <f>+CONSOLIDADO!N1886&amp;" "&amp;CONSOLIDADO!O1886</f>
        <v xml:space="preserve"> </v>
      </c>
    </row>
    <row r="1883" spans="1:13" x14ac:dyDescent="0.2">
      <c r="A1883" s="34" t="str">
        <f t="shared" si="145"/>
        <v>-1380</v>
      </c>
      <c r="B1883" s="34">
        <f t="shared" si="146"/>
        <v>1380</v>
      </c>
      <c r="C1883" s="34" t="str">
        <f t="shared" si="147"/>
        <v/>
      </c>
      <c r="D1883" s="34" t="str">
        <f t="shared" si="148"/>
        <v/>
      </c>
      <c r="E1883" s="34" t="str">
        <f t="shared" si="149"/>
        <v/>
      </c>
      <c r="F1883" s="35" t="str">
        <f>IF(ISERROR(CONSOLIDADO!D1887&amp;IF(LEN(CONSOLIDADO!G1887)=1,"00"&amp;CONSOLIDADO!G1887,IF(LEN(CONSOLIDADO!G1887)=2,"0"&amp;CONSOLIDADO!G1887,IF(LEN(CONSOLIDADO!G1887)=3,CONSOLIDADO!G1887,""))))=TRUE,"",CONSOLIDADO!D1887&amp;IF(LEN(CONSOLIDADO!G1887)=1,"00"&amp;CONSOLIDADO!G1887,IF(LEN(CONSOLIDADO!G1887)=2,"0"&amp;CONSOLIDADO!G1887,IF(LEN(CONSOLIDADO!G1887)=3,CONSOLIDADO!G1887,""))))</f>
        <v/>
      </c>
      <c r="G1883" s="16">
        <f>CONSOLIDADO!B1887</f>
        <v>0</v>
      </c>
      <c r="H1883" s="16" t="str">
        <f>MID(CONSOLIDADO!E1887,6,250)</f>
        <v/>
      </c>
      <c r="I1883" s="36">
        <f>CONSOLIDADO!H1887</f>
        <v>0</v>
      </c>
      <c r="J1883" s="34" t="str">
        <f>+CONSOLIDADO!P1887&amp;" - "&amp;CONSOLIDADO!Q1887&amp;" - "&amp;CONSOLIDADO!R1887&amp;" "&amp;CONSOLIDADO!S1887</f>
        <v xml:space="preserve"> -  -  </v>
      </c>
      <c r="K1883" s="34" t="str">
        <f>+CONSOLIDADO!J1887&amp;" "&amp;CONSOLIDADO!K1887</f>
        <v xml:space="preserve"> </v>
      </c>
      <c r="L1883" s="16" t="str">
        <f>+CONSOLIDADO!L1887&amp;" "&amp;CONSOLIDADO!M1887</f>
        <v xml:space="preserve"> </v>
      </c>
      <c r="M1883" s="16" t="str">
        <f>+CONSOLIDADO!N1887&amp;" "&amp;CONSOLIDADO!O1887</f>
        <v xml:space="preserve"> </v>
      </c>
    </row>
    <row r="1884" spans="1:13" x14ac:dyDescent="0.2">
      <c r="A1884" s="34" t="str">
        <f t="shared" si="145"/>
        <v>-1381</v>
      </c>
      <c r="B1884" s="34">
        <f t="shared" si="146"/>
        <v>1381</v>
      </c>
      <c r="C1884" s="34" t="str">
        <f t="shared" si="147"/>
        <v/>
      </c>
      <c r="D1884" s="34" t="str">
        <f t="shared" si="148"/>
        <v/>
      </c>
      <c r="E1884" s="34" t="str">
        <f t="shared" si="149"/>
        <v/>
      </c>
      <c r="F1884" s="35" t="str">
        <f>IF(ISERROR(CONSOLIDADO!D1888&amp;IF(LEN(CONSOLIDADO!G1888)=1,"00"&amp;CONSOLIDADO!G1888,IF(LEN(CONSOLIDADO!G1888)=2,"0"&amp;CONSOLIDADO!G1888,IF(LEN(CONSOLIDADO!G1888)=3,CONSOLIDADO!G1888,""))))=TRUE,"",CONSOLIDADO!D1888&amp;IF(LEN(CONSOLIDADO!G1888)=1,"00"&amp;CONSOLIDADO!G1888,IF(LEN(CONSOLIDADO!G1888)=2,"0"&amp;CONSOLIDADO!G1888,IF(LEN(CONSOLIDADO!G1888)=3,CONSOLIDADO!G1888,""))))</f>
        <v/>
      </c>
      <c r="G1884" s="16">
        <f>CONSOLIDADO!B1888</f>
        <v>0</v>
      </c>
      <c r="H1884" s="16" t="str">
        <f>MID(CONSOLIDADO!E1888,6,250)</f>
        <v/>
      </c>
      <c r="I1884" s="36">
        <f>CONSOLIDADO!H1888</f>
        <v>0</v>
      </c>
      <c r="J1884" s="34" t="str">
        <f>+CONSOLIDADO!P1888&amp;" - "&amp;CONSOLIDADO!Q1888&amp;" - "&amp;CONSOLIDADO!R1888&amp;" "&amp;CONSOLIDADO!S1888</f>
        <v xml:space="preserve"> -  -  </v>
      </c>
      <c r="K1884" s="34" t="str">
        <f>+CONSOLIDADO!J1888&amp;" "&amp;CONSOLIDADO!K1888</f>
        <v xml:space="preserve"> </v>
      </c>
      <c r="L1884" s="16" t="str">
        <f>+CONSOLIDADO!L1888&amp;" "&amp;CONSOLIDADO!M1888</f>
        <v xml:space="preserve"> </v>
      </c>
      <c r="M1884" s="16" t="str">
        <f>+CONSOLIDADO!N1888&amp;" "&amp;CONSOLIDADO!O1888</f>
        <v xml:space="preserve"> </v>
      </c>
    </row>
    <row r="1885" spans="1:13" x14ac:dyDescent="0.2">
      <c r="A1885" s="34" t="str">
        <f t="shared" si="145"/>
        <v>-1382</v>
      </c>
      <c r="B1885" s="34">
        <f t="shared" si="146"/>
        <v>1382</v>
      </c>
      <c r="C1885" s="34" t="str">
        <f t="shared" si="147"/>
        <v/>
      </c>
      <c r="D1885" s="34" t="str">
        <f t="shared" si="148"/>
        <v/>
      </c>
      <c r="E1885" s="34" t="str">
        <f t="shared" si="149"/>
        <v/>
      </c>
      <c r="F1885" s="35" t="str">
        <f>IF(ISERROR(CONSOLIDADO!D1889&amp;IF(LEN(CONSOLIDADO!G1889)=1,"00"&amp;CONSOLIDADO!G1889,IF(LEN(CONSOLIDADO!G1889)=2,"0"&amp;CONSOLIDADO!G1889,IF(LEN(CONSOLIDADO!G1889)=3,CONSOLIDADO!G1889,""))))=TRUE,"",CONSOLIDADO!D1889&amp;IF(LEN(CONSOLIDADO!G1889)=1,"00"&amp;CONSOLIDADO!G1889,IF(LEN(CONSOLIDADO!G1889)=2,"0"&amp;CONSOLIDADO!G1889,IF(LEN(CONSOLIDADO!G1889)=3,CONSOLIDADO!G1889,""))))</f>
        <v/>
      </c>
      <c r="G1885" s="16">
        <f>CONSOLIDADO!B1889</f>
        <v>0</v>
      </c>
      <c r="H1885" s="16" t="str">
        <f>MID(CONSOLIDADO!E1889,6,250)</f>
        <v/>
      </c>
      <c r="I1885" s="36">
        <f>CONSOLIDADO!H1889</f>
        <v>0</v>
      </c>
      <c r="J1885" s="34" t="str">
        <f>+CONSOLIDADO!P1889&amp;" - "&amp;CONSOLIDADO!Q1889&amp;" - "&amp;CONSOLIDADO!R1889&amp;" "&amp;CONSOLIDADO!S1889</f>
        <v xml:space="preserve"> -  -  </v>
      </c>
      <c r="K1885" s="34" t="str">
        <f>+CONSOLIDADO!J1889&amp;" "&amp;CONSOLIDADO!K1889</f>
        <v xml:space="preserve"> </v>
      </c>
      <c r="L1885" s="16" t="str">
        <f>+CONSOLIDADO!L1889&amp;" "&amp;CONSOLIDADO!M1889</f>
        <v xml:space="preserve"> </v>
      </c>
      <c r="M1885" s="16" t="str">
        <f>+CONSOLIDADO!N1889&amp;" "&amp;CONSOLIDADO!O1889</f>
        <v xml:space="preserve"> </v>
      </c>
    </row>
    <row r="1886" spans="1:13" x14ac:dyDescent="0.2">
      <c r="A1886" s="34" t="str">
        <f t="shared" si="145"/>
        <v>-1383</v>
      </c>
      <c r="B1886" s="34">
        <f t="shared" si="146"/>
        <v>1383</v>
      </c>
      <c r="C1886" s="34" t="str">
        <f t="shared" si="147"/>
        <v/>
      </c>
      <c r="D1886" s="34" t="str">
        <f t="shared" si="148"/>
        <v/>
      </c>
      <c r="E1886" s="34" t="str">
        <f t="shared" si="149"/>
        <v/>
      </c>
      <c r="F1886" s="35" t="str">
        <f>IF(ISERROR(CONSOLIDADO!D1890&amp;IF(LEN(CONSOLIDADO!G1890)=1,"00"&amp;CONSOLIDADO!G1890,IF(LEN(CONSOLIDADO!G1890)=2,"0"&amp;CONSOLIDADO!G1890,IF(LEN(CONSOLIDADO!G1890)=3,CONSOLIDADO!G1890,""))))=TRUE,"",CONSOLIDADO!D1890&amp;IF(LEN(CONSOLIDADO!G1890)=1,"00"&amp;CONSOLIDADO!G1890,IF(LEN(CONSOLIDADO!G1890)=2,"0"&amp;CONSOLIDADO!G1890,IF(LEN(CONSOLIDADO!G1890)=3,CONSOLIDADO!G1890,""))))</f>
        <v/>
      </c>
      <c r="G1886" s="16">
        <f>CONSOLIDADO!B1890</f>
        <v>0</v>
      </c>
      <c r="H1886" s="16" t="str">
        <f>MID(CONSOLIDADO!E1890,6,250)</f>
        <v/>
      </c>
      <c r="I1886" s="36">
        <f>CONSOLIDADO!H1890</f>
        <v>0</v>
      </c>
      <c r="J1886" s="34" t="str">
        <f>+CONSOLIDADO!P1890&amp;" - "&amp;CONSOLIDADO!Q1890&amp;" - "&amp;CONSOLIDADO!R1890&amp;" "&amp;CONSOLIDADO!S1890</f>
        <v xml:space="preserve"> -  -  </v>
      </c>
      <c r="K1886" s="34" t="str">
        <f>+CONSOLIDADO!J1890&amp;" "&amp;CONSOLIDADO!K1890</f>
        <v xml:space="preserve"> </v>
      </c>
      <c r="L1886" s="16" t="str">
        <f>+CONSOLIDADO!L1890&amp;" "&amp;CONSOLIDADO!M1890</f>
        <v xml:space="preserve"> </v>
      </c>
      <c r="M1886" s="16" t="str">
        <f>+CONSOLIDADO!N1890&amp;" "&amp;CONSOLIDADO!O1890</f>
        <v xml:space="preserve"> </v>
      </c>
    </row>
    <row r="1887" spans="1:13" x14ac:dyDescent="0.2">
      <c r="A1887" s="34" t="str">
        <f t="shared" si="145"/>
        <v>-1384</v>
      </c>
      <c r="B1887" s="34">
        <f t="shared" si="146"/>
        <v>1384</v>
      </c>
      <c r="C1887" s="34" t="str">
        <f t="shared" si="147"/>
        <v/>
      </c>
      <c r="D1887" s="34" t="str">
        <f t="shared" si="148"/>
        <v/>
      </c>
      <c r="E1887" s="34" t="str">
        <f t="shared" si="149"/>
        <v/>
      </c>
      <c r="F1887" s="35" t="str">
        <f>IF(ISERROR(CONSOLIDADO!D1891&amp;IF(LEN(CONSOLIDADO!G1891)=1,"00"&amp;CONSOLIDADO!G1891,IF(LEN(CONSOLIDADO!G1891)=2,"0"&amp;CONSOLIDADO!G1891,IF(LEN(CONSOLIDADO!G1891)=3,CONSOLIDADO!G1891,""))))=TRUE,"",CONSOLIDADO!D1891&amp;IF(LEN(CONSOLIDADO!G1891)=1,"00"&amp;CONSOLIDADO!G1891,IF(LEN(CONSOLIDADO!G1891)=2,"0"&amp;CONSOLIDADO!G1891,IF(LEN(CONSOLIDADO!G1891)=3,CONSOLIDADO!G1891,""))))</f>
        <v/>
      </c>
      <c r="G1887" s="16">
        <f>CONSOLIDADO!B1891</f>
        <v>0</v>
      </c>
      <c r="H1887" s="16" t="str">
        <f>MID(CONSOLIDADO!E1891,6,250)</f>
        <v/>
      </c>
      <c r="I1887" s="36">
        <f>CONSOLIDADO!H1891</f>
        <v>0</v>
      </c>
      <c r="J1887" s="34" t="str">
        <f>+CONSOLIDADO!P1891&amp;" - "&amp;CONSOLIDADO!Q1891&amp;" - "&amp;CONSOLIDADO!R1891&amp;" "&amp;CONSOLIDADO!S1891</f>
        <v xml:space="preserve"> -  -  </v>
      </c>
      <c r="K1887" s="34" t="str">
        <f>+CONSOLIDADO!J1891&amp;" "&amp;CONSOLIDADO!K1891</f>
        <v xml:space="preserve"> </v>
      </c>
      <c r="L1887" s="16" t="str">
        <f>+CONSOLIDADO!L1891&amp;" "&amp;CONSOLIDADO!M1891</f>
        <v xml:space="preserve"> </v>
      </c>
      <c r="M1887" s="16" t="str">
        <f>+CONSOLIDADO!N1891&amp;" "&amp;CONSOLIDADO!O1891</f>
        <v xml:space="preserve"> </v>
      </c>
    </row>
    <row r="1888" spans="1:13" x14ac:dyDescent="0.2">
      <c r="A1888" s="34" t="str">
        <f t="shared" si="145"/>
        <v>-1385</v>
      </c>
      <c r="B1888" s="34">
        <f t="shared" si="146"/>
        <v>1385</v>
      </c>
      <c r="C1888" s="34" t="str">
        <f t="shared" si="147"/>
        <v/>
      </c>
      <c r="D1888" s="34" t="str">
        <f t="shared" si="148"/>
        <v/>
      </c>
      <c r="E1888" s="34" t="str">
        <f t="shared" si="149"/>
        <v/>
      </c>
      <c r="F1888" s="35" t="str">
        <f>IF(ISERROR(CONSOLIDADO!D1892&amp;IF(LEN(CONSOLIDADO!G1892)=1,"00"&amp;CONSOLIDADO!G1892,IF(LEN(CONSOLIDADO!G1892)=2,"0"&amp;CONSOLIDADO!G1892,IF(LEN(CONSOLIDADO!G1892)=3,CONSOLIDADO!G1892,""))))=TRUE,"",CONSOLIDADO!D1892&amp;IF(LEN(CONSOLIDADO!G1892)=1,"00"&amp;CONSOLIDADO!G1892,IF(LEN(CONSOLIDADO!G1892)=2,"0"&amp;CONSOLIDADO!G1892,IF(LEN(CONSOLIDADO!G1892)=3,CONSOLIDADO!G1892,""))))</f>
        <v/>
      </c>
      <c r="G1888" s="16">
        <f>CONSOLIDADO!B1892</f>
        <v>0</v>
      </c>
      <c r="H1888" s="16" t="str">
        <f>MID(CONSOLIDADO!E1892,6,250)</f>
        <v/>
      </c>
      <c r="I1888" s="36">
        <f>CONSOLIDADO!H1892</f>
        <v>0</v>
      </c>
      <c r="J1888" s="34" t="str">
        <f>+CONSOLIDADO!P1892&amp;" - "&amp;CONSOLIDADO!Q1892&amp;" - "&amp;CONSOLIDADO!R1892&amp;" "&amp;CONSOLIDADO!S1892</f>
        <v xml:space="preserve"> -  -  </v>
      </c>
      <c r="K1888" s="34" t="str">
        <f>+CONSOLIDADO!J1892&amp;" "&amp;CONSOLIDADO!K1892</f>
        <v xml:space="preserve"> </v>
      </c>
      <c r="L1888" s="16" t="str">
        <f>+CONSOLIDADO!L1892&amp;" "&amp;CONSOLIDADO!M1892</f>
        <v xml:space="preserve"> </v>
      </c>
      <c r="M1888" s="16" t="str">
        <f>+CONSOLIDADO!N1892&amp;" "&amp;CONSOLIDADO!O1892</f>
        <v xml:space="preserve"> </v>
      </c>
    </row>
    <row r="1889" spans="1:13" x14ac:dyDescent="0.2">
      <c r="A1889" s="34" t="str">
        <f t="shared" si="145"/>
        <v>-1386</v>
      </c>
      <c r="B1889" s="34">
        <f t="shared" si="146"/>
        <v>1386</v>
      </c>
      <c r="C1889" s="34" t="str">
        <f t="shared" si="147"/>
        <v/>
      </c>
      <c r="D1889" s="34" t="str">
        <f t="shared" si="148"/>
        <v/>
      </c>
      <c r="E1889" s="34" t="str">
        <f t="shared" si="149"/>
        <v/>
      </c>
      <c r="F1889" s="35" t="str">
        <f>IF(ISERROR(CONSOLIDADO!D1893&amp;IF(LEN(CONSOLIDADO!G1893)=1,"00"&amp;CONSOLIDADO!G1893,IF(LEN(CONSOLIDADO!G1893)=2,"0"&amp;CONSOLIDADO!G1893,IF(LEN(CONSOLIDADO!G1893)=3,CONSOLIDADO!G1893,""))))=TRUE,"",CONSOLIDADO!D1893&amp;IF(LEN(CONSOLIDADO!G1893)=1,"00"&amp;CONSOLIDADO!G1893,IF(LEN(CONSOLIDADO!G1893)=2,"0"&amp;CONSOLIDADO!G1893,IF(LEN(CONSOLIDADO!G1893)=3,CONSOLIDADO!G1893,""))))</f>
        <v/>
      </c>
      <c r="G1889" s="16">
        <f>CONSOLIDADO!B1893</f>
        <v>0</v>
      </c>
      <c r="H1889" s="16" t="str">
        <f>MID(CONSOLIDADO!E1893,6,250)</f>
        <v/>
      </c>
      <c r="I1889" s="36">
        <f>CONSOLIDADO!H1893</f>
        <v>0</v>
      </c>
      <c r="J1889" s="34" t="str">
        <f>+CONSOLIDADO!P1893&amp;" - "&amp;CONSOLIDADO!Q1893&amp;" - "&amp;CONSOLIDADO!R1893&amp;" "&amp;CONSOLIDADO!S1893</f>
        <v xml:space="preserve"> -  -  </v>
      </c>
      <c r="K1889" s="34" t="str">
        <f>+CONSOLIDADO!J1893&amp;" "&amp;CONSOLIDADO!K1893</f>
        <v xml:space="preserve"> </v>
      </c>
      <c r="L1889" s="16" t="str">
        <f>+CONSOLIDADO!L1893&amp;" "&amp;CONSOLIDADO!M1893</f>
        <v xml:space="preserve"> </v>
      </c>
      <c r="M1889" s="16" t="str">
        <f>+CONSOLIDADO!N1893&amp;" "&amp;CONSOLIDADO!O1893</f>
        <v xml:space="preserve"> </v>
      </c>
    </row>
    <row r="1890" spans="1:13" x14ac:dyDescent="0.2">
      <c r="A1890" s="34" t="str">
        <f t="shared" si="145"/>
        <v>-1387</v>
      </c>
      <c r="B1890" s="34">
        <f t="shared" si="146"/>
        <v>1387</v>
      </c>
      <c r="C1890" s="34" t="str">
        <f t="shared" si="147"/>
        <v/>
      </c>
      <c r="D1890" s="34" t="str">
        <f t="shared" si="148"/>
        <v/>
      </c>
      <c r="E1890" s="34" t="str">
        <f t="shared" si="149"/>
        <v/>
      </c>
      <c r="F1890" s="35" t="str">
        <f>IF(ISERROR(CONSOLIDADO!D1894&amp;IF(LEN(CONSOLIDADO!G1894)=1,"00"&amp;CONSOLIDADO!G1894,IF(LEN(CONSOLIDADO!G1894)=2,"0"&amp;CONSOLIDADO!G1894,IF(LEN(CONSOLIDADO!G1894)=3,CONSOLIDADO!G1894,""))))=TRUE,"",CONSOLIDADO!D1894&amp;IF(LEN(CONSOLIDADO!G1894)=1,"00"&amp;CONSOLIDADO!G1894,IF(LEN(CONSOLIDADO!G1894)=2,"0"&amp;CONSOLIDADO!G1894,IF(LEN(CONSOLIDADO!G1894)=3,CONSOLIDADO!G1894,""))))</f>
        <v/>
      </c>
      <c r="G1890" s="16">
        <f>CONSOLIDADO!B1894</f>
        <v>0</v>
      </c>
      <c r="H1890" s="16" t="str">
        <f>MID(CONSOLIDADO!E1894,6,250)</f>
        <v/>
      </c>
      <c r="I1890" s="36">
        <f>CONSOLIDADO!H1894</f>
        <v>0</v>
      </c>
      <c r="J1890" s="34" t="str">
        <f>+CONSOLIDADO!P1894&amp;" - "&amp;CONSOLIDADO!Q1894&amp;" - "&amp;CONSOLIDADO!R1894&amp;" "&amp;CONSOLIDADO!S1894</f>
        <v xml:space="preserve"> -  -  </v>
      </c>
      <c r="K1890" s="34" t="str">
        <f>+CONSOLIDADO!J1894&amp;" "&amp;CONSOLIDADO!K1894</f>
        <v xml:space="preserve"> </v>
      </c>
      <c r="L1890" s="16" t="str">
        <f>+CONSOLIDADO!L1894&amp;" "&amp;CONSOLIDADO!M1894</f>
        <v xml:space="preserve"> </v>
      </c>
      <c r="M1890" s="16" t="str">
        <f>+CONSOLIDADO!N1894&amp;" "&amp;CONSOLIDADO!O1894</f>
        <v xml:space="preserve"> </v>
      </c>
    </row>
    <row r="1891" spans="1:13" x14ac:dyDescent="0.2">
      <c r="A1891" s="34" t="str">
        <f t="shared" si="145"/>
        <v>-1388</v>
      </c>
      <c r="B1891" s="34">
        <f t="shared" si="146"/>
        <v>1388</v>
      </c>
      <c r="C1891" s="34" t="str">
        <f t="shared" si="147"/>
        <v/>
      </c>
      <c r="D1891" s="34" t="str">
        <f t="shared" si="148"/>
        <v/>
      </c>
      <c r="E1891" s="34" t="str">
        <f t="shared" si="149"/>
        <v/>
      </c>
      <c r="F1891" s="35" t="str">
        <f>IF(ISERROR(CONSOLIDADO!D1895&amp;IF(LEN(CONSOLIDADO!G1895)=1,"00"&amp;CONSOLIDADO!G1895,IF(LEN(CONSOLIDADO!G1895)=2,"0"&amp;CONSOLIDADO!G1895,IF(LEN(CONSOLIDADO!G1895)=3,CONSOLIDADO!G1895,""))))=TRUE,"",CONSOLIDADO!D1895&amp;IF(LEN(CONSOLIDADO!G1895)=1,"00"&amp;CONSOLIDADO!G1895,IF(LEN(CONSOLIDADO!G1895)=2,"0"&amp;CONSOLIDADO!G1895,IF(LEN(CONSOLIDADO!G1895)=3,CONSOLIDADO!G1895,""))))</f>
        <v/>
      </c>
      <c r="G1891" s="16">
        <f>CONSOLIDADO!B1895</f>
        <v>0</v>
      </c>
      <c r="H1891" s="16" t="str">
        <f>MID(CONSOLIDADO!E1895,6,250)</f>
        <v/>
      </c>
      <c r="I1891" s="36">
        <f>CONSOLIDADO!H1895</f>
        <v>0</v>
      </c>
      <c r="J1891" s="34" t="str">
        <f>+CONSOLIDADO!P1895&amp;" - "&amp;CONSOLIDADO!Q1895&amp;" - "&amp;CONSOLIDADO!R1895&amp;" "&amp;CONSOLIDADO!S1895</f>
        <v xml:space="preserve"> -  -  </v>
      </c>
      <c r="K1891" s="34" t="str">
        <f>+CONSOLIDADO!J1895&amp;" "&amp;CONSOLIDADO!K1895</f>
        <v xml:space="preserve"> </v>
      </c>
      <c r="L1891" s="16" t="str">
        <f>+CONSOLIDADO!L1895&amp;" "&amp;CONSOLIDADO!M1895</f>
        <v xml:space="preserve"> </v>
      </c>
      <c r="M1891" s="16" t="str">
        <f>+CONSOLIDADO!N1895&amp;" "&amp;CONSOLIDADO!O1895</f>
        <v xml:space="preserve"> </v>
      </c>
    </row>
    <row r="1892" spans="1:13" x14ac:dyDescent="0.2">
      <c r="A1892" s="34" t="str">
        <f t="shared" si="145"/>
        <v>-1389</v>
      </c>
      <c r="B1892" s="34">
        <f t="shared" si="146"/>
        <v>1389</v>
      </c>
      <c r="C1892" s="34" t="str">
        <f t="shared" si="147"/>
        <v/>
      </c>
      <c r="D1892" s="34" t="str">
        <f t="shared" si="148"/>
        <v/>
      </c>
      <c r="E1892" s="34" t="str">
        <f t="shared" si="149"/>
        <v/>
      </c>
      <c r="F1892" s="35" t="str">
        <f>IF(ISERROR(CONSOLIDADO!D1896&amp;IF(LEN(CONSOLIDADO!G1896)=1,"00"&amp;CONSOLIDADO!G1896,IF(LEN(CONSOLIDADO!G1896)=2,"0"&amp;CONSOLIDADO!G1896,IF(LEN(CONSOLIDADO!G1896)=3,CONSOLIDADO!G1896,""))))=TRUE,"",CONSOLIDADO!D1896&amp;IF(LEN(CONSOLIDADO!G1896)=1,"00"&amp;CONSOLIDADO!G1896,IF(LEN(CONSOLIDADO!G1896)=2,"0"&amp;CONSOLIDADO!G1896,IF(LEN(CONSOLIDADO!G1896)=3,CONSOLIDADO!G1896,""))))</f>
        <v/>
      </c>
      <c r="G1892" s="16">
        <f>CONSOLIDADO!B1896</f>
        <v>0</v>
      </c>
      <c r="H1892" s="16" t="str">
        <f>MID(CONSOLIDADO!E1896,6,250)</f>
        <v/>
      </c>
      <c r="I1892" s="36">
        <f>CONSOLIDADO!H1896</f>
        <v>0</v>
      </c>
      <c r="J1892" s="34" t="str">
        <f>+CONSOLIDADO!P1896&amp;" - "&amp;CONSOLIDADO!Q1896&amp;" - "&amp;CONSOLIDADO!R1896&amp;" "&amp;CONSOLIDADO!S1896</f>
        <v xml:space="preserve"> -  -  </v>
      </c>
      <c r="K1892" s="34" t="str">
        <f>+CONSOLIDADO!J1896&amp;" "&amp;CONSOLIDADO!K1896</f>
        <v xml:space="preserve"> </v>
      </c>
      <c r="L1892" s="16" t="str">
        <f>+CONSOLIDADO!L1896&amp;" "&amp;CONSOLIDADO!M1896</f>
        <v xml:space="preserve"> </v>
      </c>
      <c r="M1892" s="16" t="str">
        <f>+CONSOLIDADO!N1896&amp;" "&amp;CONSOLIDADO!O1896</f>
        <v xml:space="preserve"> </v>
      </c>
    </row>
    <row r="1893" spans="1:13" x14ac:dyDescent="0.2">
      <c r="A1893" s="34" t="str">
        <f t="shared" si="145"/>
        <v>-1390</v>
      </c>
      <c r="B1893" s="34">
        <f t="shared" si="146"/>
        <v>1390</v>
      </c>
      <c r="C1893" s="34" t="str">
        <f t="shared" si="147"/>
        <v/>
      </c>
      <c r="D1893" s="34" t="str">
        <f t="shared" si="148"/>
        <v/>
      </c>
      <c r="E1893" s="34" t="str">
        <f t="shared" si="149"/>
        <v/>
      </c>
      <c r="F1893" s="35" t="str">
        <f>IF(ISERROR(CONSOLIDADO!D1897&amp;IF(LEN(CONSOLIDADO!G1897)=1,"00"&amp;CONSOLIDADO!G1897,IF(LEN(CONSOLIDADO!G1897)=2,"0"&amp;CONSOLIDADO!G1897,IF(LEN(CONSOLIDADO!G1897)=3,CONSOLIDADO!G1897,""))))=TRUE,"",CONSOLIDADO!D1897&amp;IF(LEN(CONSOLIDADO!G1897)=1,"00"&amp;CONSOLIDADO!G1897,IF(LEN(CONSOLIDADO!G1897)=2,"0"&amp;CONSOLIDADO!G1897,IF(LEN(CONSOLIDADO!G1897)=3,CONSOLIDADO!G1897,""))))</f>
        <v/>
      </c>
      <c r="G1893" s="16">
        <f>CONSOLIDADO!B1897</f>
        <v>0</v>
      </c>
      <c r="H1893" s="16" t="str">
        <f>MID(CONSOLIDADO!E1897,6,250)</f>
        <v/>
      </c>
      <c r="I1893" s="36">
        <f>CONSOLIDADO!H1897</f>
        <v>0</v>
      </c>
      <c r="J1893" s="34" t="str">
        <f>+CONSOLIDADO!P1897&amp;" - "&amp;CONSOLIDADO!Q1897&amp;" - "&amp;CONSOLIDADO!R1897&amp;" "&amp;CONSOLIDADO!S1897</f>
        <v xml:space="preserve"> -  -  </v>
      </c>
      <c r="K1893" s="34" t="str">
        <f>+CONSOLIDADO!J1897&amp;" "&amp;CONSOLIDADO!K1897</f>
        <v xml:space="preserve"> </v>
      </c>
      <c r="L1893" s="16" t="str">
        <f>+CONSOLIDADO!L1897&amp;" "&amp;CONSOLIDADO!M1897</f>
        <v xml:space="preserve"> </v>
      </c>
      <c r="M1893" s="16" t="str">
        <f>+CONSOLIDADO!N1897&amp;" "&amp;CONSOLIDADO!O1897</f>
        <v xml:space="preserve"> </v>
      </c>
    </row>
    <row r="1894" spans="1:13" x14ac:dyDescent="0.2">
      <c r="A1894" s="34" t="str">
        <f t="shared" si="145"/>
        <v>-1391</v>
      </c>
      <c r="B1894" s="34">
        <f t="shared" si="146"/>
        <v>1391</v>
      </c>
      <c r="C1894" s="34" t="str">
        <f t="shared" si="147"/>
        <v/>
      </c>
      <c r="D1894" s="34" t="str">
        <f t="shared" si="148"/>
        <v/>
      </c>
      <c r="E1894" s="34" t="str">
        <f t="shared" si="149"/>
        <v/>
      </c>
      <c r="F1894" s="35" t="str">
        <f>IF(ISERROR(CONSOLIDADO!D1898&amp;IF(LEN(CONSOLIDADO!G1898)=1,"00"&amp;CONSOLIDADO!G1898,IF(LEN(CONSOLIDADO!G1898)=2,"0"&amp;CONSOLIDADO!G1898,IF(LEN(CONSOLIDADO!G1898)=3,CONSOLIDADO!G1898,""))))=TRUE,"",CONSOLIDADO!D1898&amp;IF(LEN(CONSOLIDADO!G1898)=1,"00"&amp;CONSOLIDADO!G1898,IF(LEN(CONSOLIDADO!G1898)=2,"0"&amp;CONSOLIDADO!G1898,IF(LEN(CONSOLIDADO!G1898)=3,CONSOLIDADO!G1898,""))))</f>
        <v/>
      </c>
      <c r="G1894" s="16">
        <f>CONSOLIDADO!B1898</f>
        <v>0</v>
      </c>
      <c r="H1894" s="16" t="str">
        <f>MID(CONSOLIDADO!E1898,6,250)</f>
        <v/>
      </c>
      <c r="I1894" s="36">
        <f>CONSOLIDADO!H1898</f>
        <v>0</v>
      </c>
      <c r="J1894" s="34" t="str">
        <f>+CONSOLIDADO!P1898&amp;" - "&amp;CONSOLIDADO!Q1898&amp;" - "&amp;CONSOLIDADO!R1898&amp;" "&amp;CONSOLIDADO!S1898</f>
        <v xml:space="preserve"> -  -  </v>
      </c>
      <c r="K1894" s="34" t="str">
        <f>+CONSOLIDADO!J1898&amp;" "&amp;CONSOLIDADO!K1898</f>
        <v xml:space="preserve"> </v>
      </c>
      <c r="L1894" s="16" t="str">
        <f>+CONSOLIDADO!L1898&amp;" "&amp;CONSOLIDADO!M1898</f>
        <v xml:space="preserve"> </v>
      </c>
      <c r="M1894" s="16" t="str">
        <f>+CONSOLIDADO!N1898&amp;" "&amp;CONSOLIDADO!O1898</f>
        <v xml:space="preserve"> </v>
      </c>
    </row>
    <row r="1895" spans="1:13" x14ac:dyDescent="0.2">
      <c r="A1895" s="34" t="str">
        <f t="shared" si="145"/>
        <v>-1392</v>
      </c>
      <c r="B1895" s="34">
        <f t="shared" si="146"/>
        <v>1392</v>
      </c>
      <c r="C1895" s="34" t="str">
        <f t="shared" si="147"/>
        <v/>
      </c>
      <c r="D1895" s="34" t="str">
        <f t="shared" si="148"/>
        <v/>
      </c>
      <c r="E1895" s="34" t="str">
        <f t="shared" si="149"/>
        <v/>
      </c>
      <c r="F1895" s="35" t="str">
        <f>IF(ISERROR(CONSOLIDADO!D1899&amp;IF(LEN(CONSOLIDADO!G1899)=1,"00"&amp;CONSOLIDADO!G1899,IF(LEN(CONSOLIDADO!G1899)=2,"0"&amp;CONSOLIDADO!G1899,IF(LEN(CONSOLIDADO!G1899)=3,CONSOLIDADO!G1899,""))))=TRUE,"",CONSOLIDADO!D1899&amp;IF(LEN(CONSOLIDADO!G1899)=1,"00"&amp;CONSOLIDADO!G1899,IF(LEN(CONSOLIDADO!G1899)=2,"0"&amp;CONSOLIDADO!G1899,IF(LEN(CONSOLIDADO!G1899)=3,CONSOLIDADO!G1899,""))))</f>
        <v/>
      </c>
      <c r="G1895" s="16">
        <f>CONSOLIDADO!B1899</f>
        <v>0</v>
      </c>
      <c r="H1895" s="16" t="str">
        <f>MID(CONSOLIDADO!E1899,6,250)</f>
        <v/>
      </c>
      <c r="I1895" s="36">
        <f>CONSOLIDADO!H1899</f>
        <v>0</v>
      </c>
      <c r="J1895" s="34" t="str">
        <f>+CONSOLIDADO!P1899&amp;" - "&amp;CONSOLIDADO!Q1899&amp;" - "&amp;CONSOLIDADO!R1899&amp;" "&amp;CONSOLIDADO!S1899</f>
        <v xml:space="preserve"> -  -  </v>
      </c>
      <c r="K1895" s="34" t="str">
        <f>+CONSOLIDADO!J1899&amp;" "&amp;CONSOLIDADO!K1899</f>
        <v xml:space="preserve"> </v>
      </c>
      <c r="L1895" s="16" t="str">
        <f>+CONSOLIDADO!L1899&amp;" "&amp;CONSOLIDADO!M1899</f>
        <v xml:space="preserve"> </v>
      </c>
      <c r="M1895" s="16" t="str">
        <f>+CONSOLIDADO!N1899&amp;" "&amp;CONSOLIDADO!O1899</f>
        <v xml:space="preserve"> </v>
      </c>
    </row>
    <row r="1896" spans="1:13" x14ac:dyDescent="0.2">
      <c r="A1896" s="34" t="str">
        <f t="shared" si="145"/>
        <v>-1393</v>
      </c>
      <c r="B1896" s="34">
        <f t="shared" si="146"/>
        <v>1393</v>
      </c>
      <c r="C1896" s="34" t="str">
        <f t="shared" si="147"/>
        <v/>
      </c>
      <c r="D1896" s="34" t="str">
        <f t="shared" si="148"/>
        <v/>
      </c>
      <c r="E1896" s="34" t="str">
        <f t="shared" si="149"/>
        <v/>
      </c>
      <c r="F1896" s="35" t="str">
        <f>IF(ISERROR(CONSOLIDADO!D1900&amp;IF(LEN(CONSOLIDADO!G1900)=1,"00"&amp;CONSOLIDADO!G1900,IF(LEN(CONSOLIDADO!G1900)=2,"0"&amp;CONSOLIDADO!G1900,IF(LEN(CONSOLIDADO!G1900)=3,CONSOLIDADO!G1900,""))))=TRUE,"",CONSOLIDADO!D1900&amp;IF(LEN(CONSOLIDADO!G1900)=1,"00"&amp;CONSOLIDADO!G1900,IF(LEN(CONSOLIDADO!G1900)=2,"0"&amp;CONSOLIDADO!G1900,IF(LEN(CONSOLIDADO!G1900)=3,CONSOLIDADO!G1900,""))))</f>
        <v/>
      </c>
      <c r="G1896" s="16">
        <f>CONSOLIDADO!B1900</f>
        <v>0</v>
      </c>
      <c r="H1896" s="16" t="str">
        <f>MID(CONSOLIDADO!E1900,6,250)</f>
        <v/>
      </c>
      <c r="I1896" s="36">
        <f>CONSOLIDADO!H1900</f>
        <v>0</v>
      </c>
      <c r="J1896" s="34" t="str">
        <f>+CONSOLIDADO!P1900&amp;" - "&amp;CONSOLIDADO!Q1900&amp;" - "&amp;CONSOLIDADO!R1900&amp;" "&amp;CONSOLIDADO!S1900</f>
        <v xml:space="preserve"> -  -  </v>
      </c>
      <c r="K1896" s="34" t="str">
        <f>+CONSOLIDADO!J1900&amp;" "&amp;CONSOLIDADO!K1900</f>
        <v xml:space="preserve"> </v>
      </c>
      <c r="L1896" s="16" t="str">
        <f>+CONSOLIDADO!L1900&amp;" "&amp;CONSOLIDADO!M1900</f>
        <v xml:space="preserve"> </v>
      </c>
      <c r="M1896" s="16" t="str">
        <f>+CONSOLIDADO!N1900&amp;" "&amp;CONSOLIDADO!O1900</f>
        <v xml:space="preserve"> </v>
      </c>
    </row>
    <row r="1897" spans="1:13" x14ac:dyDescent="0.2">
      <c r="A1897" s="34" t="str">
        <f t="shared" si="145"/>
        <v>-1394</v>
      </c>
      <c r="B1897" s="34">
        <f t="shared" si="146"/>
        <v>1394</v>
      </c>
      <c r="C1897" s="34" t="str">
        <f t="shared" si="147"/>
        <v/>
      </c>
      <c r="D1897" s="34" t="str">
        <f t="shared" si="148"/>
        <v/>
      </c>
      <c r="E1897" s="34" t="str">
        <f t="shared" si="149"/>
        <v/>
      </c>
      <c r="F1897" s="35" t="str">
        <f>IF(ISERROR(CONSOLIDADO!D1901&amp;IF(LEN(CONSOLIDADO!G1901)=1,"00"&amp;CONSOLIDADO!G1901,IF(LEN(CONSOLIDADO!G1901)=2,"0"&amp;CONSOLIDADO!G1901,IF(LEN(CONSOLIDADO!G1901)=3,CONSOLIDADO!G1901,""))))=TRUE,"",CONSOLIDADO!D1901&amp;IF(LEN(CONSOLIDADO!G1901)=1,"00"&amp;CONSOLIDADO!G1901,IF(LEN(CONSOLIDADO!G1901)=2,"0"&amp;CONSOLIDADO!G1901,IF(LEN(CONSOLIDADO!G1901)=3,CONSOLIDADO!G1901,""))))</f>
        <v/>
      </c>
      <c r="G1897" s="16">
        <f>CONSOLIDADO!B1901</f>
        <v>0</v>
      </c>
      <c r="H1897" s="16" t="str">
        <f>MID(CONSOLIDADO!E1901,6,250)</f>
        <v/>
      </c>
      <c r="I1897" s="36">
        <f>CONSOLIDADO!H1901</f>
        <v>0</v>
      </c>
      <c r="J1897" s="34" t="str">
        <f>+CONSOLIDADO!P1901&amp;" - "&amp;CONSOLIDADO!Q1901&amp;" - "&amp;CONSOLIDADO!R1901&amp;" "&amp;CONSOLIDADO!S1901</f>
        <v xml:space="preserve"> -  -  </v>
      </c>
      <c r="K1897" s="34" t="str">
        <f>+CONSOLIDADO!J1901&amp;" "&amp;CONSOLIDADO!K1901</f>
        <v xml:space="preserve"> </v>
      </c>
      <c r="L1897" s="16" t="str">
        <f>+CONSOLIDADO!L1901&amp;" "&amp;CONSOLIDADO!M1901</f>
        <v xml:space="preserve"> </v>
      </c>
      <c r="M1897" s="16" t="str">
        <f>+CONSOLIDADO!N1901&amp;" "&amp;CONSOLIDADO!O1901</f>
        <v xml:space="preserve"> </v>
      </c>
    </row>
    <row r="1898" spans="1:13" x14ac:dyDescent="0.2">
      <c r="A1898" s="34" t="str">
        <f t="shared" si="145"/>
        <v>-1395</v>
      </c>
      <c r="B1898" s="34">
        <f t="shared" si="146"/>
        <v>1395</v>
      </c>
      <c r="C1898" s="34" t="str">
        <f t="shared" si="147"/>
        <v/>
      </c>
      <c r="D1898" s="34" t="str">
        <f t="shared" si="148"/>
        <v/>
      </c>
      <c r="E1898" s="34" t="str">
        <f t="shared" si="149"/>
        <v/>
      </c>
      <c r="F1898" s="35" t="str">
        <f>IF(ISERROR(CONSOLIDADO!D1902&amp;IF(LEN(CONSOLIDADO!G1902)=1,"00"&amp;CONSOLIDADO!G1902,IF(LEN(CONSOLIDADO!G1902)=2,"0"&amp;CONSOLIDADO!G1902,IF(LEN(CONSOLIDADO!G1902)=3,CONSOLIDADO!G1902,""))))=TRUE,"",CONSOLIDADO!D1902&amp;IF(LEN(CONSOLIDADO!G1902)=1,"00"&amp;CONSOLIDADO!G1902,IF(LEN(CONSOLIDADO!G1902)=2,"0"&amp;CONSOLIDADO!G1902,IF(LEN(CONSOLIDADO!G1902)=3,CONSOLIDADO!G1902,""))))</f>
        <v/>
      </c>
      <c r="G1898" s="16">
        <f>CONSOLIDADO!B1902</f>
        <v>0</v>
      </c>
      <c r="H1898" s="16" t="str">
        <f>MID(CONSOLIDADO!E1902,6,250)</f>
        <v/>
      </c>
      <c r="I1898" s="36">
        <f>CONSOLIDADO!H1902</f>
        <v>0</v>
      </c>
      <c r="J1898" s="34" t="str">
        <f>+CONSOLIDADO!P1902&amp;" - "&amp;CONSOLIDADO!Q1902&amp;" - "&amp;CONSOLIDADO!R1902&amp;" "&amp;CONSOLIDADO!S1902</f>
        <v xml:space="preserve"> -  -  </v>
      </c>
      <c r="K1898" s="34" t="str">
        <f>+CONSOLIDADO!J1902&amp;" "&amp;CONSOLIDADO!K1902</f>
        <v xml:space="preserve"> </v>
      </c>
      <c r="L1898" s="16" t="str">
        <f>+CONSOLIDADO!L1902&amp;" "&amp;CONSOLIDADO!M1902</f>
        <v xml:space="preserve"> </v>
      </c>
      <c r="M1898" s="16" t="str">
        <f>+CONSOLIDADO!N1902&amp;" "&amp;CONSOLIDADO!O1902</f>
        <v xml:space="preserve"> </v>
      </c>
    </row>
    <row r="1899" spans="1:13" x14ac:dyDescent="0.2">
      <c r="A1899" s="34" t="str">
        <f t="shared" si="145"/>
        <v>-1396</v>
      </c>
      <c r="B1899" s="34">
        <f t="shared" si="146"/>
        <v>1396</v>
      </c>
      <c r="C1899" s="34" t="str">
        <f t="shared" si="147"/>
        <v/>
      </c>
      <c r="D1899" s="34" t="str">
        <f t="shared" si="148"/>
        <v/>
      </c>
      <c r="E1899" s="34" t="str">
        <f t="shared" si="149"/>
        <v/>
      </c>
      <c r="F1899" s="35" t="str">
        <f>IF(ISERROR(CONSOLIDADO!D1903&amp;IF(LEN(CONSOLIDADO!G1903)=1,"00"&amp;CONSOLIDADO!G1903,IF(LEN(CONSOLIDADO!G1903)=2,"0"&amp;CONSOLIDADO!G1903,IF(LEN(CONSOLIDADO!G1903)=3,CONSOLIDADO!G1903,""))))=TRUE,"",CONSOLIDADO!D1903&amp;IF(LEN(CONSOLIDADO!G1903)=1,"00"&amp;CONSOLIDADO!G1903,IF(LEN(CONSOLIDADO!G1903)=2,"0"&amp;CONSOLIDADO!G1903,IF(LEN(CONSOLIDADO!G1903)=3,CONSOLIDADO!G1903,""))))</f>
        <v/>
      </c>
      <c r="G1899" s="16">
        <f>CONSOLIDADO!B1903</f>
        <v>0</v>
      </c>
      <c r="H1899" s="16" t="str">
        <f>MID(CONSOLIDADO!E1903,6,250)</f>
        <v/>
      </c>
      <c r="I1899" s="36">
        <f>CONSOLIDADO!H1903</f>
        <v>0</v>
      </c>
      <c r="J1899" s="34" t="str">
        <f>+CONSOLIDADO!P1903&amp;" - "&amp;CONSOLIDADO!Q1903&amp;" - "&amp;CONSOLIDADO!R1903&amp;" "&amp;CONSOLIDADO!S1903</f>
        <v xml:space="preserve"> -  -  </v>
      </c>
      <c r="K1899" s="34" t="str">
        <f>+CONSOLIDADO!J1903&amp;" "&amp;CONSOLIDADO!K1903</f>
        <v xml:space="preserve"> </v>
      </c>
      <c r="L1899" s="16" t="str">
        <f>+CONSOLIDADO!L1903&amp;" "&amp;CONSOLIDADO!M1903</f>
        <v xml:space="preserve"> </v>
      </c>
      <c r="M1899" s="16" t="str">
        <f>+CONSOLIDADO!N1903&amp;" "&amp;CONSOLIDADO!O1903</f>
        <v xml:space="preserve"> </v>
      </c>
    </row>
    <row r="1900" spans="1:13" x14ac:dyDescent="0.2">
      <c r="A1900" s="34" t="str">
        <f t="shared" si="145"/>
        <v>-1397</v>
      </c>
      <c r="B1900" s="34">
        <f t="shared" si="146"/>
        <v>1397</v>
      </c>
      <c r="C1900" s="34" t="str">
        <f t="shared" si="147"/>
        <v/>
      </c>
      <c r="D1900" s="34" t="str">
        <f t="shared" si="148"/>
        <v/>
      </c>
      <c r="E1900" s="34" t="str">
        <f t="shared" si="149"/>
        <v/>
      </c>
      <c r="F1900" s="35" t="str">
        <f>IF(ISERROR(CONSOLIDADO!D1904&amp;IF(LEN(CONSOLIDADO!G1904)=1,"00"&amp;CONSOLIDADO!G1904,IF(LEN(CONSOLIDADO!G1904)=2,"0"&amp;CONSOLIDADO!G1904,IF(LEN(CONSOLIDADO!G1904)=3,CONSOLIDADO!G1904,""))))=TRUE,"",CONSOLIDADO!D1904&amp;IF(LEN(CONSOLIDADO!G1904)=1,"00"&amp;CONSOLIDADO!G1904,IF(LEN(CONSOLIDADO!G1904)=2,"0"&amp;CONSOLIDADO!G1904,IF(LEN(CONSOLIDADO!G1904)=3,CONSOLIDADO!G1904,""))))</f>
        <v/>
      </c>
      <c r="G1900" s="16">
        <f>CONSOLIDADO!B1904</f>
        <v>0</v>
      </c>
      <c r="H1900" s="16" t="str">
        <f>MID(CONSOLIDADO!E1904,6,250)</f>
        <v/>
      </c>
      <c r="I1900" s="36">
        <f>CONSOLIDADO!H1904</f>
        <v>0</v>
      </c>
      <c r="J1900" s="34" t="str">
        <f>+CONSOLIDADO!P1904&amp;" - "&amp;CONSOLIDADO!Q1904&amp;" - "&amp;CONSOLIDADO!R1904&amp;" "&amp;CONSOLIDADO!S1904</f>
        <v xml:space="preserve"> -  -  </v>
      </c>
      <c r="K1900" s="34" t="str">
        <f>+CONSOLIDADO!J1904&amp;" "&amp;CONSOLIDADO!K1904</f>
        <v xml:space="preserve"> </v>
      </c>
      <c r="L1900" s="16" t="str">
        <f>+CONSOLIDADO!L1904&amp;" "&amp;CONSOLIDADO!M1904</f>
        <v xml:space="preserve"> </v>
      </c>
      <c r="M1900" s="16" t="str">
        <f>+CONSOLIDADO!N1904&amp;" "&amp;CONSOLIDADO!O1904</f>
        <v xml:space="preserve"> </v>
      </c>
    </row>
    <row r="1901" spans="1:13" x14ac:dyDescent="0.2">
      <c r="A1901" s="34" t="str">
        <f t="shared" si="145"/>
        <v>-1398</v>
      </c>
      <c r="B1901" s="34">
        <f t="shared" si="146"/>
        <v>1398</v>
      </c>
      <c r="C1901" s="34" t="str">
        <f t="shared" si="147"/>
        <v/>
      </c>
      <c r="D1901" s="34" t="str">
        <f t="shared" si="148"/>
        <v/>
      </c>
      <c r="E1901" s="34" t="str">
        <f t="shared" si="149"/>
        <v/>
      </c>
      <c r="F1901" s="35" t="str">
        <f>IF(ISERROR(CONSOLIDADO!D1905&amp;IF(LEN(CONSOLIDADO!G1905)=1,"00"&amp;CONSOLIDADO!G1905,IF(LEN(CONSOLIDADO!G1905)=2,"0"&amp;CONSOLIDADO!G1905,IF(LEN(CONSOLIDADO!G1905)=3,CONSOLIDADO!G1905,""))))=TRUE,"",CONSOLIDADO!D1905&amp;IF(LEN(CONSOLIDADO!G1905)=1,"00"&amp;CONSOLIDADO!G1905,IF(LEN(CONSOLIDADO!G1905)=2,"0"&amp;CONSOLIDADO!G1905,IF(LEN(CONSOLIDADO!G1905)=3,CONSOLIDADO!G1905,""))))</f>
        <v/>
      </c>
      <c r="G1901" s="16">
        <f>CONSOLIDADO!B1905</f>
        <v>0</v>
      </c>
      <c r="H1901" s="16" t="str">
        <f>MID(CONSOLIDADO!E1905,6,250)</f>
        <v/>
      </c>
      <c r="I1901" s="36">
        <f>CONSOLIDADO!H1905</f>
        <v>0</v>
      </c>
      <c r="J1901" s="34" t="str">
        <f>+CONSOLIDADO!P1905&amp;" - "&amp;CONSOLIDADO!Q1905&amp;" - "&amp;CONSOLIDADO!R1905&amp;" "&amp;CONSOLIDADO!S1905</f>
        <v xml:space="preserve"> -  -  </v>
      </c>
      <c r="K1901" s="34" t="str">
        <f>+CONSOLIDADO!J1905&amp;" "&amp;CONSOLIDADO!K1905</f>
        <v xml:space="preserve"> </v>
      </c>
      <c r="L1901" s="16" t="str">
        <f>+CONSOLIDADO!L1905&amp;" "&amp;CONSOLIDADO!M1905</f>
        <v xml:space="preserve"> </v>
      </c>
      <c r="M1901" s="16" t="str">
        <f>+CONSOLIDADO!N1905&amp;" "&amp;CONSOLIDADO!O1905</f>
        <v xml:space="preserve"> </v>
      </c>
    </row>
    <row r="1902" spans="1:13" x14ac:dyDescent="0.2">
      <c r="A1902" s="34" t="str">
        <f t="shared" si="145"/>
        <v>-1399</v>
      </c>
      <c r="B1902" s="34">
        <f t="shared" si="146"/>
        <v>1399</v>
      </c>
      <c r="C1902" s="34" t="str">
        <f t="shared" si="147"/>
        <v/>
      </c>
      <c r="D1902" s="34" t="str">
        <f t="shared" si="148"/>
        <v/>
      </c>
      <c r="E1902" s="34" t="str">
        <f t="shared" si="149"/>
        <v/>
      </c>
      <c r="F1902" s="35" t="str">
        <f>IF(ISERROR(CONSOLIDADO!D1906&amp;IF(LEN(CONSOLIDADO!G1906)=1,"00"&amp;CONSOLIDADO!G1906,IF(LEN(CONSOLIDADO!G1906)=2,"0"&amp;CONSOLIDADO!G1906,IF(LEN(CONSOLIDADO!G1906)=3,CONSOLIDADO!G1906,""))))=TRUE,"",CONSOLIDADO!D1906&amp;IF(LEN(CONSOLIDADO!G1906)=1,"00"&amp;CONSOLIDADO!G1906,IF(LEN(CONSOLIDADO!G1906)=2,"0"&amp;CONSOLIDADO!G1906,IF(LEN(CONSOLIDADO!G1906)=3,CONSOLIDADO!G1906,""))))</f>
        <v/>
      </c>
      <c r="G1902" s="16">
        <f>CONSOLIDADO!B1906</f>
        <v>0</v>
      </c>
      <c r="H1902" s="16" t="str">
        <f>MID(CONSOLIDADO!E1906,6,250)</f>
        <v/>
      </c>
      <c r="I1902" s="36">
        <f>CONSOLIDADO!H1906</f>
        <v>0</v>
      </c>
      <c r="J1902" s="34" t="str">
        <f>+CONSOLIDADO!P1906&amp;" - "&amp;CONSOLIDADO!Q1906&amp;" - "&amp;CONSOLIDADO!R1906&amp;" "&amp;CONSOLIDADO!S1906</f>
        <v xml:space="preserve"> -  -  </v>
      </c>
      <c r="K1902" s="34" t="str">
        <f>+CONSOLIDADO!J1906&amp;" "&amp;CONSOLIDADO!K1906</f>
        <v xml:space="preserve"> </v>
      </c>
      <c r="L1902" s="16" t="str">
        <f>+CONSOLIDADO!L1906&amp;" "&amp;CONSOLIDADO!M1906</f>
        <v xml:space="preserve"> </v>
      </c>
      <c r="M1902" s="16" t="str">
        <f>+CONSOLIDADO!N1906&amp;" "&amp;CONSOLIDADO!O1906</f>
        <v xml:space="preserve"> </v>
      </c>
    </row>
    <row r="1903" spans="1:13" x14ac:dyDescent="0.2">
      <c r="A1903" s="34" t="str">
        <f t="shared" si="145"/>
        <v>-1400</v>
      </c>
      <c r="B1903" s="34">
        <f t="shared" si="146"/>
        <v>1400</v>
      </c>
      <c r="C1903" s="34" t="str">
        <f t="shared" si="147"/>
        <v/>
      </c>
      <c r="D1903" s="34" t="str">
        <f t="shared" si="148"/>
        <v/>
      </c>
      <c r="E1903" s="34" t="str">
        <f t="shared" si="149"/>
        <v/>
      </c>
      <c r="F1903" s="35" t="str">
        <f>IF(ISERROR(CONSOLIDADO!D1907&amp;IF(LEN(CONSOLIDADO!G1907)=1,"00"&amp;CONSOLIDADO!G1907,IF(LEN(CONSOLIDADO!G1907)=2,"0"&amp;CONSOLIDADO!G1907,IF(LEN(CONSOLIDADO!G1907)=3,CONSOLIDADO!G1907,""))))=TRUE,"",CONSOLIDADO!D1907&amp;IF(LEN(CONSOLIDADO!G1907)=1,"00"&amp;CONSOLIDADO!G1907,IF(LEN(CONSOLIDADO!G1907)=2,"0"&amp;CONSOLIDADO!G1907,IF(LEN(CONSOLIDADO!G1907)=3,CONSOLIDADO!G1907,""))))</f>
        <v/>
      </c>
      <c r="G1903" s="16">
        <f>CONSOLIDADO!B1907</f>
        <v>0</v>
      </c>
      <c r="H1903" s="16" t="str">
        <f>MID(CONSOLIDADO!E1907,6,250)</f>
        <v/>
      </c>
      <c r="I1903" s="36">
        <f>CONSOLIDADO!H1907</f>
        <v>0</v>
      </c>
      <c r="J1903" s="34" t="str">
        <f>+CONSOLIDADO!P1907&amp;" - "&amp;CONSOLIDADO!Q1907&amp;" - "&amp;CONSOLIDADO!R1907&amp;" "&amp;CONSOLIDADO!S1907</f>
        <v xml:space="preserve"> -  -  </v>
      </c>
      <c r="K1903" s="34" t="str">
        <f>+CONSOLIDADO!J1907&amp;" "&amp;CONSOLIDADO!K1907</f>
        <v xml:space="preserve"> </v>
      </c>
      <c r="L1903" s="16" t="str">
        <f>+CONSOLIDADO!L1907&amp;" "&amp;CONSOLIDADO!M1907</f>
        <v xml:space="preserve"> </v>
      </c>
      <c r="M1903" s="16" t="str">
        <f>+CONSOLIDADO!N1907&amp;" "&amp;CONSOLIDADO!O1907</f>
        <v xml:space="preserve"> </v>
      </c>
    </row>
    <row r="1904" spans="1:13" x14ac:dyDescent="0.2">
      <c r="A1904" s="34" t="str">
        <f t="shared" si="145"/>
        <v>-1401</v>
      </c>
      <c r="B1904" s="34">
        <f t="shared" si="146"/>
        <v>1401</v>
      </c>
      <c r="C1904" s="34" t="str">
        <f t="shared" si="147"/>
        <v/>
      </c>
      <c r="D1904" s="34" t="str">
        <f t="shared" si="148"/>
        <v/>
      </c>
      <c r="E1904" s="34" t="str">
        <f t="shared" si="149"/>
        <v/>
      </c>
      <c r="F1904" s="35" t="str">
        <f>IF(ISERROR(CONSOLIDADO!D1908&amp;IF(LEN(CONSOLIDADO!G1908)=1,"00"&amp;CONSOLIDADO!G1908,IF(LEN(CONSOLIDADO!G1908)=2,"0"&amp;CONSOLIDADO!G1908,IF(LEN(CONSOLIDADO!G1908)=3,CONSOLIDADO!G1908,""))))=TRUE,"",CONSOLIDADO!D1908&amp;IF(LEN(CONSOLIDADO!G1908)=1,"00"&amp;CONSOLIDADO!G1908,IF(LEN(CONSOLIDADO!G1908)=2,"0"&amp;CONSOLIDADO!G1908,IF(LEN(CONSOLIDADO!G1908)=3,CONSOLIDADO!G1908,""))))</f>
        <v/>
      </c>
      <c r="G1904" s="16">
        <f>CONSOLIDADO!B1908</f>
        <v>0</v>
      </c>
      <c r="H1904" s="16" t="str">
        <f>MID(CONSOLIDADO!E1908,6,250)</f>
        <v/>
      </c>
      <c r="I1904" s="36">
        <f>CONSOLIDADO!H1908</f>
        <v>0</v>
      </c>
      <c r="J1904" s="34" t="str">
        <f>+CONSOLIDADO!P1908&amp;" - "&amp;CONSOLIDADO!Q1908&amp;" - "&amp;CONSOLIDADO!R1908&amp;" "&amp;CONSOLIDADO!S1908</f>
        <v xml:space="preserve"> -  -  </v>
      </c>
      <c r="K1904" s="34" t="str">
        <f>+CONSOLIDADO!J1908&amp;" "&amp;CONSOLIDADO!K1908</f>
        <v xml:space="preserve"> </v>
      </c>
      <c r="L1904" s="16" t="str">
        <f>+CONSOLIDADO!L1908&amp;" "&amp;CONSOLIDADO!M1908</f>
        <v xml:space="preserve"> </v>
      </c>
      <c r="M1904" s="16" t="str">
        <f>+CONSOLIDADO!N1908&amp;" "&amp;CONSOLIDADO!O1908</f>
        <v xml:space="preserve"> </v>
      </c>
    </row>
    <row r="1905" spans="1:13" x14ac:dyDescent="0.2">
      <c r="A1905" s="34" t="str">
        <f t="shared" si="145"/>
        <v>-1402</v>
      </c>
      <c r="B1905" s="34">
        <f t="shared" si="146"/>
        <v>1402</v>
      </c>
      <c r="C1905" s="34" t="str">
        <f t="shared" si="147"/>
        <v/>
      </c>
      <c r="D1905" s="34" t="str">
        <f t="shared" si="148"/>
        <v/>
      </c>
      <c r="E1905" s="34" t="str">
        <f t="shared" si="149"/>
        <v/>
      </c>
      <c r="F1905" s="35" t="str">
        <f>IF(ISERROR(CONSOLIDADO!D1909&amp;IF(LEN(CONSOLIDADO!G1909)=1,"00"&amp;CONSOLIDADO!G1909,IF(LEN(CONSOLIDADO!G1909)=2,"0"&amp;CONSOLIDADO!G1909,IF(LEN(CONSOLIDADO!G1909)=3,CONSOLIDADO!G1909,""))))=TRUE,"",CONSOLIDADO!D1909&amp;IF(LEN(CONSOLIDADO!G1909)=1,"00"&amp;CONSOLIDADO!G1909,IF(LEN(CONSOLIDADO!G1909)=2,"0"&amp;CONSOLIDADO!G1909,IF(LEN(CONSOLIDADO!G1909)=3,CONSOLIDADO!G1909,""))))</f>
        <v/>
      </c>
      <c r="G1905" s="16">
        <f>CONSOLIDADO!B1909</f>
        <v>0</v>
      </c>
      <c r="H1905" s="16" t="str">
        <f>MID(CONSOLIDADO!E1909,6,250)</f>
        <v/>
      </c>
      <c r="I1905" s="36">
        <f>CONSOLIDADO!H1909</f>
        <v>0</v>
      </c>
      <c r="J1905" s="34" t="str">
        <f>+CONSOLIDADO!P1909&amp;" - "&amp;CONSOLIDADO!Q1909&amp;" - "&amp;CONSOLIDADO!R1909&amp;" "&amp;CONSOLIDADO!S1909</f>
        <v xml:space="preserve"> -  -  </v>
      </c>
      <c r="K1905" s="34" t="str">
        <f>+CONSOLIDADO!J1909&amp;" "&amp;CONSOLIDADO!K1909</f>
        <v xml:space="preserve"> </v>
      </c>
      <c r="L1905" s="16" t="str">
        <f>+CONSOLIDADO!L1909&amp;" "&amp;CONSOLIDADO!M1909</f>
        <v xml:space="preserve"> </v>
      </c>
      <c r="M1905" s="16" t="str">
        <f>+CONSOLIDADO!N1909&amp;" "&amp;CONSOLIDADO!O1909</f>
        <v xml:space="preserve"> </v>
      </c>
    </row>
    <row r="1906" spans="1:13" x14ac:dyDescent="0.2">
      <c r="A1906" s="34" t="str">
        <f t="shared" si="145"/>
        <v>-1403</v>
      </c>
      <c r="B1906" s="34">
        <f t="shared" si="146"/>
        <v>1403</v>
      </c>
      <c r="C1906" s="34" t="str">
        <f t="shared" si="147"/>
        <v/>
      </c>
      <c r="D1906" s="34" t="str">
        <f t="shared" si="148"/>
        <v/>
      </c>
      <c r="E1906" s="34" t="str">
        <f t="shared" si="149"/>
        <v/>
      </c>
      <c r="F1906" s="35" t="str">
        <f>IF(ISERROR(CONSOLIDADO!D1910&amp;IF(LEN(CONSOLIDADO!G1910)=1,"00"&amp;CONSOLIDADO!G1910,IF(LEN(CONSOLIDADO!G1910)=2,"0"&amp;CONSOLIDADO!G1910,IF(LEN(CONSOLIDADO!G1910)=3,CONSOLIDADO!G1910,""))))=TRUE,"",CONSOLIDADO!D1910&amp;IF(LEN(CONSOLIDADO!G1910)=1,"00"&amp;CONSOLIDADO!G1910,IF(LEN(CONSOLIDADO!G1910)=2,"0"&amp;CONSOLIDADO!G1910,IF(LEN(CONSOLIDADO!G1910)=3,CONSOLIDADO!G1910,""))))</f>
        <v/>
      </c>
      <c r="G1906" s="16">
        <f>CONSOLIDADO!B1910</f>
        <v>0</v>
      </c>
      <c r="H1906" s="16" t="str">
        <f>MID(CONSOLIDADO!E1910,6,250)</f>
        <v/>
      </c>
      <c r="I1906" s="36">
        <f>CONSOLIDADO!H1910</f>
        <v>0</v>
      </c>
      <c r="J1906" s="34" t="str">
        <f>+CONSOLIDADO!P1910&amp;" - "&amp;CONSOLIDADO!Q1910&amp;" - "&amp;CONSOLIDADO!R1910&amp;" "&amp;CONSOLIDADO!S1910</f>
        <v xml:space="preserve"> -  -  </v>
      </c>
      <c r="K1906" s="34" t="str">
        <f>+CONSOLIDADO!J1910&amp;" "&amp;CONSOLIDADO!K1910</f>
        <v xml:space="preserve"> </v>
      </c>
      <c r="L1906" s="16" t="str">
        <f>+CONSOLIDADO!L1910&amp;" "&amp;CONSOLIDADO!M1910</f>
        <v xml:space="preserve"> </v>
      </c>
      <c r="M1906" s="16" t="str">
        <f>+CONSOLIDADO!N1910&amp;" "&amp;CONSOLIDADO!O1910</f>
        <v xml:space="preserve"> </v>
      </c>
    </row>
    <row r="1907" spans="1:13" x14ac:dyDescent="0.2">
      <c r="A1907" s="34" t="str">
        <f t="shared" si="145"/>
        <v>-1404</v>
      </c>
      <c r="B1907" s="34">
        <f t="shared" si="146"/>
        <v>1404</v>
      </c>
      <c r="C1907" s="34" t="str">
        <f t="shared" si="147"/>
        <v/>
      </c>
      <c r="D1907" s="34" t="str">
        <f t="shared" si="148"/>
        <v/>
      </c>
      <c r="E1907" s="34" t="str">
        <f t="shared" si="149"/>
        <v/>
      </c>
      <c r="F1907" s="35" t="str">
        <f>IF(ISERROR(CONSOLIDADO!D1911&amp;IF(LEN(CONSOLIDADO!G1911)=1,"00"&amp;CONSOLIDADO!G1911,IF(LEN(CONSOLIDADO!G1911)=2,"0"&amp;CONSOLIDADO!G1911,IF(LEN(CONSOLIDADO!G1911)=3,CONSOLIDADO!G1911,""))))=TRUE,"",CONSOLIDADO!D1911&amp;IF(LEN(CONSOLIDADO!G1911)=1,"00"&amp;CONSOLIDADO!G1911,IF(LEN(CONSOLIDADO!G1911)=2,"0"&amp;CONSOLIDADO!G1911,IF(LEN(CONSOLIDADO!G1911)=3,CONSOLIDADO!G1911,""))))</f>
        <v/>
      </c>
      <c r="G1907" s="16">
        <f>CONSOLIDADO!B1911</f>
        <v>0</v>
      </c>
      <c r="H1907" s="16" t="str">
        <f>MID(CONSOLIDADO!E1911,6,250)</f>
        <v/>
      </c>
      <c r="I1907" s="36">
        <f>CONSOLIDADO!H1911</f>
        <v>0</v>
      </c>
      <c r="J1907" s="34" t="str">
        <f>+CONSOLIDADO!P1911&amp;" - "&amp;CONSOLIDADO!Q1911&amp;" - "&amp;CONSOLIDADO!R1911&amp;" "&amp;CONSOLIDADO!S1911</f>
        <v xml:space="preserve"> -  -  </v>
      </c>
      <c r="K1907" s="34" t="str">
        <f>+CONSOLIDADO!J1911&amp;" "&amp;CONSOLIDADO!K1911</f>
        <v xml:space="preserve"> </v>
      </c>
      <c r="L1907" s="16" t="str">
        <f>+CONSOLIDADO!L1911&amp;" "&amp;CONSOLIDADO!M1911</f>
        <v xml:space="preserve"> </v>
      </c>
      <c r="M1907" s="16" t="str">
        <f>+CONSOLIDADO!N1911&amp;" "&amp;CONSOLIDADO!O1911</f>
        <v xml:space="preserve"> </v>
      </c>
    </row>
    <row r="1908" spans="1:13" x14ac:dyDescent="0.2">
      <c r="A1908" s="34" t="str">
        <f t="shared" si="145"/>
        <v>-1405</v>
      </c>
      <c r="B1908" s="34">
        <f t="shared" si="146"/>
        <v>1405</v>
      </c>
      <c r="C1908" s="34" t="str">
        <f t="shared" si="147"/>
        <v/>
      </c>
      <c r="D1908" s="34" t="str">
        <f t="shared" si="148"/>
        <v/>
      </c>
      <c r="E1908" s="34" t="str">
        <f t="shared" si="149"/>
        <v/>
      </c>
      <c r="F1908" s="35" t="str">
        <f>IF(ISERROR(CONSOLIDADO!D1912&amp;IF(LEN(CONSOLIDADO!G1912)=1,"00"&amp;CONSOLIDADO!G1912,IF(LEN(CONSOLIDADO!G1912)=2,"0"&amp;CONSOLIDADO!G1912,IF(LEN(CONSOLIDADO!G1912)=3,CONSOLIDADO!G1912,""))))=TRUE,"",CONSOLIDADO!D1912&amp;IF(LEN(CONSOLIDADO!G1912)=1,"00"&amp;CONSOLIDADO!G1912,IF(LEN(CONSOLIDADO!G1912)=2,"0"&amp;CONSOLIDADO!G1912,IF(LEN(CONSOLIDADO!G1912)=3,CONSOLIDADO!G1912,""))))</f>
        <v/>
      </c>
      <c r="G1908" s="16">
        <f>CONSOLIDADO!B1912</f>
        <v>0</v>
      </c>
      <c r="H1908" s="16" t="str">
        <f>MID(CONSOLIDADO!E1912,6,250)</f>
        <v/>
      </c>
      <c r="I1908" s="36">
        <f>CONSOLIDADO!H1912</f>
        <v>0</v>
      </c>
      <c r="J1908" s="34" t="str">
        <f>+CONSOLIDADO!P1912&amp;" - "&amp;CONSOLIDADO!Q1912&amp;" - "&amp;CONSOLIDADO!R1912&amp;" "&amp;CONSOLIDADO!S1912</f>
        <v xml:space="preserve"> -  -  </v>
      </c>
      <c r="K1908" s="34" t="str">
        <f>+CONSOLIDADO!J1912&amp;" "&amp;CONSOLIDADO!K1912</f>
        <v xml:space="preserve"> </v>
      </c>
      <c r="L1908" s="16" t="str">
        <f>+CONSOLIDADO!L1912&amp;" "&amp;CONSOLIDADO!M1912</f>
        <v xml:space="preserve"> </v>
      </c>
      <c r="M1908" s="16" t="str">
        <f>+CONSOLIDADO!N1912&amp;" "&amp;CONSOLIDADO!O1912</f>
        <v xml:space="preserve"> </v>
      </c>
    </row>
    <row r="1909" spans="1:13" x14ac:dyDescent="0.2">
      <c r="A1909" s="34" t="str">
        <f t="shared" si="145"/>
        <v>-1406</v>
      </c>
      <c r="B1909" s="34">
        <f t="shared" si="146"/>
        <v>1406</v>
      </c>
      <c r="C1909" s="34" t="str">
        <f t="shared" si="147"/>
        <v/>
      </c>
      <c r="D1909" s="34" t="str">
        <f t="shared" si="148"/>
        <v/>
      </c>
      <c r="E1909" s="34" t="str">
        <f t="shared" si="149"/>
        <v/>
      </c>
      <c r="F1909" s="35" t="str">
        <f>IF(ISERROR(CONSOLIDADO!D1913&amp;IF(LEN(CONSOLIDADO!G1913)=1,"00"&amp;CONSOLIDADO!G1913,IF(LEN(CONSOLIDADO!G1913)=2,"0"&amp;CONSOLIDADO!G1913,IF(LEN(CONSOLIDADO!G1913)=3,CONSOLIDADO!G1913,""))))=TRUE,"",CONSOLIDADO!D1913&amp;IF(LEN(CONSOLIDADO!G1913)=1,"00"&amp;CONSOLIDADO!G1913,IF(LEN(CONSOLIDADO!G1913)=2,"0"&amp;CONSOLIDADO!G1913,IF(LEN(CONSOLIDADO!G1913)=3,CONSOLIDADO!G1913,""))))</f>
        <v/>
      </c>
      <c r="G1909" s="16">
        <f>CONSOLIDADO!B1913</f>
        <v>0</v>
      </c>
      <c r="H1909" s="16" t="str">
        <f>MID(CONSOLIDADO!E1913,6,250)</f>
        <v/>
      </c>
      <c r="I1909" s="36">
        <f>CONSOLIDADO!H1913</f>
        <v>0</v>
      </c>
      <c r="J1909" s="34" t="str">
        <f>+CONSOLIDADO!P1913&amp;" - "&amp;CONSOLIDADO!Q1913&amp;" - "&amp;CONSOLIDADO!R1913&amp;" "&amp;CONSOLIDADO!S1913</f>
        <v xml:space="preserve"> -  -  </v>
      </c>
      <c r="K1909" s="34" t="str">
        <f>+CONSOLIDADO!J1913&amp;" "&amp;CONSOLIDADO!K1913</f>
        <v xml:space="preserve"> </v>
      </c>
      <c r="L1909" s="16" t="str">
        <f>+CONSOLIDADO!L1913&amp;" "&amp;CONSOLIDADO!M1913</f>
        <v xml:space="preserve"> </v>
      </c>
      <c r="M1909" s="16" t="str">
        <f>+CONSOLIDADO!N1913&amp;" "&amp;CONSOLIDADO!O1913</f>
        <v xml:space="preserve"> </v>
      </c>
    </row>
    <row r="1910" spans="1:13" x14ac:dyDescent="0.2">
      <c r="A1910" s="34" t="str">
        <f t="shared" si="145"/>
        <v>-1407</v>
      </c>
      <c r="B1910" s="34">
        <f t="shared" si="146"/>
        <v>1407</v>
      </c>
      <c r="C1910" s="34" t="str">
        <f t="shared" si="147"/>
        <v/>
      </c>
      <c r="D1910" s="34" t="str">
        <f t="shared" si="148"/>
        <v/>
      </c>
      <c r="E1910" s="34" t="str">
        <f t="shared" si="149"/>
        <v/>
      </c>
      <c r="F1910" s="35" t="str">
        <f>IF(ISERROR(CONSOLIDADO!D1914&amp;IF(LEN(CONSOLIDADO!G1914)=1,"00"&amp;CONSOLIDADO!G1914,IF(LEN(CONSOLIDADO!G1914)=2,"0"&amp;CONSOLIDADO!G1914,IF(LEN(CONSOLIDADO!G1914)=3,CONSOLIDADO!G1914,""))))=TRUE,"",CONSOLIDADO!D1914&amp;IF(LEN(CONSOLIDADO!G1914)=1,"00"&amp;CONSOLIDADO!G1914,IF(LEN(CONSOLIDADO!G1914)=2,"0"&amp;CONSOLIDADO!G1914,IF(LEN(CONSOLIDADO!G1914)=3,CONSOLIDADO!G1914,""))))</f>
        <v/>
      </c>
      <c r="G1910" s="16">
        <f>CONSOLIDADO!B1914</f>
        <v>0</v>
      </c>
      <c r="H1910" s="16" t="str">
        <f>MID(CONSOLIDADO!E1914,6,250)</f>
        <v/>
      </c>
      <c r="I1910" s="36">
        <f>CONSOLIDADO!H1914</f>
        <v>0</v>
      </c>
      <c r="J1910" s="34" t="str">
        <f>+CONSOLIDADO!P1914&amp;" - "&amp;CONSOLIDADO!Q1914&amp;" - "&amp;CONSOLIDADO!R1914&amp;" "&amp;CONSOLIDADO!S1914</f>
        <v xml:space="preserve"> -  -  </v>
      </c>
      <c r="K1910" s="34" t="str">
        <f>+CONSOLIDADO!J1914&amp;" "&amp;CONSOLIDADO!K1914</f>
        <v xml:space="preserve"> </v>
      </c>
      <c r="L1910" s="16" t="str">
        <f>+CONSOLIDADO!L1914&amp;" "&amp;CONSOLIDADO!M1914</f>
        <v xml:space="preserve"> </v>
      </c>
      <c r="M1910" s="16" t="str">
        <f>+CONSOLIDADO!N1914&amp;" "&amp;CONSOLIDADO!O1914</f>
        <v xml:space="preserve"> </v>
      </c>
    </row>
    <row r="1911" spans="1:13" x14ac:dyDescent="0.2">
      <c r="A1911" s="34" t="str">
        <f t="shared" si="145"/>
        <v>-1408</v>
      </c>
      <c r="B1911" s="34">
        <f t="shared" si="146"/>
        <v>1408</v>
      </c>
      <c r="C1911" s="34" t="str">
        <f t="shared" si="147"/>
        <v/>
      </c>
      <c r="D1911" s="34" t="str">
        <f t="shared" si="148"/>
        <v/>
      </c>
      <c r="E1911" s="34" t="str">
        <f t="shared" si="149"/>
        <v/>
      </c>
      <c r="F1911" s="35" t="str">
        <f>IF(ISERROR(CONSOLIDADO!D1915&amp;IF(LEN(CONSOLIDADO!G1915)=1,"00"&amp;CONSOLIDADO!G1915,IF(LEN(CONSOLIDADO!G1915)=2,"0"&amp;CONSOLIDADO!G1915,IF(LEN(CONSOLIDADO!G1915)=3,CONSOLIDADO!G1915,""))))=TRUE,"",CONSOLIDADO!D1915&amp;IF(LEN(CONSOLIDADO!G1915)=1,"00"&amp;CONSOLIDADO!G1915,IF(LEN(CONSOLIDADO!G1915)=2,"0"&amp;CONSOLIDADO!G1915,IF(LEN(CONSOLIDADO!G1915)=3,CONSOLIDADO!G1915,""))))</f>
        <v/>
      </c>
      <c r="G1911" s="16">
        <f>CONSOLIDADO!B1915</f>
        <v>0</v>
      </c>
      <c r="H1911" s="16" t="str">
        <f>MID(CONSOLIDADO!E1915,6,250)</f>
        <v/>
      </c>
      <c r="I1911" s="36">
        <f>CONSOLIDADO!H1915</f>
        <v>0</v>
      </c>
      <c r="J1911" s="34" t="str">
        <f>+CONSOLIDADO!P1915&amp;" - "&amp;CONSOLIDADO!Q1915&amp;" - "&amp;CONSOLIDADO!R1915&amp;" "&amp;CONSOLIDADO!S1915</f>
        <v xml:space="preserve"> -  -  </v>
      </c>
      <c r="K1911" s="34" t="str">
        <f>+CONSOLIDADO!J1915&amp;" "&amp;CONSOLIDADO!K1915</f>
        <v xml:space="preserve"> </v>
      </c>
      <c r="L1911" s="16" t="str">
        <f>+CONSOLIDADO!L1915&amp;" "&amp;CONSOLIDADO!M1915</f>
        <v xml:space="preserve"> </v>
      </c>
      <c r="M1911" s="16" t="str">
        <f>+CONSOLIDADO!N1915&amp;" "&amp;CONSOLIDADO!O1915</f>
        <v xml:space="preserve"> </v>
      </c>
    </row>
    <row r="1912" spans="1:13" x14ac:dyDescent="0.2">
      <c r="A1912" s="34" t="str">
        <f t="shared" si="145"/>
        <v>-1409</v>
      </c>
      <c r="B1912" s="34">
        <f t="shared" si="146"/>
        <v>1409</v>
      </c>
      <c r="C1912" s="34" t="str">
        <f t="shared" si="147"/>
        <v/>
      </c>
      <c r="D1912" s="34" t="str">
        <f t="shared" si="148"/>
        <v/>
      </c>
      <c r="E1912" s="34" t="str">
        <f t="shared" si="149"/>
        <v/>
      </c>
      <c r="F1912" s="35" t="str">
        <f>IF(ISERROR(CONSOLIDADO!D1916&amp;IF(LEN(CONSOLIDADO!G1916)=1,"00"&amp;CONSOLIDADO!G1916,IF(LEN(CONSOLIDADO!G1916)=2,"0"&amp;CONSOLIDADO!G1916,IF(LEN(CONSOLIDADO!G1916)=3,CONSOLIDADO!G1916,""))))=TRUE,"",CONSOLIDADO!D1916&amp;IF(LEN(CONSOLIDADO!G1916)=1,"00"&amp;CONSOLIDADO!G1916,IF(LEN(CONSOLIDADO!G1916)=2,"0"&amp;CONSOLIDADO!G1916,IF(LEN(CONSOLIDADO!G1916)=3,CONSOLIDADO!G1916,""))))</f>
        <v/>
      </c>
      <c r="G1912" s="16">
        <f>CONSOLIDADO!B1916</f>
        <v>0</v>
      </c>
      <c r="H1912" s="16" t="str">
        <f>MID(CONSOLIDADO!E1916,6,250)</f>
        <v/>
      </c>
      <c r="I1912" s="36">
        <f>CONSOLIDADO!H1916</f>
        <v>0</v>
      </c>
      <c r="J1912" s="34" t="str">
        <f>+CONSOLIDADO!P1916&amp;" - "&amp;CONSOLIDADO!Q1916&amp;" - "&amp;CONSOLIDADO!R1916&amp;" "&amp;CONSOLIDADO!S1916</f>
        <v xml:space="preserve"> -  -  </v>
      </c>
      <c r="K1912" s="34" t="str">
        <f>+CONSOLIDADO!J1916&amp;" "&amp;CONSOLIDADO!K1916</f>
        <v xml:space="preserve"> </v>
      </c>
      <c r="L1912" s="16" t="str">
        <f>+CONSOLIDADO!L1916&amp;" "&amp;CONSOLIDADO!M1916</f>
        <v xml:space="preserve"> </v>
      </c>
      <c r="M1912" s="16" t="str">
        <f>+CONSOLIDADO!N1916&amp;" "&amp;CONSOLIDADO!O1916</f>
        <v xml:space="preserve"> </v>
      </c>
    </row>
    <row r="1913" spans="1:13" x14ac:dyDescent="0.2">
      <c r="A1913" s="34" t="str">
        <f t="shared" si="145"/>
        <v>-1410</v>
      </c>
      <c r="B1913" s="34">
        <f t="shared" si="146"/>
        <v>1410</v>
      </c>
      <c r="C1913" s="34" t="str">
        <f t="shared" si="147"/>
        <v/>
      </c>
      <c r="D1913" s="34" t="str">
        <f t="shared" si="148"/>
        <v/>
      </c>
      <c r="E1913" s="34" t="str">
        <f t="shared" si="149"/>
        <v/>
      </c>
      <c r="F1913" s="35" t="str">
        <f>IF(ISERROR(CONSOLIDADO!D1917&amp;IF(LEN(CONSOLIDADO!G1917)=1,"00"&amp;CONSOLIDADO!G1917,IF(LEN(CONSOLIDADO!G1917)=2,"0"&amp;CONSOLIDADO!G1917,IF(LEN(CONSOLIDADO!G1917)=3,CONSOLIDADO!G1917,""))))=TRUE,"",CONSOLIDADO!D1917&amp;IF(LEN(CONSOLIDADO!G1917)=1,"00"&amp;CONSOLIDADO!G1917,IF(LEN(CONSOLIDADO!G1917)=2,"0"&amp;CONSOLIDADO!G1917,IF(LEN(CONSOLIDADO!G1917)=3,CONSOLIDADO!G1917,""))))</f>
        <v/>
      </c>
      <c r="G1913" s="16">
        <f>CONSOLIDADO!B1917</f>
        <v>0</v>
      </c>
      <c r="H1913" s="16" t="str">
        <f>MID(CONSOLIDADO!E1917,6,250)</f>
        <v/>
      </c>
      <c r="I1913" s="36">
        <f>CONSOLIDADO!H1917</f>
        <v>0</v>
      </c>
      <c r="J1913" s="34" t="str">
        <f>+CONSOLIDADO!P1917&amp;" - "&amp;CONSOLIDADO!Q1917&amp;" - "&amp;CONSOLIDADO!R1917&amp;" "&amp;CONSOLIDADO!S1917</f>
        <v xml:space="preserve"> -  -  </v>
      </c>
      <c r="K1913" s="34" t="str">
        <f>+CONSOLIDADO!J1917&amp;" "&amp;CONSOLIDADO!K1917</f>
        <v xml:space="preserve"> </v>
      </c>
      <c r="L1913" s="16" t="str">
        <f>+CONSOLIDADO!L1917&amp;" "&amp;CONSOLIDADO!M1917</f>
        <v xml:space="preserve"> </v>
      </c>
      <c r="M1913" s="16" t="str">
        <f>+CONSOLIDADO!N1917&amp;" "&amp;CONSOLIDADO!O1917</f>
        <v xml:space="preserve"> </v>
      </c>
    </row>
    <row r="1914" spans="1:13" x14ac:dyDescent="0.2">
      <c r="A1914" s="34" t="str">
        <f t="shared" si="145"/>
        <v>-1411</v>
      </c>
      <c r="B1914" s="34">
        <f t="shared" si="146"/>
        <v>1411</v>
      </c>
      <c r="C1914" s="34" t="str">
        <f t="shared" si="147"/>
        <v/>
      </c>
      <c r="D1914" s="34" t="str">
        <f t="shared" si="148"/>
        <v/>
      </c>
      <c r="E1914" s="34" t="str">
        <f t="shared" si="149"/>
        <v/>
      </c>
      <c r="F1914" s="35" t="str">
        <f>IF(ISERROR(CONSOLIDADO!D1918&amp;IF(LEN(CONSOLIDADO!G1918)=1,"00"&amp;CONSOLIDADO!G1918,IF(LEN(CONSOLIDADO!G1918)=2,"0"&amp;CONSOLIDADO!G1918,IF(LEN(CONSOLIDADO!G1918)=3,CONSOLIDADO!G1918,""))))=TRUE,"",CONSOLIDADO!D1918&amp;IF(LEN(CONSOLIDADO!G1918)=1,"00"&amp;CONSOLIDADO!G1918,IF(LEN(CONSOLIDADO!G1918)=2,"0"&amp;CONSOLIDADO!G1918,IF(LEN(CONSOLIDADO!G1918)=3,CONSOLIDADO!G1918,""))))</f>
        <v/>
      </c>
      <c r="G1914" s="16">
        <f>CONSOLIDADO!B1918</f>
        <v>0</v>
      </c>
      <c r="H1914" s="16" t="str">
        <f>MID(CONSOLIDADO!E1918,6,250)</f>
        <v/>
      </c>
      <c r="I1914" s="36">
        <f>CONSOLIDADO!H1918</f>
        <v>0</v>
      </c>
      <c r="J1914" s="34" t="str">
        <f>+CONSOLIDADO!P1918&amp;" - "&amp;CONSOLIDADO!Q1918&amp;" - "&amp;CONSOLIDADO!R1918&amp;" "&amp;CONSOLIDADO!S1918</f>
        <v xml:space="preserve"> -  -  </v>
      </c>
      <c r="K1914" s="34" t="str">
        <f>+CONSOLIDADO!J1918&amp;" "&amp;CONSOLIDADO!K1918</f>
        <v xml:space="preserve"> </v>
      </c>
      <c r="L1914" s="16" t="str">
        <f>+CONSOLIDADO!L1918&amp;" "&amp;CONSOLIDADO!M1918</f>
        <v xml:space="preserve"> </v>
      </c>
      <c r="M1914" s="16" t="str">
        <f>+CONSOLIDADO!N1918&amp;" "&amp;CONSOLIDADO!O1918</f>
        <v xml:space="preserve"> </v>
      </c>
    </row>
    <row r="1915" spans="1:13" x14ac:dyDescent="0.2">
      <c r="A1915" s="34" t="str">
        <f t="shared" si="145"/>
        <v>-1412</v>
      </c>
      <c r="B1915" s="34">
        <f t="shared" si="146"/>
        <v>1412</v>
      </c>
      <c r="C1915" s="34" t="str">
        <f t="shared" si="147"/>
        <v/>
      </c>
      <c r="D1915" s="34" t="str">
        <f t="shared" si="148"/>
        <v/>
      </c>
      <c r="E1915" s="34" t="str">
        <f t="shared" si="149"/>
        <v/>
      </c>
      <c r="F1915" s="35" t="str">
        <f>IF(ISERROR(CONSOLIDADO!D1919&amp;IF(LEN(CONSOLIDADO!G1919)=1,"00"&amp;CONSOLIDADO!G1919,IF(LEN(CONSOLIDADO!G1919)=2,"0"&amp;CONSOLIDADO!G1919,IF(LEN(CONSOLIDADO!G1919)=3,CONSOLIDADO!G1919,""))))=TRUE,"",CONSOLIDADO!D1919&amp;IF(LEN(CONSOLIDADO!G1919)=1,"00"&amp;CONSOLIDADO!G1919,IF(LEN(CONSOLIDADO!G1919)=2,"0"&amp;CONSOLIDADO!G1919,IF(LEN(CONSOLIDADO!G1919)=3,CONSOLIDADO!G1919,""))))</f>
        <v/>
      </c>
      <c r="G1915" s="16">
        <f>CONSOLIDADO!B1919</f>
        <v>0</v>
      </c>
      <c r="H1915" s="16" t="str">
        <f>MID(CONSOLIDADO!E1919,6,250)</f>
        <v/>
      </c>
      <c r="I1915" s="36">
        <f>CONSOLIDADO!H1919</f>
        <v>0</v>
      </c>
      <c r="J1915" s="34" t="str">
        <f>+CONSOLIDADO!P1919&amp;" - "&amp;CONSOLIDADO!Q1919&amp;" - "&amp;CONSOLIDADO!R1919&amp;" "&amp;CONSOLIDADO!S1919</f>
        <v xml:space="preserve"> -  -  </v>
      </c>
      <c r="K1915" s="34" t="str">
        <f>+CONSOLIDADO!J1919&amp;" "&amp;CONSOLIDADO!K1919</f>
        <v xml:space="preserve"> </v>
      </c>
      <c r="L1915" s="16" t="str">
        <f>+CONSOLIDADO!L1919&amp;" "&amp;CONSOLIDADO!M1919</f>
        <v xml:space="preserve"> </v>
      </c>
      <c r="M1915" s="16" t="str">
        <f>+CONSOLIDADO!N1919&amp;" "&amp;CONSOLIDADO!O1919</f>
        <v xml:space="preserve"> </v>
      </c>
    </row>
    <row r="1916" spans="1:13" x14ac:dyDescent="0.2">
      <c r="A1916" s="34" t="str">
        <f t="shared" si="145"/>
        <v>-1413</v>
      </c>
      <c r="B1916" s="34">
        <f t="shared" si="146"/>
        <v>1413</v>
      </c>
      <c r="C1916" s="34" t="str">
        <f t="shared" si="147"/>
        <v/>
      </c>
      <c r="D1916" s="34" t="str">
        <f t="shared" si="148"/>
        <v/>
      </c>
      <c r="E1916" s="34" t="str">
        <f t="shared" si="149"/>
        <v/>
      </c>
      <c r="F1916" s="35" t="str">
        <f>IF(ISERROR(CONSOLIDADO!D1920&amp;IF(LEN(CONSOLIDADO!G1920)=1,"00"&amp;CONSOLIDADO!G1920,IF(LEN(CONSOLIDADO!G1920)=2,"0"&amp;CONSOLIDADO!G1920,IF(LEN(CONSOLIDADO!G1920)=3,CONSOLIDADO!G1920,""))))=TRUE,"",CONSOLIDADO!D1920&amp;IF(LEN(CONSOLIDADO!G1920)=1,"00"&amp;CONSOLIDADO!G1920,IF(LEN(CONSOLIDADO!G1920)=2,"0"&amp;CONSOLIDADO!G1920,IF(LEN(CONSOLIDADO!G1920)=3,CONSOLIDADO!G1920,""))))</f>
        <v/>
      </c>
      <c r="G1916" s="16">
        <f>CONSOLIDADO!B1920</f>
        <v>0</v>
      </c>
      <c r="H1916" s="16" t="str">
        <f>MID(CONSOLIDADO!E1920,6,250)</f>
        <v/>
      </c>
      <c r="I1916" s="36">
        <f>CONSOLIDADO!H1920</f>
        <v>0</v>
      </c>
      <c r="J1916" s="34" t="str">
        <f>+CONSOLIDADO!P1920&amp;" - "&amp;CONSOLIDADO!Q1920&amp;" - "&amp;CONSOLIDADO!R1920&amp;" "&amp;CONSOLIDADO!S1920</f>
        <v xml:space="preserve"> -  -  </v>
      </c>
      <c r="K1916" s="34" t="str">
        <f>+CONSOLIDADO!J1920&amp;" "&amp;CONSOLIDADO!K1920</f>
        <v xml:space="preserve"> </v>
      </c>
      <c r="L1916" s="16" t="str">
        <f>+CONSOLIDADO!L1920&amp;" "&amp;CONSOLIDADO!M1920</f>
        <v xml:space="preserve"> </v>
      </c>
      <c r="M1916" s="16" t="str">
        <f>+CONSOLIDADO!N1920&amp;" "&amp;CONSOLIDADO!O1920</f>
        <v xml:space="preserve"> </v>
      </c>
    </row>
    <row r="1917" spans="1:13" x14ac:dyDescent="0.2">
      <c r="A1917" s="34" t="str">
        <f t="shared" si="145"/>
        <v>-1414</v>
      </c>
      <c r="B1917" s="34">
        <f t="shared" si="146"/>
        <v>1414</v>
      </c>
      <c r="C1917" s="34" t="str">
        <f t="shared" si="147"/>
        <v/>
      </c>
      <c r="D1917" s="34" t="str">
        <f t="shared" si="148"/>
        <v/>
      </c>
      <c r="E1917" s="34" t="str">
        <f t="shared" si="149"/>
        <v/>
      </c>
      <c r="F1917" s="35" t="str">
        <f>IF(ISERROR(CONSOLIDADO!D1921&amp;IF(LEN(CONSOLIDADO!G1921)=1,"00"&amp;CONSOLIDADO!G1921,IF(LEN(CONSOLIDADO!G1921)=2,"0"&amp;CONSOLIDADO!G1921,IF(LEN(CONSOLIDADO!G1921)=3,CONSOLIDADO!G1921,""))))=TRUE,"",CONSOLIDADO!D1921&amp;IF(LEN(CONSOLIDADO!G1921)=1,"00"&amp;CONSOLIDADO!G1921,IF(LEN(CONSOLIDADO!G1921)=2,"0"&amp;CONSOLIDADO!G1921,IF(LEN(CONSOLIDADO!G1921)=3,CONSOLIDADO!G1921,""))))</f>
        <v/>
      </c>
      <c r="G1917" s="16">
        <f>CONSOLIDADO!B1921</f>
        <v>0</v>
      </c>
      <c r="H1917" s="16" t="str">
        <f>MID(CONSOLIDADO!E1921,6,250)</f>
        <v/>
      </c>
      <c r="I1917" s="36">
        <f>CONSOLIDADO!H1921</f>
        <v>0</v>
      </c>
      <c r="J1917" s="34" t="str">
        <f>+CONSOLIDADO!P1921&amp;" - "&amp;CONSOLIDADO!Q1921&amp;" - "&amp;CONSOLIDADO!R1921&amp;" "&amp;CONSOLIDADO!S1921</f>
        <v xml:space="preserve"> -  -  </v>
      </c>
      <c r="K1917" s="34" t="str">
        <f>+CONSOLIDADO!J1921&amp;" "&amp;CONSOLIDADO!K1921</f>
        <v xml:space="preserve"> </v>
      </c>
      <c r="L1917" s="16" t="str">
        <f>+CONSOLIDADO!L1921&amp;" "&amp;CONSOLIDADO!M1921</f>
        <v xml:space="preserve"> </v>
      </c>
      <c r="M1917" s="16" t="str">
        <f>+CONSOLIDADO!N1921&amp;" "&amp;CONSOLIDADO!O1921</f>
        <v xml:space="preserve"> </v>
      </c>
    </row>
    <row r="1918" spans="1:13" x14ac:dyDescent="0.2">
      <c r="A1918" s="34" t="str">
        <f t="shared" si="145"/>
        <v>-1415</v>
      </c>
      <c r="B1918" s="34">
        <f t="shared" si="146"/>
        <v>1415</v>
      </c>
      <c r="C1918" s="34" t="str">
        <f t="shared" si="147"/>
        <v/>
      </c>
      <c r="D1918" s="34" t="str">
        <f t="shared" si="148"/>
        <v/>
      </c>
      <c r="E1918" s="34" t="str">
        <f t="shared" si="149"/>
        <v/>
      </c>
      <c r="F1918" s="35" t="str">
        <f>IF(ISERROR(CONSOLIDADO!D1922&amp;IF(LEN(CONSOLIDADO!G1922)=1,"00"&amp;CONSOLIDADO!G1922,IF(LEN(CONSOLIDADO!G1922)=2,"0"&amp;CONSOLIDADO!G1922,IF(LEN(CONSOLIDADO!G1922)=3,CONSOLIDADO!G1922,""))))=TRUE,"",CONSOLIDADO!D1922&amp;IF(LEN(CONSOLIDADO!G1922)=1,"00"&amp;CONSOLIDADO!G1922,IF(LEN(CONSOLIDADO!G1922)=2,"0"&amp;CONSOLIDADO!G1922,IF(LEN(CONSOLIDADO!G1922)=3,CONSOLIDADO!G1922,""))))</f>
        <v/>
      </c>
      <c r="G1918" s="16">
        <f>CONSOLIDADO!B1922</f>
        <v>0</v>
      </c>
      <c r="H1918" s="16" t="str">
        <f>MID(CONSOLIDADO!E1922,6,250)</f>
        <v/>
      </c>
      <c r="I1918" s="36">
        <f>CONSOLIDADO!H1922</f>
        <v>0</v>
      </c>
      <c r="J1918" s="34" t="str">
        <f>+CONSOLIDADO!P1922&amp;" - "&amp;CONSOLIDADO!Q1922&amp;" - "&amp;CONSOLIDADO!R1922&amp;" "&amp;CONSOLIDADO!S1922</f>
        <v xml:space="preserve"> -  -  </v>
      </c>
      <c r="K1918" s="34" t="str">
        <f>+CONSOLIDADO!J1922&amp;" "&amp;CONSOLIDADO!K1922</f>
        <v xml:space="preserve"> </v>
      </c>
      <c r="L1918" s="16" t="str">
        <f>+CONSOLIDADO!L1922&amp;" "&amp;CONSOLIDADO!M1922</f>
        <v xml:space="preserve"> </v>
      </c>
      <c r="M1918" s="16" t="str">
        <f>+CONSOLIDADO!N1922&amp;" "&amp;CONSOLIDADO!O1922</f>
        <v xml:space="preserve"> </v>
      </c>
    </row>
    <row r="1919" spans="1:13" x14ac:dyDescent="0.2">
      <c r="A1919" s="34" t="str">
        <f t="shared" si="145"/>
        <v>-1416</v>
      </c>
      <c r="B1919" s="34">
        <f t="shared" si="146"/>
        <v>1416</v>
      </c>
      <c r="C1919" s="34" t="str">
        <f t="shared" si="147"/>
        <v/>
      </c>
      <c r="D1919" s="34" t="str">
        <f t="shared" si="148"/>
        <v/>
      </c>
      <c r="E1919" s="34" t="str">
        <f t="shared" si="149"/>
        <v/>
      </c>
      <c r="F1919" s="35" t="str">
        <f>IF(ISERROR(CONSOLIDADO!D1923&amp;IF(LEN(CONSOLIDADO!G1923)=1,"00"&amp;CONSOLIDADO!G1923,IF(LEN(CONSOLIDADO!G1923)=2,"0"&amp;CONSOLIDADO!G1923,IF(LEN(CONSOLIDADO!G1923)=3,CONSOLIDADO!G1923,""))))=TRUE,"",CONSOLIDADO!D1923&amp;IF(LEN(CONSOLIDADO!G1923)=1,"00"&amp;CONSOLIDADO!G1923,IF(LEN(CONSOLIDADO!G1923)=2,"0"&amp;CONSOLIDADO!G1923,IF(LEN(CONSOLIDADO!G1923)=3,CONSOLIDADO!G1923,""))))</f>
        <v/>
      </c>
      <c r="G1919" s="16">
        <f>CONSOLIDADO!B1923</f>
        <v>0</v>
      </c>
      <c r="H1919" s="16" t="str">
        <f>MID(CONSOLIDADO!E1923,6,250)</f>
        <v/>
      </c>
      <c r="I1919" s="36">
        <f>CONSOLIDADO!H1923</f>
        <v>0</v>
      </c>
      <c r="J1919" s="34" t="str">
        <f>+CONSOLIDADO!P1923&amp;" - "&amp;CONSOLIDADO!Q1923&amp;" - "&amp;CONSOLIDADO!R1923&amp;" "&amp;CONSOLIDADO!S1923</f>
        <v xml:space="preserve"> -  -  </v>
      </c>
      <c r="K1919" s="34" t="str">
        <f>+CONSOLIDADO!J1923&amp;" "&amp;CONSOLIDADO!K1923</f>
        <v xml:space="preserve"> </v>
      </c>
      <c r="L1919" s="16" t="str">
        <f>+CONSOLIDADO!L1923&amp;" "&amp;CONSOLIDADO!M1923</f>
        <v xml:space="preserve"> </v>
      </c>
      <c r="M1919" s="16" t="str">
        <f>+CONSOLIDADO!N1923&amp;" "&amp;CONSOLIDADO!O1923</f>
        <v xml:space="preserve"> </v>
      </c>
    </row>
    <row r="1920" spans="1:13" x14ac:dyDescent="0.2">
      <c r="A1920" s="34" t="str">
        <f t="shared" si="145"/>
        <v>-1417</v>
      </c>
      <c r="B1920" s="34">
        <f t="shared" si="146"/>
        <v>1417</v>
      </c>
      <c r="C1920" s="34" t="str">
        <f t="shared" si="147"/>
        <v/>
      </c>
      <c r="D1920" s="34" t="str">
        <f t="shared" si="148"/>
        <v/>
      </c>
      <c r="E1920" s="34" t="str">
        <f t="shared" si="149"/>
        <v/>
      </c>
      <c r="F1920" s="35" t="str">
        <f>IF(ISERROR(CONSOLIDADO!D1924&amp;IF(LEN(CONSOLIDADO!G1924)=1,"00"&amp;CONSOLIDADO!G1924,IF(LEN(CONSOLIDADO!G1924)=2,"0"&amp;CONSOLIDADO!G1924,IF(LEN(CONSOLIDADO!G1924)=3,CONSOLIDADO!G1924,""))))=TRUE,"",CONSOLIDADO!D1924&amp;IF(LEN(CONSOLIDADO!G1924)=1,"00"&amp;CONSOLIDADO!G1924,IF(LEN(CONSOLIDADO!G1924)=2,"0"&amp;CONSOLIDADO!G1924,IF(LEN(CONSOLIDADO!G1924)=3,CONSOLIDADO!G1924,""))))</f>
        <v/>
      </c>
      <c r="G1920" s="16">
        <f>CONSOLIDADO!B1924</f>
        <v>0</v>
      </c>
      <c r="H1920" s="16" t="str">
        <f>MID(CONSOLIDADO!E1924,6,250)</f>
        <v/>
      </c>
      <c r="I1920" s="36">
        <f>CONSOLIDADO!H1924</f>
        <v>0</v>
      </c>
      <c r="J1920" s="34" t="str">
        <f>+CONSOLIDADO!P1924&amp;" - "&amp;CONSOLIDADO!Q1924&amp;" - "&amp;CONSOLIDADO!R1924&amp;" "&amp;CONSOLIDADO!S1924</f>
        <v xml:space="preserve"> -  -  </v>
      </c>
      <c r="K1920" s="34" t="str">
        <f>+CONSOLIDADO!J1924&amp;" "&amp;CONSOLIDADO!K1924</f>
        <v xml:space="preserve"> </v>
      </c>
      <c r="L1920" s="16" t="str">
        <f>+CONSOLIDADO!L1924&amp;" "&amp;CONSOLIDADO!M1924</f>
        <v xml:space="preserve"> </v>
      </c>
      <c r="M1920" s="16" t="str">
        <f>+CONSOLIDADO!N1924&amp;" "&amp;CONSOLIDADO!O1924</f>
        <v xml:space="preserve"> </v>
      </c>
    </row>
    <row r="1921" spans="1:13" x14ac:dyDescent="0.2">
      <c r="A1921" s="34" t="str">
        <f t="shared" si="145"/>
        <v>-1418</v>
      </c>
      <c r="B1921" s="34">
        <f t="shared" si="146"/>
        <v>1418</v>
      </c>
      <c r="C1921" s="34" t="str">
        <f t="shared" si="147"/>
        <v/>
      </c>
      <c r="D1921" s="34" t="str">
        <f t="shared" si="148"/>
        <v/>
      </c>
      <c r="E1921" s="34" t="str">
        <f t="shared" si="149"/>
        <v/>
      </c>
      <c r="F1921" s="35" t="str">
        <f>IF(ISERROR(CONSOLIDADO!D1925&amp;IF(LEN(CONSOLIDADO!G1925)=1,"00"&amp;CONSOLIDADO!G1925,IF(LEN(CONSOLIDADO!G1925)=2,"0"&amp;CONSOLIDADO!G1925,IF(LEN(CONSOLIDADO!G1925)=3,CONSOLIDADO!G1925,""))))=TRUE,"",CONSOLIDADO!D1925&amp;IF(LEN(CONSOLIDADO!G1925)=1,"00"&amp;CONSOLIDADO!G1925,IF(LEN(CONSOLIDADO!G1925)=2,"0"&amp;CONSOLIDADO!G1925,IF(LEN(CONSOLIDADO!G1925)=3,CONSOLIDADO!G1925,""))))</f>
        <v/>
      </c>
      <c r="G1921" s="16">
        <f>CONSOLIDADO!B1925</f>
        <v>0</v>
      </c>
      <c r="H1921" s="16" t="str">
        <f>MID(CONSOLIDADO!E1925,6,250)</f>
        <v/>
      </c>
      <c r="I1921" s="36">
        <f>CONSOLIDADO!H1925</f>
        <v>0</v>
      </c>
      <c r="J1921" s="34" t="str">
        <f>+CONSOLIDADO!P1925&amp;" - "&amp;CONSOLIDADO!Q1925&amp;" - "&amp;CONSOLIDADO!R1925&amp;" "&amp;CONSOLIDADO!S1925</f>
        <v xml:space="preserve"> -  -  </v>
      </c>
      <c r="K1921" s="34" t="str">
        <f>+CONSOLIDADO!J1925&amp;" "&amp;CONSOLIDADO!K1925</f>
        <v xml:space="preserve"> </v>
      </c>
      <c r="L1921" s="16" t="str">
        <f>+CONSOLIDADO!L1925&amp;" "&amp;CONSOLIDADO!M1925</f>
        <v xml:space="preserve"> </v>
      </c>
      <c r="M1921" s="16" t="str">
        <f>+CONSOLIDADO!N1925&amp;" "&amp;CONSOLIDADO!O1925</f>
        <v xml:space="preserve"> </v>
      </c>
    </row>
    <row r="1922" spans="1:13" x14ac:dyDescent="0.2">
      <c r="A1922" s="34" t="str">
        <f t="shared" si="145"/>
        <v>-1419</v>
      </c>
      <c r="B1922" s="34">
        <f t="shared" si="146"/>
        <v>1419</v>
      </c>
      <c r="C1922" s="34" t="str">
        <f t="shared" si="147"/>
        <v/>
      </c>
      <c r="D1922" s="34" t="str">
        <f t="shared" si="148"/>
        <v/>
      </c>
      <c r="E1922" s="34" t="str">
        <f t="shared" si="149"/>
        <v/>
      </c>
      <c r="F1922" s="35" t="str">
        <f>IF(ISERROR(CONSOLIDADO!D1926&amp;IF(LEN(CONSOLIDADO!G1926)=1,"00"&amp;CONSOLIDADO!G1926,IF(LEN(CONSOLIDADO!G1926)=2,"0"&amp;CONSOLIDADO!G1926,IF(LEN(CONSOLIDADO!G1926)=3,CONSOLIDADO!G1926,""))))=TRUE,"",CONSOLIDADO!D1926&amp;IF(LEN(CONSOLIDADO!G1926)=1,"00"&amp;CONSOLIDADO!G1926,IF(LEN(CONSOLIDADO!G1926)=2,"0"&amp;CONSOLIDADO!G1926,IF(LEN(CONSOLIDADO!G1926)=3,CONSOLIDADO!G1926,""))))</f>
        <v/>
      </c>
      <c r="G1922" s="16">
        <f>CONSOLIDADO!B1926</f>
        <v>0</v>
      </c>
      <c r="H1922" s="16" t="str">
        <f>MID(CONSOLIDADO!E1926,6,250)</f>
        <v/>
      </c>
      <c r="I1922" s="36">
        <f>CONSOLIDADO!H1926</f>
        <v>0</v>
      </c>
      <c r="J1922" s="34" t="str">
        <f>+CONSOLIDADO!P1926&amp;" - "&amp;CONSOLIDADO!Q1926&amp;" - "&amp;CONSOLIDADO!R1926&amp;" "&amp;CONSOLIDADO!S1926</f>
        <v xml:space="preserve"> -  -  </v>
      </c>
      <c r="K1922" s="34" t="str">
        <f>+CONSOLIDADO!J1926&amp;" "&amp;CONSOLIDADO!K1926</f>
        <v xml:space="preserve"> </v>
      </c>
      <c r="L1922" s="16" t="str">
        <f>+CONSOLIDADO!L1926&amp;" "&amp;CONSOLIDADO!M1926</f>
        <v xml:space="preserve"> </v>
      </c>
      <c r="M1922" s="16" t="str">
        <f>+CONSOLIDADO!N1926&amp;" "&amp;CONSOLIDADO!O1926</f>
        <v xml:space="preserve"> </v>
      </c>
    </row>
    <row r="1923" spans="1:13" x14ac:dyDescent="0.2">
      <c r="A1923" s="34" t="str">
        <f t="shared" si="145"/>
        <v>-1420</v>
      </c>
      <c r="B1923" s="34">
        <f t="shared" si="146"/>
        <v>1420</v>
      </c>
      <c r="C1923" s="34" t="str">
        <f t="shared" si="147"/>
        <v/>
      </c>
      <c r="D1923" s="34" t="str">
        <f t="shared" si="148"/>
        <v/>
      </c>
      <c r="E1923" s="34" t="str">
        <f t="shared" si="149"/>
        <v/>
      </c>
      <c r="F1923" s="35" t="str">
        <f>IF(ISERROR(CONSOLIDADO!D1927&amp;IF(LEN(CONSOLIDADO!G1927)=1,"00"&amp;CONSOLIDADO!G1927,IF(LEN(CONSOLIDADO!G1927)=2,"0"&amp;CONSOLIDADO!G1927,IF(LEN(CONSOLIDADO!G1927)=3,CONSOLIDADO!G1927,""))))=TRUE,"",CONSOLIDADO!D1927&amp;IF(LEN(CONSOLIDADO!G1927)=1,"00"&amp;CONSOLIDADO!G1927,IF(LEN(CONSOLIDADO!G1927)=2,"0"&amp;CONSOLIDADO!G1927,IF(LEN(CONSOLIDADO!G1927)=3,CONSOLIDADO!G1927,""))))</f>
        <v/>
      </c>
      <c r="G1923" s="16">
        <f>CONSOLIDADO!B1927</f>
        <v>0</v>
      </c>
      <c r="H1923" s="16" t="str">
        <f>MID(CONSOLIDADO!E1927,6,250)</f>
        <v/>
      </c>
      <c r="I1923" s="36">
        <f>CONSOLIDADO!H1927</f>
        <v>0</v>
      </c>
      <c r="J1923" s="34" t="str">
        <f>+CONSOLIDADO!P1927&amp;" - "&amp;CONSOLIDADO!Q1927&amp;" - "&amp;CONSOLIDADO!R1927&amp;" "&amp;CONSOLIDADO!S1927</f>
        <v xml:space="preserve"> -  -  </v>
      </c>
      <c r="K1923" s="34" t="str">
        <f>+CONSOLIDADO!J1927&amp;" "&amp;CONSOLIDADO!K1927</f>
        <v xml:space="preserve"> </v>
      </c>
      <c r="L1923" s="16" t="str">
        <f>+CONSOLIDADO!L1927&amp;" "&amp;CONSOLIDADO!M1927</f>
        <v xml:space="preserve"> </v>
      </c>
      <c r="M1923" s="16" t="str">
        <f>+CONSOLIDADO!N1927&amp;" "&amp;CONSOLIDADO!O1927</f>
        <v xml:space="preserve"> </v>
      </c>
    </row>
    <row r="1924" spans="1:13" x14ac:dyDescent="0.2">
      <c r="A1924" s="34" t="str">
        <f t="shared" ref="A1924:A1969" si="150">+C1924&amp;"-"&amp;B1924</f>
        <v>-1421</v>
      </c>
      <c r="B1924" s="34">
        <f t="shared" ref="B1924:B1969" si="151">IF(C1924=C1923,B1923+1,1)</f>
        <v>1421</v>
      </c>
      <c r="C1924" s="34" t="str">
        <f t="shared" ref="C1924:C1969" si="152">MID($F1924,1,13)</f>
        <v/>
      </c>
      <c r="D1924" s="34" t="str">
        <f t="shared" ref="D1924:D1969" si="153">MID($F1924,1,15)</f>
        <v/>
      </c>
      <c r="E1924" s="34" t="str">
        <f t="shared" ref="E1924:E1969" si="154">MID($F1924,1,17)</f>
        <v/>
      </c>
      <c r="F1924" s="35" t="str">
        <f>IF(ISERROR(CONSOLIDADO!D1928&amp;IF(LEN(CONSOLIDADO!G1928)=1,"00"&amp;CONSOLIDADO!G1928,IF(LEN(CONSOLIDADO!G1928)=2,"0"&amp;CONSOLIDADO!G1928,IF(LEN(CONSOLIDADO!G1928)=3,CONSOLIDADO!G1928,""))))=TRUE,"",CONSOLIDADO!D1928&amp;IF(LEN(CONSOLIDADO!G1928)=1,"00"&amp;CONSOLIDADO!G1928,IF(LEN(CONSOLIDADO!G1928)=2,"0"&amp;CONSOLIDADO!G1928,IF(LEN(CONSOLIDADO!G1928)=3,CONSOLIDADO!G1928,""))))</f>
        <v/>
      </c>
      <c r="G1924" s="16">
        <f>CONSOLIDADO!B1928</f>
        <v>0</v>
      </c>
      <c r="H1924" s="16" t="str">
        <f>MID(CONSOLIDADO!E1928,6,250)</f>
        <v/>
      </c>
      <c r="I1924" s="36">
        <f>CONSOLIDADO!H1928</f>
        <v>0</v>
      </c>
      <c r="J1924" s="34" t="str">
        <f>+CONSOLIDADO!P1928&amp;" - "&amp;CONSOLIDADO!Q1928&amp;" - "&amp;CONSOLIDADO!R1928&amp;" "&amp;CONSOLIDADO!S1928</f>
        <v xml:space="preserve"> -  -  </v>
      </c>
      <c r="K1924" s="34" t="str">
        <f>+CONSOLIDADO!J1928&amp;" "&amp;CONSOLIDADO!K1928</f>
        <v xml:space="preserve"> </v>
      </c>
      <c r="L1924" s="16" t="str">
        <f>+CONSOLIDADO!L1928&amp;" "&amp;CONSOLIDADO!M1928</f>
        <v xml:space="preserve"> </v>
      </c>
      <c r="M1924" s="16" t="str">
        <f>+CONSOLIDADO!N1928&amp;" "&amp;CONSOLIDADO!O1928</f>
        <v xml:space="preserve"> </v>
      </c>
    </row>
    <row r="1925" spans="1:13" x14ac:dyDescent="0.2">
      <c r="A1925" s="34" t="str">
        <f t="shared" si="150"/>
        <v>-1422</v>
      </c>
      <c r="B1925" s="34">
        <f t="shared" si="151"/>
        <v>1422</v>
      </c>
      <c r="C1925" s="34" t="str">
        <f t="shared" si="152"/>
        <v/>
      </c>
      <c r="D1925" s="34" t="str">
        <f t="shared" si="153"/>
        <v/>
      </c>
      <c r="E1925" s="34" t="str">
        <f t="shared" si="154"/>
        <v/>
      </c>
      <c r="F1925" s="35" t="str">
        <f>IF(ISERROR(CONSOLIDADO!D1929&amp;IF(LEN(CONSOLIDADO!G1929)=1,"00"&amp;CONSOLIDADO!G1929,IF(LEN(CONSOLIDADO!G1929)=2,"0"&amp;CONSOLIDADO!G1929,IF(LEN(CONSOLIDADO!G1929)=3,CONSOLIDADO!G1929,""))))=TRUE,"",CONSOLIDADO!D1929&amp;IF(LEN(CONSOLIDADO!G1929)=1,"00"&amp;CONSOLIDADO!G1929,IF(LEN(CONSOLIDADO!G1929)=2,"0"&amp;CONSOLIDADO!G1929,IF(LEN(CONSOLIDADO!G1929)=3,CONSOLIDADO!G1929,""))))</f>
        <v/>
      </c>
      <c r="G1925" s="16">
        <f>CONSOLIDADO!B1929</f>
        <v>0</v>
      </c>
      <c r="H1925" s="16" t="str">
        <f>MID(CONSOLIDADO!E1929,6,250)</f>
        <v/>
      </c>
      <c r="I1925" s="36">
        <f>CONSOLIDADO!H1929</f>
        <v>0</v>
      </c>
      <c r="J1925" s="34" t="str">
        <f>+CONSOLIDADO!P1929&amp;" - "&amp;CONSOLIDADO!Q1929&amp;" - "&amp;CONSOLIDADO!R1929&amp;" "&amp;CONSOLIDADO!S1929</f>
        <v xml:space="preserve"> -  -  </v>
      </c>
      <c r="K1925" s="34" t="str">
        <f>+CONSOLIDADO!J1929&amp;" "&amp;CONSOLIDADO!K1929</f>
        <v xml:space="preserve"> </v>
      </c>
      <c r="L1925" s="16" t="str">
        <f>+CONSOLIDADO!L1929&amp;" "&amp;CONSOLIDADO!M1929</f>
        <v xml:space="preserve"> </v>
      </c>
      <c r="M1925" s="16" t="str">
        <f>+CONSOLIDADO!N1929&amp;" "&amp;CONSOLIDADO!O1929</f>
        <v xml:space="preserve"> </v>
      </c>
    </row>
    <row r="1926" spans="1:13" x14ac:dyDescent="0.2">
      <c r="A1926" s="34" t="str">
        <f t="shared" si="150"/>
        <v>-1423</v>
      </c>
      <c r="B1926" s="34">
        <f t="shared" si="151"/>
        <v>1423</v>
      </c>
      <c r="C1926" s="34" t="str">
        <f t="shared" si="152"/>
        <v/>
      </c>
      <c r="D1926" s="34" t="str">
        <f t="shared" si="153"/>
        <v/>
      </c>
      <c r="E1926" s="34" t="str">
        <f t="shared" si="154"/>
        <v/>
      </c>
      <c r="F1926" s="35" t="str">
        <f>IF(ISERROR(CONSOLIDADO!D1930&amp;IF(LEN(CONSOLIDADO!G1930)=1,"00"&amp;CONSOLIDADO!G1930,IF(LEN(CONSOLIDADO!G1930)=2,"0"&amp;CONSOLIDADO!G1930,IF(LEN(CONSOLIDADO!G1930)=3,CONSOLIDADO!G1930,""))))=TRUE,"",CONSOLIDADO!D1930&amp;IF(LEN(CONSOLIDADO!G1930)=1,"00"&amp;CONSOLIDADO!G1930,IF(LEN(CONSOLIDADO!G1930)=2,"0"&amp;CONSOLIDADO!G1930,IF(LEN(CONSOLIDADO!G1930)=3,CONSOLIDADO!G1930,""))))</f>
        <v/>
      </c>
      <c r="G1926" s="16">
        <f>CONSOLIDADO!B1930</f>
        <v>0</v>
      </c>
      <c r="H1926" s="16" t="str">
        <f>MID(CONSOLIDADO!E1930,6,250)</f>
        <v/>
      </c>
      <c r="I1926" s="36">
        <f>CONSOLIDADO!H1930</f>
        <v>0</v>
      </c>
      <c r="J1926" s="34" t="str">
        <f>+CONSOLIDADO!P1930&amp;" - "&amp;CONSOLIDADO!Q1930&amp;" - "&amp;CONSOLIDADO!R1930&amp;" "&amp;CONSOLIDADO!S1930</f>
        <v xml:space="preserve"> -  -  </v>
      </c>
      <c r="K1926" s="34" t="str">
        <f>+CONSOLIDADO!J1930&amp;" "&amp;CONSOLIDADO!K1930</f>
        <v xml:space="preserve"> </v>
      </c>
      <c r="L1926" s="16" t="str">
        <f>+CONSOLIDADO!L1930&amp;" "&amp;CONSOLIDADO!M1930</f>
        <v xml:space="preserve"> </v>
      </c>
      <c r="M1926" s="16" t="str">
        <f>+CONSOLIDADO!N1930&amp;" "&amp;CONSOLIDADO!O1930</f>
        <v xml:space="preserve"> </v>
      </c>
    </row>
    <row r="1927" spans="1:13" x14ac:dyDescent="0.2">
      <c r="A1927" s="34" t="str">
        <f t="shared" si="150"/>
        <v>-1424</v>
      </c>
      <c r="B1927" s="34">
        <f t="shared" si="151"/>
        <v>1424</v>
      </c>
      <c r="C1927" s="34" t="str">
        <f t="shared" si="152"/>
        <v/>
      </c>
      <c r="D1927" s="34" t="str">
        <f t="shared" si="153"/>
        <v/>
      </c>
      <c r="E1927" s="34" t="str">
        <f t="shared" si="154"/>
        <v/>
      </c>
      <c r="F1927" s="35" t="str">
        <f>IF(ISERROR(CONSOLIDADO!D1931&amp;IF(LEN(CONSOLIDADO!G1931)=1,"00"&amp;CONSOLIDADO!G1931,IF(LEN(CONSOLIDADO!G1931)=2,"0"&amp;CONSOLIDADO!G1931,IF(LEN(CONSOLIDADO!G1931)=3,CONSOLIDADO!G1931,""))))=TRUE,"",CONSOLIDADO!D1931&amp;IF(LEN(CONSOLIDADO!G1931)=1,"00"&amp;CONSOLIDADO!G1931,IF(LEN(CONSOLIDADO!G1931)=2,"0"&amp;CONSOLIDADO!G1931,IF(LEN(CONSOLIDADO!G1931)=3,CONSOLIDADO!G1931,""))))</f>
        <v/>
      </c>
      <c r="G1927" s="16">
        <f>CONSOLIDADO!B1931</f>
        <v>0</v>
      </c>
      <c r="H1927" s="16" t="str">
        <f>MID(CONSOLIDADO!E1931,6,250)</f>
        <v/>
      </c>
      <c r="I1927" s="36">
        <f>CONSOLIDADO!H1931</f>
        <v>0</v>
      </c>
      <c r="J1927" s="34" t="str">
        <f>+CONSOLIDADO!P1931&amp;" - "&amp;CONSOLIDADO!Q1931&amp;" - "&amp;CONSOLIDADO!R1931&amp;" "&amp;CONSOLIDADO!S1931</f>
        <v xml:space="preserve"> -  -  </v>
      </c>
      <c r="K1927" s="34" t="str">
        <f>+CONSOLIDADO!J1931&amp;" "&amp;CONSOLIDADO!K1931</f>
        <v xml:space="preserve"> </v>
      </c>
      <c r="L1927" s="16" t="str">
        <f>+CONSOLIDADO!L1931&amp;" "&amp;CONSOLIDADO!M1931</f>
        <v xml:space="preserve"> </v>
      </c>
      <c r="M1927" s="16" t="str">
        <f>+CONSOLIDADO!N1931&amp;" "&amp;CONSOLIDADO!O1931</f>
        <v xml:space="preserve"> </v>
      </c>
    </row>
    <row r="1928" spans="1:13" x14ac:dyDescent="0.2">
      <c r="A1928" s="34" t="str">
        <f t="shared" si="150"/>
        <v>-1425</v>
      </c>
      <c r="B1928" s="34">
        <f t="shared" si="151"/>
        <v>1425</v>
      </c>
      <c r="C1928" s="34" t="str">
        <f t="shared" si="152"/>
        <v/>
      </c>
      <c r="D1928" s="34" t="str">
        <f t="shared" si="153"/>
        <v/>
      </c>
      <c r="E1928" s="34" t="str">
        <f t="shared" si="154"/>
        <v/>
      </c>
      <c r="F1928" s="35" t="str">
        <f>IF(ISERROR(CONSOLIDADO!D1932&amp;IF(LEN(CONSOLIDADO!G1932)=1,"00"&amp;CONSOLIDADO!G1932,IF(LEN(CONSOLIDADO!G1932)=2,"0"&amp;CONSOLIDADO!G1932,IF(LEN(CONSOLIDADO!G1932)=3,CONSOLIDADO!G1932,""))))=TRUE,"",CONSOLIDADO!D1932&amp;IF(LEN(CONSOLIDADO!G1932)=1,"00"&amp;CONSOLIDADO!G1932,IF(LEN(CONSOLIDADO!G1932)=2,"0"&amp;CONSOLIDADO!G1932,IF(LEN(CONSOLIDADO!G1932)=3,CONSOLIDADO!G1932,""))))</f>
        <v/>
      </c>
      <c r="G1928" s="16">
        <f>CONSOLIDADO!B1932</f>
        <v>0</v>
      </c>
      <c r="H1928" s="16" t="str">
        <f>MID(CONSOLIDADO!E1932,6,250)</f>
        <v/>
      </c>
      <c r="I1928" s="36">
        <f>CONSOLIDADO!H1932</f>
        <v>0</v>
      </c>
      <c r="J1928" s="34" t="str">
        <f>+CONSOLIDADO!P1932&amp;" - "&amp;CONSOLIDADO!Q1932&amp;" - "&amp;CONSOLIDADO!R1932&amp;" "&amp;CONSOLIDADO!S1932</f>
        <v xml:space="preserve"> -  -  </v>
      </c>
      <c r="K1928" s="34" t="str">
        <f>+CONSOLIDADO!J1932&amp;" "&amp;CONSOLIDADO!K1932</f>
        <v xml:space="preserve"> </v>
      </c>
      <c r="L1928" s="16" t="str">
        <f>+CONSOLIDADO!L1932&amp;" "&amp;CONSOLIDADO!M1932</f>
        <v xml:space="preserve"> </v>
      </c>
      <c r="M1928" s="16" t="str">
        <f>+CONSOLIDADO!N1932&amp;" "&amp;CONSOLIDADO!O1932</f>
        <v xml:space="preserve"> </v>
      </c>
    </row>
    <row r="1929" spans="1:13" x14ac:dyDescent="0.2">
      <c r="A1929" s="34" t="str">
        <f t="shared" si="150"/>
        <v>-1426</v>
      </c>
      <c r="B1929" s="34">
        <f t="shared" si="151"/>
        <v>1426</v>
      </c>
      <c r="C1929" s="34" t="str">
        <f t="shared" si="152"/>
        <v/>
      </c>
      <c r="D1929" s="34" t="str">
        <f t="shared" si="153"/>
        <v/>
      </c>
      <c r="E1929" s="34" t="str">
        <f t="shared" si="154"/>
        <v/>
      </c>
      <c r="F1929" s="35" t="str">
        <f>IF(ISERROR(CONSOLIDADO!D1933&amp;IF(LEN(CONSOLIDADO!G1933)=1,"00"&amp;CONSOLIDADO!G1933,IF(LEN(CONSOLIDADO!G1933)=2,"0"&amp;CONSOLIDADO!G1933,IF(LEN(CONSOLIDADO!G1933)=3,CONSOLIDADO!G1933,""))))=TRUE,"",CONSOLIDADO!D1933&amp;IF(LEN(CONSOLIDADO!G1933)=1,"00"&amp;CONSOLIDADO!G1933,IF(LEN(CONSOLIDADO!G1933)=2,"0"&amp;CONSOLIDADO!G1933,IF(LEN(CONSOLIDADO!G1933)=3,CONSOLIDADO!G1933,""))))</f>
        <v/>
      </c>
      <c r="G1929" s="16">
        <f>CONSOLIDADO!B1933</f>
        <v>0</v>
      </c>
      <c r="H1929" s="16" t="str">
        <f>MID(CONSOLIDADO!E1933,6,250)</f>
        <v/>
      </c>
      <c r="I1929" s="36">
        <f>CONSOLIDADO!H1933</f>
        <v>0</v>
      </c>
      <c r="J1929" s="34" t="str">
        <f>+CONSOLIDADO!P1933&amp;" - "&amp;CONSOLIDADO!Q1933&amp;" - "&amp;CONSOLIDADO!R1933&amp;" "&amp;CONSOLIDADO!S1933</f>
        <v xml:space="preserve"> -  -  </v>
      </c>
      <c r="K1929" s="34" t="str">
        <f>+CONSOLIDADO!J1933&amp;" "&amp;CONSOLIDADO!K1933</f>
        <v xml:space="preserve"> </v>
      </c>
      <c r="L1929" s="16" t="str">
        <f>+CONSOLIDADO!L1933&amp;" "&amp;CONSOLIDADO!M1933</f>
        <v xml:space="preserve"> </v>
      </c>
      <c r="M1929" s="16" t="str">
        <f>+CONSOLIDADO!N1933&amp;" "&amp;CONSOLIDADO!O1933</f>
        <v xml:space="preserve"> </v>
      </c>
    </row>
    <row r="1930" spans="1:13" x14ac:dyDescent="0.2">
      <c r="A1930" s="34" t="str">
        <f t="shared" si="150"/>
        <v>-1427</v>
      </c>
      <c r="B1930" s="34">
        <f t="shared" si="151"/>
        <v>1427</v>
      </c>
      <c r="C1930" s="34" t="str">
        <f t="shared" si="152"/>
        <v/>
      </c>
      <c r="D1930" s="34" t="str">
        <f t="shared" si="153"/>
        <v/>
      </c>
      <c r="E1930" s="34" t="str">
        <f t="shared" si="154"/>
        <v/>
      </c>
      <c r="F1930" s="35" t="str">
        <f>IF(ISERROR(CONSOLIDADO!D1934&amp;IF(LEN(CONSOLIDADO!G1934)=1,"00"&amp;CONSOLIDADO!G1934,IF(LEN(CONSOLIDADO!G1934)=2,"0"&amp;CONSOLIDADO!G1934,IF(LEN(CONSOLIDADO!G1934)=3,CONSOLIDADO!G1934,""))))=TRUE,"",CONSOLIDADO!D1934&amp;IF(LEN(CONSOLIDADO!G1934)=1,"00"&amp;CONSOLIDADO!G1934,IF(LEN(CONSOLIDADO!G1934)=2,"0"&amp;CONSOLIDADO!G1934,IF(LEN(CONSOLIDADO!G1934)=3,CONSOLIDADO!G1934,""))))</f>
        <v/>
      </c>
      <c r="G1930" s="16">
        <f>CONSOLIDADO!B1934</f>
        <v>0</v>
      </c>
      <c r="H1930" s="16" t="str">
        <f>MID(CONSOLIDADO!E1934,6,250)</f>
        <v/>
      </c>
      <c r="I1930" s="36">
        <f>CONSOLIDADO!H1934</f>
        <v>0</v>
      </c>
      <c r="J1930" s="34" t="str">
        <f>+CONSOLIDADO!P1934&amp;" - "&amp;CONSOLIDADO!Q1934&amp;" - "&amp;CONSOLIDADO!R1934&amp;" "&amp;CONSOLIDADO!S1934</f>
        <v xml:space="preserve"> -  -  </v>
      </c>
      <c r="K1930" s="34" t="str">
        <f>+CONSOLIDADO!J1934&amp;" "&amp;CONSOLIDADO!K1934</f>
        <v xml:space="preserve"> </v>
      </c>
      <c r="L1930" s="16" t="str">
        <f>+CONSOLIDADO!L1934&amp;" "&amp;CONSOLIDADO!M1934</f>
        <v xml:space="preserve"> </v>
      </c>
      <c r="M1930" s="16" t="str">
        <f>+CONSOLIDADO!N1934&amp;" "&amp;CONSOLIDADO!O1934</f>
        <v xml:space="preserve"> </v>
      </c>
    </row>
    <row r="1931" spans="1:13" x14ac:dyDescent="0.2">
      <c r="A1931" s="34" t="str">
        <f t="shared" si="150"/>
        <v>-1428</v>
      </c>
      <c r="B1931" s="34">
        <f t="shared" si="151"/>
        <v>1428</v>
      </c>
      <c r="C1931" s="34" t="str">
        <f t="shared" si="152"/>
        <v/>
      </c>
      <c r="D1931" s="34" t="str">
        <f t="shared" si="153"/>
        <v/>
      </c>
      <c r="E1931" s="34" t="str">
        <f t="shared" si="154"/>
        <v/>
      </c>
      <c r="F1931" s="35" t="str">
        <f>IF(ISERROR(CONSOLIDADO!D1935&amp;IF(LEN(CONSOLIDADO!G1935)=1,"00"&amp;CONSOLIDADO!G1935,IF(LEN(CONSOLIDADO!G1935)=2,"0"&amp;CONSOLIDADO!G1935,IF(LEN(CONSOLIDADO!G1935)=3,CONSOLIDADO!G1935,""))))=TRUE,"",CONSOLIDADO!D1935&amp;IF(LEN(CONSOLIDADO!G1935)=1,"00"&amp;CONSOLIDADO!G1935,IF(LEN(CONSOLIDADO!G1935)=2,"0"&amp;CONSOLIDADO!G1935,IF(LEN(CONSOLIDADO!G1935)=3,CONSOLIDADO!G1935,""))))</f>
        <v/>
      </c>
      <c r="G1931" s="16">
        <f>CONSOLIDADO!B1935</f>
        <v>0</v>
      </c>
      <c r="H1931" s="16" t="str">
        <f>MID(CONSOLIDADO!E1935,6,250)</f>
        <v/>
      </c>
      <c r="I1931" s="36">
        <f>CONSOLIDADO!H1935</f>
        <v>0</v>
      </c>
      <c r="J1931" s="34" t="str">
        <f>+CONSOLIDADO!P1935&amp;" - "&amp;CONSOLIDADO!Q1935&amp;" - "&amp;CONSOLIDADO!R1935&amp;" "&amp;CONSOLIDADO!S1935</f>
        <v xml:space="preserve"> -  -  </v>
      </c>
      <c r="K1931" s="34" t="str">
        <f>+CONSOLIDADO!J1935&amp;" "&amp;CONSOLIDADO!K1935</f>
        <v xml:space="preserve"> </v>
      </c>
      <c r="L1931" s="16" t="str">
        <f>+CONSOLIDADO!L1935&amp;" "&amp;CONSOLIDADO!M1935</f>
        <v xml:space="preserve"> </v>
      </c>
      <c r="M1931" s="16" t="str">
        <f>+CONSOLIDADO!N1935&amp;" "&amp;CONSOLIDADO!O1935</f>
        <v xml:space="preserve"> </v>
      </c>
    </row>
    <row r="1932" spans="1:13" x14ac:dyDescent="0.2">
      <c r="A1932" s="34" t="str">
        <f t="shared" si="150"/>
        <v>-1429</v>
      </c>
      <c r="B1932" s="34">
        <f t="shared" si="151"/>
        <v>1429</v>
      </c>
      <c r="C1932" s="34" t="str">
        <f t="shared" si="152"/>
        <v/>
      </c>
      <c r="D1932" s="34" t="str">
        <f t="shared" si="153"/>
        <v/>
      </c>
      <c r="E1932" s="34" t="str">
        <f t="shared" si="154"/>
        <v/>
      </c>
      <c r="F1932" s="35" t="str">
        <f>IF(ISERROR(CONSOLIDADO!D1936&amp;IF(LEN(CONSOLIDADO!G1936)=1,"00"&amp;CONSOLIDADO!G1936,IF(LEN(CONSOLIDADO!G1936)=2,"0"&amp;CONSOLIDADO!G1936,IF(LEN(CONSOLIDADO!G1936)=3,CONSOLIDADO!G1936,""))))=TRUE,"",CONSOLIDADO!D1936&amp;IF(LEN(CONSOLIDADO!G1936)=1,"00"&amp;CONSOLIDADO!G1936,IF(LEN(CONSOLIDADO!G1936)=2,"0"&amp;CONSOLIDADO!G1936,IF(LEN(CONSOLIDADO!G1936)=3,CONSOLIDADO!G1936,""))))</f>
        <v/>
      </c>
      <c r="G1932" s="16">
        <f>CONSOLIDADO!B1936</f>
        <v>0</v>
      </c>
      <c r="H1932" s="16" t="str">
        <f>MID(CONSOLIDADO!E1936,6,250)</f>
        <v/>
      </c>
      <c r="I1932" s="36">
        <f>CONSOLIDADO!H1936</f>
        <v>0</v>
      </c>
      <c r="J1932" s="34" t="str">
        <f>+CONSOLIDADO!P1936&amp;" - "&amp;CONSOLIDADO!Q1936&amp;" - "&amp;CONSOLIDADO!R1936&amp;" "&amp;CONSOLIDADO!S1936</f>
        <v xml:space="preserve"> -  -  </v>
      </c>
      <c r="K1932" s="34" t="str">
        <f>+CONSOLIDADO!J1936&amp;" "&amp;CONSOLIDADO!K1936</f>
        <v xml:space="preserve"> </v>
      </c>
      <c r="L1932" s="16" t="str">
        <f>+CONSOLIDADO!L1936&amp;" "&amp;CONSOLIDADO!M1936</f>
        <v xml:space="preserve"> </v>
      </c>
      <c r="M1932" s="16" t="str">
        <f>+CONSOLIDADO!N1936&amp;" "&amp;CONSOLIDADO!O1936</f>
        <v xml:space="preserve"> </v>
      </c>
    </row>
    <row r="1933" spans="1:13" x14ac:dyDescent="0.2">
      <c r="A1933" s="34" t="str">
        <f t="shared" si="150"/>
        <v>-1430</v>
      </c>
      <c r="B1933" s="34">
        <f t="shared" si="151"/>
        <v>1430</v>
      </c>
      <c r="C1933" s="34" t="str">
        <f t="shared" si="152"/>
        <v/>
      </c>
      <c r="D1933" s="34" t="str">
        <f t="shared" si="153"/>
        <v/>
      </c>
      <c r="E1933" s="34" t="str">
        <f t="shared" si="154"/>
        <v/>
      </c>
      <c r="F1933" s="35" t="str">
        <f>IF(ISERROR(CONSOLIDADO!D1937&amp;IF(LEN(CONSOLIDADO!G1937)=1,"00"&amp;CONSOLIDADO!G1937,IF(LEN(CONSOLIDADO!G1937)=2,"0"&amp;CONSOLIDADO!G1937,IF(LEN(CONSOLIDADO!G1937)=3,CONSOLIDADO!G1937,""))))=TRUE,"",CONSOLIDADO!D1937&amp;IF(LEN(CONSOLIDADO!G1937)=1,"00"&amp;CONSOLIDADO!G1937,IF(LEN(CONSOLIDADO!G1937)=2,"0"&amp;CONSOLIDADO!G1937,IF(LEN(CONSOLIDADO!G1937)=3,CONSOLIDADO!G1937,""))))</f>
        <v/>
      </c>
      <c r="G1933" s="16">
        <f>CONSOLIDADO!B1937</f>
        <v>0</v>
      </c>
      <c r="H1933" s="16" t="str">
        <f>MID(CONSOLIDADO!E1937,6,250)</f>
        <v/>
      </c>
      <c r="I1933" s="36">
        <f>CONSOLIDADO!H1937</f>
        <v>0</v>
      </c>
      <c r="J1933" s="34" t="str">
        <f>+CONSOLIDADO!P1937&amp;" - "&amp;CONSOLIDADO!Q1937&amp;" - "&amp;CONSOLIDADO!R1937&amp;" "&amp;CONSOLIDADO!S1937</f>
        <v xml:space="preserve"> -  -  </v>
      </c>
      <c r="K1933" s="34" t="str">
        <f>+CONSOLIDADO!J1937&amp;" "&amp;CONSOLIDADO!K1937</f>
        <v xml:space="preserve"> </v>
      </c>
      <c r="L1933" s="16" t="str">
        <f>+CONSOLIDADO!L1937&amp;" "&amp;CONSOLIDADO!M1937</f>
        <v xml:space="preserve"> </v>
      </c>
      <c r="M1933" s="16" t="str">
        <f>+CONSOLIDADO!N1937&amp;" "&amp;CONSOLIDADO!O1937</f>
        <v xml:space="preserve"> </v>
      </c>
    </row>
    <row r="1934" spans="1:13" x14ac:dyDescent="0.2">
      <c r="A1934" s="34" t="str">
        <f t="shared" si="150"/>
        <v>-1431</v>
      </c>
      <c r="B1934" s="34">
        <f t="shared" si="151"/>
        <v>1431</v>
      </c>
      <c r="C1934" s="34" t="str">
        <f t="shared" si="152"/>
        <v/>
      </c>
      <c r="D1934" s="34" t="str">
        <f t="shared" si="153"/>
        <v/>
      </c>
      <c r="E1934" s="34" t="str">
        <f t="shared" si="154"/>
        <v/>
      </c>
      <c r="F1934" s="35" t="str">
        <f>IF(ISERROR(CONSOLIDADO!D1938&amp;IF(LEN(CONSOLIDADO!G1938)=1,"00"&amp;CONSOLIDADO!G1938,IF(LEN(CONSOLIDADO!G1938)=2,"0"&amp;CONSOLIDADO!G1938,IF(LEN(CONSOLIDADO!G1938)=3,CONSOLIDADO!G1938,""))))=TRUE,"",CONSOLIDADO!D1938&amp;IF(LEN(CONSOLIDADO!G1938)=1,"00"&amp;CONSOLIDADO!G1938,IF(LEN(CONSOLIDADO!G1938)=2,"0"&amp;CONSOLIDADO!G1938,IF(LEN(CONSOLIDADO!G1938)=3,CONSOLIDADO!G1938,""))))</f>
        <v/>
      </c>
      <c r="G1934" s="16">
        <f>CONSOLIDADO!B1938</f>
        <v>0</v>
      </c>
      <c r="H1934" s="16" t="str">
        <f>MID(CONSOLIDADO!E1938,6,250)</f>
        <v/>
      </c>
      <c r="I1934" s="36">
        <f>CONSOLIDADO!H1938</f>
        <v>0</v>
      </c>
      <c r="J1934" s="34" t="str">
        <f>+CONSOLIDADO!P1938&amp;" - "&amp;CONSOLIDADO!Q1938&amp;" - "&amp;CONSOLIDADO!R1938&amp;" "&amp;CONSOLIDADO!S1938</f>
        <v xml:space="preserve"> -  -  </v>
      </c>
      <c r="K1934" s="34" t="str">
        <f>+CONSOLIDADO!J1938&amp;" "&amp;CONSOLIDADO!K1938</f>
        <v xml:space="preserve"> </v>
      </c>
      <c r="L1934" s="16" t="str">
        <f>+CONSOLIDADO!L1938&amp;" "&amp;CONSOLIDADO!M1938</f>
        <v xml:space="preserve"> </v>
      </c>
      <c r="M1934" s="16" t="str">
        <f>+CONSOLIDADO!N1938&amp;" "&amp;CONSOLIDADO!O1938</f>
        <v xml:space="preserve"> </v>
      </c>
    </row>
    <row r="1935" spans="1:13" x14ac:dyDescent="0.2">
      <c r="A1935" s="34" t="str">
        <f t="shared" si="150"/>
        <v>-1432</v>
      </c>
      <c r="B1935" s="34">
        <f t="shared" si="151"/>
        <v>1432</v>
      </c>
      <c r="C1935" s="34" t="str">
        <f t="shared" si="152"/>
        <v/>
      </c>
      <c r="D1935" s="34" t="str">
        <f t="shared" si="153"/>
        <v/>
      </c>
      <c r="E1935" s="34" t="str">
        <f t="shared" si="154"/>
        <v/>
      </c>
      <c r="F1935" s="35" t="str">
        <f>IF(ISERROR(CONSOLIDADO!D1939&amp;IF(LEN(CONSOLIDADO!G1939)=1,"00"&amp;CONSOLIDADO!G1939,IF(LEN(CONSOLIDADO!G1939)=2,"0"&amp;CONSOLIDADO!G1939,IF(LEN(CONSOLIDADO!G1939)=3,CONSOLIDADO!G1939,""))))=TRUE,"",CONSOLIDADO!D1939&amp;IF(LEN(CONSOLIDADO!G1939)=1,"00"&amp;CONSOLIDADO!G1939,IF(LEN(CONSOLIDADO!G1939)=2,"0"&amp;CONSOLIDADO!G1939,IF(LEN(CONSOLIDADO!G1939)=3,CONSOLIDADO!G1939,""))))</f>
        <v/>
      </c>
      <c r="G1935" s="16">
        <f>CONSOLIDADO!B1939</f>
        <v>0</v>
      </c>
      <c r="H1935" s="16" t="str">
        <f>MID(CONSOLIDADO!E1939,6,250)</f>
        <v/>
      </c>
      <c r="I1935" s="36">
        <f>CONSOLIDADO!H1939</f>
        <v>0</v>
      </c>
      <c r="J1935" s="34" t="str">
        <f>+CONSOLIDADO!P1939&amp;" - "&amp;CONSOLIDADO!Q1939&amp;" - "&amp;CONSOLIDADO!R1939&amp;" "&amp;CONSOLIDADO!S1939</f>
        <v xml:space="preserve"> -  -  </v>
      </c>
      <c r="K1935" s="34" t="str">
        <f>+CONSOLIDADO!J1939&amp;" "&amp;CONSOLIDADO!K1939</f>
        <v xml:space="preserve"> </v>
      </c>
      <c r="L1935" s="16" t="str">
        <f>+CONSOLIDADO!L1939&amp;" "&amp;CONSOLIDADO!M1939</f>
        <v xml:space="preserve"> </v>
      </c>
      <c r="M1935" s="16" t="str">
        <f>+CONSOLIDADO!N1939&amp;" "&amp;CONSOLIDADO!O1939</f>
        <v xml:space="preserve"> </v>
      </c>
    </row>
    <row r="1936" spans="1:13" x14ac:dyDescent="0.2">
      <c r="A1936" s="34" t="str">
        <f t="shared" si="150"/>
        <v>-1433</v>
      </c>
      <c r="B1936" s="34">
        <f t="shared" si="151"/>
        <v>1433</v>
      </c>
      <c r="C1936" s="34" t="str">
        <f t="shared" si="152"/>
        <v/>
      </c>
      <c r="D1936" s="34" t="str">
        <f t="shared" si="153"/>
        <v/>
      </c>
      <c r="E1936" s="34" t="str">
        <f t="shared" si="154"/>
        <v/>
      </c>
      <c r="F1936" s="35" t="str">
        <f>IF(ISERROR(CONSOLIDADO!D1940&amp;IF(LEN(CONSOLIDADO!G1940)=1,"00"&amp;CONSOLIDADO!G1940,IF(LEN(CONSOLIDADO!G1940)=2,"0"&amp;CONSOLIDADO!G1940,IF(LEN(CONSOLIDADO!G1940)=3,CONSOLIDADO!G1940,""))))=TRUE,"",CONSOLIDADO!D1940&amp;IF(LEN(CONSOLIDADO!G1940)=1,"00"&amp;CONSOLIDADO!G1940,IF(LEN(CONSOLIDADO!G1940)=2,"0"&amp;CONSOLIDADO!G1940,IF(LEN(CONSOLIDADO!G1940)=3,CONSOLIDADO!G1940,""))))</f>
        <v/>
      </c>
      <c r="G1936" s="16">
        <f>CONSOLIDADO!B1940</f>
        <v>0</v>
      </c>
      <c r="H1936" s="16" t="str">
        <f>MID(CONSOLIDADO!E1940,6,250)</f>
        <v/>
      </c>
      <c r="I1936" s="36">
        <f>CONSOLIDADO!H1940</f>
        <v>0</v>
      </c>
      <c r="J1936" s="34" t="str">
        <f>+CONSOLIDADO!P1940&amp;" - "&amp;CONSOLIDADO!Q1940&amp;" - "&amp;CONSOLIDADO!R1940&amp;" "&amp;CONSOLIDADO!S1940</f>
        <v xml:space="preserve"> -  -  </v>
      </c>
      <c r="K1936" s="34" t="str">
        <f>+CONSOLIDADO!J1940&amp;" "&amp;CONSOLIDADO!K1940</f>
        <v xml:space="preserve"> </v>
      </c>
      <c r="L1936" s="16" t="str">
        <f>+CONSOLIDADO!L1940&amp;" "&amp;CONSOLIDADO!M1940</f>
        <v xml:space="preserve"> </v>
      </c>
      <c r="M1936" s="16" t="str">
        <f>+CONSOLIDADO!N1940&amp;" "&amp;CONSOLIDADO!O1940</f>
        <v xml:space="preserve"> </v>
      </c>
    </row>
    <row r="1937" spans="1:13" x14ac:dyDescent="0.2">
      <c r="A1937" s="34" t="str">
        <f t="shared" si="150"/>
        <v>-1434</v>
      </c>
      <c r="B1937" s="34">
        <f t="shared" si="151"/>
        <v>1434</v>
      </c>
      <c r="C1937" s="34" t="str">
        <f t="shared" si="152"/>
        <v/>
      </c>
      <c r="D1937" s="34" t="str">
        <f t="shared" si="153"/>
        <v/>
      </c>
      <c r="E1937" s="34" t="str">
        <f t="shared" si="154"/>
        <v/>
      </c>
      <c r="F1937" s="35" t="str">
        <f>IF(ISERROR(CONSOLIDADO!D1941&amp;IF(LEN(CONSOLIDADO!G1941)=1,"00"&amp;CONSOLIDADO!G1941,IF(LEN(CONSOLIDADO!G1941)=2,"0"&amp;CONSOLIDADO!G1941,IF(LEN(CONSOLIDADO!G1941)=3,CONSOLIDADO!G1941,""))))=TRUE,"",CONSOLIDADO!D1941&amp;IF(LEN(CONSOLIDADO!G1941)=1,"00"&amp;CONSOLIDADO!G1941,IF(LEN(CONSOLIDADO!G1941)=2,"0"&amp;CONSOLIDADO!G1941,IF(LEN(CONSOLIDADO!G1941)=3,CONSOLIDADO!G1941,""))))</f>
        <v/>
      </c>
      <c r="G1937" s="16">
        <f>CONSOLIDADO!B1941</f>
        <v>0</v>
      </c>
      <c r="H1937" s="16" t="str">
        <f>MID(CONSOLIDADO!E1941,6,250)</f>
        <v/>
      </c>
      <c r="I1937" s="36">
        <f>CONSOLIDADO!H1941</f>
        <v>0</v>
      </c>
      <c r="J1937" s="34" t="str">
        <f>+CONSOLIDADO!P1941&amp;" - "&amp;CONSOLIDADO!Q1941&amp;" - "&amp;CONSOLIDADO!R1941&amp;" "&amp;CONSOLIDADO!S1941</f>
        <v xml:space="preserve"> -  -  </v>
      </c>
      <c r="K1937" s="34" t="str">
        <f>+CONSOLIDADO!J1941&amp;" "&amp;CONSOLIDADO!K1941</f>
        <v xml:space="preserve"> </v>
      </c>
      <c r="L1937" s="16" t="str">
        <f>+CONSOLIDADO!L1941&amp;" "&amp;CONSOLIDADO!M1941</f>
        <v xml:space="preserve"> </v>
      </c>
      <c r="M1937" s="16" t="str">
        <f>+CONSOLIDADO!N1941&amp;" "&amp;CONSOLIDADO!O1941</f>
        <v xml:space="preserve"> </v>
      </c>
    </row>
    <row r="1938" spans="1:13" x14ac:dyDescent="0.2">
      <c r="A1938" s="34" t="str">
        <f t="shared" si="150"/>
        <v>-1435</v>
      </c>
      <c r="B1938" s="34">
        <f t="shared" si="151"/>
        <v>1435</v>
      </c>
      <c r="C1938" s="34" t="str">
        <f t="shared" si="152"/>
        <v/>
      </c>
      <c r="D1938" s="34" t="str">
        <f t="shared" si="153"/>
        <v/>
      </c>
      <c r="E1938" s="34" t="str">
        <f t="shared" si="154"/>
        <v/>
      </c>
      <c r="F1938" s="35" t="str">
        <f>IF(ISERROR(CONSOLIDADO!D1942&amp;IF(LEN(CONSOLIDADO!G1942)=1,"00"&amp;CONSOLIDADO!G1942,IF(LEN(CONSOLIDADO!G1942)=2,"0"&amp;CONSOLIDADO!G1942,IF(LEN(CONSOLIDADO!G1942)=3,CONSOLIDADO!G1942,""))))=TRUE,"",CONSOLIDADO!D1942&amp;IF(LEN(CONSOLIDADO!G1942)=1,"00"&amp;CONSOLIDADO!G1942,IF(LEN(CONSOLIDADO!G1942)=2,"0"&amp;CONSOLIDADO!G1942,IF(LEN(CONSOLIDADO!G1942)=3,CONSOLIDADO!G1942,""))))</f>
        <v/>
      </c>
      <c r="G1938" s="16">
        <f>CONSOLIDADO!B1942</f>
        <v>0</v>
      </c>
      <c r="H1938" s="16" t="str">
        <f>MID(CONSOLIDADO!E1942,6,250)</f>
        <v/>
      </c>
      <c r="I1938" s="36">
        <f>CONSOLIDADO!H1942</f>
        <v>0</v>
      </c>
      <c r="J1938" s="34" t="str">
        <f>+CONSOLIDADO!P1942&amp;" - "&amp;CONSOLIDADO!Q1942&amp;" - "&amp;CONSOLIDADO!R1942&amp;" "&amp;CONSOLIDADO!S1942</f>
        <v xml:space="preserve"> -  -  </v>
      </c>
      <c r="K1938" s="34" t="str">
        <f>+CONSOLIDADO!J1942&amp;" "&amp;CONSOLIDADO!K1942</f>
        <v xml:space="preserve"> </v>
      </c>
      <c r="L1938" s="16" t="str">
        <f>+CONSOLIDADO!L1942&amp;" "&amp;CONSOLIDADO!M1942</f>
        <v xml:space="preserve"> </v>
      </c>
      <c r="M1938" s="16" t="str">
        <f>+CONSOLIDADO!N1942&amp;" "&amp;CONSOLIDADO!O1942</f>
        <v xml:space="preserve"> </v>
      </c>
    </row>
    <row r="1939" spans="1:13" x14ac:dyDescent="0.2">
      <c r="A1939" s="34" t="str">
        <f t="shared" si="150"/>
        <v>-1436</v>
      </c>
      <c r="B1939" s="34">
        <f t="shared" si="151"/>
        <v>1436</v>
      </c>
      <c r="C1939" s="34" t="str">
        <f t="shared" si="152"/>
        <v/>
      </c>
      <c r="D1939" s="34" t="str">
        <f t="shared" si="153"/>
        <v/>
      </c>
      <c r="E1939" s="34" t="str">
        <f t="shared" si="154"/>
        <v/>
      </c>
      <c r="F1939" s="35" t="str">
        <f>IF(ISERROR(CONSOLIDADO!D1943&amp;IF(LEN(CONSOLIDADO!G1943)=1,"00"&amp;CONSOLIDADO!G1943,IF(LEN(CONSOLIDADO!G1943)=2,"0"&amp;CONSOLIDADO!G1943,IF(LEN(CONSOLIDADO!G1943)=3,CONSOLIDADO!G1943,""))))=TRUE,"",CONSOLIDADO!D1943&amp;IF(LEN(CONSOLIDADO!G1943)=1,"00"&amp;CONSOLIDADO!G1943,IF(LEN(CONSOLIDADO!G1943)=2,"0"&amp;CONSOLIDADO!G1943,IF(LEN(CONSOLIDADO!G1943)=3,CONSOLIDADO!G1943,""))))</f>
        <v/>
      </c>
      <c r="G1939" s="16">
        <f>CONSOLIDADO!B1943</f>
        <v>0</v>
      </c>
      <c r="H1939" s="16" t="str">
        <f>MID(CONSOLIDADO!E1943,6,250)</f>
        <v/>
      </c>
      <c r="I1939" s="36">
        <f>CONSOLIDADO!H1943</f>
        <v>0</v>
      </c>
      <c r="J1939" s="34" t="str">
        <f>+CONSOLIDADO!P1943&amp;" - "&amp;CONSOLIDADO!Q1943&amp;" - "&amp;CONSOLIDADO!R1943&amp;" "&amp;CONSOLIDADO!S1943</f>
        <v xml:space="preserve"> -  -  </v>
      </c>
      <c r="K1939" s="34" t="str">
        <f>+CONSOLIDADO!J1943&amp;" "&amp;CONSOLIDADO!K1943</f>
        <v xml:space="preserve"> </v>
      </c>
      <c r="L1939" s="16" t="str">
        <f>+CONSOLIDADO!L1943&amp;" "&amp;CONSOLIDADO!M1943</f>
        <v xml:space="preserve"> </v>
      </c>
      <c r="M1939" s="16" t="str">
        <f>+CONSOLIDADO!N1943&amp;" "&amp;CONSOLIDADO!O1943</f>
        <v xml:space="preserve"> </v>
      </c>
    </row>
    <row r="1940" spans="1:13" x14ac:dyDescent="0.2">
      <c r="A1940" s="34" t="str">
        <f t="shared" si="150"/>
        <v>-1437</v>
      </c>
      <c r="B1940" s="34">
        <f t="shared" si="151"/>
        <v>1437</v>
      </c>
      <c r="C1940" s="34" t="str">
        <f t="shared" si="152"/>
        <v/>
      </c>
      <c r="D1940" s="34" t="str">
        <f t="shared" si="153"/>
        <v/>
      </c>
      <c r="E1940" s="34" t="str">
        <f t="shared" si="154"/>
        <v/>
      </c>
      <c r="F1940" s="35" t="str">
        <f>IF(ISERROR(CONSOLIDADO!D1944&amp;IF(LEN(CONSOLIDADO!G1944)=1,"00"&amp;CONSOLIDADO!G1944,IF(LEN(CONSOLIDADO!G1944)=2,"0"&amp;CONSOLIDADO!G1944,IF(LEN(CONSOLIDADO!G1944)=3,CONSOLIDADO!G1944,""))))=TRUE,"",CONSOLIDADO!D1944&amp;IF(LEN(CONSOLIDADO!G1944)=1,"00"&amp;CONSOLIDADO!G1944,IF(LEN(CONSOLIDADO!G1944)=2,"0"&amp;CONSOLIDADO!G1944,IF(LEN(CONSOLIDADO!G1944)=3,CONSOLIDADO!G1944,""))))</f>
        <v/>
      </c>
      <c r="G1940" s="16">
        <f>CONSOLIDADO!B1944</f>
        <v>0</v>
      </c>
      <c r="H1940" s="16" t="str">
        <f>MID(CONSOLIDADO!E1944,6,250)</f>
        <v/>
      </c>
      <c r="I1940" s="36">
        <f>CONSOLIDADO!H1944</f>
        <v>0</v>
      </c>
      <c r="J1940" s="34" t="str">
        <f>+CONSOLIDADO!P1944&amp;" - "&amp;CONSOLIDADO!Q1944&amp;" - "&amp;CONSOLIDADO!R1944&amp;" "&amp;CONSOLIDADO!S1944</f>
        <v xml:space="preserve"> -  -  </v>
      </c>
      <c r="K1940" s="34" t="str">
        <f>+CONSOLIDADO!J1944&amp;" "&amp;CONSOLIDADO!K1944</f>
        <v xml:space="preserve"> </v>
      </c>
      <c r="L1940" s="16" t="str">
        <f>+CONSOLIDADO!L1944&amp;" "&amp;CONSOLIDADO!M1944</f>
        <v xml:space="preserve"> </v>
      </c>
      <c r="M1940" s="16" t="str">
        <f>+CONSOLIDADO!N1944&amp;" "&amp;CONSOLIDADO!O1944</f>
        <v xml:space="preserve"> </v>
      </c>
    </row>
    <row r="1941" spans="1:13" x14ac:dyDescent="0.2">
      <c r="A1941" s="34" t="str">
        <f t="shared" si="150"/>
        <v>-1438</v>
      </c>
      <c r="B1941" s="34">
        <f t="shared" si="151"/>
        <v>1438</v>
      </c>
      <c r="C1941" s="34" t="str">
        <f t="shared" si="152"/>
        <v/>
      </c>
      <c r="D1941" s="34" t="str">
        <f t="shared" si="153"/>
        <v/>
      </c>
      <c r="E1941" s="34" t="str">
        <f t="shared" si="154"/>
        <v/>
      </c>
      <c r="F1941" s="35" t="str">
        <f>IF(ISERROR(CONSOLIDADO!D1945&amp;IF(LEN(CONSOLIDADO!G1945)=1,"00"&amp;CONSOLIDADO!G1945,IF(LEN(CONSOLIDADO!G1945)=2,"0"&amp;CONSOLIDADO!G1945,IF(LEN(CONSOLIDADO!G1945)=3,CONSOLIDADO!G1945,""))))=TRUE,"",CONSOLIDADO!D1945&amp;IF(LEN(CONSOLIDADO!G1945)=1,"00"&amp;CONSOLIDADO!G1945,IF(LEN(CONSOLIDADO!G1945)=2,"0"&amp;CONSOLIDADO!G1945,IF(LEN(CONSOLIDADO!G1945)=3,CONSOLIDADO!G1945,""))))</f>
        <v/>
      </c>
      <c r="G1941" s="16">
        <f>CONSOLIDADO!B1945</f>
        <v>0</v>
      </c>
      <c r="H1941" s="16" t="str">
        <f>MID(CONSOLIDADO!E1945,6,250)</f>
        <v/>
      </c>
      <c r="I1941" s="36">
        <f>CONSOLIDADO!H1945</f>
        <v>0</v>
      </c>
      <c r="J1941" s="34" t="str">
        <f>+CONSOLIDADO!P1945&amp;" - "&amp;CONSOLIDADO!Q1945&amp;" - "&amp;CONSOLIDADO!R1945&amp;" "&amp;CONSOLIDADO!S1945</f>
        <v xml:space="preserve"> -  -  </v>
      </c>
      <c r="K1941" s="34" t="str">
        <f>+CONSOLIDADO!J1945&amp;" "&amp;CONSOLIDADO!K1945</f>
        <v xml:space="preserve"> </v>
      </c>
      <c r="L1941" s="16" t="str">
        <f>+CONSOLIDADO!L1945&amp;" "&amp;CONSOLIDADO!M1945</f>
        <v xml:space="preserve"> </v>
      </c>
      <c r="M1941" s="16" t="str">
        <f>+CONSOLIDADO!N1945&amp;" "&amp;CONSOLIDADO!O1945</f>
        <v xml:space="preserve"> </v>
      </c>
    </row>
    <row r="1942" spans="1:13" x14ac:dyDescent="0.2">
      <c r="A1942" s="34" t="str">
        <f t="shared" si="150"/>
        <v>-1439</v>
      </c>
      <c r="B1942" s="34">
        <f t="shared" si="151"/>
        <v>1439</v>
      </c>
      <c r="C1942" s="34" t="str">
        <f t="shared" si="152"/>
        <v/>
      </c>
      <c r="D1942" s="34" t="str">
        <f t="shared" si="153"/>
        <v/>
      </c>
      <c r="E1942" s="34" t="str">
        <f t="shared" si="154"/>
        <v/>
      </c>
      <c r="F1942" s="35" t="str">
        <f>IF(ISERROR(CONSOLIDADO!D1946&amp;IF(LEN(CONSOLIDADO!G1946)=1,"00"&amp;CONSOLIDADO!G1946,IF(LEN(CONSOLIDADO!G1946)=2,"0"&amp;CONSOLIDADO!G1946,IF(LEN(CONSOLIDADO!G1946)=3,CONSOLIDADO!G1946,""))))=TRUE,"",CONSOLIDADO!D1946&amp;IF(LEN(CONSOLIDADO!G1946)=1,"00"&amp;CONSOLIDADO!G1946,IF(LEN(CONSOLIDADO!G1946)=2,"0"&amp;CONSOLIDADO!G1946,IF(LEN(CONSOLIDADO!G1946)=3,CONSOLIDADO!G1946,""))))</f>
        <v/>
      </c>
      <c r="G1942" s="16">
        <f>CONSOLIDADO!B1946</f>
        <v>0</v>
      </c>
      <c r="H1942" s="16" t="str">
        <f>MID(CONSOLIDADO!E1946,6,250)</f>
        <v/>
      </c>
      <c r="I1942" s="36">
        <f>CONSOLIDADO!H1946</f>
        <v>0</v>
      </c>
      <c r="J1942" s="34" t="str">
        <f>+CONSOLIDADO!P1946&amp;" - "&amp;CONSOLIDADO!Q1946&amp;" - "&amp;CONSOLIDADO!R1946&amp;" "&amp;CONSOLIDADO!S1946</f>
        <v xml:space="preserve"> -  -  </v>
      </c>
      <c r="K1942" s="34" t="str">
        <f>+CONSOLIDADO!J1946&amp;" "&amp;CONSOLIDADO!K1946</f>
        <v xml:space="preserve"> </v>
      </c>
      <c r="L1942" s="16" t="str">
        <f>+CONSOLIDADO!L1946&amp;" "&amp;CONSOLIDADO!M1946</f>
        <v xml:space="preserve"> </v>
      </c>
      <c r="M1942" s="16" t="str">
        <f>+CONSOLIDADO!N1946&amp;" "&amp;CONSOLIDADO!O1946</f>
        <v xml:space="preserve"> </v>
      </c>
    </row>
    <row r="1943" spans="1:13" x14ac:dyDescent="0.2">
      <c r="A1943" s="34" t="str">
        <f t="shared" si="150"/>
        <v>-1440</v>
      </c>
      <c r="B1943" s="34">
        <f t="shared" si="151"/>
        <v>1440</v>
      </c>
      <c r="C1943" s="34" t="str">
        <f t="shared" si="152"/>
        <v/>
      </c>
      <c r="D1943" s="34" t="str">
        <f t="shared" si="153"/>
        <v/>
      </c>
      <c r="E1943" s="34" t="str">
        <f t="shared" si="154"/>
        <v/>
      </c>
      <c r="F1943" s="35" t="str">
        <f>IF(ISERROR(CONSOLIDADO!D1947&amp;IF(LEN(CONSOLIDADO!G1947)=1,"00"&amp;CONSOLIDADO!G1947,IF(LEN(CONSOLIDADO!G1947)=2,"0"&amp;CONSOLIDADO!G1947,IF(LEN(CONSOLIDADO!G1947)=3,CONSOLIDADO!G1947,""))))=TRUE,"",CONSOLIDADO!D1947&amp;IF(LEN(CONSOLIDADO!G1947)=1,"00"&amp;CONSOLIDADO!G1947,IF(LEN(CONSOLIDADO!G1947)=2,"0"&amp;CONSOLIDADO!G1947,IF(LEN(CONSOLIDADO!G1947)=3,CONSOLIDADO!G1947,""))))</f>
        <v/>
      </c>
      <c r="G1943" s="16">
        <f>CONSOLIDADO!B1947</f>
        <v>0</v>
      </c>
      <c r="H1943" s="16" t="str">
        <f>MID(CONSOLIDADO!E1947,6,250)</f>
        <v/>
      </c>
      <c r="I1943" s="36">
        <f>CONSOLIDADO!H1947</f>
        <v>0</v>
      </c>
      <c r="J1943" s="34" t="str">
        <f>+CONSOLIDADO!P1947&amp;" - "&amp;CONSOLIDADO!Q1947&amp;" - "&amp;CONSOLIDADO!R1947&amp;" "&amp;CONSOLIDADO!S1947</f>
        <v xml:space="preserve"> -  -  </v>
      </c>
      <c r="K1943" s="34" t="str">
        <f>+CONSOLIDADO!J1947&amp;" "&amp;CONSOLIDADO!K1947</f>
        <v xml:space="preserve"> </v>
      </c>
      <c r="L1943" s="16" t="str">
        <f>+CONSOLIDADO!L1947&amp;" "&amp;CONSOLIDADO!M1947</f>
        <v xml:space="preserve"> </v>
      </c>
      <c r="M1943" s="16" t="str">
        <f>+CONSOLIDADO!N1947&amp;" "&amp;CONSOLIDADO!O1947</f>
        <v xml:space="preserve"> </v>
      </c>
    </row>
    <row r="1944" spans="1:13" x14ac:dyDescent="0.2">
      <c r="A1944" s="34" t="str">
        <f t="shared" si="150"/>
        <v>-1441</v>
      </c>
      <c r="B1944" s="34">
        <f t="shared" si="151"/>
        <v>1441</v>
      </c>
      <c r="C1944" s="34" t="str">
        <f t="shared" si="152"/>
        <v/>
      </c>
      <c r="D1944" s="34" t="str">
        <f t="shared" si="153"/>
        <v/>
      </c>
      <c r="E1944" s="34" t="str">
        <f t="shared" si="154"/>
        <v/>
      </c>
      <c r="F1944" s="35" t="str">
        <f>IF(ISERROR(CONSOLIDADO!D1948&amp;IF(LEN(CONSOLIDADO!G1948)=1,"00"&amp;CONSOLIDADO!G1948,IF(LEN(CONSOLIDADO!G1948)=2,"0"&amp;CONSOLIDADO!G1948,IF(LEN(CONSOLIDADO!G1948)=3,CONSOLIDADO!G1948,""))))=TRUE,"",CONSOLIDADO!D1948&amp;IF(LEN(CONSOLIDADO!G1948)=1,"00"&amp;CONSOLIDADO!G1948,IF(LEN(CONSOLIDADO!G1948)=2,"0"&amp;CONSOLIDADO!G1948,IF(LEN(CONSOLIDADO!G1948)=3,CONSOLIDADO!G1948,""))))</f>
        <v/>
      </c>
      <c r="G1944" s="16">
        <f>CONSOLIDADO!B1948</f>
        <v>0</v>
      </c>
      <c r="H1944" s="16" t="str">
        <f>MID(CONSOLIDADO!E1948,6,250)</f>
        <v/>
      </c>
      <c r="I1944" s="36">
        <f>CONSOLIDADO!H1948</f>
        <v>0</v>
      </c>
      <c r="J1944" s="34" t="str">
        <f>+CONSOLIDADO!P1948&amp;" - "&amp;CONSOLIDADO!Q1948&amp;" - "&amp;CONSOLIDADO!R1948&amp;" "&amp;CONSOLIDADO!S1948</f>
        <v xml:space="preserve"> -  -  </v>
      </c>
      <c r="K1944" s="34" t="str">
        <f>+CONSOLIDADO!J1948&amp;" "&amp;CONSOLIDADO!K1948</f>
        <v xml:space="preserve"> </v>
      </c>
      <c r="L1944" s="16" t="str">
        <f>+CONSOLIDADO!L1948&amp;" "&amp;CONSOLIDADO!M1948</f>
        <v xml:space="preserve"> </v>
      </c>
      <c r="M1944" s="16" t="str">
        <f>+CONSOLIDADO!N1948&amp;" "&amp;CONSOLIDADO!O1948</f>
        <v xml:space="preserve"> </v>
      </c>
    </row>
    <row r="1945" spans="1:13" x14ac:dyDescent="0.2">
      <c r="A1945" s="34" t="str">
        <f t="shared" si="150"/>
        <v>-1442</v>
      </c>
      <c r="B1945" s="34">
        <f t="shared" si="151"/>
        <v>1442</v>
      </c>
      <c r="C1945" s="34" t="str">
        <f t="shared" si="152"/>
        <v/>
      </c>
      <c r="D1945" s="34" t="str">
        <f t="shared" si="153"/>
        <v/>
      </c>
      <c r="E1945" s="34" t="str">
        <f t="shared" si="154"/>
        <v/>
      </c>
      <c r="F1945" s="35" t="str">
        <f>IF(ISERROR(CONSOLIDADO!D1949&amp;IF(LEN(CONSOLIDADO!G1949)=1,"00"&amp;CONSOLIDADO!G1949,IF(LEN(CONSOLIDADO!G1949)=2,"0"&amp;CONSOLIDADO!G1949,IF(LEN(CONSOLIDADO!G1949)=3,CONSOLIDADO!G1949,""))))=TRUE,"",CONSOLIDADO!D1949&amp;IF(LEN(CONSOLIDADO!G1949)=1,"00"&amp;CONSOLIDADO!G1949,IF(LEN(CONSOLIDADO!G1949)=2,"0"&amp;CONSOLIDADO!G1949,IF(LEN(CONSOLIDADO!G1949)=3,CONSOLIDADO!G1949,""))))</f>
        <v/>
      </c>
      <c r="G1945" s="16">
        <f>CONSOLIDADO!B1949</f>
        <v>0</v>
      </c>
      <c r="H1945" s="16" t="str">
        <f>MID(CONSOLIDADO!E1949,6,250)</f>
        <v/>
      </c>
      <c r="I1945" s="36">
        <f>CONSOLIDADO!H1949</f>
        <v>0</v>
      </c>
      <c r="J1945" s="34" t="str">
        <f>+CONSOLIDADO!P1949&amp;" - "&amp;CONSOLIDADO!Q1949&amp;" - "&amp;CONSOLIDADO!R1949&amp;" "&amp;CONSOLIDADO!S1949</f>
        <v xml:space="preserve"> -  -  </v>
      </c>
      <c r="K1945" s="34" t="str">
        <f>+CONSOLIDADO!J1949&amp;" "&amp;CONSOLIDADO!K1949</f>
        <v xml:space="preserve"> </v>
      </c>
      <c r="L1945" s="16" t="str">
        <f>+CONSOLIDADO!L1949&amp;" "&amp;CONSOLIDADO!M1949</f>
        <v xml:space="preserve"> </v>
      </c>
      <c r="M1945" s="16" t="str">
        <f>+CONSOLIDADO!N1949&amp;" "&amp;CONSOLIDADO!O1949</f>
        <v xml:space="preserve"> </v>
      </c>
    </row>
    <row r="1946" spans="1:13" x14ac:dyDescent="0.2">
      <c r="A1946" s="34" t="str">
        <f t="shared" si="150"/>
        <v>-1443</v>
      </c>
      <c r="B1946" s="34">
        <f t="shared" si="151"/>
        <v>1443</v>
      </c>
      <c r="C1946" s="34" t="str">
        <f t="shared" si="152"/>
        <v/>
      </c>
      <c r="D1946" s="34" t="str">
        <f t="shared" si="153"/>
        <v/>
      </c>
      <c r="E1946" s="34" t="str">
        <f t="shared" si="154"/>
        <v/>
      </c>
      <c r="F1946" s="35" t="str">
        <f>IF(ISERROR(CONSOLIDADO!D1950&amp;IF(LEN(CONSOLIDADO!G1950)=1,"00"&amp;CONSOLIDADO!G1950,IF(LEN(CONSOLIDADO!G1950)=2,"0"&amp;CONSOLIDADO!G1950,IF(LEN(CONSOLIDADO!G1950)=3,CONSOLIDADO!G1950,""))))=TRUE,"",CONSOLIDADO!D1950&amp;IF(LEN(CONSOLIDADO!G1950)=1,"00"&amp;CONSOLIDADO!G1950,IF(LEN(CONSOLIDADO!G1950)=2,"0"&amp;CONSOLIDADO!G1950,IF(LEN(CONSOLIDADO!G1950)=3,CONSOLIDADO!G1950,""))))</f>
        <v/>
      </c>
      <c r="G1946" s="16">
        <f>CONSOLIDADO!B1950</f>
        <v>0</v>
      </c>
      <c r="H1946" s="16" t="str">
        <f>MID(CONSOLIDADO!E1950,6,250)</f>
        <v/>
      </c>
      <c r="I1946" s="36">
        <f>CONSOLIDADO!H1950</f>
        <v>0</v>
      </c>
      <c r="J1946" s="34" t="str">
        <f>+CONSOLIDADO!P1950&amp;" - "&amp;CONSOLIDADO!Q1950&amp;" - "&amp;CONSOLIDADO!R1950&amp;" "&amp;CONSOLIDADO!S1950</f>
        <v xml:space="preserve"> -  -  </v>
      </c>
      <c r="K1946" s="34" t="str">
        <f>+CONSOLIDADO!J1950&amp;" "&amp;CONSOLIDADO!K1950</f>
        <v xml:space="preserve"> </v>
      </c>
      <c r="L1946" s="16" t="str">
        <f>+CONSOLIDADO!L1950&amp;" "&amp;CONSOLIDADO!M1950</f>
        <v xml:space="preserve"> </v>
      </c>
      <c r="M1946" s="16" t="str">
        <f>+CONSOLIDADO!N1950&amp;" "&amp;CONSOLIDADO!O1950</f>
        <v xml:space="preserve"> </v>
      </c>
    </row>
    <row r="1947" spans="1:13" x14ac:dyDescent="0.2">
      <c r="A1947" s="34" t="str">
        <f t="shared" si="150"/>
        <v>-1444</v>
      </c>
      <c r="B1947" s="34">
        <f t="shared" si="151"/>
        <v>1444</v>
      </c>
      <c r="C1947" s="34" t="str">
        <f t="shared" si="152"/>
        <v/>
      </c>
      <c r="D1947" s="34" t="str">
        <f t="shared" si="153"/>
        <v/>
      </c>
      <c r="E1947" s="34" t="str">
        <f t="shared" si="154"/>
        <v/>
      </c>
      <c r="F1947" s="35" t="str">
        <f>IF(ISERROR(CONSOLIDADO!D1951&amp;IF(LEN(CONSOLIDADO!G1951)=1,"00"&amp;CONSOLIDADO!G1951,IF(LEN(CONSOLIDADO!G1951)=2,"0"&amp;CONSOLIDADO!G1951,IF(LEN(CONSOLIDADO!G1951)=3,CONSOLIDADO!G1951,""))))=TRUE,"",CONSOLIDADO!D1951&amp;IF(LEN(CONSOLIDADO!G1951)=1,"00"&amp;CONSOLIDADO!G1951,IF(LEN(CONSOLIDADO!G1951)=2,"0"&amp;CONSOLIDADO!G1951,IF(LEN(CONSOLIDADO!G1951)=3,CONSOLIDADO!G1951,""))))</f>
        <v/>
      </c>
      <c r="G1947" s="16">
        <f>CONSOLIDADO!B1951</f>
        <v>0</v>
      </c>
      <c r="H1947" s="16" t="str">
        <f>MID(CONSOLIDADO!E1951,6,250)</f>
        <v/>
      </c>
      <c r="I1947" s="36">
        <f>CONSOLIDADO!H1951</f>
        <v>0</v>
      </c>
      <c r="J1947" s="34" t="str">
        <f>+CONSOLIDADO!P1951&amp;" - "&amp;CONSOLIDADO!Q1951&amp;" - "&amp;CONSOLIDADO!R1951&amp;" "&amp;CONSOLIDADO!S1951</f>
        <v xml:space="preserve"> -  -  </v>
      </c>
      <c r="K1947" s="34" t="str">
        <f>+CONSOLIDADO!J1951&amp;" "&amp;CONSOLIDADO!K1951</f>
        <v xml:space="preserve"> </v>
      </c>
      <c r="L1947" s="16" t="str">
        <f>+CONSOLIDADO!L1951&amp;" "&amp;CONSOLIDADO!M1951</f>
        <v xml:space="preserve"> </v>
      </c>
      <c r="M1947" s="16" t="str">
        <f>+CONSOLIDADO!N1951&amp;" "&amp;CONSOLIDADO!O1951</f>
        <v xml:space="preserve"> </v>
      </c>
    </row>
    <row r="1948" spans="1:13" x14ac:dyDescent="0.2">
      <c r="A1948" s="34" t="str">
        <f t="shared" si="150"/>
        <v>-1445</v>
      </c>
      <c r="B1948" s="34">
        <f t="shared" si="151"/>
        <v>1445</v>
      </c>
      <c r="C1948" s="34" t="str">
        <f t="shared" si="152"/>
        <v/>
      </c>
      <c r="D1948" s="34" t="str">
        <f t="shared" si="153"/>
        <v/>
      </c>
      <c r="E1948" s="34" t="str">
        <f t="shared" si="154"/>
        <v/>
      </c>
      <c r="F1948" s="35" t="str">
        <f>IF(ISERROR(CONSOLIDADO!D1952&amp;IF(LEN(CONSOLIDADO!G1952)=1,"00"&amp;CONSOLIDADO!G1952,IF(LEN(CONSOLIDADO!G1952)=2,"0"&amp;CONSOLIDADO!G1952,IF(LEN(CONSOLIDADO!G1952)=3,CONSOLIDADO!G1952,""))))=TRUE,"",CONSOLIDADO!D1952&amp;IF(LEN(CONSOLIDADO!G1952)=1,"00"&amp;CONSOLIDADO!G1952,IF(LEN(CONSOLIDADO!G1952)=2,"0"&amp;CONSOLIDADO!G1952,IF(LEN(CONSOLIDADO!G1952)=3,CONSOLIDADO!G1952,""))))</f>
        <v/>
      </c>
      <c r="G1948" s="16">
        <f>CONSOLIDADO!B1952</f>
        <v>0</v>
      </c>
      <c r="H1948" s="16" t="str">
        <f>MID(CONSOLIDADO!E1952,6,250)</f>
        <v/>
      </c>
      <c r="I1948" s="36">
        <f>CONSOLIDADO!H1952</f>
        <v>0</v>
      </c>
      <c r="J1948" s="34" t="str">
        <f>+CONSOLIDADO!P1952&amp;" - "&amp;CONSOLIDADO!Q1952&amp;" - "&amp;CONSOLIDADO!R1952&amp;" "&amp;CONSOLIDADO!S1952</f>
        <v xml:space="preserve"> -  -  </v>
      </c>
      <c r="K1948" s="34" t="str">
        <f>+CONSOLIDADO!J1952&amp;" "&amp;CONSOLIDADO!K1952</f>
        <v xml:space="preserve"> </v>
      </c>
      <c r="L1948" s="16" t="str">
        <f>+CONSOLIDADO!L1952&amp;" "&amp;CONSOLIDADO!M1952</f>
        <v xml:space="preserve"> </v>
      </c>
      <c r="M1948" s="16" t="str">
        <f>+CONSOLIDADO!N1952&amp;" "&amp;CONSOLIDADO!O1952</f>
        <v xml:space="preserve"> </v>
      </c>
    </row>
    <row r="1949" spans="1:13" x14ac:dyDescent="0.2">
      <c r="A1949" s="34" t="str">
        <f t="shared" si="150"/>
        <v>-1446</v>
      </c>
      <c r="B1949" s="34">
        <f t="shared" si="151"/>
        <v>1446</v>
      </c>
      <c r="C1949" s="34" t="str">
        <f t="shared" si="152"/>
        <v/>
      </c>
      <c r="D1949" s="34" t="str">
        <f t="shared" si="153"/>
        <v/>
      </c>
      <c r="E1949" s="34" t="str">
        <f t="shared" si="154"/>
        <v/>
      </c>
      <c r="F1949" s="35" t="str">
        <f>IF(ISERROR(CONSOLIDADO!D1953&amp;IF(LEN(CONSOLIDADO!G1953)=1,"00"&amp;CONSOLIDADO!G1953,IF(LEN(CONSOLIDADO!G1953)=2,"0"&amp;CONSOLIDADO!G1953,IF(LEN(CONSOLIDADO!G1953)=3,CONSOLIDADO!G1953,""))))=TRUE,"",CONSOLIDADO!D1953&amp;IF(LEN(CONSOLIDADO!G1953)=1,"00"&amp;CONSOLIDADO!G1953,IF(LEN(CONSOLIDADO!G1953)=2,"0"&amp;CONSOLIDADO!G1953,IF(LEN(CONSOLIDADO!G1953)=3,CONSOLIDADO!G1953,""))))</f>
        <v/>
      </c>
      <c r="G1949" s="16">
        <f>CONSOLIDADO!B1953</f>
        <v>0</v>
      </c>
      <c r="H1949" s="16" t="str">
        <f>MID(CONSOLIDADO!E1953,6,250)</f>
        <v/>
      </c>
      <c r="I1949" s="36">
        <f>CONSOLIDADO!H1953</f>
        <v>0</v>
      </c>
      <c r="J1949" s="34" t="str">
        <f>+CONSOLIDADO!P1953&amp;" - "&amp;CONSOLIDADO!Q1953&amp;" - "&amp;CONSOLIDADO!R1953&amp;" "&amp;CONSOLIDADO!S1953</f>
        <v xml:space="preserve"> -  -  </v>
      </c>
      <c r="K1949" s="34" t="str">
        <f>+CONSOLIDADO!J1953&amp;" "&amp;CONSOLIDADO!K1953</f>
        <v xml:space="preserve"> </v>
      </c>
      <c r="L1949" s="16" t="str">
        <f>+CONSOLIDADO!L1953&amp;" "&amp;CONSOLIDADO!M1953</f>
        <v xml:space="preserve"> </v>
      </c>
      <c r="M1949" s="16" t="str">
        <f>+CONSOLIDADO!N1953&amp;" "&amp;CONSOLIDADO!O1953</f>
        <v xml:space="preserve"> </v>
      </c>
    </row>
    <row r="1950" spans="1:13" x14ac:dyDescent="0.2">
      <c r="A1950" s="34" t="str">
        <f t="shared" si="150"/>
        <v>-1447</v>
      </c>
      <c r="B1950" s="34">
        <f t="shared" si="151"/>
        <v>1447</v>
      </c>
      <c r="C1950" s="34" t="str">
        <f t="shared" si="152"/>
        <v/>
      </c>
      <c r="D1950" s="34" t="str">
        <f t="shared" si="153"/>
        <v/>
      </c>
      <c r="E1950" s="34" t="str">
        <f t="shared" si="154"/>
        <v/>
      </c>
      <c r="F1950" s="35" t="str">
        <f>IF(ISERROR(CONSOLIDADO!D1954&amp;IF(LEN(CONSOLIDADO!G1954)=1,"00"&amp;CONSOLIDADO!G1954,IF(LEN(CONSOLIDADO!G1954)=2,"0"&amp;CONSOLIDADO!G1954,IF(LEN(CONSOLIDADO!G1954)=3,CONSOLIDADO!G1954,""))))=TRUE,"",CONSOLIDADO!D1954&amp;IF(LEN(CONSOLIDADO!G1954)=1,"00"&amp;CONSOLIDADO!G1954,IF(LEN(CONSOLIDADO!G1954)=2,"0"&amp;CONSOLIDADO!G1954,IF(LEN(CONSOLIDADO!G1954)=3,CONSOLIDADO!G1954,""))))</f>
        <v/>
      </c>
      <c r="G1950" s="16">
        <f>CONSOLIDADO!B1954</f>
        <v>0</v>
      </c>
      <c r="H1950" s="16" t="str">
        <f>MID(CONSOLIDADO!E1954,6,250)</f>
        <v/>
      </c>
      <c r="I1950" s="36">
        <f>CONSOLIDADO!H1954</f>
        <v>0</v>
      </c>
      <c r="J1950" s="34" t="str">
        <f>+CONSOLIDADO!P1954&amp;" - "&amp;CONSOLIDADO!Q1954&amp;" - "&amp;CONSOLIDADO!R1954&amp;" "&amp;CONSOLIDADO!S1954</f>
        <v xml:space="preserve"> -  -  </v>
      </c>
      <c r="K1950" s="34" t="str">
        <f>+CONSOLIDADO!J1954&amp;" "&amp;CONSOLIDADO!K1954</f>
        <v xml:space="preserve"> </v>
      </c>
      <c r="L1950" s="16" t="str">
        <f>+CONSOLIDADO!L1954&amp;" "&amp;CONSOLIDADO!M1954</f>
        <v xml:space="preserve"> </v>
      </c>
      <c r="M1950" s="16" t="str">
        <f>+CONSOLIDADO!N1954&amp;" "&amp;CONSOLIDADO!O1954</f>
        <v xml:space="preserve"> </v>
      </c>
    </row>
    <row r="1951" spans="1:13" x14ac:dyDescent="0.2">
      <c r="A1951" s="34" t="str">
        <f t="shared" si="150"/>
        <v>-1448</v>
      </c>
      <c r="B1951" s="34">
        <f t="shared" si="151"/>
        <v>1448</v>
      </c>
      <c r="C1951" s="34" t="str">
        <f t="shared" si="152"/>
        <v/>
      </c>
      <c r="D1951" s="34" t="str">
        <f t="shared" si="153"/>
        <v/>
      </c>
      <c r="E1951" s="34" t="str">
        <f t="shared" si="154"/>
        <v/>
      </c>
      <c r="F1951" s="35" t="str">
        <f>IF(ISERROR(CONSOLIDADO!D1955&amp;IF(LEN(CONSOLIDADO!G1955)=1,"00"&amp;CONSOLIDADO!G1955,IF(LEN(CONSOLIDADO!G1955)=2,"0"&amp;CONSOLIDADO!G1955,IF(LEN(CONSOLIDADO!G1955)=3,CONSOLIDADO!G1955,""))))=TRUE,"",CONSOLIDADO!D1955&amp;IF(LEN(CONSOLIDADO!G1955)=1,"00"&amp;CONSOLIDADO!G1955,IF(LEN(CONSOLIDADO!G1955)=2,"0"&amp;CONSOLIDADO!G1955,IF(LEN(CONSOLIDADO!G1955)=3,CONSOLIDADO!G1955,""))))</f>
        <v/>
      </c>
      <c r="G1951" s="16">
        <f>CONSOLIDADO!B1955</f>
        <v>0</v>
      </c>
      <c r="H1951" s="16" t="str">
        <f>MID(CONSOLIDADO!E1955,6,250)</f>
        <v/>
      </c>
      <c r="I1951" s="36">
        <f>CONSOLIDADO!H1955</f>
        <v>0</v>
      </c>
      <c r="J1951" s="34" t="str">
        <f>+CONSOLIDADO!P1955&amp;" - "&amp;CONSOLIDADO!Q1955&amp;" - "&amp;CONSOLIDADO!R1955&amp;" "&amp;CONSOLIDADO!S1955</f>
        <v xml:space="preserve"> -  -  </v>
      </c>
      <c r="K1951" s="34" t="str">
        <f>+CONSOLIDADO!J1955&amp;" "&amp;CONSOLIDADO!K1955</f>
        <v xml:space="preserve"> </v>
      </c>
      <c r="L1951" s="16" t="str">
        <f>+CONSOLIDADO!L1955&amp;" "&amp;CONSOLIDADO!M1955</f>
        <v xml:space="preserve"> </v>
      </c>
      <c r="M1951" s="16" t="str">
        <f>+CONSOLIDADO!N1955&amp;" "&amp;CONSOLIDADO!O1955</f>
        <v xml:space="preserve"> </v>
      </c>
    </row>
    <row r="1952" spans="1:13" x14ac:dyDescent="0.2">
      <c r="A1952" s="34" t="str">
        <f t="shared" si="150"/>
        <v>-1449</v>
      </c>
      <c r="B1952" s="34">
        <f t="shared" si="151"/>
        <v>1449</v>
      </c>
      <c r="C1952" s="34" t="str">
        <f t="shared" si="152"/>
        <v/>
      </c>
      <c r="D1952" s="34" t="str">
        <f t="shared" si="153"/>
        <v/>
      </c>
      <c r="E1952" s="34" t="str">
        <f t="shared" si="154"/>
        <v/>
      </c>
      <c r="F1952" s="35" t="str">
        <f>IF(ISERROR(CONSOLIDADO!D1956&amp;IF(LEN(CONSOLIDADO!G1956)=1,"00"&amp;CONSOLIDADO!G1956,IF(LEN(CONSOLIDADO!G1956)=2,"0"&amp;CONSOLIDADO!G1956,IF(LEN(CONSOLIDADO!G1956)=3,CONSOLIDADO!G1956,""))))=TRUE,"",CONSOLIDADO!D1956&amp;IF(LEN(CONSOLIDADO!G1956)=1,"00"&amp;CONSOLIDADO!G1956,IF(LEN(CONSOLIDADO!G1956)=2,"0"&amp;CONSOLIDADO!G1956,IF(LEN(CONSOLIDADO!G1956)=3,CONSOLIDADO!G1956,""))))</f>
        <v/>
      </c>
      <c r="G1952" s="16">
        <f>CONSOLIDADO!B1956</f>
        <v>0</v>
      </c>
      <c r="H1952" s="16" t="str">
        <f>MID(CONSOLIDADO!E1956,6,250)</f>
        <v/>
      </c>
      <c r="I1952" s="36">
        <f>CONSOLIDADO!H1956</f>
        <v>0</v>
      </c>
      <c r="J1952" s="34" t="str">
        <f>+CONSOLIDADO!P1956&amp;" - "&amp;CONSOLIDADO!Q1956&amp;" - "&amp;CONSOLIDADO!R1956&amp;" "&amp;CONSOLIDADO!S1956</f>
        <v xml:space="preserve"> -  -  </v>
      </c>
      <c r="K1952" s="34" t="str">
        <f>+CONSOLIDADO!J1956&amp;" "&amp;CONSOLIDADO!K1956</f>
        <v xml:space="preserve"> </v>
      </c>
      <c r="L1952" s="16" t="str">
        <f>+CONSOLIDADO!L1956&amp;" "&amp;CONSOLIDADO!M1956</f>
        <v xml:space="preserve"> </v>
      </c>
      <c r="M1952" s="16" t="str">
        <f>+CONSOLIDADO!N1956&amp;" "&amp;CONSOLIDADO!O1956</f>
        <v xml:space="preserve"> </v>
      </c>
    </row>
    <row r="1953" spans="1:13" x14ac:dyDescent="0.2">
      <c r="A1953" s="34" t="str">
        <f t="shared" si="150"/>
        <v>-1450</v>
      </c>
      <c r="B1953" s="34">
        <f t="shared" si="151"/>
        <v>1450</v>
      </c>
      <c r="C1953" s="34" t="str">
        <f t="shared" si="152"/>
        <v/>
      </c>
      <c r="D1953" s="34" t="str">
        <f t="shared" si="153"/>
        <v/>
      </c>
      <c r="E1953" s="34" t="str">
        <f t="shared" si="154"/>
        <v/>
      </c>
      <c r="F1953" s="35" t="str">
        <f>IF(ISERROR(CONSOLIDADO!D1957&amp;IF(LEN(CONSOLIDADO!G1957)=1,"00"&amp;CONSOLIDADO!G1957,IF(LEN(CONSOLIDADO!G1957)=2,"0"&amp;CONSOLIDADO!G1957,IF(LEN(CONSOLIDADO!G1957)=3,CONSOLIDADO!G1957,""))))=TRUE,"",CONSOLIDADO!D1957&amp;IF(LEN(CONSOLIDADO!G1957)=1,"00"&amp;CONSOLIDADO!G1957,IF(LEN(CONSOLIDADO!G1957)=2,"0"&amp;CONSOLIDADO!G1957,IF(LEN(CONSOLIDADO!G1957)=3,CONSOLIDADO!G1957,""))))</f>
        <v/>
      </c>
      <c r="G1953" s="16">
        <f>CONSOLIDADO!B1957</f>
        <v>0</v>
      </c>
      <c r="H1953" s="16" t="str">
        <f>MID(CONSOLIDADO!E1957,6,250)</f>
        <v/>
      </c>
      <c r="I1953" s="36">
        <f>CONSOLIDADO!H1957</f>
        <v>0</v>
      </c>
      <c r="J1953" s="34" t="str">
        <f>+CONSOLIDADO!P1957&amp;" - "&amp;CONSOLIDADO!Q1957&amp;" - "&amp;CONSOLIDADO!R1957&amp;" "&amp;CONSOLIDADO!S1957</f>
        <v xml:space="preserve"> -  -  </v>
      </c>
      <c r="K1953" s="34" t="str">
        <f>+CONSOLIDADO!J1957&amp;" "&amp;CONSOLIDADO!K1957</f>
        <v xml:space="preserve"> </v>
      </c>
      <c r="L1953" s="16" t="str">
        <f>+CONSOLIDADO!L1957&amp;" "&amp;CONSOLIDADO!M1957</f>
        <v xml:space="preserve"> </v>
      </c>
      <c r="M1953" s="16" t="str">
        <f>+CONSOLIDADO!N1957&amp;" "&amp;CONSOLIDADO!O1957</f>
        <v xml:space="preserve"> </v>
      </c>
    </row>
    <row r="1954" spans="1:13" x14ac:dyDescent="0.2">
      <c r="A1954" s="34" t="str">
        <f t="shared" si="150"/>
        <v>-1451</v>
      </c>
      <c r="B1954" s="34">
        <f t="shared" si="151"/>
        <v>1451</v>
      </c>
      <c r="C1954" s="34" t="str">
        <f t="shared" si="152"/>
        <v/>
      </c>
      <c r="D1954" s="34" t="str">
        <f t="shared" si="153"/>
        <v/>
      </c>
      <c r="E1954" s="34" t="str">
        <f t="shared" si="154"/>
        <v/>
      </c>
      <c r="F1954" s="35" t="str">
        <f>IF(ISERROR(CONSOLIDADO!D1958&amp;IF(LEN(CONSOLIDADO!G1958)=1,"00"&amp;CONSOLIDADO!G1958,IF(LEN(CONSOLIDADO!G1958)=2,"0"&amp;CONSOLIDADO!G1958,IF(LEN(CONSOLIDADO!G1958)=3,CONSOLIDADO!G1958,""))))=TRUE,"",CONSOLIDADO!D1958&amp;IF(LEN(CONSOLIDADO!G1958)=1,"00"&amp;CONSOLIDADO!G1958,IF(LEN(CONSOLIDADO!G1958)=2,"0"&amp;CONSOLIDADO!G1958,IF(LEN(CONSOLIDADO!G1958)=3,CONSOLIDADO!G1958,""))))</f>
        <v/>
      </c>
      <c r="G1954" s="16">
        <f>CONSOLIDADO!B1958</f>
        <v>0</v>
      </c>
      <c r="H1954" s="16" t="str">
        <f>MID(CONSOLIDADO!E1958,6,250)</f>
        <v/>
      </c>
      <c r="I1954" s="36">
        <f>CONSOLIDADO!H1958</f>
        <v>0</v>
      </c>
      <c r="J1954" s="34" t="str">
        <f>+CONSOLIDADO!P1958&amp;" - "&amp;CONSOLIDADO!Q1958&amp;" - "&amp;CONSOLIDADO!R1958&amp;" "&amp;CONSOLIDADO!S1958</f>
        <v xml:space="preserve"> -  -  </v>
      </c>
      <c r="K1954" s="34" t="str">
        <f>+CONSOLIDADO!J1958&amp;" "&amp;CONSOLIDADO!K1958</f>
        <v xml:space="preserve"> </v>
      </c>
      <c r="L1954" s="16" t="str">
        <f>+CONSOLIDADO!L1958&amp;" "&amp;CONSOLIDADO!M1958</f>
        <v xml:space="preserve"> </v>
      </c>
      <c r="M1954" s="16" t="str">
        <f>+CONSOLIDADO!N1958&amp;" "&amp;CONSOLIDADO!O1958</f>
        <v xml:space="preserve"> </v>
      </c>
    </row>
    <row r="1955" spans="1:13" x14ac:dyDescent="0.2">
      <c r="A1955" s="34" t="str">
        <f t="shared" si="150"/>
        <v>-1452</v>
      </c>
      <c r="B1955" s="34">
        <f t="shared" si="151"/>
        <v>1452</v>
      </c>
      <c r="C1955" s="34" t="str">
        <f t="shared" si="152"/>
        <v/>
      </c>
      <c r="D1955" s="34" t="str">
        <f t="shared" si="153"/>
        <v/>
      </c>
      <c r="E1955" s="34" t="str">
        <f t="shared" si="154"/>
        <v/>
      </c>
      <c r="F1955" s="35" t="str">
        <f>IF(ISERROR(CONSOLIDADO!D1959&amp;IF(LEN(CONSOLIDADO!G1959)=1,"00"&amp;CONSOLIDADO!G1959,IF(LEN(CONSOLIDADO!G1959)=2,"0"&amp;CONSOLIDADO!G1959,IF(LEN(CONSOLIDADO!G1959)=3,CONSOLIDADO!G1959,""))))=TRUE,"",CONSOLIDADO!D1959&amp;IF(LEN(CONSOLIDADO!G1959)=1,"00"&amp;CONSOLIDADO!G1959,IF(LEN(CONSOLIDADO!G1959)=2,"0"&amp;CONSOLIDADO!G1959,IF(LEN(CONSOLIDADO!G1959)=3,CONSOLIDADO!G1959,""))))</f>
        <v/>
      </c>
      <c r="G1955" s="16">
        <f>CONSOLIDADO!B1959</f>
        <v>0</v>
      </c>
      <c r="H1955" s="16" t="str">
        <f>MID(CONSOLIDADO!E1959,6,250)</f>
        <v/>
      </c>
      <c r="I1955" s="36">
        <f>CONSOLIDADO!H1959</f>
        <v>0</v>
      </c>
      <c r="J1955" s="34" t="str">
        <f>+CONSOLIDADO!P1959&amp;" - "&amp;CONSOLIDADO!Q1959&amp;" - "&amp;CONSOLIDADO!R1959&amp;" "&amp;CONSOLIDADO!S1959</f>
        <v xml:space="preserve"> -  -  </v>
      </c>
      <c r="K1955" s="34" t="str">
        <f>+CONSOLIDADO!J1959&amp;" "&amp;CONSOLIDADO!K1959</f>
        <v xml:space="preserve"> </v>
      </c>
      <c r="L1955" s="16" t="str">
        <f>+CONSOLIDADO!L1959&amp;" "&amp;CONSOLIDADO!M1959</f>
        <v xml:space="preserve"> </v>
      </c>
      <c r="M1955" s="16" t="str">
        <f>+CONSOLIDADO!N1959&amp;" "&amp;CONSOLIDADO!O1959</f>
        <v xml:space="preserve"> </v>
      </c>
    </row>
    <row r="1956" spans="1:13" x14ac:dyDescent="0.2">
      <c r="A1956" s="34" t="str">
        <f t="shared" si="150"/>
        <v>-1453</v>
      </c>
      <c r="B1956" s="34">
        <f t="shared" si="151"/>
        <v>1453</v>
      </c>
      <c r="C1956" s="34" t="str">
        <f t="shared" si="152"/>
        <v/>
      </c>
      <c r="D1956" s="34" t="str">
        <f t="shared" si="153"/>
        <v/>
      </c>
      <c r="E1956" s="34" t="str">
        <f t="shared" si="154"/>
        <v/>
      </c>
      <c r="F1956" s="35" t="str">
        <f>IF(ISERROR(CONSOLIDADO!D1960&amp;IF(LEN(CONSOLIDADO!G1960)=1,"00"&amp;CONSOLIDADO!G1960,IF(LEN(CONSOLIDADO!G1960)=2,"0"&amp;CONSOLIDADO!G1960,IF(LEN(CONSOLIDADO!G1960)=3,CONSOLIDADO!G1960,""))))=TRUE,"",CONSOLIDADO!D1960&amp;IF(LEN(CONSOLIDADO!G1960)=1,"00"&amp;CONSOLIDADO!G1960,IF(LEN(CONSOLIDADO!G1960)=2,"0"&amp;CONSOLIDADO!G1960,IF(LEN(CONSOLIDADO!G1960)=3,CONSOLIDADO!G1960,""))))</f>
        <v/>
      </c>
      <c r="G1956" s="16">
        <f>CONSOLIDADO!B1960</f>
        <v>0</v>
      </c>
      <c r="H1956" s="16" t="str">
        <f>MID(CONSOLIDADO!E1960,6,250)</f>
        <v/>
      </c>
      <c r="I1956" s="36">
        <f>CONSOLIDADO!H1960</f>
        <v>0</v>
      </c>
      <c r="J1956" s="34" t="str">
        <f>+CONSOLIDADO!P1960&amp;" - "&amp;CONSOLIDADO!Q1960&amp;" - "&amp;CONSOLIDADO!R1960&amp;" "&amp;CONSOLIDADO!S1960</f>
        <v xml:space="preserve"> -  -  </v>
      </c>
      <c r="K1956" s="34" t="str">
        <f>+CONSOLIDADO!J1960&amp;" "&amp;CONSOLIDADO!K1960</f>
        <v xml:space="preserve"> </v>
      </c>
      <c r="L1956" s="16" t="str">
        <f>+CONSOLIDADO!L1960&amp;" "&amp;CONSOLIDADO!M1960</f>
        <v xml:space="preserve"> </v>
      </c>
      <c r="M1956" s="16" t="str">
        <f>+CONSOLIDADO!N1960&amp;" "&amp;CONSOLIDADO!O1960</f>
        <v xml:space="preserve"> </v>
      </c>
    </row>
    <row r="1957" spans="1:13" x14ac:dyDescent="0.2">
      <c r="A1957" s="34" t="str">
        <f t="shared" si="150"/>
        <v>-1454</v>
      </c>
      <c r="B1957" s="34">
        <f t="shared" si="151"/>
        <v>1454</v>
      </c>
      <c r="C1957" s="34" t="str">
        <f t="shared" si="152"/>
        <v/>
      </c>
      <c r="D1957" s="34" t="str">
        <f t="shared" si="153"/>
        <v/>
      </c>
      <c r="E1957" s="34" t="str">
        <f t="shared" si="154"/>
        <v/>
      </c>
      <c r="F1957" s="35" t="str">
        <f>IF(ISERROR(CONSOLIDADO!D1961&amp;IF(LEN(CONSOLIDADO!G1961)=1,"00"&amp;CONSOLIDADO!G1961,IF(LEN(CONSOLIDADO!G1961)=2,"0"&amp;CONSOLIDADO!G1961,IF(LEN(CONSOLIDADO!G1961)=3,CONSOLIDADO!G1961,""))))=TRUE,"",CONSOLIDADO!D1961&amp;IF(LEN(CONSOLIDADO!G1961)=1,"00"&amp;CONSOLIDADO!G1961,IF(LEN(CONSOLIDADO!G1961)=2,"0"&amp;CONSOLIDADO!G1961,IF(LEN(CONSOLIDADO!G1961)=3,CONSOLIDADO!G1961,""))))</f>
        <v/>
      </c>
      <c r="G1957" s="16">
        <f>CONSOLIDADO!B1961</f>
        <v>0</v>
      </c>
      <c r="H1957" s="16" t="str">
        <f>MID(CONSOLIDADO!E1961,6,250)</f>
        <v/>
      </c>
      <c r="I1957" s="36">
        <f>CONSOLIDADO!H1961</f>
        <v>0</v>
      </c>
      <c r="J1957" s="34" t="str">
        <f>+CONSOLIDADO!P1961&amp;" - "&amp;CONSOLIDADO!Q1961&amp;" - "&amp;CONSOLIDADO!R1961&amp;" "&amp;CONSOLIDADO!S1961</f>
        <v xml:space="preserve"> -  -  </v>
      </c>
      <c r="K1957" s="34" t="str">
        <f>+CONSOLIDADO!J1961&amp;" "&amp;CONSOLIDADO!K1961</f>
        <v xml:space="preserve"> </v>
      </c>
      <c r="L1957" s="16" t="str">
        <f>+CONSOLIDADO!L1961&amp;" "&amp;CONSOLIDADO!M1961</f>
        <v xml:space="preserve"> </v>
      </c>
      <c r="M1957" s="16" t="str">
        <f>+CONSOLIDADO!N1961&amp;" "&amp;CONSOLIDADO!O1961</f>
        <v xml:space="preserve"> </v>
      </c>
    </row>
    <row r="1958" spans="1:13" x14ac:dyDescent="0.2">
      <c r="A1958" s="34" t="str">
        <f t="shared" si="150"/>
        <v>-1455</v>
      </c>
      <c r="B1958" s="34">
        <f t="shared" si="151"/>
        <v>1455</v>
      </c>
      <c r="C1958" s="34" t="str">
        <f t="shared" si="152"/>
        <v/>
      </c>
      <c r="D1958" s="34" t="str">
        <f t="shared" si="153"/>
        <v/>
      </c>
      <c r="E1958" s="34" t="str">
        <f t="shared" si="154"/>
        <v/>
      </c>
      <c r="F1958" s="35" t="str">
        <f>IF(ISERROR(CONSOLIDADO!D1962&amp;IF(LEN(CONSOLIDADO!G1962)=1,"00"&amp;CONSOLIDADO!G1962,IF(LEN(CONSOLIDADO!G1962)=2,"0"&amp;CONSOLIDADO!G1962,IF(LEN(CONSOLIDADO!G1962)=3,CONSOLIDADO!G1962,""))))=TRUE,"",CONSOLIDADO!D1962&amp;IF(LEN(CONSOLIDADO!G1962)=1,"00"&amp;CONSOLIDADO!G1962,IF(LEN(CONSOLIDADO!G1962)=2,"0"&amp;CONSOLIDADO!G1962,IF(LEN(CONSOLIDADO!G1962)=3,CONSOLIDADO!G1962,""))))</f>
        <v/>
      </c>
      <c r="G1958" s="16">
        <f>CONSOLIDADO!B1962</f>
        <v>0</v>
      </c>
      <c r="H1958" s="16" t="str">
        <f>MID(CONSOLIDADO!E1962,6,250)</f>
        <v/>
      </c>
      <c r="I1958" s="36">
        <f>CONSOLIDADO!H1962</f>
        <v>0</v>
      </c>
      <c r="J1958" s="34" t="str">
        <f>+CONSOLIDADO!P1962&amp;" - "&amp;CONSOLIDADO!Q1962&amp;" - "&amp;CONSOLIDADO!R1962&amp;" "&amp;CONSOLIDADO!S1962</f>
        <v xml:space="preserve"> -  -  </v>
      </c>
      <c r="K1958" s="34" t="str">
        <f>+CONSOLIDADO!J1962&amp;" "&amp;CONSOLIDADO!K1962</f>
        <v xml:space="preserve"> </v>
      </c>
      <c r="L1958" s="16" t="str">
        <f>+CONSOLIDADO!L1962&amp;" "&amp;CONSOLIDADO!M1962</f>
        <v xml:space="preserve"> </v>
      </c>
      <c r="M1958" s="16" t="str">
        <f>+CONSOLIDADO!N1962&amp;" "&amp;CONSOLIDADO!O1962</f>
        <v xml:space="preserve"> </v>
      </c>
    </row>
    <row r="1959" spans="1:13" x14ac:dyDescent="0.2">
      <c r="A1959" s="34" t="str">
        <f t="shared" si="150"/>
        <v>-1456</v>
      </c>
      <c r="B1959" s="34">
        <f t="shared" si="151"/>
        <v>1456</v>
      </c>
      <c r="C1959" s="34" t="str">
        <f t="shared" si="152"/>
        <v/>
      </c>
      <c r="D1959" s="34" t="str">
        <f t="shared" si="153"/>
        <v/>
      </c>
      <c r="E1959" s="34" t="str">
        <f t="shared" si="154"/>
        <v/>
      </c>
      <c r="F1959" s="35" t="str">
        <f>IF(ISERROR(CONSOLIDADO!D1963&amp;IF(LEN(CONSOLIDADO!G1963)=1,"00"&amp;CONSOLIDADO!G1963,IF(LEN(CONSOLIDADO!G1963)=2,"0"&amp;CONSOLIDADO!G1963,IF(LEN(CONSOLIDADO!G1963)=3,CONSOLIDADO!G1963,""))))=TRUE,"",CONSOLIDADO!D1963&amp;IF(LEN(CONSOLIDADO!G1963)=1,"00"&amp;CONSOLIDADO!G1963,IF(LEN(CONSOLIDADO!G1963)=2,"0"&amp;CONSOLIDADO!G1963,IF(LEN(CONSOLIDADO!G1963)=3,CONSOLIDADO!G1963,""))))</f>
        <v/>
      </c>
      <c r="G1959" s="16">
        <f>CONSOLIDADO!B1963</f>
        <v>0</v>
      </c>
      <c r="H1959" s="16" t="str">
        <f>MID(CONSOLIDADO!E1963,6,250)</f>
        <v/>
      </c>
      <c r="I1959" s="36">
        <f>CONSOLIDADO!H1963</f>
        <v>0</v>
      </c>
      <c r="J1959" s="34" t="str">
        <f>+CONSOLIDADO!P1963&amp;" - "&amp;CONSOLIDADO!Q1963&amp;" - "&amp;CONSOLIDADO!R1963&amp;" "&amp;CONSOLIDADO!S1963</f>
        <v xml:space="preserve"> -  -  </v>
      </c>
      <c r="K1959" s="34" t="str">
        <f>+CONSOLIDADO!J1963&amp;" "&amp;CONSOLIDADO!K1963</f>
        <v xml:space="preserve"> </v>
      </c>
      <c r="L1959" s="16" t="str">
        <f>+CONSOLIDADO!L1963&amp;" "&amp;CONSOLIDADO!M1963</f>
        <v xml:space="preserve"> </v>
      </c>
      <c r="M1959" s="16" t="str">
        <f>+CONSOLIDADO!N1963&amp;" "&amp;CONSOLIDADO!O1963</f>
        <v xml:space="preserve"> </v>
      </c>
    </row>
    <row r="1960" spans="1:13" x14ac:dyDescent="0.2">
      <c r="A1960" s="34" t="str">
        <f t="shared" si="150"/>
        <v>-1457</v>
      </c>
      <c r="B1960" s="34">
        <f t="shared" si="151"/>
        <v>1457</v>
      </c>
      <c r="C1960" s="34" t="str">
        <f t="shared" si="152"/>
        <v/>
      </c>
      <c r="D1960" s="34" t="str">
        <f t="shared" si="153"/>
        <v/>
      </c>
      <c r="E1960" s="34" t="str">
        <f t="shared" si="154"/>
        <v/>
      </c>
      <c r="F1960" s="35" t="str">
        <f>IF(ISERROR(CONSOLIDADO!D1964&amp;IF(LEN(CONSOLIDADO!G1964)=1,"00"&amp;CONSOLIDADO!G1964,IF(LEN(CONSOLIDADO!G1964)=2,"0"&amp;CONSOLIDADO!G1964,IF(LEN(CONSOLIDADO!G1964)=3,CONSOLIDADO!G1964,""))))=TRUE,"",CONSOLIDADO!D1964&amp;IF(LEN(CONSOLIDADO!G1964)=1,"00"&amp;CONSOLIDADO!G1964,IF(LEN(CONSOLIDADO!G1964)=2,"0"&amp;CONSOLIDADO!G1964,IF(LEN(CONSOLIDADO!G1964)=3,CONSOLIDADO!G1964,""))))</f>
        <v/>
      </c>
      <c r="G1960" s="16">
        <f>CONSOLIDADO!B1964</f>
        <v>0</v>
      </c>
      <c r="H1960" s="16" t="str">
        <f>MID(CONSOLIDADO!E1964,6,250)</f>
        <v/>
      </c>
      <c r="I1960" s="36">
        <f>CONSOLIDADO!H1964</f>
        <v>0</v>
      </c>
      <c r="J1960" s="34" t="str">
        <f>+CONSOLIDADO!P1964&amp;" - "&amp;CONSOLIDADO!Q1964&amp;" - "&amp;CONSOLIDADO!R1964&amp;" "&amp;CONSOLIDADO!S1964</f>
        <v xml:space="preserve"> -  -  </v>
      </c>
      <c r="K1960" s="34" t="str">
        <f>+CONSOLIDADO!J1964&amp;" "&amp;CONSOLIDADO!K1964</f>
        <v xml:space="preserve"> </v>
      </c>
      <c r="L1960" s="16" t="str">
        <f>+CONSOLIDADO!L1964&amp;" "&amp;CONSOLIDADO!M1964</f>
        <v xml:space="preserve"> </v>
      </c>
      <c r="M1960" s="16" t="str">
        <f>+CONSOLIDADO!N1964&amp;" "&amp;CONSOLIDADO!O1964</f>
        <v xml:space="preserve"> </v>
      </c>
    </row>
    <row r="1961" spans="1:13" x14ac:dyDescent="0.2">
      <c r="A1961" s="34" t="str">
        <f t="shared" si="150"/>
        <v>-1458</v>
      </c>
      <c r="B1961" s="34">
        <f t="shared" si="151"/>
        <v>1458</v>
      </c>
      <c r="C1961" s="34" t="str">
        <f t="shared" si="152"/>
        <v/>
      </c>
      <c r="D1961" s="34" t="str">
        <f t="shared" si="153"/>
        <v/>
      </c>
      <c r="E1961" s="34" t="str">
        <f t="shared" si="154"/>
        <v/>
      </c>
      <c r="F1961" s="35" t="str">
        <f>IF(ISERROR(CONSOLIDADO!D1965&amp;IF(LEN(CONSOLIDADO!G1965)=1,"00"&amp;CONSOLIDADO!G1965,IF(LEN(CONSOLIDADO!G1965)=2,"0"&amp;CONSOLIDADO!G1965,IF(LEN(CONSOLIDADO!G1965)=3,CONSOLIDADO!G1965,""))))=TRUE,"",CONSOLIDADO!D1965&amp;IF(LEN(CONSOLIDADO!G1965)=1,"00"&amp;CONSOLIDADO!G1965,IF(LEN(CONSOLIDADO!G1965)=2,"0"&amp;CONSOLIDADO!G1965,IF(LEN(CONSOLIDADO!G1965)=3,CONSOLIDADO!G1965,""))))</f>
        <v/>
      </c>
      <c r="G1961" s="16">
        <f>CONSOLIDADO!B1965</f>
        <v>0</v>
      </c>
      <c r="H1961" s="16" t="str">
        <f>MID(CONSOLIDADO!E1965,6,250)</f>
        <v/>
      </c>
      <c r="I1961" s="36">
        <f>CONSOLIDADO!H1965</f>
        <v>0</v>
      </c>
      <c r="J1961" s="34" t="str">
        <f>+CONSOLIDADO!P1965&amp;" - "&amp;CONSOLIDADO!Q1965&amp;" - "&amp;CONSOLIDADO!R1965&amp;" "&amp;CONSOLIDADO!S1965</f>
        <v xml:space="preserve"> -  -  </v>
      </c>
      <c r="K1961" s="34" t="str">
        <f>+CONSOLIDADO!J1965&amp;" "&amp;CONSOLIDADO!K1965</f>
        <v xml:space="preserve"> </v>
      </c>
      <c r="L1961" s="16" t="str">
        <f>+CONSOLIDADO!L1965&amp;" "&amp;CONSOLIDADO!M1965</f>
        <v xml:space="preserve"> </v>
      </c>
      <c r="M1961" s="16" t="str">
        <f>+CONSOLIDADO!N1965&amp;" "&amp;CONSOLIDADO!O1965</f>
        <v xml:space="preserve"> </v>
      </c>
    </row>
    <row r="1962" spans="1:13" x14ac:dyDescent="0.2">
      <c r="A1962" s="34" t="str">
        <f t="shared" si="150"/>
        <v>-1459</v>
      </c>
      <c r="B1962" s="34">
        <f t="shared" si="151"/>
        <v>1459</v>
      </c>
      <c r="C1962" s="34" t="str">
        <f t="shared" si="152"/>
        <v/>
      </c>
      <c r="D1962" s="34" t="str">
        <f t="shared" si="153"/>
        <v/>
      </c>
      <c r="E1962" s="34" t="str">
        <f t="shared" si="154"/>
        <v/>
      </c>
      <c r="F1962" s="35" t="str">
        <f>IF(ISERROR(CONSOLIDADO!D1966&amp;IF(LEN(CONSOLIDADO!G1966)=1,"00"&amp;CONSOLIDADO!G1966,IF(LEN(CONSOLIDADO!G1966)=2,"0"&amp;CONSOLIDADO!G1966,IF(LEN(CONSOLIDADO!G1966)=3,CONSOLIDADO!G1966,""))))=TRUE,"",CONSOLIDADO!D1966&amp;IF(LEN(CONSOLIDADO!G1966)=1,"00"&amp;CONSOLIDADO!G1966,IF(LEN(CONSOLIDADO!G1966)=2,"0"&amp;CONSOLIDADO!G1966,IF(LEN(CONSOLIDADO!G1966)=3,CONSOLIDADO!G1966,""))))</f>
        <v/>
      </c>
      <c r="G1962" s="16">
        <f>CONSOLIDADO!B1966</f>
        <v>0</v>
      </c>
      <c r="H1962" s="16" t="str">
        <f>MID(CONSOLIDADO!E1966,6,250)</f>
        <v/>
      </c>
      <c r="I1962" s="36">
        <f>CONSOLIDADO!H1966</f>
        <v>0</v>
      </c>
      <c r="J1962" s="34" t="str">
        <f>+CONSOLIDADO!P1966&amp;" - "&amp;CONSOLIDADO!Q1966&amp;" - "&amp;CONSOLIDADO!R1966&amp;" "&amp;CONSOLIDADO!S1966</f>
        <v xml:space="preserve"> -  -  </v>
      </c>
      <c r="K1962" s="34" t="str">
        <f>+CONSOLIDADO!J1966&amp;" "&amp;CONSOLIDADO!K1966</f>
        <v xml:space="preserve"> </v>
      </c>
      <c r="L1962" s="16" t="str">
        <f>+CONSOLIDADO!L1966&amp;" "&amp;CONSOLIDADO!M1966</f>
        <v xml:space="preserve"> </v>
      </c>
      <c r="M1962" s="16" t="str">
        <f>+CONSOLIDADO!N1966&amp;" "&amp;CONSOLIDADO!O1966</f>
        <v xml:space="preserve"> </v>
      </c>
    </row>
    <row r="1963" spans="1:13" x14ac:dyDescent="0.2">
      <c r="A1963" s="34" t="str">
        <f t="shared" si="150"/>
        <v>-1460</v>
      </c>
      <c r="B1963" s="34">
        <f t="shared" si="151"/>
        <v>1460</v>
      </c>
      <c r="C1963" s="34" t="str">
        <f t="shared" si="152"/>
        <v/>
      </c>
      <c r="D1963" s="34" t="str">
        <f t="shared" si="153"/>
        <v/>
      </c>
      <c r="E1963" s="34" t="str">
        <f t="shared" si="154"/>
        <v/>
      </c>
      <c r="F1963" s="35" t="str">
        <f>IF(ISERROR(CONSOLIDADO!D1967&amp;IF(LEN(CONSOLIDADO!G1967)=1,"00"&amp;CONSOLIDADO!G1967,IF(LEN(CONSOLIDADO!G1967)=2,"0"&amp;CONSOLIDADO!G1967,IF(LEN(CONSOLIDADO!G1967)=3,CONSOLIDADO!G1967,""))))=TRUE,"",CONSOLIDADO!D1967&amp;IF(LEN(CONSOLIDADO!G1967)=1,"00"&amp;CONSOLIDADO!G1967,IF(LEN(CONSOLIDADO!G1967)=2,"0"&amp;CONSOLIDADO!G1967,IF(LEN(CONSOLIDADO!G1967)=3,CONSOLIDADO!G1967,""))))</f>
        <v/>
      </c>
      <c r="G1963" s="16">
        <f>CONSOLIDADO!B1967</f>
        <v>0</v>
      </c>
      <c r="H1963" s="16" t="str">
        <f>MID(CONSOLIDADO!E1967,6,250)</f>
        <v/>
      </c>
      <c r="I1963" s="36">
        <f>CONSOLIDADO!H1967</f>
        <v>0</v>
      </c>
      <c r="J1963" s="34" t="str">
        <f>+CONSOLIDADO!P1967&amp;" - "&amp;CONSOLIDADO!Q1967&amp;" - "&amp;CONSOLIDADO!R1967&amp;" "&amp;CONSOLIDADO!S1967</f>
        <v xml:space="preserve"> -  -  </v>
      </c>
      <c r="K1963" s="34" t="str">
        <f>+CONSOLIDADO!J1967&amp;" "&amp;CONSOLIDADO!K1967</f>
        <v xml:space="preserve"> </v>
      </c>
      <c r="L1963" s="16" t="str">
        <f>+CONSOLIDADO!L1967&amp;" "&amp;CONSOLIDADO!M1967</f>
        <v xml:space="preserve"> </v>
      </c>
      <c r="M1963" s="16" t="str">
        <f>+CONSOLIDADO!N1967&amp;" "&amp;CONSOLIDADO!O1967</f>
        <v xml:space="preserve"> </v>
      </c>
    </row>
    <row r="1964" spans="1:13" x14ac:dyDescent="0.2">
      <c r="A1964" s="34" t="str">
        <f t="shared" si="150"/>
        <v>-1461</v>
      </c>
      <c r="B1964" s="34">
        <f t="shared" si="151"/>
        <v>1461</v>
      </c>
      <c r="C1964" s="34" t="str">
        <f t="shared" si="152"/>
        <v/>
      </c>
      <c r="D1964" s="34" t="str">
        <f t="shared" si="153"/>
        <v/>
      </c>
      <c r="E1964" s="34" t="str">
        <f t="shared" si="154"/>
        <v/>
      </c>
      <c r="F1964" s="35" t="str">
        <f>IF(ISERROR(CONSOLIDADO!D1968&amp;IF(LEN(CONSOLIDADO!G1968)=1,"00"&amp;CONSOLIDADO!G1968,IF(LEN(CONSOLIDADO!G1968)=2,"0"&amp;CONSOLIDADO!G1968,IF(LEN(CONSOLIDADO!G1968)=3,CONSOLIDADO!G1968,""))))=TRUE,"",CONSOLIDADO!D1968&amp;IF(LEN(CONSOLIDADO!G1968)=1,"00"&amp;CONSOLIDADO!G1968,IF(LEN(CONSOLIDADO!G1968)=2,"0"&amp;CONSOLIDADO!G1968,IF(LEN(CONSOLIDADO!G1968)=3,CONSOLIDADO!G1968,""))))</f>
        <v/>
      </c>
      <c r="G1964" s="16">
        <f>CONSOLIDADO!B1968</f>
        <v>0</v>
      </c>
      <c r="H1964" s="16" t="str">
        <f>MID(CONSOLIDADO!E1968,6,250)</f>
        <v/>
      </c>
      <c r="I1964" s="36">
        <f>CONSOLIDADO!H1968</f>
        <v>0</v>
      </c>
      <c r="J1964" s="34" t="str">
        <f>+CONSOLIDADO!P1968&amp;" - "&amp;CONSOLIDADO!Q1968&amp;" - "&amp;CONSOLIDADO!R1968&amp;" "&amp;CONSOLIDADO!S1968</f>
        <v xml:space="preserve"> -  -  </v>
      </c>
      <c r="K1964" s="34" t="str">
        <f>+CONSOLIDADO!J1968&amp;" "&amp;CONSOLIDADO!K1968</f>
        <v xml:space="preserve"> </v>
      </c>
      <c r="L1964" s="16" t="str">
        <f>+CONSOLIDADO!L1968&amp;" "&amp;CONSOLIDADO!M1968</f>
        <v xml:space="preserve"> </v>
      </c>
      <c r="M1964" s="16" t="str">
        <f>+CONSOLIDADO!N1968&amp;" "&amp;CONSOLIDADO!O1968</f>
        <v xml:space="preserve"> </v>
      </c>
    </row>
    <row r="1965" spans="1:13" x14ac:dyDescent="0.2">
      <c r="A1965" s="34" t="str">
        <f t="shared" si="150"/>
        <v>-1462</v>
      </c>
      <c r="B1965" s="34">
        <f t="shared" si="151"/>
        <v>1462</v>
      </c>
      <c r="C1965" s="34" t="str">
        <f t="shared" si="152"/>
        <v/>
      </c>
      <c r="D1965" s="34" t="str">
        <f t="shared" si="153"/>
        <v/>
      </c>
      <c r="E1965" s="34" t="str">
        <f t="shared" si="154"/>
        <v/>
      </c>
      <c r="F1965" s="35" t="str">
        <f>IF(ISERROR(CONSOLIDADO!D1969&amp;IF(LEN(CONSOLIDADO!G1969)=1,"00"&amp;CONSOLIDADO!G1969,IF(LEN(CONSOLIDADO!G1969)=2,"0"&amp;CONSOLIDADO!G1969,IF(LEN(CONSOLIDADO!G1969)=3,CONSOLIDADO!G1969,""))))=TRUE,"",CONSOLIDADO!D1969&amp;IF(LEN(CONSOLIDADO!G1969)=1,"00"&amp;CONSOLIDADO!G1969,IF(LEN(CONSOLIDADO!G1969)=2,"0"&amp;CONSOLIDADO!G1969,IF(LEN(CONSOLIDADO!G1969)=3,CONSOLIDADO!G1969,""))))</f>
        <v/>
      </c>
      <c r="G1965" s="16">
        <f>CONSOLIDADO!B1969</f>
        <v>0</v>
      </c>
      <c r="H1965" s="16" t="str">
        <f>MID(CONSOLIDADO!E1969,6,250)</f>
        <v/>
      </c>
      <c r="I1965" s="36">
        <f>CONSOLIDADO!H1969</f>
        <v>0</v>
      </c>
      <c r="J1965" s="34" t="str">
        <f>+CONSOLIDADO!P1969&amp;" - "&amp;CONSOLIDADO!Q1969&amp;" - "&amp;CONSOLIDADO!R1969&amp;" "&amp;CONSOLIDADO!S1969</f>
        <v xml:space="preserve"> -  -  </v>
      </c>
      <c r="K1965" s="34" t="str">
        <f>+CONSOLIDADO!J1969&amp;" "&amp;CONSOLIDADO!K1969</f>
        <v xml:space="preserve"> </v>
      </c>
      <c r="L1965" s="16" t="str">
        <f>+CONSOLIDADO!L1969&amp;" "&amp;CONSOLIDADO!M1969</f>
        <v xml:space="preserve"> </v>
      </c>
      <c r="M1965" s="16" t="str">
        <f>+CONSOLIDADO!N1969&amp;" "&amp;CONSOLIDADO!O1969</f>
        <v xml:space="preserve"> </v>
      </c>
    </row>
    <row r="1966" spans="1:13" x14ac:dyDescent="0.2">
      <c r="A1966" s="34" t="str">
        <f t="shared" si="150"/>
        <v>-1463</v>
      </c>
      <c r="B1966" s="34">
        <f t="shared" si="151"/>
        <v>1463</v>
      </c>
      <c r="C1966" s="34" t="str">
        <f t="shared" si="152"/>
        <v/>
      </c>
      <c r="D1966" s="34" t="str">
        <f t="shared" si="153"/>
        <v/>
      </c>
      <c r="E1966" s="34" t="str">
        <f t="shared" si="154"/>
        <v/>
      </c>
      <c r="F1966" s="35" t="str">
        <f>IF(ISERROR(CONSOLIDADO!D1970&amp;IF(LEN(CONSOLIDADO!G1970)=1,"00"&amp;CONSOLIDADO!G1970,IF(LEN(CONSOLIDADO!G1970)=2,"0"&amp;CONSOLIDADO!G1970,IF(LEN(CONSOLIDADO!G1970)=3,CONSOLIDADO!G1970,""))))=TRUE,"",CONSOLIDADO!D1970&amp;IF(LEN(CONSOLIDADO!G1970)=1,"00"&amp;CONSOLIDADO!G1970,IF(LEN(CONSOLIDADO!G1970)=2,"0"&amp;CONSOLIDADO!G1970,IF(LEN(CONSOLIDADO!G1970)=3,CONSOLIDADO!G1970,""))))</f>
        <v/>
      </c>
      <c r="G1966" s="16">
        <f>CONSOLIDADO!B1970</f>
        <v>0</v>
      </c>
      <c r="H1966" s="16" t="str">
        <f>MID(CONSOLIDADO!E1970,6,250)</f>
        <v/>
      </c>
      <c r="I1966" s="36">
        <f>CONSOLIDADO!H1970</f>
        <v>0</v>
      </c>
      <c r="J1966" s="34" t="str">
        <f>+CONSOLIDADO!P1970&amp;" - "&amp;CONSOLIDADO!Q1970&amp;" - "&amp;CONSOLIDADO!R1970&amp;" "&amp;CONSOLIDADO!S1970</f>
        <v xml:space="preserve"> -  -  </v>
      </c>
      <c r="K1966" s="34" t="str">
        <f>+CONSOLIDADO!J1970&amp;" "&amp;CONSOLIDADO!K1970</f>
        <v xml:space="preserve"> </v>
      </c>
      <c r="L1966" s="16" t="str">
        <f>+CONSOLIDADO!L1970&amp;" "&amp;CONSOLIDADO!M1970</f>
        <v xml:space="preserve"> </v>
      </c>
      <c r="M1966" s="16" t="str">
        <f>+CONSOLIDADO!N1970&amp;" "&amp;CONSOLIDADO!O1970</f>
        <v xml:space="preserve"> </v>
      </c>
    </row>
    <row r="1967" spans="1:13" x14ac:dyDescent="0.2">
      <c r="A1967" s="34" t="str">
        <f t="shared" si="150"/>
        <v>-1464</v>
      </c>
      <c r="B1967" s="34">
        <f t="shared" si="151"/>
        <v>1464</v>
      </c>
      <c r="C1967" s="34" t="str">
        <f t="shared" si="152"/>
        <v/>
      </c>
      <c r="D1967" s="34" t="str">
        <f t="shared" si="153"/>
        <v/>
      </c>
      <c r="E1967" s="34" t="str">
        <f t="shared" si="154"/>
        <v/>
      </c>
      <c r="F1967" s="35" t="str">
        <f>IF(ISERROR(CONSOLIDADO!D1971&amp;IF(LEN(CONSOLIDADO!G1971)=1,"00"&amp;CONSOLIDADO!G1971,IF(LEN(CONSOLIDADO!G1971)=2,"0"&amp;CONSOLIDADO!G1971,IF(LEN(CONSOLIDADO!G1971)=3,CONSOLIDADO!G1971,""))))=TRUE,"",CONSOLIDADO!D1971&amp;IF(LEN(CONSOLIDADO!G1971)=1,"00"&amp;CONSOLIDADO!G1971,IF(LEN(CONSOLIDADO!G1971)=2,"0"&amp;CONSOLIDADO!G1971,IF(LEN(CONSOLIDADO!G1971)=3,CONSOLIDADO!G1971,""))))</f>
        <v/>
      </c>
      <c r="G1967" s="16">
        <f>CONSOLIDADO!B1971</f>
        <v>0</v>
      </c>
      <c r="H1967" s="16" t="str">
        <f>MID(CONSOLIDADO!E1971,6,250)</f>
        <v/>
      </c>
      <c r="I1967" s="36">
        <f>CONSOLIDADO!H1971</f>
        <v>0</v>
      </c>
      <c r="J1967" s="34" t="str">
        <f>+CONSOLIDADO!P1971&amp;" - "&amp;CONSOLIDADO!Q1971&amp;" - "&amp;CONSOLIDADO!R1971&amp;" "&amp;CONSOLIDADO!S1971</f>
        <v xml:space="preserve"> -  -  </v>
      </c>
      <c r="K1967" s="34" t="str">
        <f>+CONSOLIDADO!J1971&amp;" "&amp;CONSOLIDADO!K1971</f>
        <v xml:space="preserve"> </v>
      </c>
      <c r="L1967" s="16" t="str">
        <f>+CONSOLIDADO!L1971&amp;" "&amp;CONSOLIDADO!M1971</f>
        <v xml:space="preserve"> </v>
      </c>
      <c r="M1967" s="16" t="str">
        <f>+CONSOLIDADO!N1971&amp;" "&amp;CONSOLIDADO!O1971</f>
        <v xml:space="preserve"> </v>
      </c>
    </row>
    <row r="1968" spans="1:13" x14ac:dyDescent="0.2">
      <c r="A1968" s="34" t="str">
        <f t="shared" si="150"/>
        <v>-1465</v>
      </c>
      <c r="B1968" s="34">
        <f t="shared" si="151"/>
        <v>1465</v>
      </c>
      <c r="C1968" s="34" t="str">
        <f t="shared" si="152"/>
        <v/>
      </c>
      <c r="D1968" s="34" t="str">
        <f t="shared" si="153"/>
        <v/>
      </c>
      <c r="E1968" s="34" t="str">
        <f t="shared" si="154"/>
        <v/>
      </c>
      <c r="F1968" s="35" t="str">
        <f>IF(ISERROR(CONSOLIDADO!D1972&amp;IF(LEN(CONSOLIDADO!G1972)=1,"00"&amp;CONSOLIDADO!G1972,IF(LEN(CONSOLIDADO!G1972)=2,"0"&amp;CONSOLIDADO!G1972,IF(LEN(CONSOLIDADO!G1972)=3,CONSOLIDADO!G1972,""))))=TRUE,"",CONSOLIDADO!D1972&amp;IF(LEN(CONSOLIDADO!G1972)=1,"00"&amp;CONSOLIDADO!G1972,IF(LEN(CONSOLIDADO!G1972)=2,"0"&amp;CONSOLIDADO!G1972,IF(LEN(CONSOLIDADO!G1972)=3,CONSOLIDADO!G1972,""))))</f>
        <v/>
      </c>
      <c r="G1968" s="16">
        <f>CONSOLIDADO!B1972</f>
        <v>0</v>
      </c>
      <c r="H1968" s="16" t="str">
        <f>MID(CONSOLIDADO!E1972,6,250)</f>
        <v/>
      </c>
      <c r="I1968" s="36">
        <f>CONSOLIDADO!H1972</f>
        <v>0</v>
      </c>
      <c r="J1968" s="34" t="str">
        <f>+CONSOLIDADO!P1972&amp;" - "&amp;CONSOLIDADO!Q1972&amp;" - "&amp;CONSOLIDADO!R1972&amp;" "&amp;CONSOLIDADO!S1972</f>
        <v xml:space="preserve"> -  -  </v>
      </c>
      <c r="K1968" s="34" t="str">
        <f>+CONSOLIDADO!J1972&amp;" "&amp;CONSOLIDADO!K1972</f>
        <v xml:space="preserve"> </v>
      </c>
      <c r="L1968" s="16" t="str">
        <f>+CONSOLIDADO!L1972&amp;" "&amp;CONSOLIDADO!M1972</f>
        <v xml:space="preserve"> </v>
      </c>
      <c r="M1968" s="16" t="str">
        <f>+CONSOLIDADO!N1972&amp;" "&amp;CONSOLIDADO!O1972</f>
        <v xml:space="preserve"> </v>
      </c>
    </row>
    <row r="1969" spans="1:13" x14ac:dyDescent="0.2">
      <c r="A1969" s="34" t="str">
        <f t="shared" si="150"/>
        <v>-1466</v>
      </c>
      <c r="B1969" s="34">
        <f t="shared" si="151"/>
        <v>1466</v>
      </c>
      <c r="C1969" s="34" t="str">
        <f t="shared" si="152"/>
        <v/>
      </c>
      <c r="D1969" s="34" t="str">
        <f t="shared" si="153"/>
        <v/>
      </c>
      <c r="E1969" s="34" t="str">
        <f t="shared" si="154"/>
        <v/>
      </c>
      <c r="F1969" s="35" t="str">
        <f>IF(ISERROR(CONSOLIDADO!D1973&amp;IF(LEN(CONSOLIDADO!G1973)=1,"00"&amp;CONSOLIDADO!G1973,IF(LEN(CONSOLIDADO!G1973)=2,"0"&amp;CONSOLIDADO!G1973,IF(LEN(CONSOLIDADO!G1973)=3,CONSOLIDADO!G1973,""))))=TRUE,"",CONSOLIDADO!D1973&amp;IF(LEN(CONSOLIDADO!G1973)=1,"00"&amp;CONSOLIDADO!G1973,IF(LEN(CONSOLIDADO!G1973)=2,"0"&amp;CONSOLIDADO!G1973,IF(LEN(CONSOLIDADO!G1973)=3,CONSOLIDADO!G1973,""))))</f>
        <v/>
      </c>
      <c r="G1969" s="16">
        <f>CONSOLIDADO!B1973</f>
        <v>0</v>
      </c>
      <c r="H1969" s="16" t="str">
        <f>MID(CONSOLIDADO!E1973,6,250)</f>
        <v/>
      </c>
      <c r="I1969" s="36">
        <f>CONSOLIDADO!H1973</f>
        <v>0</v>
      </c>
      <c r="J1969" s="34" t="str">
        <f>+CONSOLIDADO!P1973&amp;" - "&amp;CONSOLIDADO!Q1973&amp;" - "&amp;CONSOLIDADO!R1973&amp;" "&amp;CONSOLIDADO!S1973</f>
        <v xml:space="preserve"> -  -  </v>
      </c>
      <c r="K1969" s="34" t="str">
        <f>+CONSOLIDADO!J1973&amp;" "&amp;CONSOLIDADO!K1973</f>
        <v xml:space="preserve"> </v>
      </c>
      <c r="L1969" s="16" t="str">
        <f>+CONSOLIDADO!L1973&amp;" "&amp;CONSOLIDADO!M1973</f>
        <v xml:space="preserve"> </v>
      </c>
      <c r="M1969" s="16" t="str">
        <f>+CONSOLIDADO!N1973&amp;" "&amp;CONSOLIDADO!O1973</f>
        <v xml:space="preserve"> </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J401"/>
  <sheetViews>
    <sheetView topLeftCell="A82" workbookViewId="0"/>
  </sheetViews>
  <sheetFormatPr baseColWidth="10" defaultRowHeight="12.75" x14ac:dyDescent="0.2"/>
  <cols>
    <col min="1" max="1" width="47.140625" customWidth="1"/>
    <col min="2" max="2" width="11.42578125" customWidth="1"/>
  </cols>
  <sheetData>
    <row r="2" spans="1:10" x14ac:dyDescent="0.2">
      <c r="A2" s="8">
        <f>+'Ficha SUDS'!B18</f>
        <v>0</v>
      </c>
    </row>
    <row r="3" spans="1:10" x14ac:dyDescent="0.2">
      <c r="A3" s="3" t="s">
        <v>23</v>
      </c>
      <c r="B3" s="9"/>
    </row>
    <row r="4" spans="1:10" x14ac:dyDescent="0.2">
      <c r="A4" s="3"/>
    </row>
    <row r="5" spans="1:10" x14ac:dyDescent="0.2">
      <c r="A5" s="10" t="str">
        <f>IF(LEN(A$2&amp;$B5)&lt;&gt;15,"",IF(ISERROR(VLOOKUP(A$2&amp;$B5,'BASES DE DATOS'!$D$3:$J$1792,4,0))=TRUE,"",VLOOKUP(A$2&amp;$B5,'BASES DE DATOS'!$D$3:$J$1792,4,0)))</f>
        <v/>
      </c>
      <c r="B5" s="2" t="s">
        <v>4</v>
      </c>
      <c r="C5" t="str">
        <f>MID(A5,1,100)</f>
        <v/>
      </c>
      <c r="D5" s="1" t="str">
        <f>B5</f>
        <v>01</v>
      </c>
      <c r="F5" s="1">
        <f>'Ficha SUDS'!L18</f>
        <v>0</v>
      </c>
    </row>
    <row r="6" spans="1:10" x14ac:dyDescent="0.2">
      <c r="A6" s="10" t="str">
        <f>IF(LEN(A$2&amp;$B6)&lt;&gt;15,"",IF(ISERROR(VLOOKUP(A$2&amp;$B6,'BASES DE DATOS'!$D$3:$J$1792,4,0))=TRUE,"",VLOOKUP(A$2&amp;$B6,'BASES DE DATOS'!$D$3:$J$1792,4,0)))</f>
        <v/>
      </c>
      <c r="B6" s="45" t="s">
        <v>1</v>
      </c>
      <c r="C6" t="str">
        <f t="shared" ref="C6:C19" si="0">MID(A6,1,100)</f>
        <v/>
      </c>
      <c r="D6" s="1" t="str">
        <f t="shared" ref="D6:D19" si="1">B6</f>
        <v>02</v>
      </c>
      <c r="F6" t="str">
        <f>MID(F5,1,100)</f>
        <v>0</v>
      </c>
    </row>
    <row r="7" spans="1:10" x14ac:dyDescent="0.2">
      <c r="A7" s="10" t="str">
        <f>IF(LEN(A$2&amp;$B7)&lt;&gt;15,"",IF(ISERROR(VLOOKUP(A$2&amp;$B7,'BASES DE DATOS'!$D$3:$J$1792,4,0))=TRUE,"",VLOOKUP(A$2&amp;$B7,'BASES DE DATOS'!$D$3:$J$1792,4,0)))</f>
        <v/>
      </c>
      <c r="B7" s="2" t="s">
        <v>7</v>
      </c>
      <c r="C7" t="str">
        <f t="shared" si="0"/>
        <v/>
      </c>
      <c r="D7" s="1" t="str">
        <f t="shared" si="1"/>
        <v>03</v>
      </c>
    </row>
    <row r="8" spans="1:10" x14ac:dyDescent="0.2">
      <c r="A8" s="10" t="str">
        <f>IF(LEN(A$2&amp;$B8)&lt;&gt;15,"",IF(ISERROR(VLOOKUP(A$2&amp;$B8,'BASES DE DATOS'!$D$3:$J$1792,4,0))=TRUE,"",VLOOKUP(A$2&amp;$B8,'BASES DE DATOS'!$D$3:$J$1792,4,0)))</f>
        <v/>
      </c>
      <c r="B8" s="2" t="s">
        <v>9</v>
      </c>
      <c r="C8" t="str">
        <f t="shared" si="0"/>
        <v/>
      </c>
      <c r="D8" s="1" t="str">
        <f t="shared" si="1"/>
        <v>04</v>
      </c>
    </row>
    <row r="9" spans="1:10" x14ac:dyDescent="0.2">
      <c r="A9" s="10" t="str">
        <f>IF(LEN(A$2&amp;$B9)&lt;&gt;15,"",IF(ISERROR(VLOOKUP(A$2&amp;$B9,'BASES DE DATOS'!$D$3:$J$1792,4,0))=TRUE,"",VLOOKUP(A$2&amp;$B9,'BASES DE DATOS'!$D$3:$J$1792,4,0)))</f>
        <v/>
      </c>
      <c r="B9" s="2" t="s">
        <v>11</v>
      </c>
      <c r="C9" t="str">
        <f t="shared" si="0"/>
        <v/>
      </c>
      <c r="D9" s="1" t="str">
        <f t="shared" si="1"/>
        <v>05</v>
      </c>
    </row>
    <row r="10" spans="1:10" x14ac:dyDescent="0.2">
      <c r="A10" s="10" t="str">
        <f>IF(LEN(A$2&amp;$B10)&lt;&gt;15,"",IF(ISERROR(VLOOKUP(A$2&amp;$B10,'BASES DE DATOS'!$D$3:$J$1792,4,0))=TRUE,"",VLOOKUP(A$2&amp;$B10,'BASES DE DATOS'!$D$3:$J$1792,4,0)))</f>
        <v/>
      </c>
      <c r="B10" s="2" t="s">
        <v>5</v>
      </c>
      <c r="C10" t="str">
        <f t="shared" si="0"/>
        <v/>
      </c>
      <c r="D10" s="1" t="str">
        <f t="shared" si="1"/>
        <v>06</v>
      </c>
    </row>
    <row r="11" spans="1:10" x14ac:dyDescent="0.2">
      <c r="A11" s="10" t="str">
        <f>IF(LEN(A$2&amp;$B11)&lt;&gt;15,"",IF(ISERROR(VLOOKUP(A$2&amp;$B11,'BASES DE DATOS'!$D$3:$J$1792,4,0))=TRUE,"",VLOOKUP(A$2&amp;$B11,'BASES DE DATOS'!$D$3:$J$1792,4,0)))</f>
        <v/>
      </c>
      <c r="B11" s="2" t="s">
        <v>24</v>
      </c>
      <c r="C11" t="str">
        <f t="shared" si="0"/>
        <v/>
      </c>
      <c r="D11" s="1" t="str">
        <f t="shared" si="1"/>
        <v>07</v>
      </c>
    </row>
    <row r="12" spans="1:10" x14ac:dyDescent="0.2">
      <c r="A12" s="10" t="str">
        <f>IF(LEN(A$2&amp;$B12)&lt;&gt;15,"",IF(ISERROR(VLOOKUP(A$2&amp;$B12,'BASES DE DATOS'!$D$3:$J$1792,4,0))=TRUE,"",VLOOKUP(A$2&amp;$B12,'BASES DE DATOS'!$D$3:$J$1792,4,0)))</f>
        <v/>
      </c>
      <c r="B12" s="2" t="s">
        <v>25</v>
      </c>
      <c r="C12" t="str">
        <f t="shared" si="0"/>
        <v/>
      </c>
      <c r="D12" s="1" t="str">
        <f t="shared" si="1"/>
        <v>08</v>
      </c>
      <c r="H12" s="65" t="s">
        <v>1048</v>
      </c>
      <c r="I12" s="65" t="s">
        <v>1089</v>
      </c>
      <c r="J12" s="65" t="s">
        <v>1088</v>
      </c>
    </row>
    <row r="13" spans="1:10" x14ac:dyDescent="0.2">
      <c r="A13" s="10" t="str">
        <f>IF(LEN(A$2&amp;$B13)&lt;&gt;15,"",IF(ISERROR(VLOOKUP(A$2&amp;$B13,'BASES DE DATOS'!$D$3:$J$1792,4,0))=TRUE,"",VLOOKUP(A$2&amp;$B13,'BASES DE DATOS'!$D$3:$J$1792,4,0)))</f>
        <v/>
      </c>
      <c r="B13" s="2" t="s">
        <v>26</v>
      </c>
      <c r="C13" t="str">
        <f t="shared" si="0"/>
        <v/>
      </c>
      <c r="D13" s="1" t="str">
        <f t="shared" si="1"/>
        <v>09</v>
      </c>
      <c r="H13" s="66" t="s">
        <v>410</v>
      </c>
      <c r="I13" s="63" t="s">
        <v>406</v>
      </c>
      <c r="J13" s="64" t="s">
        <v>407</v>
      </c>
    </row>
    <row r="14" spans="1:10" x14ac:dyDescent="0.2">
      <c r="A14" s="10" t="str">
        <f>IF(LEN(A$2&amp;$B14)&lt;&gt;15,"",IF(ISERROR(VLOOKUP(A$2&amp;$B14,'BASES DE DATOS'!$D$3:$J$1792,4,0))=TRUE,"",VLOOKUP(A$2&amp;$B14,'BASES DE DATOS'!$D$3:$J$1792,4,0)))</f>
        <v/>
      </c>
      <c r="B14" s="1">
        <v>10</v>
      </c>
      <c r="C14" t="str">
        <f t="shared" si="0"/>
        <v/>
      </c>
      <c r="D14" s="1">
        <f t="shared" si="1"/>
        <v>10</v>
      </c>
      <c r="H14" s="67" t="s">
        <v>1090</v>
      </c>
      <c r="I14" s="63" t="s">
        <v>21</v>
      </c>
      <c r="J14" s="63" t="s">
        <v>411</v>
      </c>
    </row>
    <row r="15" spans="1:10" x14ac:dyDescent="0.2">
      <c r="A15" s="10" t="str">
        <f>IF(LEN(A$2&amp;$B15)&lt;&gt;15,"",IF(ISERROR(VLOOKUP(A$2&amp;$B15,'BASES DE DATOS'!$D$3:$J$1792,4,0))=TRUE,"",VLOOKUP(A$2&amp;$B15,'BASES DE DATOS'!$D$3:$J$1792,4,0)))</f>
        <v/>
      </c>
      <c r="B15" s="1">
        <v>11</v>
      </c>
      <c r="C15" t="str">
        <f t="shared" si="0"/>
        <v/>
      </c>
      <c r="D15" s="1">
        <f t="shared" si="1"/>
        <v>11</v>
      </c>
      <c r="H15" s="68" t="s">
        <v>1091</v>
      </c>
      <c r="I15" s="63" t="s">
        <v>415</v>
      </c>
      <c r="J15" s="63" t="s">
        <v>416</v>
      </c>
    </row>
    <row r="16" spans="1:10" x14ac:dyDescent="0.2">
      <c r="A16" s="10" t="str">
        <f>IF(LEN(A$2&amp;$B16)&lt;&gt;15,"",IF(ISERROR(VLOOKUP(A$2&amp;$B16,'BASES DE DATOS'!$D$3:$J$1792,4,0))=TRUE,"",VLOOKUP(A$2&amp;$B16,'BASES DE DATOS'!$D$3:$J$1792,4,0)))</f>
        <v/>
      </c>
      <c r="B16" s="1">
        <v>12</v>
      </c>
      <c r="C16" t="str">
        <f t="shared" si="0"/>
        <v/>
      </c>
      <c r="D16" s="1">
        <f t="shared" si="1"/>
        <v>12</v>
      </c>
      <c r="H16" s="66" t="s">
        <v>1092</v>
      </c>
      <c r="I16" s="63" t="s">
        <v>419</v>
      </c>
      <c r="J16" s="63" t="s">
        <v>420</v>
      </c>
    </row>
    <row r="17" spans="1:10" x14ac:dyDescent="0.2">
      <c r="A17" s="10" t="str">
        <f>IF(LEN(A$2&amp;$B17)&lt;&gt;15,"",IF(ISERROR(VLOOKUP(A$2&amp;$B17,'BASES DE DATOS'!$D$3:$J$1792,4,0))=TRUE,"",VLOOKUP(A$2&amp;$B17,'BASES DE DATOS'!$D$3:$J$1792,4,0)))</f>
        <v/>
      </c>
      <c r="B17" s="1">
        <v>13</v>
      </c>
      <c r="C17" t="str">
        <f t="shared" si="0"/>
        <v/>
      </c>
      <c r="D17" s="1">
        <f t="shared" si="1"/>
        <v>13</v>
      </c>
      <c r="H17" s="66" t="s">
        <v>1093</v>
      </c>
      <c r="I17" s="63" t="s">
        <v>422</v>
      </c>
      <c r="J17" s="64" t="s">
        <v>1087</v>
      </c>
    </row>
    <row r="18" spans="1:10" x14ac:dyDescent="0.2">
      <c r="A18" s="10" t="str">
        <f>IF(LEN(A$2&amp;$B18)&lt;&gt;15,"",IF(ISERROR(VLOOKUP(A$2&amp;$B18,'BASES DE DATOS'!$D$3:$J$1792,4,0))=TRUE,"",VLOOKUP(A$2&amp;$B18,'BASES DE DATOS'!$D$3:$J$1792,4,0)))</f>
        <v/>
      </c>
      <c r="B18" s="1">
        <v>14</v>
      </c>
      <c r="C18" t="str">
        <f t="shared" si="0"/>
        <v/>
      </c>
      <c r="D18" s="1">
        <f t="shared" si="1"/>
        <v>14</v>
      </c>
      <c r="H18" s="66" t="s">
        <v>1094</v>
      </c>
      <c r="I18" s="63" t="s">
        <v>425</v>
      </c>
      <c r="J18" s="64" t="s">
        <v>429</v>
      </c>
    </row>
    <row r="19" spans="1:10" x14ac:dyDescent="0.2">
      <c r="A19" s="10" t="str">
        <f>IF(LEN(A$2&amp;$B19)&lt;&gt;15,"",IF(ISERROR(VLOOKUP(A$2&amp;$B19,'BASES DE DATOS'!$D$3:$J$1792,4,0))=TRUE,"",VLOOKUP(A$2&amp;$B19,'BASES DE DATOS'!$D$3:$J$1792,4,0)))</f>
        <v/>
      </c>
      <c r="B19" s="1">
        <v>15</v>
      </c>
      <c r="C19" t="str">
        <f t="shared" si="0"/>
        <v/>
      </c>
      <c r="D19" s="1">
        <f t="shared" si="1"/>
        <v>15</v>
      </c>
      <c r="H19" s="66" t="s">
        <v>1095</v>
      </c>
      <c r="I19" s="63" t="s">
        <v>428</v>
      </c>
    </row>
    <row r="20" spans="1:10" x14ac:dyDescent="0.2">
      <c r="A20" s="10"/>
      <c r="B20" s="1"/>
      <c r="D20" s="1"/>
      <c r="H20" s="62"/>
      <c r="I20" s="63" t="s">
        <v>431</v>
      </c>
      <c r="J20" s="64"/>
    </row>
    <row r="21" spans="1:10" x14ac:dyDescent="0.2">
      <c r="A21" s="10"/>
      <c r="B21" s="1"/>
      <c r="D21" s="1"/>
      <c r="H21" s="62"/>
      <c r="I21" s="63" t="s">
        <v>433</v>
      </c>
      <c r="J21" s="63"/>
    </row>
    <row r="22" spans="1:10" x14ac:dyDescent="0.2">
      <c r="A22" s="10"/>
      <c r="B22" s="1"/>
      <c r="D22" s="1"/>
      <c r="H22" s="62"/>
      <c r="I22" s="63" t="s">
        <v>435</v>
      </c>
      <c r="J22" s="63"/>
    </row>
    <row r="23" spans="1:10" x14ac:dyDescent="0.2">
      <c r="A23" s="10"/>
      <c r="B23" s="1"/>
      <c r="D23" s="1"/>
      <c r="H23" s="62"/>
      <c r="I23" s="63" t="s">
        <v>437</v>
      </c>
      <c r="J23" s="63"/>
    </row>
    <row r="24" spans="1:10" x14ac:dyDescent="0.2">
      <c r="A24" s="8" t="e">
        <f>#REF!</f>
        <v>#REF!</v>
      </c>
      <c r="D24" s="1"/>
      <c r="H24" s="62"/>
      <c r="I24" s="63" t="s">
        <v>439</v>
      </c>
      <c r="J24" s="63"/>
    </row>
    <row r="25" spans="1:10" x14ac:dyDescent="0.2">
      <c r="A25" s="3" t="s">
        <v>23</v>
      </c>
      <c r="B25" s="9"/>
      <c r="D25" s="1"/>
      <c r="H25" s="62"/>
      <c r="I25" s="63" t="s">
        <v>440</v>
      </c>
      <c r="J25" s="63"/>
    </row>
    <row r="26" spans="1:10" x14ac:dyDescent="0.2">
      <c r="A26" s="3"/>
      <c r="D26" s="1"/>
      <c r="H26" s="62"/>
      <c r="I26" s="63" t="s">
        <v>441</v>
      </c>
      <c r="J26" s="63"/>
    </row>
    <row r="27" spans="1:10" x14ac:dyDescent="0.2">
      <c r="A27" s="10" t="e">
        <f>IF(LEN(A$24&amp;$B27)&lt;&gt;15,"",IF(ISERROR(VLOOKUP(A$24&amp;$B27,'BASES DE DATOS'!$D$3:$J$1792,4,0))=TRUE,"",B27&amp;" "&amp;VLOOKUP(A$24&amp;$B27,'BASES DE DATOS'!$D$3:$J$1792,4,0)))</f>
        <v>#REF!</v>
      </c>
      <c r="B27" s="2" t="s">
        <v>4</v>
      </c>
      <c r="C27" t="e">
        <f>MID(A27,1,100)</f>
        <v>#REF!</v>
      </c>
      <c r="D27" s="1" t="str">
        <f>B27</f>
        <v>01</v>
      </c>
      <c r="H27" s="62"/>
      <c r="I27" s="63"/>
      <c r="J27" s="63"/>
    </row>
    <row r="28" spans="1:10" x14ac:dyDescent="0.2">
      <c r="A28" s="10" t="e">
        <f>IF(LEN(A$24&amp;$B28)&lt;&gt;15,"",IF(ISERROR(VLOOKUP(A$24&amp;$B28,'BASES DE DATOS'!$D$3:$J$1792,4,0))=TRUE,"",B28&amp;" "&amp;VLOOKUP(A$24&amp;$B28,'BASES DE DATOS'!$D$3:$J$1792,4,0)))</f>
        <v>#REF!</v>
      </c>
      <c r="B28" s="45" t="s">
        <v>1</v>
      </c>
      <c r="C28" t="e">
        <f t="shared" ref="C28:C41" si="2">MID(A28,1,100)</f>
        <v>#REF!</v>
      </c>
      <c r="D28" s="1" t="str">
        <f t="shared" ref="D28:D41" si="3">B28</f>
        <v>02</v>
      </c>
      <c r="F28" t="str">
        <f>MID(F27,1,100)</f>
        <v/>
      </c>
    </row>
    <row r="29" spans="1:10" x14ac:dyDescent="0.2">
      <c r="A29" s="10" t="e">
        <f>IF(LEN(A$24&amp;$B29)&lt;&gt;15,"",IF(ISERROR(VLOOKUP(A$24&amp;$B29,'BASES DE DATOS'!$D$3:$J$1792,4,0))=TRUE,"",B29&amp;" "&amp;VLOOKUP(A$24&amp;$B29,'BASES DE DATOS'!$D$3:$J$1792,4,0)))</f>
        <v>#REF!</v>
      </c>
      <c r="B29" s="2" t="s">
        <v>7</v>
      </c>
      <c r="C29" t="e">
        <f t="shared" si="2"/>
        <v>#REF!</v>
      </c>
      <c r="D29" s="1" t="str">
        <f t="shared" si="3"/>
        <v>03</v>
      </c>
    </row>
    <row r="30" spans="1:10" x14ac:dyDescent="0.2">
      <c r="A30" s="10" t="e">
        <f>IF(LEN(A$24&amp;$B30)&lt;&gt;15,"",IF(ISERROR(VLOOKUP(A$24&amp;$B30,'BASES DE DATOS'!$D$3:$J$1792,4,0))=TRUE,"",B30&amp;" "&amp;VLOOKUP(A$24&amp;$B30,'BASES DE DATOS'!$D$3:$J$1792,4,0)))</f>
        <v>#REF!</v>
      </c>
      <c r="B30" s="2" t="s">
        <v>9</v>
      </c>
      <c r="C30" t="e">
        <f t="shared" si="2"/>
        <v>#REF!</v>
      </c>
      <c r="D30" s="1" t="str">
        <f t="shared" si="3"/>
        <v>04</v>
      </c>
    </row>
    <row r="31" spans="1:10" x14ac:dyDescent="0.2">
      <c r="A31" s="10" t="e">
        <f>IF(LEN(A$24&amp;$B31)&lt;&gt;15,"",IF(ISERROR(VLOOKUP(A$24&amp;$B31,'BASES DE DATOS'!$D$3:$J$1792,4,0))=TRUE,"",B31&amp;" "&amp;VLOOKUP(A$24&amp;$B31,'BASES DE DATOS'!$D$3:$J$1792,4,0)))</f>
        <v>#REF!</v>
      </c>
      <c r="B31" s="2" t="s">
        <v>11</v>
      </c>
      <c r="C31" t="e">
        <f t="shared" si="2"/>
        <v>#REF!</v>
      </c>
      <c r="D31" s="1" t="str">
        <f t="shared" si="3"/>
        <v>05</v>
      </c>
    </row>
    <row r="32" spans="1:10" x14ac:dyDescent="0.2">
      <c r="A32" s="10" t="e">
        <f>IF(LEN(A$24&amp;$B32)&lt;&gt;15,"",IF(ISERROR(VLOOKUP(A$24&amp;$B32,'BASES DE DATOS'!$D$3:$J$1792,4,0))=TRUE,"",B32&amp;" "&amp;VLOOKUP(A$24&amp;$B32,'BASES DE DATOS'!$D$3:$J$1792,4,0)))</f>
        <v>#REF!</v>
      </c>
      <c r="B32" s="2" t="s">
        <v>5</v>
      </c>
      <c r="C32" t="e">
        <f t="shared" si="2"/>
        <v>#REF!</v>
      </c>
      <c r="D32" s="1" t="str">
        <f t="shared" si="3"/>
        <v>06</v>
      </c>
    </row>
    <row r="33" spans="1:4" x14ac:dyDescent="0.2">
      <c r="A33" s="10" t="e">
        <f>IF(LEN(A$24&amp;$B33)&lt;&gt;15,"",IF(ISERROR(VLOOKUP(A$24&amp;$B33,'BASES DE DATOS'!$D$3:$J$1792,4,0))=TRUE,"",B33&amp;" "&amp;VLOOKUP(A$24&amp;$B33,'BASES DE DATOS'!$D$3:$J$1792,4,0)))</f>
        <v>#REF!</v>
      </c>
      <c r="B33" s="2" t="s">
        <v>24</v>
      </c>
      <c r="C33" t="e">
        <f t="shared" si="2"/>
        <v>#REF!</v>
      </c>
      <c r="D33" s="1" t="str">
        <f t="shared" si="3"/>
        <v>07</v>
      </c>
    </row>
    <row r="34" spans="1:4" x14ac:dyDescent="0.2">
      <c r="A34" s="10" t="e">
        <f>IF(LEN(A$24&amp;$B34)&lt;&gt;15,"",IF(ISERROR(VLOOKUP(A$24&amp;$B34,'BASES DE DATOS'!$D$3:$J$1792,4,0))=TRUE,"",B34&amp;" "&amp;VLOOKUP(A$24&amp;$B34,'BASES DE DATOS'!$D$3:$J$1792,4,0)))</f>
        <v>#REF!</v>
      </c>
      <c r="B34" s="2" t="s">
        <v>25</v>
      </c>
      <c r="C34" t="e">
        <f t="shared" si="2"/>
        <v>#REF!</v>
      </c>
      <c r="D34" s="1" t="str">
        <f t="shared" si="3"/>
        <v>08</v>
      </c>
    </row>
    <row r="35" spans="1:4" x14ac:dyDescent="0.2">
      <c r="A35" s="10" t="e">
        <f>IF(LEN(A$24&amp;$B35)&lt;&gt;15,"",IF(ISERROR(VLOOKUP(A$24&amp;$B35,'BASES DE DATOS'!$D$3:$J$1792,4,0))=TRUE,"",B35&amp;" "&amp;VLOOKUP(A$24&amp;$B35,'BASES DE DATOS'!$D$3:$J$1792,4,0)))</f>
        <v>#REF!</v>
      </c>
      <c r="B35" s="2" t="s">
        <v>26</v>
      </c>
      <c r="C35" t="e">
        <f t="shared" si="2"/>
        <v>#REF!</v>
      </c>
      <c r="D35" s="1" t="str">
        <f t="shared" si="3"/>
        <v>09</v>
      </c>
    </row>
    <row r="36" spans="1:4" x14ac:dyDescent="0.2">
      <c r="A36" s="10" t="e">
        <f>IF(LEN(A$24&amp;$B36)&lt;&gt;15,"",IF(ISERROR(VLOOKUP(A$24&amp;$B36,'BASES DE DATOS'!$D$3:$J$1792,4,0))=TRUE,"",B36&amp;" "&amp;VLOOKUP(A$24&amp;$B36,'BASES DE DATOS'!$D$3:$J$1792,4,0)))</f>
        <v>#REF!</v>
      </c>
      <c r="B36" s="1">
        <v>10</v>
      </c>
      <c r="C36" t="e">
        <f t="shared" si="2"/>
        <v>#REF!</v>
      </c>
      <c r="D36" s="1">
        <f t="shared" si="3"/>
        <v>10</v>
      </c>
    </row>
    <row r="37" spans="1:4" x14ac:dyDescent="0.2">
      <c r="A37" s="10" t="e">
        <f>IF(LEN(A$24&amp;$B37)&lt;&gt;15,"",IF(ISERROR(VLOOKUP(A$24&amp;$B37,'BASES DE DATOS'!$D$3:$J$1792,4,0))=TRUE,"",B37&amp;" "&amp;VLOOKUP(A$24&amp;$B37,'BASES DE DATOS'!$D$3:$J$1792,4,0)))</f>
        <v>#REF!</v>
      </c>
      <c r="B37" s="1">
        <v>11</v>
      </c>
      <c r="C37" t="e">
        <f t="shared" si="2"/>
        <v>#REF!</v>
      </c>
      <c r="D37" s="1">
        <f t="shared" si="3"/>
        <v>11</v>
      </c>
    </row>
    <row r="38" spans="1:4" x14ac:dyDescent="0.2">
      <c r="A38" s="10" t="e">
        <f>IF(LEN(A$24&amp;$B38)&lt;&gt;15,"",IF(ISERROR(VLOOKUP(A$24&amp;$B38,'BASES DE DATOS'!$D$3:$J$1792,4,0))=TRUE,"",B38&amp;" "&amp;VLOOKUP(A$24&amp;$B38,'BASES DE DATOS'!$D$3:$J$1792,4,0)))</f>
        <v>#REF!</v>
      </c>
      <c r="B38" s="1">
        <v>12</v>
      </c>
      <c r="C38" t="e">
        <f t="shared" si="2"/>
        <v>#REF!</v>
      </c>
      <c r="D38" s="1">
        <f t="shared" si="3"/>
        <v>12</v>
      </c>
    </row>
    <row r="39" spans="1:4" x14ac:dyDescent="0.2">
      <c r="A39" s="10" t="e">
        <f>IF(LEN(A$24&amp;$B39)&lt;&gt;15,"",IF(ISERROR(VLOOKUP(A$24&amp;$B39,'BASES DE DATOS'!$D$3:$J$1792,4,0))=TRUE,"",B39&amp;" "&amp;VLOOKUP(A$24&amp;$B39,'BASES DE DATOS'!$D$3:$J$1792,4,0)))</f>
        <v>#REF!</v>
      </c>
      <c r="B39" s="1">
        <v>13</v>
      </c>
      <c r="C39" t="e">
        <f t="shared" si="2"/>
        <v>#REF!</v>
      </c>
      <c r="D39" s="1">
        <f t="shared" si="3"/>
        <v>13</v>
      </c>
    </row>
    <row r="40" spans="1:4" x14ac:dyDescent="0.2">
      <c r="A40" s="10" t="e">
        <f>IF(LEN(A$24&amp;$B40)&lt;&gt;15,"",IF(ISERROR(VLOOKUP(A$24&amp;$B40,'BASES DE DATOS'!$D$3:$J$1792,4,0))=TRUE,"",B40&amp;" "&amp;VLOOKUP(A$24&amp;$B40,'BASES DE DATOS'!$D$3:$J$1792,4,0)))</f>
        <v>#REF!</v>
      </c>
      <c r="B40" s="1">
        <v>14</v>
      </c>
      <c r="C40" t="e">
        <f t="shared" si="2"/>
        <v>#REF!</v>
      </c>
      <c r="D40" s="1">
        <f t="shared" si="3"/>
        <v>14</v>
      </c>
    </row>
    <row r="41" spans="1:4" x14ac:dyDescent="0.2">
      <c r="A41" s="10" t="e">
        <f>IF(LEN(A$24&amp;$B41)&lt;&gt;15,"",IF(ISERROR(VLOOKUP(A$24&amp;$B41,'BASES DE DATOS'!$D$3:$J$1792,4,0))=TRUE,"",B41&amp;" "&amp;VLOOKUP(A$24&amp;$B41,'BASES DE DATOS'!$D$3:$J$1792,4,0)))</f>
        <v>#REF!</v>
      </c>
      <c r="B41" s="1">
        <v>15</v>
      </c>
      <c r="C41" t="e">
        <f t="shared" si="2"/>
        <v>#REF!</v>
      </c>
      <c r="D41" s="1">
        <f t="shared" si="3"/>
        <v>15</v>
      </c>
    </row>
    <row r="42" spans="1:4" x14ac:dyDescent="0.2">
      <c r="A42" s="10"/>
      <c r="B42" s="1"/>
    </row>
    <row r="43" spans="1:4" x14ac:dyDescent="0.2">
      <c r="A43" s="10"/>
      <c r="B43" s="1"/>
    </row>
    <row r="44" spans="1:4" x14ac:dyDescent="0.2">
      <c r="A44" s="10" t="str">
        <f>IF(ISERROR(VLOOKUP(F6,$C$5:$D$19,2,0))=TRUE,"",A2&amp;VLOOKUP(F6,$C$5:$D$19,2,0))</f>
        <v/>
      </c>
    </row>
    <row r="45" spans="1:4" x14ac:dyDescent="0.2">
      <c r="A45" s="3" t="s">
        <v>27</v>
      </c>
      <c r="B45" s="9"/>
    </row>
    <row r="47" spans="1:4" x14ac:dyDescent="0.2">
      <c r="A47" s="10" t="str">
        <f>IF(LEN(A$44&amp;$B47)&lt;&gt;17,"",IF(ISERROR(VLOOKUP(A$44&amp;$B47,'BASES DE DATOS'!$E$3:$H$1792,4,0))=TRUE,"",B47&amp;VLOOKUP(A$44&amp;$B47,'BASES DE DATOS'!$E$3:$H$1792,4,0)))</f>
        <v/>
      </c>
      <c r="B47" s="2" t="s">
        <v>4</v>
      </c>
    </row>
    <row r="48" spans="1:4" x14ac:dyDescent="0.2">
      <c r="A48" s="10" t="str">
        <f>IF(LEN(A$44&amp;$B48)&lt;&gt;17,"",IF(ISERROR(VLOOKUP(A$44&amp;$B48,'BASES DE DATOS'!$E$3:$H$1792,4,0))=TRUE,"",VLOOKUP(A$44&amp;$B48,'BASES DE DATOS'!$E$3:$H$1792,4,0)))</f>
        <v/>
      </c>
      <c r="B48" s="2" t="s">
        <v>1</v>
      </c>
    </row>
    <row r="49" spans="1:2" x14ac:dyDescent="0.2">
      <c r="A49" s="10" t="str">
        <f>IF(LEN(A$44&amp;$B49)&lt;&gt;17,"",IF(ISERROR(VLOOKUP(A$44&amp;$B49,'BASES DE DATOS'!$E$3:$H$1792,4,0))=TRUE,"",VLOOKUP(A$44&amp;$B49,'BASES DE DATOS'!$E$3:$H$1792,4,0)))</f>
        <v/>
      </c>
      <c r="B49" s="2" t="s">
        <v>7</v>
      </c>
    </row>
    <row r="50" spans="1:2" x14ac:dyDescent="0.2">
      <c r="A50" s="10" t="str">
        <f>IF(LEN(A$44&amp;$B50)&lt;&gt;17,"",IF(ISERROR(VLOOKUP(A$44&amp;$B50,'BASES DE DATOS'!$E$3:$H$1792,4,0))=TRUE,"",VLOOKUP(A$44&amp;$B50,'BASES DE DATOS'!$E$3:$H$1792,4,0)))</f>
        <v/>
      </c>
      <c r="B50" s="2" t="s">
        <v>9</v>
      </c>
    </row>
    <row r="51" spans="1:2" x14ac:dyDescent="0.2">
      <c r="A51" s="10" t="str">
        <f>IF(LEN(A$44&amp;$B51)&lt;&gt;17,"",IF(ISERROR(VLOOKUP(A$44&amp;$B51,'BASES DE DATOS'!$E$3:$H$1792,4,0))=TRUE,"",VLOOKUP(A$44&amp;$B51,'BASES DE DATOS'!$E$3:$H$1792,4,0)))</f>
        <v/>
      </c>
      <c r="B51" s="2" t="s">
        <v>11</v>
      </c>
    </row>
    <row r="52" spans="1:2" x14ac:dyDescent="0.2">
      <c r="A52" s="10" t="str">
        <f>IF(LEN(A$44&amp;$B52)&lt;&gt;17,"",IF(ISERROR(VLOOKUP(A$44&amp;$B52,'BASES DE DATOS'!$E$3:$H$1792,4,0))=TRUE,"",VLOOKUP(A$44&amp;$B52,'BASES DE DATOS'!$E$3:$H$1792,4,0)))</f>
        <v/>
      </c>
      <c r="B52" s="2" t="s">
        <v>5</v>
      </c>
    </row>
    <row r="53" spans="1:2" x14ac:dyDescent="0.2">
      <c r="A53" s="10" t="str">
        <f>IF(LEN(A$44&amp;$B53)&lt;&gt;17,"",IF(ISERROR(VLOOKUP(A$44&amp;$B53,'BASES DE DATOS'!$E$3:$H$1792,4,0))=TRUE,"",VLOOKUP(A$44&amp;$B53,'BASES DE DATOS'!$E$3:$H$1792,4,0)))</f>
        <v/>
      </c>
      <c r="B53" s="2" t="s">
        <v>24</v>
      </c>
    </row>
    <row r="54" spans="1:2" x14ac:dyDescent="0.2">
      <c r="A54" s="10" t="str">
        <f>IF(LEN(A$44&amp;$B54)&lt;&gt;17,"",IF(ISERROR(VLOOKUP(A$44&amp;$B54,'BASES DE DATOS'!$E$3:$H$1792,4,0))=TRUE,"",VLOOKUP(A$44&amp;$B54,'BASES DE DATOS'!$E$3:$H$1792,4,0)))</f>
        <v/>
      </c>
      <c r="B54" s="2" t="s">
        <v>25</v>
      </c>
    </row>
    <row r="55" spans="1:2" x14ac:dyDescent="0.2">
      <c r="A55" s="10" t="str">
        <f>IF(LEN(A$44&amp;$B55)&lt;&gt;17,"",IF(ISERROR(VLOOKUP(A$44&amp;$B55,'BASES DE DATOS'!$E$3:$H$1792,4,0))=TRUE,"",VLOOKUP(A$44&amp;$B55,'BASES DE DATOS'!$E$3:$H$1792,4,0)))</f>
        <v/>
      </c>
      <c r="B55" s="2" t="s">
        <v>26</v>
      </c>
    </row>
    <row r="56" spans="1:2" x14ac:dyDescent="0.2">
      <c r="A56" s="10" t="str">
        <f>IF(LEN(A$44&amp;$B56)&lt;&gt;17,"",IF(ISERROR(VLOOKUP(A$44&amp;$B56,'BASES DE DATOS'!$E$3:$H$1792,4,0))=TRUE,"",VLOOKUP(A$44&amp;$B56,'BASES DE DATOS'!$E$3:$H$1792,4,0)))</f>
        <v/>
      </c>
      <c r="B56" s="1">
        <v>10</v>
      </c>
    </row>
    <row r="57" spans="1:2" x14ac:dyDescent="0.2">
      <c r="A57" s="10" t="str">
        <f>IF(LEN(A$44&amp;$B57)&lt;&gt;17,"",IF(ISERROR(VLOOKUP(A$44&amp;$B57,'BASES DE DATOS'!$E$3:$H$1792,4,0))=TRUE,"",VLOOKUP(A$44&amp;$B57,'BASES DE DATOS'!$E$3:$H$1792,4,0)))</f>
        <v/>
      </c>
      <c r="B57" s="1">
        <v>11</v>
      </c>
    </row>
    <row r="58" spans="1:2" x14ac:dyDescent="0.2">
      <c r="A58" s="10" t="str">
        <f>IF(LEN(A$44&amp;$B58)&lt;&gt;17,"",IF(ISERROR(VLOOKUP(A$44&amp;$B58,'BASES DE DATOS'!$E$3:$H$1792,4,0))=TRUE,"",VLOOKUP(A$44&amp;$B58,'BASES DE DATOS'!$E$3:$H$1792,4,0)))</f>
        <v/>
      </c>
      <c r="B58" s="1">
        <v>12</v>
      </c>
    </row>
    <row r="59" spans="1:2" x14ac:dyDescent="0.2">
      <c r="A59" s="10" t="str">
        <f>IF(LEN(A$44&amp;$B59)&lt;&gt;17,"",IF(ISERROR(VLOOKUP(A$44&amp;$B59,'BASES DE DATOS'!$E$3:$H$1792,4,0))=TRUE,"",VLOOKUP(A$44&amp;$B59,'BASES DE DATOS'!$E$3:$H$1792,4,0)))</f>
        <v/>
      </c>
      <c r="B59" s="1">
        <v>13</v>
      </c>
    </row>
    <row r="60" spans="1:2" x14ac:dyDescent="0.2">
      <c r="A60" s="10" t="str">
        <f>IF(LEN(A$44&amp;$B60)&lt;&gt;17,"",IF(ISERROR(VLOOKUP(A$44&amp;$B60,'BASES DE DATOS'!$E$3:$H$1792,4,0))=TRUE,"",VLOOKUP(A$44&amp;$B60,'BASES DE DATOS'!$E$3:$H$1792,4,0)))</f>
        <v/>
      </c>
      <c r="B60" s="1">
        <v>14</v>
      </c>
    </row>
    <row r="61" spans="1:2" x14ac:dyDescent="0.2">
      <c r="A61" s="10" t="str">
        <f>IF(LEN(A$44&amp;$B61)&lt;&gt;17,"",IF(ISERROR(VLOOKUP(A$44&amp;$B61,'BASES DE DATOS'!$E$3:$H$1792,4,0))=TRUE,"",VLOOKUP(A$44&amp;$B61,'BASES DE DATOS'!$E$3:$H$1792,4,0)))</f>
        <v/>
      </c>
      <c r="B61" s="1">
        <v>15</v>
      </c>
    </row>
    <row r="62" spans="1:2" x14ac:dyDescent="0.2">
      <c r="A62" s="10" t="str">
        <f>IF(LEN(A$44&amp;$B62)&lt;&gt;17,"",IF(ISERROR(VLOOKUP(A$44&amp;$B62,'BASES DE DATOS'!$E$3:$H$1792,4,0))=TRUE,"",VLOOKUP(A$44&amp;$B62,'BASES DE DATOS'!$E$3:$H$1792,4,0)))</f>
        <v/>
      </c>
      <c r="B62" s="1">
        <v>16</v>
      </c>
    </row>
    <row r="63" spans="1:2" x14ac:dyDescent="0.2">
      <c r="A63" s="10" t="str">
        <f>IF(LEN(A$44&amp;$B63)&lt;&gt;17,"",IF(ISERROR(VLOOKUP(A$44&amp;$B63,'BASES DE DATOS'!$E$3:$H$1792,4,0))=TRUE,"",VLOOKUP(A$44&amp;$B63,'BASES DE DATOS'!$E$3:$H$1792,4,0)))</f>
        <v/>
      </c>
      <c r="B63" s="1">
        <v>17</v>
      </c>
    </row>
    <row r="64" spans="1:2" x14ac:dyDescent="0.2">
      <c r="A64" s="10" t="str">
        <f>IF(LEN(A$44&amp;$B64)&lt;&gt;17,"",IF(ISERROR(VLOOKUP(A$44&amp;$B64,'BASES DE DATOS'!$E$3:$H$1792,4,0))=TRUE,"",VLOOKUP(A$44&amp;$B64,'BASES DE DATOS'!$E$3:$H$1792,4,0)))</f>
        <v/>
      </c>
      <c r="B64" s="1">
        <v>18</v>
      </c>
    </row>
    <row r="65" spans="1:3" x14ac:dyDescent="0.2">
      <c r="A65" s="10" t="str">
        <f>IF(LEN(A$44&amp;$B65)&lt;&gt;17,"",IF(ISERROR(VLOOKUP(A$44&amp;$B65,'BASES DE DATOS'!$E$3:$H$1792,4,0))=TRUE,"",VLOOKUP(A$44&amp;$B65,'BASES DE DATOS'!$E$3:$H$1792,4,0)))</f>
        <v/>
      </c>
      <c r="B65" s="1">
        <v>19</v>
      </c>
    </row>
    <row r="66" spans="1:3" x14ac:dyDescent="0.2">
      <c r="A66" s="10" t="str">
        <f>IF(LEN(A$44&amp;$B66)&lt;&gt;17,"",IF(ISERROR(VLOOKUP(A$44&amp;$B66,'BASES DE DATOS'!$E$3:$H$1792,4,0))=TRUE,"",VLOOKUP(A$44&amp;$B66,'BASES DE DATOS'!$E$3:$H$1792,4,0)))</f>
        <v/>
      </c>
      <c r="B66" s="1">
        <v>20</v>
      </c>
    </row>
    <row r="67" spans="1:3" x14ac:dyDescent="0.2">
      <c r="A67" s="10" t="str">
        <f>IF(LEN(A$44&amp;$B67)&lt;&gt;17,"",IF(ISERROR(VLOOKUP(A$44&amp;$B67,'BASES DE DATOS'!$E$3:$H$1792,4,0))=TRUE,"",VLOOKUP(A$44&amp;$B67,'BASES DE DATOS'!$E$3:$H$1792,4,0)))</f>
        <v/>
      </c>
      <c r="B67" s="1">
        <v>21</v>
      </c>
    </row>
    <row r="68" spans="1:3" x14ac:dyDescent="0.2">
      <c r="A68" s="10" t="str">
        <f>IF(LEN(A$44&amp;$B68)&lt;&gt;17,"",IF(ISERROR(VLOOKUP(A$44&amp;$B68,'BASES DE DATOS'!$E$3:$H$1792,4,0))=TRUE,"",VLOOKUP(A$44&amp;$B68,'BASES DE DATOS'!$E$3:$H$1792,4,0)))</f>
        <v/>
      </c>
      <c r="B68" s="1">
        <v>22</v>
      </c>
    </row>
    <row r="69" spans="1:3" x14ac:dyDescent="0.2">
      <c r="A69" s="10" t="str">
        <f>IF(LEN(A$44&amp;$B69)&lt;&gt;17,"",IF(ISERROR(VLOOKUP(A$44&amp;$B69,'BASES DE DATOS'!$E$3:$H$1792,4,0))=TRUE,"",VLOOKUP(A$44&amp;$B69,'BASES DE DATOS'!$E$3:$H$1792,4,0)))</f>
        <v/>
      </c>
      <c r="B69" s="1">
        <v>23</v>
      </c>
    </row>
    <row r="70" spans="1:3" x14ac:dyDescent="0.2">
      <c r="A70" s="10" t="str">
        <f>IF(LEN(A$44&amp;$B70)&lt;&gt;17,"",IF(ISERROR(VLOOKUP(A$44&amp;$B70,'BASES DE DATOS'!$E$3:$H$1792,4,0))=TRUE,"",VLOOKUP(A$44&amp;$B70,'BASES DE DATOS'!$E$3:$H$1792,4,0)))</f>
        <v/>
      </c>
      <c r="B70" s="1">
        <v>24</v>
      </c>
    </row>
    <row r="71" spans="1:3" x14ac:dyDescent="0.2">
      <c r="A71" s="10" t="str">
        <f>IF(LEN(A$44&amp;$B71)&lt;&gt;17,"",IF(ISERROR(VLOOKUP(A$44&amp;$B71,'BASES DE DATOS'!$E$3:$H$1792,4,0))=TRUE,"",VLOOKUP(A$44&amp;$B71,'BASES DE DATOS'!$E$3:$H$1792,4,0)))</f>
        <v/>
      </c>
      <c r="B71" s="1">
        <v>25</v>
      </c>
    </row>
    <row r="72" spans="1:3" x14ac:dyDescent="0.2">
      <c r="A72" s="10" t="str">
        <f>IF(LEN(A$44&amp;$B72)&lt;&gt;17,"",IF(ISERROR(VLOOKUP(A$44&amp;$B72,'BASES DE DATOS'!$E$3:$H$1792,4,0))=TRUE,"",VLOOKUP(A$44&amp;$B72,'BASES DE DATOS'!$E$3:$H$1792,4,0)))</f>
        <v/>
      </c>
      <c r="B72" s="1">
        <v>26</v>
      </c>
    </row>
    <row r="73" spans="1:3" x14ac:dyDescent="0.2">
      <c r="A73" s="10" t="str">
        <f>IF(LEN(A$44&amp;$B73)&lt;&gt;17,"",IF(ISERROR(VLOOKUP(A$44&amp;$B73,'BASES DE DATOS'!$E$3:$H$1792,4,0))=TRUE,"",VLOOKUP(A$44&amp;$B73,'BASES DE DATOS'!$E$3:$H$1792,4,0)))</f>
        <v/>
      </c>
      <c r="B73" s="1">
        <v>27</v>
      </c>
    </row>
    <row r="74" spans="1:3" x14ac:dyDescent="0.2">
      <c r="A74" s="10" t="str">
        <f>IF(LEN(A$44&amp;$B74)&lt;&gt;17,"",IF(ISERROR(VLOOKUP(A$44&amp;$B74,'BASES DE DATOS'!$E$3:$H$1792,4,0))=TRUE,"",VLOOKUP(A$44&amp;$B74,'BASES DE DATOS'!$E$3:$H$1792,4,0)))</f>
        <v/>
      </c>
      <c r="B74" s="1">
        <v>28</v>
      </c>
    </row>
    <row r="75" spans="1:3" x14ac:dyDescent="0.2">
      <c r="A75" s="10" t="str">
        <f>IF(LEN(A$44&amp;$B75)&lt;&gt;17,"",IF(ISERROR(VLOOKUP(A$44&amp;$B75,'BASES DE DATOS'!$E$3:$H$1792,4,0))=TRUE,"",VLOOKUP(A$44&amp;$B75,'BASES DE DATOS'!$E$3:$H$1792,4,0)))</f>
        <v/>
      </c>
      <c r="B75" s="1">
        <v>29</v>
      </c>
    </row>
    <row r="76" spans="1:3" x14ac:dyDescent="0.2">
      <c r="A76" s="10" t="str">
        <f>IF(LEN(A$44&amp;$B76)&lt;&gt;17,"",IF(ISERROR(VLOOKUP(A$44&amp;$B76,'BASES DE DATOS'!$E$3:$H$1792,4,0))=TRUE,"",VLOOKUP(A$44&amp;$B76,'BASES DE DATOS'!$E$3:$H$1792,4,0)))</f>
        <v/>
      </c>
      <c r="B76" s="1">
        <v>30</v>
      </c>
    </row>
    <row r="78" spans="1:3" x14ac:dyDescent="0.2">
      <c r="B78" s="8" t="str">
        <f>IF(ISERROR(VLOOKUP('Ficha SUDS'!$L$21,$A$47:$B$76,2,0))=TRUE,"",$A$44&amp;VLOOKUP('Ficha SUDS'!$L$21,$A$47:$B$76,2,0))</f>
        <v/>
      </c>
    </row>
    <row r="79" spans="1:3" x14ac:dyDescent="0.2">
      <c r="B79" s="3" t="s">
        <v>28</v>
      </c>
      <c r="C79" s="9"/>
    </row>
    <row r="81" spans="1:3" x14ac:dyDescent="0.2">
      <c r="A81" t="str">
        <f>MID(B81,1,250)</f>
        <v/>
      </c>
      <c r="B81" s="10" t="str">
        <f>IF(LEN(B$78&amp;$C81)&lt;&gt;20,"",IF(ISERROR(VLOOKUP(B$78&amp;$C81,'BASES DE DATOS'!$F$3:$J$1796,4,0))=TRUE,"",C81&amp;" "&amp;VLOOKUP(B$78&amp;$C81,'BASES DE DATOS'!$F$3:$J$1796,4,0)))</f>
        <v/>
      </c>
      <c r="C81" s="2" t="s">
        <v>20</v>
      </c>
    </row>
    <row r="82" spans="1:3" x14ac:dyDescent="0.2">
      <c r="A82" t="str">
        <f t="shared" ref="A82:A145" si="4">MID(B82,1,250)</f>
        <v/>
      </c>
      <c r="B82" s="10" t="str">
        <f>IF(LEN(B$78&amp;$C82)&lt;&gt;20,"",IF(ISERROR(VLOOKUP(B$78&amp;$C82,'BASES DE DATOS'!$F$3:$J$1796,4,0))=TRUE,"",C82&amp;" "&amp;VLOOKUP(B$78&amp;$C82,'BASES DE DATOS'!$F$3:$J$1796,4,0)))</f>
        <v/>
      </c>
      <c r="C82" s="2" t="s">
        <v>15</v>
      </c>
    </row>
    <row r="83" spans="1:3" x14ac:dyDescent="0.2">
      <c r="A83" t="str">
        <f t="shared" si="4"/>
        <v/>
      </c>
      <c r="B83" s="10" t="str">
        <f>IF(LEN(B$78&amp;$C83)&lt;&gt;20,"",IF(ISERROR(VLOOKUP(B$78&amp;$C83,'BASES DE DATOS'!$F$3:$J$1796,4,0))=TRUE,"",C83&amp;" "&amp;VLOOKUP(B$78&amp;$C83,'BASES DE DATOS'!$F$3:$J$1796,4,0)))</f>
        <v/>
      </c>
      <c r="C83" s="2" t="s">
        <v>29</v>
      </c>
    </row>
    <row r="84" spans="1:3" x14ac:dyDescent="0.2">
      <c r="A84" t="str">
        <f t="shared" si="4"/>
        <v/>
      </c>
      <c r="B84" s="10" t="str">
        <f>IF(LEN(B$78&amp;$C84)&lt;&gt;20,"",IF(ISERROR(VLOOKUP(B$78&amp;$C84,'BASES DE DATOS'!$F$3:$J$1796,4,0))=TRUE,"",C84&amp;" "&amp;VLOOKUP(B$78&amp;$C84,'BASES DE DATOS'!$F$3:$J$1796,4,0)))</f>
        <v/>
      </c>
      <c r="C84" s="2" t="s">
        <v>17</v>
      </c>
    </row>
    <row r="85" spans="1:3" x14ac:dyDescent="0.2">
      <c r="A85" t="str">
        <f t="shared" si="4"/>
        <v/>
      </c>
      <c r="B85" s="10" t="str">
        <f>IF(LEN(B$78&amp;$C85)&lt;&gt;20,"",IF(ISERROR(VLOOKUP(B$78&amp;$C85,'BASES DE DATOS'!$F$3:$J$1796,4,0))=TRUE,"",C85&amp;" "&amp;VLOOKUP(B$78&amp;$C85,'BASES DE DATOS'!$F$3:$J$1796,4,0)))</f>
        <v/>
      </c>
      <c r="C85" s="2" t="s">
        <v>30</v>
      </c>
    </row>
    <row r="86" spans="1:3" x14ac:dyDescent="0.2">
      <c r="A86" t="str">
        <f t="shared" si="4"/>
        <v/>
      </c>
      <c r="B86" s="10" t="str">
        <f>IF(LEN(B$78&amp;$C86)&lt;&gt;20,"",IF(ISERROR(VLOOKUP(B$78&amp;$C86,'BASES DE DATOS'!$F$3:$J$1796,4,0))=TRUE,"",C86&amp;" "&amp;VLOOKUP(B$78&amp;$C86,'BASES DE DATOS'!$F$3:$J$1796,4,0)))</f>
        <v/>
      </c>
      <c r="C86" s="2" t="s">
        <v>31</v>
      </c>
    </row>
    <row r="87" spans="1:3" x14ac:dyDescent="0.2">
      <c r="A87" t="str">
        <f t="shared" si="4"/>
        <v/>
      </c>
      <c r="B87" s="10" t="str">
        <f>IF(LEN(B$78&amp;$C87)&lt;&gt;20,"",IF(ISERROR(VLOOKUP(B$78&amp;$C87,'BASES DE DATOS'!$F$3:$J$1796,4,0))=TRUE,"",C87&amp;" "&amp;VLOOKUP(B$78&amp;$C87,'BASES DE DATOS'!$F$3:$J$1796,4,0)))</f>
        <v/>
      </c>
      <c r="C87" s="2" t="s">
        <v>32</v>
      </c>
    </row>
    <row r="88" spans="1:3" x14ac:dyDescent="0.2">
      <c r="A88" t="str">
        <f t="shared" si="4"/>
        <v/>
      </c>
      <c r="B88" s="10" t="str">
        <f>IF(LEN(B$78&amp;$C88)&lt;&gt;20,"",IF(ISERROR(VLOOKUP(B$78&amp;$C88,'BASES DE DATOS'!$F$3:$J$1796,4,0))=TRUE,"",C88&amp;" "&amp;VLOOKUP(B$78&amp;$C88,'BASES DE DATOS'!$F$3:$J$1796,4,0)))</f>
        <v/>
      </c>
      <c r="C88" s="2" t="s">
        <v>8</v>
      </c>
    </row>
    <row r="89" spans="1:3" x14ac:dyDescent="0.2">
      <c r="A89" t="str">
        <f t="shared" si="4"/>
        <v/>
      </c>
      <c r="B89" s="10" t="str">
        <f>IF(LEN(B$78&amp;$C89)&lt;&gt;20,"",IF(ISERROR(VLOOKUP(B$78&amp;$C89,'BASES DE DATOS'!$F$3:$J$1796,4,0))=TRUE,"",C89&amp;" "&amp;VLOOKUP(B$78&amp;$C89,'BASES DE DATOS'!$F$3:$J$1796,4,0)))</f>
        <v/>
      </c>
      <c r="C89" s="2" t="s">
        <v>33</v>
      </c>
    </row>
    <row r="90" spans="1:3" x14ac:dyDescent="0.2">
      <c r="A90" t="str">
        <f t="shared" si="4"/>
        <v/>
      </c>
      <c r="B90" s="10" t="str">
        <f>IF(LEN(B$78&amp;$C90)&lt;&gt;20,"",IF(ISERROR(VLOOKUP(B$78&amp;$C90,'BASES DE DATOS'!$F$3:$J$1796,4,0))=TRUE,"",C90&amp;" "&amp;VLOOKUP(B$78&amp;$C90,'BASES DE DATOS'!$F$3:$J$1796,4,0)))</f>
        <v/>
      </c>
      <c r="C90" s="2" t="s">
        <v>34</v>
      </c>
    </row>
    <row r="91" spans="1:3" x14ac:dyDescent="0.2">
      <c r="A91" t="str">
        <f t="shared" si="4"/>
        <v/>
      </c>
      <c r="B91" s="10" t="str">
        <f>IF(LEN(B$78&amp;$C91)&lt;&gt;20,"",IF(ISERROR(VLOOKUP(B$78&amp;$C91,'BASES DE DATOS'!$F$3:$J$1796,4,0))=TRUE,"",C91&amp;" "&amp;VLOOKUP(B$78&amp;$C91,'BASES DE DATOS'!$F$3:$J$1796,4,0)))</f>
        <v/>
      </c>
      <c r="C91" s="2" t="s">
        <v>35</v>
      </c>
    </row>
    <row r="92" spans="1:3" x14ac:dyDescent="0.2">
      <c r="A92" t="str">
        <f t="shared" si="4"/>
        <v/>
      </c>
      <c r="B92" s="10" t="str">
        <f>IF(LEN(B$78&amp;$C92)&lt;&gt;20,"",IF(ISERROR(VLOOKUP(B$78&amp;$C92,'BASES DE DATOS'!$F$3:$J$1796,4,0))=TRUE,"",C92&amp;" "&amp;VLOOKUP(B$78&amp;$C92,'BASES DE DATOS'!$F$3:$J$1796,4,0)))</f>
        <v/>
      </c>
      <c r="C92" s="2" t="s">
        <v>36</v>
      </c>
    </row>
    <row r="93" spans="1:3" x14ac:dyDescent="0.2">
      <c r="A93" t="str">
        <f t="shared" si="4"/>
        <v/>
      </c>
      <c r="B93" s="10" t="str">
        <f>IF(LEN(B$78&amp;$C93)&lt;&gt;20,"",IF(ISERROR(VLOOKUP(B$78&amp;$C93,'BASES DE DATOS'!$F$3:$J$1796,4,0))=TRUE,"",C93&amp;" "&amp;VLOOKUP(B$78&amp;$C93,'BASES DE DATOS'!$F$3:$J$1796,4,0)))</f>
        <v/>
      </c>
      <c r="C93" s="2" t="s">
        <v>37</v>
      </c>
    </row>
    <row r="94" spans="1:3" x14ac:dyDescent="0.2">
      <c r="A94" t="str">
        <f t="shared" si="4"/>
        <v/>
      </c>
      <c r="B94" s="10" t="str">
        <f>IF(LEN(B$78&amp;$C94)&lt;&gt;20,"",IF(ISERROR(VLOOKUP(B$78&amp;$C94,'BASES DE DATOS'!$F$3:$J$1796,4,0))=TRUE,"",C94&amp;" "&amp;VLOOKUP(B$78&amp;$C94,'BASES DE DATOS'!$F$3:$J$1796,4,0)))</f>
        <v/>
      </c>
      <c r="C94" s="2" t="s">
        <v>38</v>
      </c>
    </row>
    <row r="95" spans="1:3" x14ac:dyDescent="0.2">
      <c r="A95" t="str">
        <f t="shared" si="4"/>
        <v/>
      </c>
      <c r="B95" s="10" t="str">
        <f>IF(LEN(B$78&amp;$C95)&lt;&gt;20,"",IF(ISERROR(VLOOKUP(B$78&amp;$C95,'BASES DE DATOS'!$F$3:$J$1796,4,0))=TRUE,"",C95&amp;" "&amp;VLOOKUP(B$78&amp;$C95,'BASES DE DATOS'!$F$3:$J$1796,4,0)))</f>
        <v/>
      </c>
      <c r="C95" s="2" t="s">
        <v>39</v>
      </c>
    </row>
    <row r="96" spans="1:3" x14ac:dyDescent="0.2">
      <c r="A96" t="str">
        <f t="shared" si="4"/>
        <v/>
      </c>
      <c r="B96" s="10" t="str">
        <f>IF(LEN(B$78&amp;$C96)&lt;&gt;20,"",IF(ISERROR(VLOOKUP(B$78&amp;$C96,'BASES DE DATOS'!$F$3:$J$1796,4,0))=TRUE,"",C96&amp;" "&amp;VLOOKUP(B$78&amp;$C96,'BASES DE DATOS'!$F$3:$J$1796,4,0)))</f>
        <v/>
      </c>
      <c r="C96" s="2" t="s">
        <v>40</v>
      </c>
    </row>
    <row r="97" spans="1:3" x14ac:dyDescent="0.2">
      <c r="A97" t="str">
        <f t="shared" si="4"/>
        <v/>
      </c>
      <c r="B97" s="10" t="str">
        <f>IF(LEN(B$78&amp;$C97)&lt;&gt;20,"",IF(ISERROR(VLOOKUP(B$78&amp;$C97,'BASES DE DATOS'!$F$3:$J$1796,4,0))=TRUE,"",C97&amp;" "&amp;VLOOKUP(B$78&amp;$C97,'BASES DE DATOS'!$F$3:$J$1796,4,0)))</f>
        <v/>
      </c>
      <c r="C97" s="2" t="s">
        <v>41</v>
      </c>
    </row>
    <row r="98" spans="1:3" x14ac:dyDescent="0.2">
      <c r="A98" t="str">
        <f t="shared" si="4"/>
        <v/>
      </c>
      <c r="B98" s="10" t="str">
        <f>IF(LEN(B$78&amp;$C98)&lt;&gt;20,"",IF(ISERROR(VLOOKUP(B$78&amp;$C98,'BASES DE DATOS'!$F$3:$J$1796,4,0))=TRUE,"",C98&amp;" "&amp;VLOOKUP(B$78&amp;$C98,'BASES DE DATOS'!$F$3:$J$1796,4,0)))</f>
        <v/>
      </c>
      <c r="C98" s="2" t="s">
        <v>42</v>
      </c>
    </row>
    <row r="99" spans="1:3" x14ac:dyDescent="0.2">
      <c r="A99" t="str">
        <f t="shared" si="4"/>
        <v/>
      </c>
      <c r="B99" s="10" t="str">
        <f>IF(LEN(B$78&amp;$C99)&lt;&gt;20,"",IF(ISERROR(VLOOKUP(B$78&amp;$C99,'BASES DE DATOS'!$F$3:$J$1796,4,0))=TRUE,"",C99&amp;" "&amp;VLOOKUP(B$78&amp;$C99,'BASES DE DATOS'!$F$3:$J$1796,4,0)))</f>
        <v/>
      </c>
      <c r="C99" s="2" t="s">
        <v>43</v>
      </c>
    </row>
    <row r="100" spans="1:3" x14ac:dyDescent="0.2">
      <c r="A100" t="str">
        <f t="shared" si="4"/>
        <v/>
      </c>
      <c r="B100" s="10" t="str">
        <f>IF(LEN(B$78&amp;$C100)&lt;&gt;20,"",IF(ISERROR(VLOOKUP(B$78&amp;$C100,'BASES DE DATOS'!$F$3:$J$1796,4,0))=TRUE,"",C100&amp;" "&amp;VLOOKUP(B$78&amp;$C100,'BASES DE DATOS'!$F$3:$J$1796,4,0)))</f>
        <v/>
      </c>
      <c r="C100" s="2" t="s">
        <v>44</v>
      </c>
    </row>
    <row r="101" spans="1:3" x14ac:dyDescent="0.2">
      <c r="A101" t="str">
        <f t="shared" si="4"/>
        <v/>
      </c>
      <c r="B101" s="10" t="str">
        <f>IF(LEN(B$78&amp;$C101)&lt;&gt;20,"",IF(ISERROR(VLOOKUP(B$78&amp;$C101,'BASES DE DATOS'!$F$3:$J$1796,4,0))=TRUE,"",C101&amp;" "&amp;VLOOKUP(B$78&amp;$C101,'BASES DE DATOS'!$F$3:$J$1796,4,0)))</f>
        <v/>
      </c>
      <c r="C101" s="2" t="s">
        <v>45</v>
      </c>
    </row>
    <row r="102" spans="1:3" x14ac:dyDescent="0.2">
      <c r="A102" t="str">
        <f t="shared" si="4"/>
        <v/>
      </c>
      <c r="B102" s="10" t="str">
        <f>IF(LEN(B$78&amp;$C102)&lt;&gt;20,"",IF(ISERROR(VLOOKUP(B$78&amp;$C102,'BASES DE DATOS'!$F$3:$J$1796,4,0))=TRUE,"",C102&amp;" "&amp;VLOOKUP(B$78&amp;$C102,'BASES DE DATOS'!$F$3:$J$1796,4,0)))</f>
        <v/>
      </c>
      <c r="C102" s="2" t="s">
        <v>46</v>
      </c>
    </row>
    <row r="103" spans="1:3" x14ac:dyDescent="0.2">
      <c r="A103" t="str">
        <f t="shared" si="4"/>
        <v/>
      </c>
      <c r="B103" s="10" t="str">
        <f>IF(LEN(B$78&amp;$C103)&lt;&gt;20,"",IF(ISERROR(VLOOKUP(B$78&amp;$C103,'BASES DE DATOS'!$F$3:$J$1796,4,0))=TRUE,"",C103&amp;" "&amp;VLOOKUP(B$78&amp;$C103,'BASES DE DATOS'!$F$3:$J$1796,4,0)))</f>
        <v/>
      </c>
      <c r="C103" s="2" t="s">
        <v>47</v>
      </c>
    </row>
    <row r="104" spans="1:3" x14ac:dyDescent="0.2">
      <c r="A104" t="str">
        <f t="shared" si="4"/>
        <v/>
      </c>
      <c r="B104" s="10" t="str">
        <f>IF(LEN(B$78&amp;$C104)&lt;&gt;20,"",IF(ISERROR(VLOOKUP(B$78&amp;$C104,'BASES DE DATOS'!$F$3:$J$1796,4,0))=TRUE,"",C104&amp;" "&amp;VLOOKUP(B$78&amp;$C104,'BASES DE DATOS'!$F$3:$J$1796,4,0)))</f>
        <v/>
      </c>
      <c r="C104" s="2" t="s">
        <v>48</v>
      </c>
    </row>
    <row r="105" spans="1:3" x14ac:dyDescent="0.2">
      <c r="A105" t="str">
        <f t="shared" si="4"/>
        <v/>
      </c>
      <c r="B105" s="10" t="str">
        <f>IF(LEN(B$78&amp;$C105)&lt;&gt;20,"",IF(ISERROR(VLOOKUP(B$78&amp;$C105,'BASES DE DATOS'!$F$3:$J$1796,4,0))=TRUE,"",C105&amp;" "&amp;VLOOKUP(B$78&amp;$C105,'BASES DE DATOS'!$F$3:$J$1796,4,0)))</f>
        <v/>
      </c>
      <c r="C105" s="2" t="s">
        <v>49</v>
      </c>
    </row>
    <row r="106" spans="1:3" x14ac:dyDescent="0.2">
      <c r="A106" t="str">
        <f t="shared" si="4"/>
        <v/>
      </c>
      <c r="B106" s="10" t="str">
        <f>IF(LEN(B$78&amp;$C106)&lt;&gt;20,"",IF(ISERROR(VLOOKUP(B$78&amp;$C106,'BASES DE DATOS'!$F$3:$J$1796,4,0))=TRUE,"",C106&amp;" "&amp;VLOOKUP(B$78&amp;$C106,'BASES DE DATOS'!$F$3:$J$1796,4,0)))</f>
        <v/>
      </c>
      <c r="C106" s="2" t="s">
        <v>50</v>
      </c>
    </row>
    <row r="107" spans="1:3" x14ac:dyDescent="0.2">
      <c r="A107" t="str">
        <f t="shared" si="4"/>
        <v/>
      </c>
      <c r="B107" s="10" t="str">
        <f>IF(LEN(B$78&amp;$C107)&lt;&gt;20,"",IF(ISERROR(VLOOKUP(B$78&amp;$C107,'BASES DE DATOS'!$F$3:$J$1796,4,0))=TRUE,"",C107&amp;" "&amp;VLOOKUP(B$78&amp;$C107,'BASES DE DATOS'!$F$3:$J$1796,4,0)))</f>
        <v/>
      </c>
      <c r="C107" s="2" t="s">
        <v>51</v>
      </c>
    </row>
    <row r="108" spans="1:3" x14ac:dyDescent="0.2">
      <c r="A108" t="str">
        <f t="shared" si="4"/>
        <v/>
      </c>
      <c r="B108" s="10" t="str">
        <f>IF(LEN(B$78&amp;$C108)&lt;&gt;20,"",IF(ISERROR(VLOOKUP(B$78&amp;$C108,'BASES DE DATOS'!$F$3:$J$1796,4,0))=TRUE,"",C108&amp;" "&amp;VLOOKUP(B$78&amp;$C108,'BASES DE DATOS'!$F$3:$J$1796,4,0)))</f>
        <v/>
      </c>
      <c r="C108" s="2" t="s">
        <v>52</v>
      </c>
    </row>
    <row r="109" spans="1:3" x14ac:dyDescent="0.2">
      <c r="A109" t="str">
        <f t="shared" si="4"/>
        <v/>
      </c>
      <c r="B109" s="10" t="str">
        <f>IF(LEN(B$78&amp;$C109)&lt;&gt;20,"",IF(ISERROR(VLOOKUP(B$78&amp;$C109,'BASES DE DATOS'!$F$3:$J$1796,4,0))=TRUE,"",C109&amp;" "&amp;VLOOKUP(B$78&amp;$C109,'BASES DE DATOS'!$F$3:$J$1796,4,0)))</f>
        <v/>
      </c>
      <c r="C109" s="2" t="s">
        <v>53</v>
      </c>
    </row>
    <row r="110" spans="1:3" x14ac:dyDescent="0.2">
      <c r="A110" t="str">
        <f t="shared" si="4"/>
        <v/>
      </c>
      <c r="B110" s="10" t="str">
        <f>IF(LEN(B$78&amp;$C110)&lt;&gt;20,"",IF(ISERROR(VLOOKUP(B$78&amp;$C110,'BASES DE DATOS'!$F$3:$J$1796,4,0))=TRUE,"",C110&amp;" "&amp;VLOOKUP(B$78&amp;$C110,'BASES DE DATOS'!$F$3:$J$1796,4,0)))</f>
        <v/>
      </c>
      <c r="C110" s="2" t="s">
        <v>54</v>
      </c>
    </row>
    <row r="111" spans="1:3" x14ac:dyDescent="0.2">
      <c r="A111" t="str">
        <f t="shared" si="4"/>
        <v/>
      </c>
      <c r="B111" s="10" t="str">
        <f>IF(LEN(B$78&amp;$C111)&lt;&gt;20,"",IF(ISERROR(VLOOKUP(B$78&amp;$C111,'BASES DE DATOS'!$F$3:$J$1796,4,0))=TRUE,"",C111&amp;" "&amp;VLOOKUP(B$78&amp;$C111,'BASES DE DATOS'!$F$3:$J$1796,4,0)))</f>
        <v/>
      </c>
      <c r="C111" s="2" t="s">
        <v>55</v>
      </c>
    </row>
    <row r="112" spans="1:3" x14ac:dyDescent="0.2">
      <c r="A112" t="str">
        <f t="shared" si="4"/>
        <v/>
      </c>
      <c r="B112" s="10" t="str">
        <f>IF(LEN(B$78&amp;$C112)&lt;&gt;20,"",IF(ISERROR(VLOOKUP(B$78&amp;$C112,'BASES DE DATOS'!$F$3:$J$1796,4,0))=TRUE,"",C112&amp;" "&amp;VLOOKUP(B$78&amp;$C112,'BASES DE DATOS'!$F$3:$J$1796,4,0)))</f>
        <v/>
      </c>
      <c r="C112" s="2" t="s">
        <v>56</v>
      </c>
    </row>
    <row r="113" spans="1:3" x14ac:dyDescent="0.2">
      <c r="A113" t="str">
        <f t="shared" si="4"/>
        <v/>
      </c>
      <c r="B113" s="10" t="str">
        <f>IF(LEN(B$78&amp;$C113)&lt;&gt;20,"",IF(ISERROR(VLOOKUP(B$78&amp;$C113,'BASES DE DATOS'!$F$3:$J$1796,4,0))=TRUE,"",C113&amp;" "&amp;VLOOKUP(B$78&amp;$C113,'BASES DE DATOS'!$F$3:$J$1796,4,0)))</f>
        <v/>
      </c>
      <c r="C113" s="2" t="s">
        <v>57</v>
      </c>
    </row>
    <row r="114" spans="1:3" x14ac:dyDescent="0.2">
      <c r="A114" t="str">
        <f t="shared" si="4"/>
        <v/>
      </c>
      <c r="B114" s="10" t="str">
        <f>IF(LEN(B$78&amp;$C114)&lt;&gt;20,"",IF(ISERROR(VLOOKUP(B$78&amp;$C114,'BASES DE DATOS'!$F$3:$J$1796,4,0))=TRUE,"",C114&amp;" "&amp;VLOOKUP(B$78&amp;$C114,'BASES DE DATOS'!$F$3:$J$1796,4,0)))</f>
        <v/>
      </c>
      <c r="C114" s="2" t="s">
        <v>58</v>
      </c>
    </row>
    <row r="115" spans="1:3" x14ac:dyDescent="0.2">
      <c r="A115" t="str">
        <f t="shared" si="4"/>
        <v/>
      </c>
      <c r="B115" s="10" t="str">
        <f>IF(LEN(B$78&amp;$C115)&lt;&gt;20,"",IF(ISERROR(VLOOKUP(B$78&amp;$C115,'BASES DE DATOS'!$F$3:$J$1796,4,0))=TRUE,"",C115&amp;" "&amp;VLOOKUP(B$78&amp;$C115,'BASES DE DATOS'!$F$3:$J$1796,4,0)))</f>
        <v/>
      </c>
      <c r="C115" s="2" t="s">
        <v>59</v>
      </c>
    </row>
    <row r="116" spans="1:3" x14ac:dyDescent="0.2">
      <c r="A116" t="str">
        <f t="shared" si="4"/>
        <v/>
      </c>
      <c r="B116" s="10" t="str">
        <f>IF(LEN(B$78&amp;$C116)&lt;&gt;20,"",IF(ISERROR(VLOOKUP(B$78&amp;$C116,'BASES DE DATOS'!$F$3:$J$1796,4,0))=TRUE,"",C116&amp;" "&amp;VLOOKUP(B$78&amp;$C116,'BASES DE DATOS'!$F$3:$J$1796,4,0)))</f>
        <v/>
      </c>
      <c r="C116" s="2" t="s">
        <v>60</v>
      </c>
    </row>
    <row r="117" spans="1:3" x14ac:dyDescent="0.2">
      <c r="A117" t="str">
        <f t="shared" si="4"/>
        <v/>
      </c>
      <c r="B117" s="10" t="str">
        <f>IF(LEN(B$78&amp;$C117)&lt;&gt;20,"",IF(ISERROR(VLOOKUP(B$78&amp;$C117,'BASES DE DATOS'!$F$3:$J$1796,4,0))=TRUE,"",C117&amp;" "&amp;VLOOKUP(B$78&amp;$C117,'BASES DE DATOS'!$F$3:$J$1796,4,0)))</f>
        <v/>
      </c>
      <c r="C117" s="2" t="s">
        <v>61</v>
      </c>
    </row>
    <row r="118" spans="1:3" x14ac:dyDescent="0.2">
      <c r="A118" t="str">
        <f t="shared" si="4"/>
        <v/>
      </c>
      <c r="B118" s="10" t="str">
        <f>IF(LEN(B$78&amp;$C118)&lt;&gt;20,"",IF(ISERROR(VLOOKUP(B$78&amp;$C118,'BASES DE DATOS'!$F$3:$J$1796,4,0))=TRUE,"",C118&amp;" "&amp;VLOOKUP(B$78&amp;$C118,'BASES DE DATOS'!$F$3:$J$1796,4,0)))</f>
        <v/>
      </c>
      <c r="C118" s="2" t="s">
        <v>62</v>
      </c>
    </row>
    <row r="119" spans="1:3" x14ac:dyDescent="0.2">
      <c r="A119" t="str">
        <f t="shared" si="4"/>
        <v/>
      </c>
      <c r="B119" s="10" t="str">
        <f>IF(LEN(B$78&amp;$C119)&lt;&gt;20,"",IF(ISERROR(VLOOKUP(B$78&amp;$C119,'BASES DE DATOS'!$F$3:$J$1796,4,0))=TRUE,"",C119&amp;" "&amp;VLOOKUP(B$78&amp;$C119,'BASES DE DATOS'!$F$3:$J$1796,4,0)))</f>
        <v/>
      </c>
      <c r="C119" s="2" t="s">
        <v>63</v>
      </c>
    </row>
    <row r="120" spans="1:3" x14ac:dyDescent="0.2">
      <c r="A120" t="str">
        <f t="shared" si="4"/>
        <v/>
      </c>
      <c r="B120" s="10" t="str">
        <f>IF(LEN(B$78&amp;$C120)&lt;&gt;20,"",IF(ISERROR(VLOOKUP(B$78&amp;$C120,'BASES DE DATOS'!$F$3:$J$1796,4,0))=TRUE,"",C120&amp;" "&amp;VLOOKUP(B$78&amp;$C120,'BASES DE DATOS'!$F$3:$J$1796,4,0)))</f>
        <v/>
      </c>
      <c r="C120" s="2" t="s">
        <v>64</v>
      </c>
    </row>
    <row r="121" spans="1:3" x14ac:dyDescent="0.2">
      <c r="A121" t="str">
        <f t="shared" si="4"/>
        <v/>
      </c>
      <c r="B121" s="10" t="str">
        <f>IF(LEN(B$78&amp;$C121)&lt;&gt;20,"",IF(ISERROR(VLOOKUP(B$78&amp;$C121,'BASES DE DATOS'!$F$3:$J$1796,4,0))=TRUE,"",C121&amp;" "&amp;VLOOKUP(B$78&amp;$C121,'BASES DE DATOS'!$F$3:$J$1796,4,0)))</f>
        <v/>
      </c>
      <c r="C121" s="2" t="s">
        <v>65</v>
      </c>
    </row>
    <row r="122" spans="1:3" x14ac:dyDescent="0.2">
      <c r="A122" t="str">
        <f t="shared" si="4"/>
        <v/>
      </c>
      <c r="B122" s="10" t="str">
        <f>IF(LEN(B$78&amp;$C122)&lt;&gt;20,"",IF(ISERROR(VLOOKUP(B$78&amp;$C122,'BASES DE DATOS'!$F$3:$J$1796,4,0))=TRUE,"",C122&amp;" "&amp;VLOOKUP(B$78&amp;$C122,'BASES DE DATOS'!$F$3:$J$1796,4,0)))</f>
        <v/>
      </c>
      <c r="C122" s="2" t="s">
        <v>66</v>
      </c>
    </row>
    <row r="123" spans="1:3" x14ac:dyDescent="0.2">
      <c r="A123" t="str">
        <f t="shared" si="4"/>
        <v/>
      </c>
      <c r="B123" s="10" t="str">
        <f>IF(LEN(B$78&amp;$C123)&lt;&gt;20,"",IF(ISERROR(VLOOKUP(B$78&amp;$C123,'BASES DE DATOS'!$F$3:$J$1796,4,0))=TRUE,"",C123&amp;" "&amp;VLOOKUP(B$78&amp;$C123,'BASES DE DATOS'!$F$3:$J$1796,4,0)))</f>
        <v/>
      </c>
      <c r="C123" s="2" t="s">
        <v>67</v>
      </c>
    </row>
    <row r="124" spans="1:3" x14ac:dyDescent="0.2">
      <c r="A124" t="str">
        <f t="shared" si="4"/>
        <v/>
      </c>
      <c r="B124" s="10" t="str">
        <f>IF(LEN(B$78&amp;$C124)&lt;&gt;20,"",IF(ISERROR(VLOOKUP(B$78&amp;$C124,'BASES DE DATOS'!$F$3:$J$1796,4,0))=TRUE,"",C124&amp;" "&amp;VLOOKUP(B$78&amp;$C124,'BASES DE DATOS'!$F$3:$J$1796,4,0)))</f>
        <v/>
      </c>
      <c r="C124" s="2" t="s">
        <v>68</v>
      </c>
    </row>
    <row r="125" spans="1:3" x14ac:dyDescent="0.2">
      <c r="A125" t="str">
        <f t="shared" si="4"/>
        <v/>
      </c>
      <c r="B125" s="10" t="str">
        <f>IF(LEN(B$78&amp;$C125)&lt;&gt;20,"",IF(ISERROR(VLOOKUP(B$78&amp;$C125,'BASES DE DATOS'!$F$3:$J$1796,4,0))=TRUE,"",C125&amp;" "&amp;VLOOKUP(B$78&amp;$C125,'BASES DE DATOS'!$F$3:$J$1796,4,0)))</f>
        <v/>
      </c>
      <c r="C125" s="2" t="s">
        <v>69</v>
      </c>
    </row>
    <row r="126" spans="1:3" x14ac:dyDescent="0.2">
      <c r="A126" t="str">
        <f t="shared" si="4"/>
        <v/>
      </c>
      <c r="B126" s="10" t="str">
        <f>IF(LEN(B$78&amp;$C126)&lt;&gt;20,"",IF(ISERROR(VLOOKUP(B$78&amp;$C126,'BASES DE DATOS'!$F$3:$J$1796,4,0))=TRUE,"",C126&amp;" "&amp;VLOOKUP(B$78&amp;$C126,'BASES DE DATOS'!$F$3:$J$1796,4,0)))</f>
        <v/>
      </c>
      <c r="C126" s="2" t="s">
        <v>70</v>
      </c>
    </row>
    <row r="127" spans="1:3" x14ac:dyDescent="0.2">
      <c r="A127" t="str">
        <f t="shared" si="4"/>
        <v/>
      </c>
      <c r="B127" s="10" t="str">
        <f>IF(LEN(B$78&amp;$C127)&lt;&gt;20,"",IF(ISERROR(VLOOKUP(B$78&amp;$C127,'BASES DE DATOS'!$F$3:$J$1796,4,0))=TRUE,"",C127&amp;" "&amp;VLOOKUP(B$78&amp;$C127,'BASES DE DATOS'!$F$3:$J$1796,4,0)))</f>
        <v/>
      </c>
      <c r="C127" s="2" t="s">
        <v>71</v>
      </c>
    </row>
    <row r="128" spans="1:3" x14ac:dyDescent="0.2">
      <c r="A128" t="str">
        <f t="shared" si="4"/>
        <v/>
      </c>
      <c r="B128" s="10" t="str">
        <f>IF(LEN(B$78&amp;$C128)&lt;&gt;20,"",IF(ISERROR(VLOOKUP(B$78&amp;$C128,'BASES DE DATOS'!$F$3:$J$1796,4,0))=TRUE,"",C128&amp;" "&amp;VLOOKUP(B$78&amp;$C128,'BASES DE DATOS'!$F$3:$J$1796,4,0)))</f>
        <v/>
      </c>
      <c r="C128" s="2" t="s">
        <v>72</v>
      </c>
    </row>
    <row r="129" spans="1:3" x14ac:dyDescent="0.2">
      <c r="A129" t="str">
        <f t="shared" si="4"/>
        <v/>
      </c>
      <c r="B129" s="10" t="str">
        <f>IF(LEN(B$78&amp;$C129)&lt;&gt;20,"",IF(ISERROR(VLOOKUP(B$78&amp;$C129,'BASES DE DATOS'!$F$3:$J$1796,4,0))=TRUE,"",C129&amp;" "&amp;VLOOKUP(B$78&amp;$C129,'BASES DE DATOS'!$F$3:$J$1796,4,0)))</f>
        <v/>
      </c>
      <c r="C129" s="2" t="s">
        <v>73</v>
      </c>
    </row>
    <row r="130" spans="1:3" x14ac:dyDescent="0.2">
      <c r="A130" t="str">
        <f t="shared" si="4"/>
        <v/>
      </c>
      <c r="B130" s="10" t="str">
        <f>IF(LEN(B$78&amp;$C130)&lt;&gt;20,"",IF(ISERROR(VLOOKUP(B$78&amp;$C130,'BASES DE DATOS'!$F$3:$J$1796,4,0))=TRUE,"",C130&amp;" "&amp;VLOOKUP(B$78&amp;$C130,'BASES DE DATOS'!$F$3:$J$1796,4,0)))</f>
        <v/>
      </c>
      <c r="C130" s="2" t="s">
        <v>74</v>
      </c>
    </row>
    <row r="131" spans="1:3" x14ac:dyDescent="0.2">
      <c r="A131" t="str">
        <f t="shared" si="4"/>
        <v/>
      </c>
      <c r="B131" s="10" t="str">
        <f>IF(LEN(B$78&amp;$C131)&lt;&gt;20,"",IF(ISERROR(VLOOKUP(B$78&amp;$C131,'BASES DE DATOS'!$F$3:$J$1796,4,0))=TRUE,"",C131&amp;" "&amp;VLOOKUP(B$78&amp;$C131,'BASES DE DATOS'!$F$3:$J$1796,4,0)))</f>
        <v/>
      </c>
      <c r="C131" s="2" t="s">
        <v>75</v>
      </c>
    </row>
    <row r="132" spans="1:3" x14ac:dyDescent="0.2">
      <c r="A132" t="str">
        <f t="shared" si="4"/>
        <v/>
      </c>
      <c r="B132" s="10" t="str">
        <f>IF(LEN(B$78&amp;$C132)&lt;&gt;20,"",IF(ISERROR(VLOOKUP(B$78&amp;$C132,'BASES DE DATOS'!$F$3:$J$1796,4,0))=TRUE,"",C132&amp;" "&amp;VLOOKUP(B$78&amp;$C132,'BASES DE DATOS'!$F$3:$J$1796,4,0)))</f>
        <v/>
      </c>
      <c r="C132" s="2" t="s">
        <v>76</v>
      </c>
    </row>
    <row r="133" spans="1:3" x14ac:dyDescent="0.2">
      <c r="A133" t="str">
        <f t="shared" si="4"/>
        <v/>
      </c>
      <c r="B133" s="10" t="str">
        <f>IF(LEN(B$78&amp;$C133)&lt;&gt;20,"",IF(ISERROR(VLOOKUP(B$78&amp;$C133,'BASES DE DATOS'!$F$3:$J$1796,4,0))=TRUE,"",C133&amp;" "&amp;VLOOKUP(B$78&amp;$C133,'BASES DE DATOS'!$F$3:$J$1796,4,0)))</f>
        <v/>
      </c>
      <c r="C133" s="2" t="s">
        <v>77</v>
      </c>
    </row>
    <row r="134" spans="1:3" x14ac:dyDescent="0.2">
      <c r="A134" t="str">
        <f t="shared" si="4"/>
        <v/>
      </c>
      <c r="B134" s="10" t="str">
        <f>IF(LEN(B$78&amp;$C134)&lt;&gt;20,"",IF(ISERROR(VLOOKUP(B$78&amp;$C134,'BASES DE DATOS'!$F$3:$J$1796,4,0))=TRUE,"",C134&amp;" "&amp;VLOOKUP(B$78&amp;$C134,'BASES DE DATOS'!$F$3:$J$1796,4,0)))</f>
        <v/>
      </c>
      <c r="C134" s="2" t="s">
        <v>78</v>
      </c>
    </row>
    <row r="135" spans="1:3" x14ac:dyDescent="0.2">
      <c r="A135" t="str">
        <f t="shared" si="4"/>
        <v/>
      </c>
      <c r="B135" s="10" t="str">
        <f>IF(LEN(B$78&amp;$C135)&lt;&gt;20,"",IF(ISERROR(VLOOKUP(B$78&amp;$C135,'BASES DE DATOS'!$F$3:$J$1796,4,0))=TRUE,"",C135&amp;" "&amp;VLOOKUP(B$78&amp;$C135,'BASES DE DATOS'!$F$3:$J$1796,4,0)))</f>
        <v/>
      </c>
      <c r="C135" s="2" t="s">
        <v>79</v>
      </c>
    </row>
    <row r="136" spans="1:3" x14ac:dyDescent="0.2">
      <c r="A136" t="str">
        <f t="shared" si="4"/>
        <v/>
      </c>
      <c r="B136" s="10" t="str">
        <f>IF(LEN(B$78&amp;$C136)&lt;&gt;20,"",IF(ISERROR(VLOOKUP(B$78&amp;$C136,'BASES DE DATOS'!$F$3:$J$1796,4,0))=TRUE,"",C136&amp;" "&amp;VLOOKUP(B$78&amp;$C136,'BASES DE DATOS'!$F$3:$J$1796,4,0)))</f>
        <v/>
      </c>
      <c r="C136" s="2" t="s">
        <v>80</v>
      </c>
    </row>
    <row r="137" spans="1:3" x14ac:dyDescent="0.2">
      <c r="A137" t="str">
        <f t="shared" si="4"/>
        <v/>
      </c>
      <c r="B137" s="10" t="str">
        <f>IF(LEN(B$78&amp;$C137)&lt;&gt;20,"",IF(ISERROR(VLOOKUP(B$78&amp;$C137,'BASES DE DATOS'!$F$3:$J$1796,4,0))=TRUE,"",C137&amp;" "&amp;VLOOKUP(B$78&amp;$C137,'BASES DE DATOS'!$F$3:$J$1796,4,0)))</f>
        <v/>
      </c>
      <c r="C137" s="2" t="s">
        <v>81</v>
      </c>
    </row>
    <row r="138" spans="1:3" x14ac:dyDescent="0.2">
      <c r="A138" t="str">
        <f t="shared" si="4"/>
        <v/>
      </c>
      <c r="B138" s="10" t="str">
        <f>IF(LEN(B$78&amp;$C138)&lt;&gt;20,"",IF(ISERROR(VLOOKUP(B$78&amp;$C138,'BASES DE DATOS'!$F$3:$J$1796,4,0))=TRUE,"",C138&amp;" "&amp;VLOOKUP(B$78&amp;$C138,'BASES DE DATOS'!$F$3:$J$1796,4,0)))</f>
        <v/>
      </c>
      <c r="C138" s="2" t="s">
        <v>82</v>
      </c>
    </row>
    <row r="139" spans="1:3" x14ac:dyDescent="0.2">
      <c r="A139" t="str">
        <f t="shared" si="4"/>
        <v/>
      </c>
      <c r="B139" s="10" t="str">
        <f>IF(LEN(B$78&amp;$C139)&lt;&gt;20,"",IF(ISERROR(VLOOKUP(B$78&amp;$C139,'BASES DE DATOS'!$F$3:$J$1796,4,0))=TRUE,"",C139&amp;" "&amp;VLOOKUP(B$78&amp;$C139,'BASES DE DATOS'!$F$3:$J$1796,4,0)))</f>
        <v/>
      </c>
      <c r="C139" s="2" t="s">
        <v>83</v>
      </c>
    </row>
    <row r="140" spans="1:3" x14ac:dyDescent="0.2">
      <c r="A140" t="str">
        <f t="shared" si="4"/>
        <v/>
      </c>
      <c r="B140" s="10" t="str">
        <f>IF(LEN(B$78&amp;$C140)&lt;&gt;20,"",IF(ISERROR(VLOOKUP(B$78&amp;$C140,'BASES DE DATOS'!$F$3:$J$1796,4,0))=TRUE,"",C140&amp;" "&amp;VLOOKUP(B$78&amp;$C140,'BASES DE DATOS'!$F$3:$J$1796,4,0)))</f>
        <v/>
      </c>
      <c r="C140" s="2" t="s">
        <v>84</v>
      </c>
    </row>
    <row r="141" spans="1:3" x14ac:dyDescent="0.2">
      <c r="A141" t="str">
        <f t="shared" si="4"/>
        <v/>
      </c>
      <c r="B141" s="10" t="str">
        <f>IF(LEN(B$78&amp;$C141)&lt;&gt;20,"",IF(ISERROR(VLOOKUP(B$78&amp;$C141,'BASES DE DATOS'!$F$3:$J$1796,4,0))=TRUE,"",C141&amp;" "&amp;VLOOKUP(B$78&amp;$C141,'BASES DE DATOS'!$F$3:$J$1796,4,0)))</f>
        <v/>
      </c>
      <c r="C141" s="2" t="s">
        <v>85</v>
      </c>
    </row>
    <row r="142" spans="1:3" x14ac:dyDescent="0.2">
      <c r="A142" t="str">
        <f t="shared" si="4"/>
        <v/>
      </c>
      <c r="B142" s="10" t="str">
        <f>IF(LEN(B$78&amp;$C142)&lt;&gt;20,"",IF(ISERROR(VLOOKUP(B$78&amp;$C142,'BASES DE DATOS'!$F$3:$J$1796,4,0))=TRUE,"",C142&amp;" "&amp;VLOOKUP(B$78&amp;$C142,'BASES DE DATOS'!$F$3:$J$1796,4,0)))</f>
        <v/>
      </c>
      <c r="C142" s="2" t="s">
        <v>86</v>
      </c>
    </row>
    <row r="143" spans="1:3" x14ac:dyDescent="0.2">
      <c r="A143" t="str">
        <f t="shared" si="4"/>
        <v/>
      </c>
      <c r="B143" s="10" t="str">
        <f>IF(LEN(B$78&amp;$C143)&lt;&gt;20,"",IF(ISERROR(VLOOKUP(B$78&amp;$C143,'BASES DE DATOS'!$F$3:$J$1796,4,0))=TRUE,"",C143&amp;" "&amp;VLOOKUP(B$78&amp;$C143,'BASES DE DATOS'!$F$3:$J$1796,4,0)))</f>
        <v/>
      </c>
      <c r="C143" s="2" t="s">
        <v>87</v>
      </c>
    </row>
    <row r="144" spans="1:3" x14ac:dyDescent="0.2">
      <c r="A144" t="str">
        <f t="shared" si="4"/>
        <v/>
      </c>
      <c r="B144" s="10" t="str">
        <f>IF(LEN(B$78&amp;$C144)&lt;&gt;20,"",IF(ISERROR(VLOOKUP(B$78&amp;$C144,'BASES DE DATOS'!$F$3:$J$1796,4,0))=TRUE,"",C144&amp;" "&amp;VLOOKUP(B$78&amp;$C144,'BASES DE DATOS'!$F$3:$J$1796,4,0)))</f>
        <v/>
      </c>
      <c r="C144" s="2" t="s">
        <v>88</v>
      </c>
    </row>
    <row r="145" spans="1:3" x14ac:dyDescent="0.2">
      <c r="A145" t="str">
        <f t="shared" si="4"/>
        <v/>
      </c>
      <c r="B145" s="10" t="str">
        <f>IF(LEN(B$78&amp;$C145)&lt;&gt;20,"",IF(ISERROR(VLOOKUP(B$78&amp;$C145,'BASES DE DATOS'!$F$3:$J$1796,4,0))=TRUE,"",C145&amp;" "&amp;VLOOKUP(B$78&amp;$C145,'BASES DE DATOS'!$F$3:$J$1796,4,0)))</f>
        <v/>
      </c>
      <c r="C145" s="2" t="s">
        <v>89</v>
      </c>
    </row>
    <row r="146" spans="1:3" x14ac:dyDescent="0.2">
      <c r="A146" t="str">
        <f t="shared" ref="A146:A209" si="5">MID(B146,1,250)</f>
        <v/>
      </c>
      <c r="B146" s="10" t="str">
        <f>IF(LEN(B$78&amp;$C146)&lt;&gt;20,"",IF(ISERROR(VLOOKUP(B$78&amp;$C146,'BASES DE DATOS'!$F$3:$J$1796,4,0))=TRUE,"",C146&amp;" "&amp;VLOOKUP(B$78&amp;$C146,'BASES DE DATOS'!$F$3:$J$1796,4,0)))</f>
        <v/>
      </c>
      <c r="C146" s="2" t="s">
        <v>90</v>
      </c>
    </row>
    <row r="147" spans="1:3" x14ac:dyDescent="0.2">
      <c r="A147" t="str">
        <f t="shared" si="5"/>
        <v/>
      </c>
      <c r="B147" s="10" t="str">
        <f>IF(LEN(B$78&amp;$C147)&lt;&gt;20,"",IF(ISERROR(VLOOKUP(B$78&amp;$C147,'BASES DE DATOS'!$F$3:$J$1796,4,0))=TRUE,"",C147&amp;" "&amp;VLOOKUP(B$78&amp;$C147,'BASES DE DATOS'!$F$3:$J$1796,4,0)))</f>
        <v/>
      </c>
      <c r="C147" s="2" t="s">
        <v>91</v>
      </c>
    </row>
    <row r="148" spans="1:3" x14ac:dyDescent="0.2">
      <c r="A148" t="str">
        <f t="shared" si="5"/>
        <v/>
      </c>
      <c r="B148" s="10" t="str">
        <f>IF(LEN(B$78&amp;$C148)&lt;&gt;20,"",IF(ISERROR(VLOOKUP(B$78&amp;$C148,'BASES DE DATOS'!$F$3:$J$1796,4,0))=TRUE,"",C148&amp;" "&amp;VLOOKUP(B$78&amp;$C148,'BASES DE DATOS'!$F$3:$J$1796,4,0)))</f>
        <v/>
      </c>
      <c r="C148" s="2" t="s">
        <v>92</v>
      </c>
    </row>
    <row r="149" spans="1:3" x14ac:dyDescent="0.2">
      <c r="A149" t="str">
        <f t="shared" si="5"/>
        <v/>
      </c>
      <c r="B149" s="10" t="str">
        <f>IF(LEN(B$78&amp;$C149)&lt;&gt;20,"",IF(ISERROR(VLOOKUP(B$78&amp;$C149,'BASES DE DATOS'!$F$3:$J$1796,4,0))=TRUE,"",C149&amp;" "&amp;VLOOKUP(B$78&amp;$C149,'BASES DE DATOS'!$F$3:$J$1796,4,0)))</f>
        <v/>
      </c>
      <c r="C149" s="2" t="s">
        <v>93</v>
      </c>
    </row>
    <row r="150" spans="1:3" x14ac:dyDescent="0.2">
      <c r="A150" t="str">
        <f t="shared" si="5"/>
        <v/>
      </c>
      <c r="B150" s="10" t="str">
        <f>IF(LEN(B$78&amp;$C150)&lt;&gt;20,"",IF(ISERROR(VLOOKUP(B$78&amp;$C150,'BASES DE DATOS'!$F$3:$J$1796,4,0))=TRUE,"",C150&amp;" "&amp;VLOOKUP(B$78&amp;$C150,'BASES DE DATOS'!$F$3:$J$1796,4,0)))</f>
        <v/>
      </c>
      <c r="C150" s="2" t="s">
        <v>94</v>
      </c>
    </row>
    <row r="151" spans="1:3" x14ac:dyDescent="0.2">
      <c r="A151" t="str">
        <f t="shared" si="5"/>
        <v/>
      </c>
      <c r="B151" s="10" t="str">
        <f>IF(LEN(B$78&amp;$C151)&lt;&gt;20,"",IF(ISERROR(VLOOKUP(B$78&amp;$C151,'BASES DE DATOS'!$F$3:$J$1796,4,0))=TRUE,"",C151&amp;" "&amp;VLOOKUP(B$78&amp;$C151,'BASES DE DATOS'!$F$3:$J$1796,4,0)))</f>
        <v/>
      </c>
      <c r="C151" s="2" t="s">
        <v>95</v>
      </c>
    </row>
    <row r="152" spans="1:3" x14ac:dyDescent="0.2">
      <c r="A152" t="str">
        <f t="shared" si="5"/>
        <v/>
      </c>
      <c r="B152" s="10" t="str">
        <f>IF(LEN(B$78&amp;$C152)&lt;&gt;20,"",IF(ISERROR(VLOOKUP(B$78&amp;$C152,'BASES DE DATOS'!$F$3:$J$1796,4,0))=TRUE,"",C152&amp;" "&amp;VLOOKUP(B$78&amp;$C152,'BASES DE DATOS'!$F$3:$J$1796,4,0)))</f>
        <v/>
      </c>
      <c r="C152" s="2" t="s">
        <v>96</v>
      </c>
    </row>
    <row r="153" spans="1:3" x14ac:dyDescent="0.2">
      <c r="A153" t="str">
        <f t="shared" si="5"/>
        <v/>
      </c>
      <c r="B153" s="10" t="str">
        <f>IF(LEN(B$78&amp;$C153)&lt;&gt;20,"",IF(ISERROR(VLOOKUP(B$78&amp;$C153,'BASES DE DATOS'!$F$3:$J$1796,4,0))=TRUE,"",C153&amp;" "&amp;VLOOKUP(B$78&amp;$C153,'BASES DE DATOS'!$F$3:$J$1796,4,0)))</f>
        <v/>
      </c>
      <c r="C153" s="2" t="s">
        <v>97</v>
      </c>
    </row>
    <row r="154" spans="1:3" x14ac:dyDescent="0.2">
      <c r="A154" t="str">
        <f t="shared" si="5"/>
        <v/>
      </c>
      <c r="B154" s="10" t="str">
        <f>IF(LEN(B$78&amp;$C154)&lt;&gt;20,"",IF(ISERROR(VLOOKUP(B$78&amp;$C154,'BASES DE DATOS'!$F$3:$J$1796,4,0))=TRUE,"",C154&amp;" "&amp;VLOOKUP(B$78&amp;$C154,'BASES DE DATOS'!$F$3:$J$1796,4,0)))</f>
        <v/>
      </c>
      <c r="C154" s="2" t="s">
        <v>98</v>
      </c>
    </row>
    <row r="155" spans="1:3" x14ac:dyDescent="0.2">
      <c r="A155" t="str">
        <f t="shared" si="5"/>
        <v/>
      </c>
      <c r="B155" s="10" t="str">
        <f>IF(LEN(B$78&amp;$C155)&lt;&gt;20,"",IF(ISERROR(VLOOKUP(B$78&amp;$C155,'BASES DE DATOS'!$F$3:$J$1796,4,0))=TRUE,"",C155&amp;" "&amp;VLOOKUP(B$78&amp;$C155,'BASES DE DATOS'!$F$3:$J$1796,4,0)))</f>
        <v/>
      </c>
      <c r="C155" s="2" t="s">
        <v>99</v>
      </c>
    </row>
    <row r="156" spans="1:3" x14ac:dyDescent="0.2">
      <c r="A156" t="str">
        <f t="shared" si="5"/>
        <v/>
      </c>
      <c r="B156" s="10" t="str">
        <f>IF(LEN(B$78&amp;$C156)&lt;&gt;20,"",IF(ISERROR(VLOOKUP(B$78&amp;$C156,'BASES DE DATOS'!$F$3:$J$1796,4,0))=TRUE,"",C156&amp;" "&amp;VLOOKUP(B$78&amp;$C156,'BASES DE DATOS'!$F$3:$J$1796,4,0)))</f>
        <v/>
      </c>
      <c r="C156" s="2" t="s">
        <v>100</v>
      </c>
    </row>
    <row r="157" spans="1:3" x14ac:dyDescent="0.2">
      <c r="A157" t="str">
        <f t="shared" si="5"/>
        <v/>
      </c>
      <c r="B157" s="10" t="str">
        <f>IF(LEN(B$78&amp;$C157)&lt;&gt;20,"",IF(ISERROR(VLOOKUP(B$78&amp;$C157,'BASES DE DATOS'!$F$3:$J$1796,4,0))=TRUE,"",C157&amp;" "&amp;VLOOKUP(B$78&amp;$C157,'BASES DE DATOS'!$F$3:$J$1796,4,0)))</f>
        <v/>
      </c>
      <c r="C157" s="2" t="s">
        <v>101</v>
      </c>
    </row>
    <row r="158" spans="1:3" x14ac:dyDescent="0.2">
      <c r="A158" t="str">
        <f t="shared" si="5"/>
        <v/>
      </c>
      <c r="B158" s="10" t="str">
        <f>IF(LEN(B$78&amp;$C158)&lt;&gt;20,"",IF(ISERROR(VLOOKUP(B$78&amp;$C158,'BASES DE DATOS'!$F$3:$J$1796,4,0))=TRUE,"",C158&amp;" "&amp;VLOOKUP(B$78&amp;$C158,'BASES DE DATOS'!$F$3:$J$1796,4,0)))</f>
        <v/>
      </c>
      <c r="C158" s="2" t="s">
        <v>102</v>
      </c>
    </row>
    <row r="159" spans="1:3" x14ac:dyDescent="0.2">
      <c r="A159" t="str">
        <f t="shared" si="5"/>
        <v/>
      </c>
      <c r="B159" s="10" t="str">
        <f>IF(LEN(B$78&amp;$C159)&lt;&gt;20,"",IF(ISERROR(VLOOKUP(B$78&amp;$C159,'BASES DE DATOS'!$F$3:$J$1796,4,0))=TRUE,"",C159&amp;" "&amp;VLOOKUP(B$78&amp;$C159,'BASES DE DATOS'!$F$3:$J$1796,4,0)))</f>
        <v/>
      </c>
      <c r="C159" s="2" t="s">
        <v>103</v>
      </c>
    </row>
    <row r="160" spans="1:3" x14ac:dyDescent="0.2">
      <c r="A160" t="str">
        <f t="shared" si="5"/>
        <v/>
      </c>
      <c r="B160" s="10" t="str">
        <f>IF(LEN(B$78&amp;$C160)&lt;&gt;20,"",IF(ISERROR(VLOOKUP(B$78&amp;$C160,'BASES DE DATOS'!$F$3:$J$1796,4,0))=TRUE,"",C160&amp;" "&amp;VLOOKUP(B$78&amp;$C160,'BASES DE DATOS'!$F$3:$J$1796,4,0)))</f>
        <v/>
      </c>
      <c r="C160" s="2" t="s">
        <v>104</v>
      </c>
    </row>
    <row r="161" spans="1:3" x14ac:dyDescent="0.2">
      <c r="A161" t="str">
        <f t="shared" si="5"/>
        <v/>
      </c>
      <c r="B161" s="10" t="str">
        <f>IF(LEN(B$78&amp;$C161)&lt;&gt;20,"",IF(ISERROR(VLOOKUP(B$78&amp;$C161,'BASES DE DATOS'!$F$3:$J$1796,4,0))=TRUE,"",C161&amp;" "&amp;VLOOKUP(B$78&amp;$C161,'BASES DE DATOS'!$F$3:$J$1796,4,0)))</f>
        <v/>
      </c>
      <c r="C161" s="2" t="s">
        <v>105</v>
      </c>
    </row>
    <row r="162" spans="1:3" x14ac:dyDescent="0.2">
      <c r="A162" t="str">
        <f t="shared" si="5"/>
        <v/>
      </c>
      <c r="B162" s="10" t="str">
        <f>IF(LEN(B$78&amp;$C162)&lt;&gt;20,"",IF(ISERROR(VLOOKUP(B$78&amp;$C162,'BASES DE DATOS'!$F$3:$J$1796,4,0))=TRUE,"",C162&amp;" "&amp;VLOOKUP(B$78&amp;$C162,'BASES DE DATOS'!$F$3:$J$1796,4,0)))</f>
        <v/>
      </c>
      <c r="C162" s="2" t="s">
        <v>106</v>
      </c>
    </row>
    <row r="163" spans="1:3" x14ac:dyDescent="0.2">
      <c r="A163" t="str">
        <f t="shared" si="5"/>
        <v/>
      </c>
      <c r="B163" s="10" t="str">
        <f>IF(LEN(B$78&amp;$C163)&lt;&gt;20,"",IF(ISERROR(VLOOKUP(B$78&amp;$C163,'BASES DE DATOS'!$F$3:$J$1796,4,0))=TRUE,"",C163&amp;" "&amp;VLOOKUP(B$78&amp;$C163,'BASES DE DATOS'!$F$3:$J$1796,4,0)))</f>
        <v/>
      </c>
      <c r="C163" s="2" t="s">
        <v>107</v>
      </c>
    </row>
    <row r="164" spans="1:3" x14ac:dyDescent="0.2">
      <c r="A164" t="str">
        <f t="shared" si="5"/>
        <v/>
      </c>
      <c r="B164" s="10" t="str">
        <f>IF(LEN(B$78&amp;$C164)&lt;&gt;20,"",IF(ISERROR(VLOOKUP(B$78&amp;$C164,'BASES DE DATOS'!$F$3:$J$1796,4,0))=TRUE,"",C164&amp;" "&amp;VLOOKUP(B$78&amp;$C164,'BASES DE DATOS'!$F$3:$J$1796,4,0)))</f>
        <v/>
      </c>
      <c r="C164" s="2" t="s">
        <v>108</v>
      </c>
    </row>
    <row r="165" spans="1:3" x14ac:dyDescent="0.2">
      <c r="A165" t="str">
        <f t="shared" si="5"/>
        <v/>
      </c>
      <c r="B165" s="10" t="str">
        <f>IF(LEN(B$78&amp;$C165)&lt;&gt;20,"",IF(ISERROR(VLOOKUP(B$78&amp;$C165,'BASES DE DATOS'!$F$3:$J$1796,4,0))=TRUE,"",C165&amp;" "&amp;VLOOKUP(B$78&amp;$C165,'BASES DE DATOS'!$F$3:$J$1796,4,0)))</f>
        <v/>
      </c>
      <c r="C165" s="2" t="s">
        <v>109</v>
      </c>
    </row>
    <row r="166" spans="1:3" x14ac:dyDescent="0.2">
      <c r="A166" t="str">
        <f t="shared" si="5"/>
        <v/>
      </c>
      <c r="B166" s="10" t="str">
        <f>IF(LEN(B$78&amp;$C166)&lt;&gt;20,"",IF(ISERROR(VLOOKUP(B$78&amp;$C166,'BASES DE DATOS'!$F$3:$J$1796,4,0))=TRUE,"",C166&amp;" "&amp;VLOOKUP(B$78&amp;$C166,'BASES DE DATOS'!$F$3:$J$1796,4,0)))</f>
        <v/>
      </c>
      <c r="C166" s="2" t="s">
        <v>110</v>
      </c>
    </row>
    <row r="167" spans="1:3" x14ac:dyDescent="0.2">
      <c r="A167" t="str">
        <f t="shared" si="5"/>
        <v/>
      </c>
      <c r="B167" s="10" t="str">
        <f>IF(LEN(B$78&amp;$C167)&lt;&gt;20,"",IF(ISERROR(VLOOKUP(B$78&amp;$C167,'BASES DE DATOS'!$F$3:$J$1796,4,0))=TRUE,"",C167&amp;" "&amp;VLOOKUP(B$78&amp;$C167,'BASES DE DATOS'!$F$3:$J$1796,4,0)))</f>
        <v/>
      </c>
      <c r="C167" s="2" t="s">
        <v>111</v>
      </c>
    </row>
    <row r="168" spans="1:3" x14ac:dyDescent="0.2">
      <c r="A168" t="str">
        <f t="shared" si="5"/>
        <v/>
      </c>
      <c r="B168" s="10" t="str">
        <f>IF(LEN(B$78&amp;$C168)&lt;&gt;20,"",IF(ISERROR(VLOOKUP(B$78&amp;$C168,'BASES DE DATOS'!$F$3:$J$1796,4,0))=TRUE,"",C168&amp;" "&amp;VLOOKUP(B$78&amp;$C168,'BASES DE DATOS'!$F$3:$J$1796,4,0)))</f>
        <v/>
      </c>
      <c r="C168" s="2" t="s">
        <v>112</v>
      </c>
    </row>
    <row r="169" spans="1:3" x14ac:dyDescent="0.2">
      <c r="A169" t="str">
        <f t="shared" si="5"/>
        <v/>
      </c>
      <c r="B169" s="10" t="str">
        <f>IF(LEN(B$78&amp;$C169)&lt;&gt;20,"",IF(ISERROR(VLOOKUP(B$78&amp;$C169,'BASES DE DATOS'!$F$3:$J$1796,4,0))=TRUE,"",C169&amp;" "&amp;VLOOKUP(B$78&amp;$C169,'BASES DE DATOS'!$F$3:$J$1796,4,0)))</f>
        <v/>
      </c>
      <c r="C169" s="2" t="s">
        <v>113</v>
      </c>
    </row>
    <row r="170" spans="1:3" x14ac:dyDescent="0.2">
      <c r="A170" t="str">
        <f t="shared" si="5"/>
        <v/>
      </c>
      <c r="B170" s="10" t="str">
        <f>IF(LEN(B$78&amp;$C170)&lt;&gt;20,"",IF(ISERROR(VLOOKUP(B$78&amp;$C170,'BASES DE DATOS'!$F$3:$J$1796,4,0))=TRUE,"",C170&amp;" "&amp;VLOOKUP(B$78&amp;$C170,'BASES DE DATOS'!$F$3:$J$1796,4,0)))</f>
        <v/>
      </c>
      <c r="C170" s="2" t="s">
        <v>114</v>
      </c>
    </row>
    <row r="171" spans="1:3" x14ac:dyDescent="0.2">
      <c r="A171" t="str">
        <f t="shared" si="5"/>
        <v/>
      </c>
      <c r="B171" s="10" t="str">
        <f>IF(LEN(B$78&amp;$C171)&lt;&gt;20,"",IF(ISERROR(VLOOKUP(B$78&amp;$C171,'BASES DE DATOS'!$F$3:$J$1796,4,0))=TRUE,"",C171&amp;" "&amp;VLOOKUP(B$78&amp;$C171,'BASES DE DATOS'!$F$3:$J$1796,4,0)))</f>
        <v/>
      </c>
      <c r="C171" s="2" t="s">
        <v>115</v>
      </c>
    </row>
    <row r="172" spans="1:3" x14ac:dyDescent="0.2">
      <c r="A172" t="str">
        <f t="shared" si="5"/>
        <v/>
      </c>
      <c r="B172" s="10" t="str">
        <f>IF(LEN(B$78&amp;$C172)&lt;&gt;20,"",IF(ISERROR(VLOOKUP(B$78&amp;$C172,'BASES DE DATOS'!$F$3:$J$1796,4,0))=TRUE,"",C172&amp;" "&amp;VLOOKUP(B$78&amp;$C172,'BASES DE DATOS'!$F$3:$J$1796,4,0)))</f>
        <v/>
      </c>
      <c r="C172" s="2" t="s">
        <v>116</v>
      </c>
    </row>
    <row r="173" spans="1:3" x14ac:dyDescent="0.2">
      <c r="A173" t="str">
        <f t="shared" si="5"/>
        <v/>
      </c>
      <c r="B173" s="10" t="str">
        <f>IF(LEN(B$78&amp;$C173)&lt;&gt;20,"",IF(ISERROR(VLOOKUP(B$78&amp;$C173,'BASES DE DATOS'!$F$3:$J$1796,4,0))=TRUE,"",C173&amp;" "&amp;VLOOKUP(B$78&amp;$C173,'BASES DE DATOS'!$F$3:$J$1796,4,0)))</f>
        <v/>
      </c>
      <c r="C173" s="2" t="s">
        <v>117</v>
      </c>
    </row>
    <row r="174" spans="1:3" x14ac:dyDescent="0.2">
      <c r="A174" t="str">
        <f t="shared" si="5"/>
        <v/>
      </c>
      <c r="B174" s="10" t="str">
        <f>IF(LEN(B$78&amp;$C174)&lt;&gt;20,"",IF(ISERROR(VLOOKUP(B$78&amp;$C174,'BASES DE DATOS'!$F$3:$J$1796,4,0))=TRUE,"",C174&amp;" "&amp;VLOOKUP(B$78&amp;$C174,'BASES DE DATOS'!$F$3:$J$1796,4,0)))</f>
        <v/>
      </c>
      <c r="C174" s="2" t="s">
        <v>118</v>
      </c>
    </row>
    <row r="175" spans="1:3" x14ac:dyDescent="0.2">
      <c r="A175" t="str">
        <f t="shared" si="5"/>
        <v/>
      </c>
      <c r="B175" s="10" t="str">
        <f>IF(LEN(B$78&amp;$C175)&lt;&gt;20,"",IF(ISERROR(VLOOKUP(B$78&amp;$C175,'BASES DE DATOS'!$F$3:$J$1796,4,0))=TRUE,"",C175&amp;" "&amp;VLOOKUP(B$78&amp;$C175,'BASES DE DATOS'!$F$3:$J$1796,4,0)))</f>
        <v/>
      </c>
      <c r="C175" s="2" t="s">
        <v>119</v>
      </c>
    </row>
    <row r="176" spans="1:3" x14ac:dyDescent="0.2">
      <c r="A176" t="str">
        <f t="shared" si="5"/>
        <v/>
      </c>
      <c r="B176" s="10" t="str">
        <f>IF(LEN(B$78&amp;$C176)&lt;&gt;20,"",IF(ISERROR(VLOOKUP(B$78&amp;$C176,'BASES DE DATOS'!$F$3:$J$1796,4,0))=TRUE,"",C176&amp;" "&amp;VLOOKUP(B$78&amp;$C176,'BASES DE DATOS'!$F$3:$J$1796,4,0)))</f>
        <v/>
      </c>
      <c r="C176" s="2" t="s">
        <v>120</v>
      </c>
    </row>
    <row r="177" spans="1:3" x14ac:dyDescent="0.2">
      <c r="A177" t="str">
        <f t="shared" si="5"/>
        <v/>
      </c>
      <c r="B177" s="10" t="str">
        <f>IF(LEN(B$78&amp;$C177)&lt;&gt;20,"",IF(ISERROR(VLOOKUP(B$78&amp;$C177,'BASES DE DATOS'!$F$3:$J$1796,4,0))=TRUE,"",C177&amp;" "&amp;VLOOKUP(B$78&amp;$C177,'BASES DE DATOS'!$F$3:$J$1796,4,0)))</f>
        <v/>
      </c>
      <c r="C177" s="2" t="s">
        <v>121</v>
      </c>
    </row>
    <row r="178" spans="1:3" x14ac:dyDescent="0.2">
      <c r="A178" t="str">
        <f t="shared" si="5"/>
        <v/>
      </c>
      <c r="B178" s="10" t="str">
        <f>IF(LEN(B$78&amp;$C178)&lt;&gt;20,"",IF(ISERROR(VLOOKUP(B$78&amp;$C178,'BASES DE DATOS'!$F$3:$J$1796,4,0))=TRUE,"",C178&amp;" "&amp;VLOOKUP(B$78&amp;$C178,'BASES DE DATOS'!$F$3:$J$1796,4,0)))</f>
        <v/>
      </c>
      <c r="C178" s="2" t="s">
        <v>122</v>
      </c>
    </row>
    <row r="179" spans="1:3" x14ac:dyDescent="0.2">
      <c r="A179" t="str">
        <f t="shared" si="5"/>
        <v/>
      </c>
      <c r="B179" s="10" t="str">
        <f>IF(LEN(B$78&amp;$C179)&lt;&gt;20,"",IF(ISERROR(VLOOKUP(B$78&amp;$C179,'BASES DE DATOS'!$F$3:$J$1796,4,0))=TRUE,"",C179&amp;" "&amp;VLOOKUP(B$78&amp;$C179,'BASES DE DATOS'!$F$3:$J$1796,4,0)))</f>
        <v/>
      </c>
      <c r="C179" s="2" t="s">
        <v>123</v>
      </c>
    </row>
    <row r="180" spans="1:3" x14ac:dyDescent="0.2">
      <c r="A180" t="str">
        <f t="shared" si="5"/>
        <v/>
      </c>
      <c r="B180" s="10" t="str">
        <f>IF(LEN(B$78&amp;$C180)&lt;&gt;20,"",IF(ISERROR(VLOOKUP(B$78&amp;$C180,'BASES DE DATOS'!$F$3:$J$1796,4,0))=TRUE,"",C180&amp;" "&amp;VLOOKUP(B$78&amp;$C180,'BASES DE DATOS'!$F$3:$J$1796,4,0)))</f>
        <v/>
      </c>
      <c r="C180" s="2" t="s">
        <v>124</v>
      </c>
    </row>
    <row r="181" spans="1:3" x14ac:dyDescent="0.2">
      <c r="A181" t="str">
        <f t="shared" si="5"/>
        <v/>
      </c>
      <c r="B181" s="10" t="str">
        <f>IF(LEN(B$78&amp;$C181)&lt;&gt;20,"",IF(ISERROR(VLOOKUP(B$78&amp;$C181,'BASES DE DATOS'!$F$3:$J$1796,4,0))=TRUE,"",C181&amp;" "&amp;VLOOKUP(B$78&amp;$C181,'BASES DE DATOS'!$F$3:$J$1796,4,0)))</f>
        <v/>
      </c>
      <c r="C181" s="2" t="s">
        <v>125</v>
      </c>
    </row>
    <row r="182" spans="1:3" x14ac:dyDescent="0.2">
      <c r="A182" t="str">
        <f t="shared" si="5"/>
        <v/>
      </c>
      <c r="B182" s="10" t="str">
        <f>IF(LEN(B$78&amp;$C182)&lt;&gt;20,"",IF(ISERROR(VLOOKUP(B$78&amp;$C182,'BASES DE DATOS'!$F$3:$J$1796,4,0))=TRUE,"",C182&amp;" "&amp;VLOOKUP(B$78&amp;$C182,'BASES DE DATOS'!$F$3:$J$1796,4,0)))</f>
        <v/>
      </c>
      <c r="C182" s="2" t="s">
        <v>126</v>
      </c>
    </row>
    <row r="183" spans="1:3" x14ac:dyDescent="0.2">
      <c r="A183" t="str">
        <f t="shared" si="5"/>
        <v/>
      </c>
      <c r="B183" s="10" t="str">
        <f>IF(LEN(B$78&amp;$C183)&lt;&gt;20,"",IF(ISERROR(VLOOKUP(B$78&amp;$C183,'BASES DE DATOS'!$F$3:$J$1796,4,0))=TRUE,"",C183&amp;" "&amp;VLOOKUP(B$78&amp;$C183,'BASES DE DATOS'!$F$3:$J$1796,4,0)))</f>
        <v/>
      </c>
      <c r="C183" s="2" t="s">
        <v>127</v>
      </c>
    </row>
    <row r="184" spans="1:3" x14ac:dyDescent="0.2">
      <c r="A184" t="str">
        <f t="shared" si="5"/>
        <v/>
      </c>
      <c r="B184" s="10" t="str">
        <f>IF(LEN(B$78&amp;$C184)&lt;&gt;20,"",IF(ISERROR(VLOOKUP(B$78&amp;$C184,'BASES DE DATOS'!$F$3:$J$1796,4,0))=TRUE,"",C184&amp;" "&amp;VLOOKUP(B$78&amp;$C184,'BASES DE DATOS'!$F$3:$J$1796,4,0)))</f>
        <v/>
      </c>
      <c r="C184" s="2" t="s">
        <v>128</v>
      </c>
    </row>
    <row r="185" spans="1:3" x14ac:dyDescent="0.2">
      <c r="A185" t="str">
        <f t="shared" si="5"/>
        <v/>
      </c>
      <c r="B185" s="10" t="str">
        <f>IF(LEN(B$78&amp;$C185)&lt;&gt;20,"",IF(ISERROR(VLOOKUP(B$78&amp;$C185,'BASES DE DATOS'!$F$3:$J$1796,4,0))=TRUE,"",C185&amp;" "&amp;VLOOKUP(B$78&amp;$C185,'BASES DE DATOS'!$F$3:$J$1796,4,0)))</f>
        <v/>
      </c>
      <c r="C185" s="2" t="s">
        <v>129</v>
      </c>
    </row>
    <row r="186" spans="1:3" x14ac:dyDescent="0.2">
      <c r="A186" t="str">
        <f t="shared" si="5"/>
        <v/>
      </c>
      <c r="B186" s="10" t="str">
        <f>IF(LEN(B$78&amp;$C186)&lt;&gt;20,"",IF(ISERROR(VLOOKUP(B$78&amp;$C186,'BASES DE DATOS'!$F$3:$J$1796,4,0))=TRUE,"",C186&amp;" "&amp;VLOOKUP(B$78&amp;$C186,'BASES DE DATOS'!$F$3:$J$1796,4,0)))</f>
        <v/>
      </c>
      <c r="C186" s="2" t="s">
        <v>130</v>
      </c>
    </row>
    <row r="187" spans="1:3" x14ac:dyDescent="0.2">
      <c r="A187" t="str">
        <f t="shared" si="5"/>
        <v/>
      </c>
      <c r="B187" s="10" t="str">
        <f>IF(LEN(B$78&amp;$C187)&lt;&gt;20,"",IF(ISERROR(VLOOKUP(B$78&amp;$C187,'BASES DE DATOS'!$F$3:$J$1796,4,0))=TRUE,"",C187&amp;" "&amp;VLOOKUP(B$78&amp;$C187,'BASES DE DATOS'!$F$3:$J$1796,4,0)))</f>
        <v/>
      </c>
      <c r="C187" s="2" t="s">
        <v>131</v>
      </c>
    </row>
    <row r="188" spans="1:3" x14ac:dyDescent="0.2">
      <c r="A188" t="str">
        <f t="shared" si="5"/>
        <v/>
      </c>
      <c r="B188" s="10" t="str">
        <f>IF(LEN(B$78&amp;$C188)&lt;&gt;20,"",IF(ISERROR(VLOOKUP(B$78&amp;$C188,'BASES DE DATOS'!$F$3:$J$1796,4,0))=TRUE,"",C188&amp;" "&amp;VLOOKUP(B$78&amp;$C188,'BASES DE DATOS'!$F$3:$J$1796,4,0)))</f>
        <v/>
      </c>
      <c r="C188" s="2" t="s">
        <v>132</v>
      </c>
    </row>
    <row r="189" spans="1:3" x14ac:dyDescent="0.2">
      <c r="A189" t="str">
        <f t="shared" si="5"/>
        <v/>
      </c>
      <c r="B189" s="10" t="str">
        <f>IF(LEN(B$78&amp;$C189)&lt;&gt;20,"",IF(ISERROR(VLOOKUP(B$78&amp;$C189,'BASES DE DATOS'!$F$3:$J$1796,4,0))=TRUE,"",C189&amp;" "&amp;VLOOKUP(B$78&amp;$C189,'BASES DE DATOS'!$F$3:$J$1796,4,0)))</f>
        <v/>
      </c>
      <c r="C189" s="2" t="s">
        <v>133</v>
      </c>
    </row>
    <row r="190" spans="1:3" x14ac:dyDescent="0.2">
      <c r="A190" t="str">
        <f t="shared" si="5"/>
        <v/>
      </c>
      <c r="B190" s="10" t="str">
        <f>IF(LEN(B$78&amp;$C190)&lt;&gt;20,"",IF(ISERROR(VLOOKUP(B$78&amp;$C190,'BASES DE DATOS'!$F$3:$J$1796,4,0))=TRUE,"",C190&amp;" "&amp;VLOOKUP(B$78&amp;$C190,'BASES DE DATOS'!$F$3:$J$1796,4,0)))</f>
        <v/>
      </c>
      <c r="C190" s="2" t="s">
        <v>134</v>
      </c>
    </row>
    <row r="191" spans="1:3" x14ac:dyDescent="0.2">
      <c r="A191" t="str">
        <f t="shared" si="5"/>
        <v/>
      </c>
      <c r="B191" s="10" t="str">
        <f>IF(LEN(B$78&amp;$C191)&lt;&gt;20,"",IF(ISERROR(VLOOKUP(B$78&amp;$C191,'BASES DE DATOS'!$F$3:$J$1796,4,0))=TRUE,"",C191&amp;" "&amp;VLOOKUP(B$78&amp;$C191,'BASES DE DATOS'!$F$3:$J$1796,4,0)))</f>
        <v/>
      </c>
      <c r="C191" s="2" t="s">
        <v>135</v>
      </c>
    </row>
    <row r="192" spans="1:3" x14ac:dyDescent="0.2">
      <c r="A192" t="str">
        <f t="shared" si="5"/>
        <v/>
      </c>
      <c r="B192" s="10" t="str">
        <f>IF(LEN(B$78&amp;$C192)&lt;&gt;20,"",IF(ISERROR(VLOOKUP(B$78&amp;$C192,'BASES DE DATOS'!$F$3:$J$1796,4,0))=TRUE,"",C192&amp;" "&amp;VLOOKUP(B$78&amp;$C192,'BASES DE DATOS'!$F$3:$J$1796,4,0)))</f>
        <v/>
      </c>
      <c r="C192" s="2" t="s">
        <v>136</v>
      </c>
    </row>
    <row r="193" spans="1:3" x14ac:dyDescent="0.2">
      <c r="A193" t="str">
        <f t="shared" si="5"/>
        <v/>
      </c>
      <c r="B193" s="10" t="str">
        <f>IF(LEN(B$78&amp;$C193)&lt;&gt;20,"",IF(ISERROR(VLOOKUP(B$78&amp;$C193,'BASES DE DATOS'!$F$3:$J$1796,4,0))=TRUE,"",C193&amp;" "&amp;VLOOKUP(B$78&amp;$C193,'BASES DE DATOS'!$F$3:$J$1796,4,0)))</f>
        <v/>
      </c>
      <c r="C193" s="2" t="s">
        <v>137</v>
      </c>
    </row>
    <row r="194" spans="1:3" x14ac:dyDescent="0.2">
      <c r="A194" t="str">
        <f t="shared" si="5"/>
        <v/>
      </c>
      <c r="B194" s="10" t="str">
        <f>IF(LEN(B$78&amp;$C194)&lt;&gt;20,"",IF(ISERROR(VLOOKUP(B$78&amp;$C194,'BASES DE DATOS'!$F$3:$J$1796,4,0))=TRUE,"",C194&amp;" "&amp;VLOOKUP(B$78&amp;$C194,'BASES DE DATOS'!$F$3:$J$1796,4,0)))</f>
        <v/>
      </c>
      <c r="C194" s="2" t="s">
        <v>138</v>
      </c>
    </row>
    <row r="195" spans="1:3" x14ac:dyDescent="0.2">
      <c r="A195" t="str">
        <f t="shared" si="5"/>
        <v/>
      </c>
      <c r="B195" s="10" t="str">
        <f>IF(LEN(B$78&amp;$C195)&lt;&gt;20,"",IF(ISERROR(VLOOKUP(B$78&amp;$C195,'BASES DE DATOS'!$F$3:$J$1796,4,0))=TRUE,"",C195&amp;" "&amp;VLOOKUP(B$78&amp;$C195,'BASES DE DATOS'!$F$3:$J$1796,4,0)))</f>
        <v/>
      </c>
      <c r="C195" s="2" t="s">
        <v>139</v>
      </c>
    </row>
    <row r="196" spans="1:3" x14ac:dyDescent="0.2">
      <c r="A196" t="str">
        <f t="shared" si="5"/>
        <v/>
      </c>
      <c r="B196" s="10" t="str">
        <f>IF(LEN(B$78&amp;$C196)&lt;&gt;20,"",IF(ISERROR(VLOOKUP(B$78&amp;$C196,'BASES DE DATOS'!$F$3:$J$1796,4,0))=TRUE,"",C196&amp;" "&amp;VLOOKUP(B$78&amp;$C196,'BASES DE DATOS'!$F$3:$J$1796,4,0)))</f>
        <v/>
      </c>
      <c r="C196" s="2" t="s">
        <v>140</v>
      </c>
    </row>
    <row r="197" spans="1:3" x14ac:dyDescent="0.2">
      <c r="A197" t="str">
        <f t="shared" si="5"/>
        <v/>
      </c>
      <c r="B197" s="10" t="str">
        <f>IF(LEN(B$78&amp;$C197)&lt;&gt;20,"",IF(ISERROR(VLOOKUP(B$78&amp;$C197,'BASES DE DATOS'!$F$3:$J$1796,4,0))=TRUE,"",C197&amp;" "&amp;VLOOKUP(B$78&amp;$C197,'BASES DE DATOS'!$F$3:$J$1796,4,0)))</f>
        <v/>
      </c>
      <c r="C197" s="2" t="s">
        <v>141</v>
      </c>
    </row>
    <row r="198" spans="1:3" x14ac:dyDescent="0.2">
      <c r="A198" t="str">
        <f t="shared" si="5"/>
        <v/>
      </c>
      <c r="B198" s="10" t="str">
        <f>IF(LEN(B$78&amp;$C198)&lt;&gt;20,"",IF(ISERROR(VLOOKUP(B$78&amp;$C198,'BASES DE DATOS'!$F$3:$J$1796,4,0))=TRUE,"",C198&amp;" "&amp;VLOOKUP(B$78&amp;$C198,'BASES DE DATOS'!$F$3:$J$1796,4,0)))</f>
        <v/>
      </c>
      <c r="C198" s="2" t="s">
        <v>142</v>
      </c>
    </row>
    <row r="199" spans="1:3" x14ac:dyDescent="0.2">
      <c r="A199" t="str">
        <f t="shared" si="5"/>
        <v/>
      </c>
      <c r="B199" s="10" t="str">
        <f>IF(LEN(B$78&amp;$C199)&lt;&gt;20,"",IF(ISERROR(VLOOKUP(B$78&amp;$C199,'BASES DE DATOS'!$F$3:$J$1796,4,0))=TRUE,"",C199&amp;" "&amp;VLOOKUP(B$78&amp;$C199,'BASES DE DATOS'!$F$3:$J$1796,4,0)))</f>
        <v/>
      </c>
      <c r="C199" s="2" t="s">
        <v>143</v>
      </c>
    </row>
    <row r="200" spans="1:3" x14ac:dyDescent="0.2">
      <c r="A200" t="str">
        <f t="shared" si="5"/>
        <v/>
      </c>
      <c r="B200" s="10" t="str">
        <f>IF(LEN(B$78&amp;$C200)&lt;&gt;20,"",IF(ISERROR(VLOOKUP(B$78&amp;$C200,'BASES DE DATOS'!$F$3:$J$1796,4,0))=TRUE,"",C200&amp;" "&amp;VLOOKUP(B$78&amp;$C200,'BASES DE DATOS'!$F$3:$J$1796,4,0)))</f>
        <v/>
      </c>
      <c r="C200" s="2" t="s">
        <v>144</v>
      </c>
    </row>
    <row r="201" spans="1:3" x14ac:dyDescent="0.2">
      <c r="A201" t="str">
        <f t="shared" si="5"/>
        <v/>
      </c>
      <c r="B201" s="10" t="str">
        <f>IF(LEN(B$78&amp;$C201)&lt;&gt;20,"",IF(ISERROR(VLOOKUP(B$78&amp;$C201,'BASES DE DATOS'!$F$3:$J$1796,4,0))=TRUE,"",C201&amp;" "&amp;VLOOKUP(B$78&amp;$C201,'BASES DE DATOS'!$F$3:$J$1796,4,0)))</f>
        <v/>
      </c>
      <c r="C201" s="2" t="s">
        <v>145</v>
      </c>
    </row>
    <row r="202" spans="1:3" x14ac:dyDescent="0.2">
      <c r="A202" t="str">
        <f t="shared" si="5"/>
        <v/>
      </c>
      <c r="B202" s="10" t="str">
        <f>IF(LEN(B$78&amp;$C202)&lt;&gt;20,"",IF(ISERROR(VLOOKUP(B$78&amp;$C202,'BASES DE DATOS'!$F$3:$J$1796,4,0))=TRUE,"",C202&amp;" "&amp;VLOOKUP(B$78&amp;$C202,'BASES DE DATOS'!$F$3:$J$1796,4,0)))</f>
        <v/>
      </c>
      <c r="C202" s="2" t="s">
        <v>146</v>
      </c>
    </row>
    <row r="203" spans="1:3" x14ac:dyDescent="0.2">
      <c r="A203" t="str">
        <f t="shared" si="5"/>
        <v/>
      </c>
      <c r="B203" s="10" t="str">
        <f>IF(LEN(B$78&amp;$C203)&lt;&gt;20,"",IF(ISERROR(VLOOKUP(B$78&amp;$C203,'BASES DE DATOS'!$F$3:$J$1796,4,0))=TRUE,"",C203&amp;" "&amp;VLOOKUP(B$78&amp;$C203,'BASES DE DATOS'!$F$3:$J$1796,4,0)))</f>
        <v/>
      </c>
      <c r="C203" s="2" t="s">
        <v>147</v>
      </c>
    </row>
    <row r="204" spans="1:3" x14ac:dyDescent="0.2">
      <c r="A204" t="str">
        <f t="shared" si="5"/>
        <v/>
      </c>
      <c r="B204" s="10" t="str">
        <f>IF(LEN(B$78&amp;$C204)&lt;&gt;20,"",IF(ISERROR(VLOOKUP(B$78&amp;$C204,'BASES DE DATOS'!$F$3:$J$1796,4,0))=TRUE,"",C204&amp;" "&amp;VLOOKUP(B$78&amp;$C204,'BASES DE DATOS'!$F$3:$J$1796,4,0)))</f>
        <v/>
      </c>
      <c r="C204" s="2" t="s">
        <v>148</v>
      </c>
    </row>
    <row r="205" spans="1:3" x14ac:dyDescent="0.2">
      <c r="A205" t="str">
        <f t="shared" si="5"/>
        <v/>
      </c>
      <c r="B205" s="10" t="str">
        <f>IF(LEN(B$78&amp;$C205)&lt;&gt;20,"",IF(ISERROR(VLOOKUP(B$78&amp;$C205,'BASES DE DATOS'!$F$3:$J$1796,4,0))=TRUE,"",C205&amp;" "&amp;VLOOKUP(B$78&amp;$C205,'BASES DE DATOS'!$F$3:$J$1796,4,0)))</f>
        <v/>
      </c>
      <c r="C205" s="2" t="s">
        <v>149</v>
      </c>
    </row>
    <row r="206" spans="1:3" x14ac:dyDescent="0.2">
      <c r="A206" t="str">
        <f t="shared" si="5"/>
        <v/>
      </c>
      <c r="B206" s="10" t="str">
        <f>IF(LEN(B$78&amp;$C206)&lt;&gt;20,"",IF(ISERROR(VLOOKUP(B$78&amp;$C206,'BASES DE DATOS'!$F$3:$J$1796,4,0))=TRUE,"",C206&amp;" "&amp;VLOOKUP(B$78&amp;$C206,'BASES DE DATOS'!$F$3:$J$1796,4,0)))</f>
        <v/>
      </c>
      <c r="C206" s="2" t="s">
        <v>150</v>
      </c>
    </row>
    <row r="207" spans="1:3" x14ac:dyDescent="0.2">
      <c r="A207" t="str">
        <f t="shared" si="5"/>
        <v/>
      </c>
      <c r="B207" s="10" t="str">
        <f>IF(LEN(B$78&amp;$C207)&lt;&gt;20,"",IF(ISERROR(VLOOKUP(B$78&amp;$C207,'BASES DE DATOS'!$F$3:$J$1796,4,0))=TRUE,"",C207&amp;" "&amp;VLOOKUP(B$78&amp;$C207,'BASES DE DATOS'!$F$3:$J$1796,4,0)))</f>
        <v/>
      </c>
      <c r="C207" s="2" t="s">
        <v>151</v>
      </c>
    </row>
    <row r="208" spans="1:3" x14ac:dyDescent="0.2">
      <c r="A208" t="str">
        <f t="shared" si="5"/>
        <v/>
      </c>
      <c r="B208" s="10" t="str">
        <f>IF(LEN(B$78&amp;$C208)&lt;&gt;20,"",IF(ISERROR(VLOOKUP(B$78&amp;$C208,'BASES DE DATOS'!$F$3:$J$1796,4,0))=TRUE,"",C208&amp;" "&amp;VLOOKUP(B$78&amp;$C208,'BASES DE DATOS'!$F$3:$J$1796,4,0)))</f>
        <v/>
      </c>
      <c r="C208" s="2" t="s">
        <v>152</v>
      </c>
    </row>
    <row r="209" spans="1:3" x14ac:dyDescent="0.2">
      <c r="A209" t="str">
        <f t="shared" si="5"/>
        <v/>
      </c>
      <c r="B209" s="10" t="str">
        <f>IF(LEN(B$78&amp;$C209)&lt;&gt;20,"",IF(ISERROR(VLOOKUP(B$78&amp;$C209,'BASES DE DATOS'!$F$3:$J$1796,4,0))=TRUE,"",C209&amp;" "&amp;VLOOKUP(B$78&amp;$C209,'BASES DE DATOS'!$F$3:$J$1796,4,0)))</f>
        <v/>
      </c>
      <c r="C209" s="2" t="s">
        <v>153</v>
      </c>
    </row>
    <row r="210" spans="1:3" x14ac:dyDescent="0.2">
      <c r="A210" t="str">
        <f t="shared" ref="A210:A235" si="6">MID(B210,1,250)</f>
        <v/>
      </c>
      <c r="B210" s="10" t="str">
        <f>IF(LEN(B$78&amp;$C210)&lt;&gt;20,"",IF(ISERROR(VLOOKUP(B$78&amp;$C210,'BASES DE DATOS'!$F$3:$J$1796,4,0))=TRUE,"",C210&amp;" "&amp;VLOOKUP(B$78&amp;$C210,'BASES DE DATOS'!$F$3:$J$1796,4,0)))</f>
        <v/>
      </c>
      <c r="C210" s="2" t="s">
        <v>154</v>
      </c>
    </row>
    <row r="211" spans="1:3" x14ac:dyDescent="0.2">
      <c r="A211" t="str">
        <f t="shared" si="6"/>
        <v/>
      </c>
      <c r="B211" s="10" t="str">
        <f>IF(LEN(B$78&amp;$C211)&lt;&gt;20,"",IF(ISERROR(VLOOKUP(B$78&amp;$C211,'BASES DE DATOS'!$F$3:$J$1796,4,0))=TRUE,"",C211&amp;" "&amp;VLOOKUP(B$78&amp;$C211,'BASES DE DATOS'!$F$3:$J$1796,4,0)))</f>
        <v/>
      </c>
      <c r="C211" s="2" t="s">
        <v>155</v>
      </c>
    </row>
    <row r="212" spans="1:3" x14ac:dyDescent="0.2">
      <c r="A212" t="str">
        <f t="shared" si="6"/>
        <v/>
      </c>
      <c r="B212" s="10" t="str">
        <f>IF(LEN(B$78&amp;$C212)&lt;&gt;20,"",IF(ISERROR(VLOOKUP(B$78&amp;$C212,'BASES DE DATOS'!$F$3:$J$1796,4,0))=TRUE,"",C212&amp;" "&amp;VLOOKUP(B$78&amp;$C212,'BASES DE DATOS'!$F$3:$J$1796,4,0)))</f>
        <v/>
      </c>
      <c r="C212" s="2" t="s">
        <v>156</v>
      </c>
    </row>
    <row r="213" spans="1:3" x14ac:dyDescent="0.2">
      <c r="A213" t="str">
        <f t="shared" si="6"/>
        <v/>
      </c>
      <c r="B213" s="10" t="str">
        <f>IF(LEN(B$78&amp;$C213)&lt;&gt;20,"",IF(ISERROR(VLOOKUP(B$78&amp;$C213,'BASES DE DATOS'!$F$3:$J$1796,4,0))=TRUE,"",C213&amp;" "&amp;VLOOKUP(B$78&amp;$C213,'BASES DE DATOS'!$F$3:$J$1796,4,0)))</f>
        <v/>
      </c>
      <c r="C213" s="2" t="s">
        <v>157</v>
      </c>
    </row>
    <row r="214" spans="1:3" x14ac:dyDescent="0.2">
      <c r="A214" t="str">
        <f t="shared" si="6"/>
        <v/>
      </c>
      <c r="B214" s="10" t="str">
        <f>IF(LEN(B$78&amp;$C214)&lt;&gt;20,"",IF(ISERROR(VLOOKUP(B$78&amp;$C214,'BASES DE DATOS'!$F$3:$J$1796,4,0))=TRUE,"",C214&amp;" "&amp;VLOOKUP(B$78&amp;$C214,'BASES DE DATOS'!$F$3:$J$1796,4,0)))</f>
        <v/>
      </c>
      <c r="C214" s="2" t="s">
        <v>158</v>
      </c>
    </row>
    <row r="215" spans="1:3" x14ac:dyDescent="0.2">
      <c r="A215" t="str">
        <f t="shared" si="6"/>
        <v/>
      </c>
      <c r="B215" s="10" t="str">
        <f>IF(LEN(B$78&amp;$C215)&lt;&gt;20,"",IF(ISERROR(VLOOKUP(B$78&amp;$C215,'BASES DE DATOS'!$F$3:$J$1796,4,0))=TRUE,"",C215&amp;" "&amp;VLOOKUP(B$78&amp;$C215,'BASES DE DATOS'!$F$3:$J$1796,4,0)))</f>
        <v/>
      </c>
      <c r="C215" s="2" t="s">
        <v>159</v>
      </c>
    </row>
    <row r="216" spans="1:3" x14ac:dyDescent="0.2">
      <c r="A216" t="str">
        <f t="shared" si="6"/>
        <v/>
      </c>
      <c r="B216" s="10" t="str">
        <f>IF(LEN(B$78&amp;$C216)&lt;&gt;20,"",IF(ISERROR(VLOOKUP(B$78&amp;$C216,'BASES DE DATOS'!$F$3:$J$1796,4,0))=TRUE,"",C216&amp;" "&amp;VLOOKUP(B$78&amp;$C216,'BASES DE DATOS'!$F$3:$J$1796,4,0)))</f>
        <v/>
      </c>
      <c r="C216" s="2" t="s">
        <v>160</v>
      </c>
    </row>
    <row r="217" spans="1:3" x14ac:dyDescent="0.2">
      <c r="A217" t="str">
        <f t="shared" si="6"/>
        <v/>
      </c>
      <c r="B217" s="10" t="str">
        <f>IF(LEN(B$78&amp;$C217)&lt;&gt;20,"",IF(ISERROR(VLOOKUP(B$78&amp;$C217,'BASES DE DATOS'!$F$3:$J$1796,4,0))=TRUE,"",C217&amp;" "&amp;VLOOKUP(B$78&amp;$C217,'BASES DE DATOS'!$F$3:$J$1796,4,0)))</f>
        <v/>
      </c>
      <c r="C217" s="2" t="s">
        <v>161</v>
      </c>
    </row>
    <row r="218" spans="1:3" x14ac:dyDescent="0.2">
      <c r="A218" t="str">
        <f t="shared" si="6"/>
        <v/>
      </c>
      <c r="B218" s="10" t="str">
        <f>IF(LEN(B$78&amp;$C218)&lt;&gt;20,"",IF(ISERROR(VLOOKUP(B$78&amp;$C218,'BASES DE DATOS'!$F$3:$J$1796,4,0))=TRUE,"",C218&amp;" "&amp;VLOOKUP(B$78&amp;$C218,'BASES DE DATOS'!$F$3:$J$1796,4,0)))</f>
        <v/>
      </c>
      <c r="C218" s="2" t="s">
        <v>162</v>
      </c>
    </row>
    <row r="219" spans="1:3" x14ac:dyDescent="0.2">
      <c r="A219" t="str">
        <f t="shared" si="6"/>
        <v/>
      </c>
      <c r="B219" s="10" t="str">
        <f>IF(LEN(B$78&amp;$C219)&lt;&gt;20,"",IF(ISERROR(VLOOKUP(B$78&amp;$C219,'BASES DE DATOS'!$F$3:$J$1796,4,0))=TRUE,"",C219&amp;" "&amp;VLOOKUP(B$78&amp;$C219,'BASES DE DATOS'!$F$3:$J$1796,4,0)))</f>
        <v/>
      </c>
      <c r="C219" s="2" t="s">
        <v>163</v>
      </c>
    </row>
    <row r="220" spans="1:3" x14ac:dyDescent="0.2">
      <c r="A220" t="str">
        <f t="shared" si="6"/>
        <v/>
      </c>
      <c r="B220" s="10" t="str">
        <f>IF(LEN(B$78&amp;$C220)&lt;&gt;20,"",IF(ISERROR(VLOOKUP(B$78&amp;$C220,'BASES DE DATOS'!$F$3:$J$1796,4,0))=TRUE,"",C220&amp;" "&amp;VLOOKUP(B$78&amp;$C220,'BASES DE DATOS'!$F$3:$J$1796,4,0)))</f>
        <v/>
      </c>
      <c r="C220" s="2" t="s">
        <v>164</v>
      </c>
    </row>
    <row r="221" spans="1:3" x14ac:dyDescent="0.2">
      <c r="A221" t="str">
        <f t="shared" si="6"/>
        <v/>
      </c>
      <c r="B221" s="10" t="str">
        <f>IF(LEN(B$78&amp;$C221)&lt;&gt;20,"",IF(ISERROR(VLOOKUP(B$78&amp;$C221,'BASES DE DATOS'!$F$3:$J$1796,4,0))=TRUE,"",C221&amp;" "&amp;VLOOKUP(B$78&amp;$C221,'BASES DE DATOS'!$F$3:$J$1796,4,0)))</f>
        <v/>
      </c>
      <c r="C221" s="2" t="s">
        <v>165</v>
      </c>
    </row>
    <row r="222" spans="1:3" x14ac:dyDescent="0.2">
      <c r="A222" t="str">
        <f t="shared" si="6"/>
        <v/>
      </c>
      <c r="B222" s="10" t="str">
        <f>IF(LEN(B$78&amp;$C222)&lt;&gt;20,"",IF(ISERROR(VLOOKUP(B$78&amp;$C222,'BASES DE DATOS'!$F$3:$J$1796,4,0))=TRUE,"",C222&amp;" "&amp;VLOOKUP(B$78&amp;$C222,'BASES DE DATOS'!$F$3:$J$1796,4,0)))</f>
        <v/>
      </c>
      <c r="C222" s="2" t="s">
        <v>166</v>
      </c>
    </row>
    <row r="223" spans="1:3" x14ac:dyDescent="0.2">
      <c r="A223" t="str">
        <f t="shared" si="6"/>
        <v/>
      </c>
      <c r="B223" s="10" t="str">
        <f>IF(LEN(B$78&amp;$C223)&lt;&gt;20,"",IF(ISERROR(VLOOKUP(B$78&amp;$C223,'BASES DE DATOS'!$F$3:$J$1796,4,0))=TRUE,"",C223&amp;" "&amp;VLOOKUP(B$78&amp;$C223,'BASES DE DATOS'!$F$3:$J$1796,4,0)))</f>
        <v/>
      </c>
      <c r="C223" s="2" t="s">
        <v>167</v>
      </c>
    </row>
    <row r="224" spans="1:3" x14ac:dyDescent="0.2">
      <c r="A224" t="str">
        <f t="shared" si="6"/>
        <v/>
      </c>
      <c r="B224" s="10" t="str">
        <f>IF(LEN(B$78&amp;$C224)&lt;&gt;20,"",IF(ISERROR(VLOOKUP(B$78&amp;$C224,'BASES DE DATOS'!$F$3:$J$1796,4,0))=TRUE,"",C224&amp;" "&amp;VLOOKUP(B$78&amp;$C224,'BASES DE DATOS'!$F$3:$J$1796,4,0)))</f>
        <v/>
      </c>
      <c r="C224" s="2" t="s">
        <v>168</v>
      </c>
    </row>
    <row r="225" spans="1:3" x14ac:dyDescent="0.2">
      <c r="A225" t="str">
        <f t="shared" si="6"/>
        <v/>
      </c>
      <c r="B225" s="10" t="str">
        <f>IF(LEN(B$78&amp;$C225)&lt;&gt;20,"",IF(ISERROR(VLOOKUP(B$78&amp;$C225,'BASES DE DATOS'!$F$3:$J$1796,4,0))=TRUE,"",C225&amp;" "&amp;VLOOKUP(B$78&amp;$C225,'BASES DE DATOS'!$F$3:$J$1796,4,0)))</f>
        <v/>
      </c>
      <c r="C225" s="2" t="s">
        <v>169</v>
      </c>
    </row>
    <row r="226" spans="1:3" x14ac:dyDescent="0.2">
      <c r="A226" t="str">
        <f t="shared" si="6"/>
        <v/>
      </c>
      <c r="B226" s="10" t="str">
        <f>IF(LEN(B$78&amp;$C226)&lt;&gt;20,"",IF(ISERROR(VLOOKUP(B$78&amp;$C226,'BASES DE DATOS'!$F$3:$J$1796,4,0))=TRUE,"",C226&amp;" "&amp;VLOOKUP(B$78&amp;$C226,'BASES DE DATOS'!$F$3:$J$1796,4,0)))</f>
        <v/>
      </c>
      <c r="C226" s="2" t="s">
        <v>170</v>
      </c>
    </row>
    <row r="227" spans="1:3" x14ac:dyDescent="0.2">
      <c r="A227" t="str">
        <f t="shared" si="6"/>
        <v/>
      </c>
      <c r="B227" s="10" t="str">
        <f>IF(LEN(B$78&amp;$C227)&lt;&gt;20,"",IF(ISERROR(VLOOKUP(B$78&amp;$C227,'BASES DE DATOS'!$F$3:$J$1796,4,0))=TRUE,"",C227&amp;" "&amp;VLOOKUP(B$78&amp;$C227,'BASES DE DATOS'!$F$3:$J$1796,4,0)))</f>
        <v/>
      </c>
      <c r="C227" s="2" t="s">
        <v>171</v>
      </c>
    </row>
    <row r="228" spans="1:3" x14ac:dyDescent="0.2">
      <c r="A228" t="str">
        <f t="shared" si="6"/>
        <v/>
      </c>
      <c r="B228" s="10" t="str">
        <f>IF(LEN(B$78&amp;$C228)&lt;&gt;20,"",IF(ISERROR(VLOOKUP(B$78&amp;$C228,'BASES DE DATOS'!$F$3:$J$1796,4,0))=TRUE,"",C228&amp;" "&amp;VLOOKUP(B$78&amp;$C228,'BASES DE DATOS'!$F$3:$J$1796,4,0)))</f>
        <v/>
      </c>
      <c r="C228" s="2" t="s">
        <v>172</v>
      </c>
    </row>
    <row r="229" spans="1:3" x14ac:dyDescent="0.2">
      <c r="A229" t="str">
        <f t="shared" si="6"/>
        <v/>
      </c>
      <c r="B229" s="10" t="str">
        <f>IF(LEN(B$78&amp;$C229)&lt;&gt;20,"",IF(ISERROR(VLOOKUP(B$78&amp;$C229,'BASES DE DATOS'!$F$3:$J$1796,4,0))=TRUE,"",C229&amp;" "&amp;VLOOKUP(B$78&amp;$C229,'BASES DE DATOS'!$F$3:$J$1796,4,0)))</f>
        <v/>
      </c>
      <c r="C229" s="2" t="s">
        <v>173</v>
      </c>
    </row>
    <row r="230" spans="1:3" x14ac:dyDescent="0.2">
      <c r="A230" t="str">
        <f t="shared" si="6"/>
        <v/>
      </c>
      <c r="B230" s="10" t="str">
        <f>IF(LEN(B$78&amp;$C230)&lt;&gt;20,"",IF(ISERROR(VLOOKUP(B$78&amp;$C230,'BASES DE DATOS'!$F$3:$J$1796,4,0))=TRUE,"",C230&amp;" "&amp;VLOOKUP(B$78&amp;$C230,'BASES DE DATOS'!$F$3:$J$1796,4,0)))</f>
        <v/>
      </c>
      <c r="C230" s="2" t="s">
        <v>174</v>
      </c>
    </row>
    <row r="231" spans="1:3" x14ac:dyDescent="0.2">
      <c r="A231" t="str">
        <f t="shared" si="6"/>
        <v/>
      </c>
      <c r="B231" s="10" t="str">
        <f>IF(LEN(B$78&amp;$C231)&lt;&gt;20,"",IF(ISERROR(VLOOKUP(B$78&amp;$C231,'BASES DE DATOS'!$F$3:$J$1796,4,0))=TRUE,"",C231&amp;" "&amp;VLOOKUP(B$78&amp;$C231,'BASES DE DATOS'!$F$3:$J$1796,4,0)))</f>
        <v/>
      </c>
      <c r="C231" s="2" t="s">
        <v>175</v>
      </c>
    </row>
    <row r="232" spans="1:3" x14ac:dyDescent="0.2">
      <c r="A232" t="str">
        <f t="shared" si="6"/>
        <v/>
      </c>
      <c r="B232" s="10" t="str">
        <f>IF(LEN(B$78&amp;$C232)&lt;&gt;20,"",IF(ISERROR(VLOOKUP(B$78&amp;$C232,'BASES DE DATOS'!$F$3:$J$1796,4,0))=TRUE,"",C232&amp;" "&amp;VLOOKUP(B$78&amp;$C232,'BASES DE DATOS'!$F$3:$J$1796,4,0)))</f>
        <v/>
      </c>
      <c r="C232" s="2" t="s">
        <v>176</v>
      </c>
    </row>
    <row r="233" spans="1:3" x14ac:dyDescent="0.2">
      <c r="A233" t="str">
        <f t="shared" si="6"/>
        <v/>
      </c>
      <c r="B233" s="10" t="str">
        <f>IF(LEN(B$78&amp;$C233)&lt;&gt;20,"",IF(ISERROR(VLOOKUP(B$78&amp;$C233,'BASES DE DATOS'!$F$3:$J$1796,4,0))=TRUE,"",C233&amp;" "&amp;VLOOKUP(B$78&amp;$C233,'BASES DE DATOS'!$F$3:$J$1796,4,0)))</f>
        <v/>
      </c>
      <c r="C233" s="2" t="s">
        <v>177</v>
      </c>
    </row>
    <row r="234" spans="1:3" x14ac:dyDescent="0.2">
      <c r="A234" t="str">
        <f t="shared" si="6"/>
        <v/>
      </c>
      <c r="B234" s="10" t="str">
        <f>IF(LEN(B$78&amp;$C234)&lt;&gt;20,"",IF(ISERROR(VLOOKUP(B$78&amp;$C234,'BASES DE DATOS'!$F$3:$J$1796,4,0))=TRUE,"",C234&amp;" "&amp;VLOOKUP(B$78&amp;$C234,'BASES DE DATOS'!$F$3:$J$1796,4,0)))</f>
        <v/>
      </c>
      <c r="C234" s="2" t="s">
        <v>178</v>
      </c>
    </row>
    <row r="235" spans="1:3" x14ac:dyDescent="0.2">
      <c r="A235" t="str">
        <f t="shared" si="6"/>
        <v/>
      </c>
      <c r="B235" s="10" t="str">
        <f>IF(LEN(B$78&amp;$C235)&lt;&gt;20,"",IF(ISERROR(VLOOKUP(B$78&amp;$C235,'BASES DE DATOS'!$F$3:$J$1796,4,0))=TRUE,"",C235&amp;" "&amp;VLOOKUP(B$78&amp;$C235,'BASES DE DATOS'!$F$3:$J$1796,4,0)))</f>
        <v/>
      </c>
      <c r="C235" s="2" t="s">
        <v>179</v>
      </c>
    </row>
    <row r="236" spans="1:3" x14ac:dyDescent="0.2">
      <c r="A236" t="str">
        <f t="shared" ref="A236:A299" si="7">MID(B236,1,250)</f>
        <v/>
      </c>
      <c r="B236" s="10" t="str">
        <f>IF(LEN(B$78&amp;$C236)&lt;&gt;20,"",IF(ISERROR(VLOOKUP(B$78&amp;$C236,'BASES DE DATOS'!$F$3:$J$1796,4,0))=TRUE,"",C236&amp;" "&amp;VLOOKUP(B$78&amp;$C236,'BASES DE DATOS'!$F$3:$J$1796,4,0)))</f>
        <v/>
      </c>
      <c r="C236" s="2" t="s">
        <v>180</v>
      </c>
    </row>
    <row r="237" spans="1:3" x14ac:dyDescent="0.2">
      <c r="A237" t="str">
        <f t="shared" si="7"/>
        <v/>
      </c>
      <c r="B237" s="10" t="str">
        <f>IF(LEN(B$78&amp;$C237)&lt;&gt;20,"",IF(ISERROR(VLOOKUP(B$78&amp;$C237,'BASES DE DATOS'!$F$3:$J$1796,4,0))=TRUE,"",C237&amp;" "&amp;VLOOKUP(B$78&amp;$C237,'BASES DE DATOS'!$F$3:$J$1796,4,0)))</f>
        <v/>
      </c>
      <c r="C237" s="2" t="s">
        <v>181</v>
      </c>
    </row>
    <row r="238" spans="1:3" x14ac:dyDescent="0.2">
      <c r="A238" t="str">
        <f t="shared" si="7"/>
        <v/>
      </c>
      <c r="B238" s="10" t="str">
        <f>IF(LEN(B$78&amp;$C238)&lt;&gt;20,"",IF(ISERROR(VLOOKUP(B$78&amp;$C238,'BASES DE DATOS'!$F$3:$J$1796,4,0))=TRUE,"",C238&amp;" "&amp;VLOOKUP(B$78&amp;$C238,'BASES DE DATOS'!$F$3:$J$1796,4,0)))</f>
        <v/>
      </c>
      <c r="C238" s="2" t="s">
        <v>182</v>
      </c>
    </row>
    <row r="239" spans="1:3" x14ac:dyDescent="0.2">
      <c r="A239" t="str">
        <f t="shared" si="7"/>
        <v/>
      </c>
      <c r="B239" s="10" t="str">
        <f>IF(LEN(B$78&amp;$C239)&lt;&gt;20,"",IF(ISERROR(VLOOKUP(B$78&amp;$C239,'BASES DE DATOS'!$F$3:$J$1796,4,0))=TRUE,"",C239&amp;" "&amp;VLOOKUP(B$78&amp;$C239,'BASES DE DATOS'!$F$3:$J$1796,4,0)))</f>
        <v/>
      </c>
      <c r="C239" s="2" t="s">
        <v>183</v>
      </c>
    </row>
    <row r="240" spans="1:3" x14ac:dyDescent="0.2">
      <c r="A240" t="str">
        <f t="shared" si="7"/>
        <v/>
      </c>
      <c r="B240" s="10" t="str">
        <f>IF(LEN(B$78&amp;$C240)&lt;&gt;20,"",IF(ISERROR(VLOOKUP(B$78&amp;$C240,'BASES DE DATOS'!$F$3:$J$1796,4,0))=TRUE,"",C240&amp;" "&amp;VLOOKUP(B$78&amp;$C240,'BASES DE DATOS'!$F$3:$J$1796,4,0)))</f>
        <v/>
      </c>
      <c r="C240" s="2" t="s">
        <v>184</v>
      </c>
    </row>
    <row r="241" spans="1:3" x14ac:dyDescent="0.2">
      <c r="A241" t="str">
        <f t="shared" si="7"/>
        <v/>
      </c>
      <c r="B241" s="10" t="str">
        <f>IF(LEN(B$78&amp;$C241)&lt;&gt;20,"",IF(ISERROR(VLOOKUP(B$78&amp;$C241,'BASES DE DATOS'!$F$3:$J$1796,4,0))=TRUE,"",C241&amp;" "&amp;VLOOKUP(B$78&amp;$C241,'BASES DE DATOS'!$F$3:$J$1796,4,0)))</f>
        <v/>
      </c>
      <c r="C241" s="2" t="s">
        <v>185</v>
      </c>
    </row>
    <row r="242" spans="1:3" x14ac:dyDescent="0.2">
      <c r="A242" t="str">
        <f t="shared" si="7"/>
        <v/>
      </c>
      <c r="B242" s="10" t="str">
        <f>IF(LEN(B$78&amp;$C242)&lt;&gt;20,"",IF(ISERROR(VLOOKUP(B$78&amp;$C242,'BASES DE DATOS'!$F$3:$J$1796,4,0))=TRUE,"",C242&amp;" "&amp;VLOOKUP(B$78&amp;$C242,'BASES DE DATOS'!$F$3:$J$1796,4,0)))</f>
        <v/>
      </c>
      <c r="C242" s="2" t="s">
        <v>186</v>
      </c>
    </row>
    <row r="243" spans="1:3" x14ac:dyDescent="0.2">
      <c r="A243" t="str">
        <f t="shared" si="7"/>
        <v/>
      </c>
      <c r="B243" s="10" t="str">
        <f>IF(LEN(B$78&amp;$C243)&lt;&gt;20,"",IF(ISERROR(VLOOKUP(B$78&amp;$C243,'BASES DE DATOS'!$F$3:$J$1796,4,0))=TRUE,"",C243&amp;" "&amp;VLOOKUP(B$78&amp;$C243,'BASES DE DATOS'!$F$3:$J$1796,4,0)))</f>
        <v/>
      </c>
      <c r="C243" s="2" t="s">
        <v>187</v>
      </c>
    </row>
    <row r="244" spans="1:3" x14ac:dyDescent="0.2">
      <c r="A244" t="str">
        <f t="shared" si="7"/>
        <v/>
      </c>
      <c r="B244" s="10" t="str">
        <f>IF(LEN(B$78&amp;$C244)&lt;&gt;20,"",IF(ISERROR(VLOOKUP(B$78&amp;$C244,'BASES DE DATOS'!$F$3:$J$1796,4,0))=TRUE,"",C244&amp;" "&amp;VLOOKUP(B$78&amp;$C244,'BASES DE DATOS'!$F$3:$J$1796,4,0)))</f>
        <v/>
      </c>
      <c r="C244" s="2" t="s">
        <v>188</v>
      </c>
    </row>
    <row r="245" spans="1:3" x14ac:dyDescent="0.2">
      <c r="A245" t="str">
        <f t="shared" si="7"/>
        <v/>
      </c>
      <c r="B245" s="10" t="str">
        <f>IF(LEN(B$78&amp;$C245)&lt;&gt;20,"",IF(ISERROR(VLOOKUP(B$78&amp;$C245,'BASES DE DATOS'!$F$3:$J$1796,4,0))=TRUE,"",C245&amp;" "&amp;VLOOKUP(B$78&amp;$C245,'BASES DE DATOS'!$F$3:$J$1796,4,0)))</f>
        <v/>
      </c>
      <c r="C245" s="2" t="s">
        <v>189</v>
      </c>
    </row>
    <row r="246" spans="1:3" x14ac:dyDescent="0.2">
      <c r="A246" t="str">
        <f t="shared" si="7"/>
        <v/>
      </c>
      <c r="B246" s="10" t="str">
        <f>IF(LEN(B$78&amp;$C246)&lt;&gt;20,"",IF(ISERROR(VLOOKUP(B$78&amp;$C246,'BASES DE DATOS'!$F$3:$J$1796,4,0))=TRUE,"",C246&amp;" "&amp;VLOOKUP(B$78&amp;$C246,'BASES DE DATOS'!$F$3:$J$1796,4,0)))</f>
        <v/>
      </c>
      <c r="C246" s="2" t="s">
        <v>190</v>
      </c>
    </row>
    <row r="247" spans="1:3" x14ac:dyDescent="0.2">
      <c r="A247" t="str">
        <f t="shared" si="7"/>
        <v/>
      </c>
      <c r="B247" s="10" t="str">
        <f>IF(LEN(B$78&amp;$C247)&lt;&gt;20,"",IF(ISERROR(VLOOKUP(B$78&amp;$C247,'BASES DE DATOS'!$F$3:$J$1796,4,0))=TRUE,"",C247&amp;" "&amp;VLOOKUP(B$78&amp;$C247,'BASES DE DATOS'!$F$3:$J$1796,4,0)))</f>
        <v/>
      </c>
      <c r="C247" s="2" t="s">
        <v>191</v>
      </c>
    </row>
    <row r="248" spans="1:3" x14ac:dyDescent="0.2">
      <c r="A248" t="str">
        <f t="shared" si="7"/>
        <v/>
      </c>
      <c r="B248" s="10" t="str">
        <f>IF(LEN(B$78&amp;$C248)&lt;&gt;20,"",IF(ISERROR(VLOOKUP(B$78&amp;$C248,'BASES DE DATOS'!$F$3:$J$1796,4,0))=TRUE,"",C248&amp;" "&amp;VLOOKUP(B$78&amp;$C248,'BASES DE DATOS'!$F$3:$J$1796,4,0)))</f>
        <v/>
      </c>
      <c r="C248" s="2" t="s">
        <v>192</v>
      </c>
    </row>
    <row r="249" spans="1:3" x14ac:dyDescent="0.2">
      <c r="A249" t="str">
        <f t="shared" si="7"/>
        <v/>
      </c>
      <c r="B249" s="10" t="str">
        <f>IF(LEN(B$78&amp;$C249)&lt;&gt;20,"",IF(ISERROR(VLOOKUP(B$78&amp;$C249,'BASES DE DATOS'!$F$3:$J$1796,4,0))=TRUE,"",C249&amp;" "&amp;VLOOKUP(B$78&amp;$C249,'BASES DE DATOS'!$F$3:$J$1796,4,0)))</f>
        <v/>
      </c>
      <c r="C249" s="2" t="s">
        <v>193</v>
      </c>
    </row>
    <row r="250" spans="1:3" x14ac:dyDescent="0.2">
      <c r="A250" t="str">
        <f t="shared" si="7"/>
        <v/>
      </c>
      <c r="B250" s="10" t="str">
        <f>IF(LEN(B$78&amp;$C250)&lt;&gt;20,"",IF(ISERROR(VLOOKUP(B$78&amp;$C250,'BASES DE DATOS'!$F$3:$J$1796,4,0))=TRUE,"",C250&amp;" "&amp;VLOOKUP(B$78&amp;$C250,'BASES DE DATOS'!$F$3:$J$1796,4,0)))</f>
        <v/>
      </c>
      <c r="C250" s="2" t="s">
        <v>194</v>
      </c>
    </row>
    <row r="251" spans="1:3" x14ac:dyDescent="0.2">
      <c r="A251" t="str">
        <f t="shared" si="7"/>
        <v/>
      </c>
      <c r="B251" s="10" t="str">
        <f>IF(LEN(B$78&amp;$C251)&lt;&gt;20,"",IF(ISERROR(VLOOKUP(B$78&amp;$C251,'BASES DE DATOS'!$F$3:$J$1796,4,0))=TRUE,"",C251&amp;" "&amp;VLOOKUP(B$78&amp;$C251,'BASES DE DATOS'!$F$3:$J$1796,4,0)))</f>
        <v/>
      </c>
      <c r="C251" s="2" t="s">
        <v>195</v>
      </c>
    </row>
    <row r="252" spans="1:3" x14ac:dyDescent="0.2">
      <c r="A252" t="str">
        <f t="shared" si="7"/>
        <v/>
      </c>
      <c r="B252" s="10" t="str">
        <f>IF(LEN(B$78&amp;$C252)&lt;&gt;20,"",IF(ISERROR(VLOOKUP(B$78&amp;$C252,'BASES DE DATOS'!$F$3:$J$1796,4,0))=TRUE,"",C252&amp;" "&amp;VLOOKUP(B$78&amp;$C252,'BASES DE DATOS'!$F$3:$J$1796,4,0)))</f>
        <v/>
      </c>
      <c r="C252" s="2" t="s">
        <v>196</v>
      </c>
    </row>
    <row r="253" spans="1:3" x14ac:dyDescent="0.2">
      <c r="A253" t="str">
        <f t="shared" si="7"/>
        <v/>
      </c>
      <c r="B253" s="10" t="str">
        <f>IF(LEN(B$78&amp;$C253)&lt;&gt;20,"",IF(ISERROR(VLOOKUP(B$78&amp;$C253,'BASES DE DATOS'!$F$3:$J$1796,4,0))=TRUE,"",C253&amp;" "&amp;VLOOKUP(B$78&amp;$C253,'BASES DE DATOS'!$F$3:$J$1796,4,0)))</f>
        <v/>
      </c>
      <c r="C253" s="2" t="s">
        <v>197</v>
      </c>
    </row>
    <row r="254" spans="1:3" x14ac:dyDescent="0.2">
      <c r="A254" t="str">
        <f t="shared" si="7"/>
        <v/>
      </c>
      <c r="B254" s="10" t="str">
        <f>IF(LEN(B$78&amp;$C254)&lt;&gt;20,"",IF(ISERROR(VLOOKUP(B$78&amp;$C254,'BASES DE DATOS'!$F$3:$J$1796,4,0))=TRUE,"",C254&amp;" "&amp;VLOOKUP(B$78&amp;$C254,'BASES DE DATOS'!$F$3:$J$1796,4,0)))</f>
        <v/>
      </c>
      <c r="C254" s="2" t="s">
        <v>198</v>
      </c>
    </row>
    <row r="255" spans="1:3" x14ac:dyDescent="0.2">
      <c r="A255" t="str">
        <f t="shared" si="7"/>
        <v/>
      </c>
      <c r="B255" s="10" t="str">
        <f>IF(LEN(B$78&amp;$C255)&lt;&gt;20,"",IF(ISERROR(VLOOKUP(B$78&amp;$C255,'BASES DE DATOS'!$F$3:$J$1796,4,0))=TRUE,"",C255&amp;" "&amp;VLOOKUP(B$78&amp;$C255,'BASES DE DATOS'!$F$3:$J$1796,4,0)))</f>
        <v/>
      </c>
      <c r="C255" s="2" t="s">
        <v>199</v>
      </c>
    </row>
    <row r="256" spans="1:3" x14ac:dyDescent="0.2">
      <c r="A256" t="str">
        <f t="shared" si="7"/>
        <v/>
      </c>
      <c r="B256" s="10" t="str">
        <f>IF(LEN(B$78&amp;$C256)&lt;&gt;20,"",IF(ISERROR(VLOOKUP(B$78&amp;$C256,'BASES DE DATOS'!$F$3:$J$1796,4,0))=TRUE,"",C256&amp;" "&amp;VLOOKUP(B$78&amp;$C256,'BASES DE DATOS'!$F$3:$J$1796,4,0)))</f>
        <v/>
      </c>
      <c r="C256" s="2" t="s">
        <v>200</v>
      </c>
    </row>
    <row r="257" spans="1:3" x14ac:dyDescent="0.2">
      <c r="A257" t="str">
        <f t="shared" si="7"/>
        <v/>
      </c>
      <c r="B257" s="10" t="str">
        <f>IF(LEN(B$78&amp;$C257)&lt;&gt;20,"",IF(ISERROR(VLOOKUP(B$78&amp;$C257,'BASES DE DATOS'!$F$3:$J$1796,4,0))=TRUE,"",C257&amp;" "&amp;VLOOKUP(B$78&amp;$C257,'BASES DE DATOS'!$F$3:$J$1796,4,0)))</f>
        <v/>
      </c>
      <c r="C257" s="2" t="s">
        <v>201</v>
      </c>
    </row>
    <row r="258" spans="1:3" x14ac:dyDescent="0.2">
      <c r="A258" t="str">
        <f t="shared" si="7"/>
        <v/>
      </c>
      <c r="B258" s="10" t="str">
        <f>IF(LEN(B$78&amp;$C258)&lt;&gt;20,"",IF(ISERROR(VLOOKUP(B$78&amp;$C258,'BASES DE DATOS'!$F$3:$J$1796,4,0))=TRUE,"",C258&amp;" "&amp;VLOOKUP(B$78&amp;$C258,'BASES DE DATOS'!$F$3:$J$1796,4,0)))</f>
        <v/>
      </c>
      <c r="C258" s="2" t="s">
        <v>202</v>
      </c>
    </row>
    <row r="259" spans="1:3" x14ac:dyDescent="0.2">
      <c r="A259" t="str">
        <f t="shared" si="7"/>
        <v/>
      </c>
      <c r="B259" s="10" t="str">
        <f>IF(LEN(B$78&amp;$C259)&lt;&gt;20,"",IF(ISERROR(VLOOKUP(B$78&amp;$C259,'BASES DE DATOS'!$F$3:$J$1796,4,0))=TRUE,"",C259&amp;" "&amp;VLOOKUP(B$78&amp;$C259,'BASES DE DATOS'!$F$3:$J$1796,4,0)))</f>
        <v/>
      </c>
      <c r="C259" s="2" t="s">
        <v>203</v>
      </c>
    </row>
    <row r="260" spans="1:3" x14ac:dyDescent="0.2">
      <c r="A260" t="str">
        <f t="shared" si="7"/>
        <v/>
      </c>
      <c r="B260" s="10" t="str">
        <f>IF(LEN(B$78&amp;$C260)&lt;&gt;20,"",IF(ISERROR(VLOOKUP(B$78&amp;$C260,'BASES DE DATOS'!$F$3:$J$1796,4,0))=TRUE,"",C260&amp;" "&amp;VLOOKUP(B$78&amp;$C260,'BASES DE DATOS'!$F$3:$J$1796,4,0)))</f>
        <v/>
      </c>
      <c r="C260" s="2" t="s">
        <v>204</v>
      </c>
    </row>
    <row r="261" spans="1:3" x14ac:dyDescent="0.2">
      <c r="A261" t="str">
        <f t="shared" si="7"/>
        <v/>
      </c>
      <c r="B261" s="10" t="str">
        <f>IF(LEN(B$78&amp;$C261)&lt;&gt;20,"",IF(ISERROR(VLOOKUP(B$78&amp;$C261,'BASES DE DATOS'!$F$3:$J$1796,4,0))=TRUE,"",C261&amp;" "&amp;VLOOKUP(B$78&amp;$C261,'BASES DE DATOS'!$F$3:$J$1796,4,0)))</f>
        <v/>
      </c>
      <c r="C261" s="2" t="s">
        <v>205</v>
      </c>
    </row>
    <row r="262" spans="1:3" x14ac:dyDescent="0.2">
      <c r="A262" t="str">
        <f t="shared" si="7"/>
        <v/>
      </c>
      <c r="B262" s="10" t="str">
        <f>IF(LEN(B$78&amp;$C262)&lt;&gt;20,"",IF(ISERROR(VLOOKUP(B$78&amp;$C262,'BASES DE DATOS'!$F$3:$J$1796,4,0))=TRUE,"",C262&amp;" "&amp;VLOOKUP(B$78&amp;$C262,'BASES DE DATOS'!$F$3:$J$1796,4,0)))</f>
        <v/>
      </c>
      <c r="C262" s="2" t="s">
        <v>206</v>
      </c>
    </row>
    <row r="263" spans="1:3" x14ac:dyDescent="0.2">
      <c r="A263" t="str">
        <f t="shared" si="7"/>
        <v/>
      </c>
      <c r="B263" s="10" t="str">
        <f>IF(LEN(B$78&amp;$C263)&lt;&gt;20,"",IF(ISERROR(VLOOKUP(B$78&amp;$C263,'BASES DE DATOS'!$F$3:$J$1796,4,0))=TRUE,"",C263&amp;" "&amp;VLOOKUP(B$78&amp;$C263,'BASES DE DATOS'!$F$3:$J$1796,4,0)))</f>
        <v/>
      </c>
      <c r="C263" s="2" t="s">
        <v>207</v>
      </c>
    </row>
    <row r="264" spans="1:3" x14ac:dyDescent="0.2">
      <c r="A264" t="str">
        <f t="shared" si="7"/>
        <v/>
      </c>
      <c r="B264" s="10" t="str">
        <f>IF(LEN(B$78&amp;$C264)&lt;&gt;20,"",IF(ISERROR(VLOOKUP(B$78&amp;$C264,'BASES DE DATOS'!$F$3:$J$1796,4,0))=TRUE,"",C264&amp;" "&amp;VLOOKUP(B$78&amp;$C264,'BASES DE DATOS'!$F$3:$J$1796,4,0)))</f>
        <v/>
      </c>
      <c r="C264" s="2" t="s">
        <v>208</v>
      </c>
    </row>
    <row r="265" spans="1:3" x14ac:dyDescent="0.2">
      <c r="A265" t="str">
        <f t="shared" si="7"/>
        <v/>
      </c>
      <c r="B265" s="10" t="str">
        <f>IF(LEN(B$78&amp;$C265)&lt;&gt;20,"",IF(ISERROR(VLOOKUP(B$78&amp;$C265,'BASES DE DATOS'!$F$3:$J$1796,4,0))=TRUE,"",C265&amp;" "&amp;VLOOKUP(B$78&amp;$C265,'BASES DE DATOS'!$F$3:$J$1796,4,0)))</f>
        <v/>
      </c>
      <c r="C265" s="2" t="s">
        <v>209</v>
      </c>
    </row>
    <row r="266" spans="1:3" x14ac:dyDescent="0.2">
      <c r="A266" t="str">
        <f t="shared" si="7"/>
        <v/>
      </c>
      <c r="B266" s="10" t="str">
        <f>IF(LEN(B$78&amp;$C266)&lt;&gt;20,"",IF(ISERROR(VLOOKUP(B$78&amp;$C266,'BASES DE DATOS'!$F$3:$J$1796,4,0))=TRUE,"",C266&amp;" "&amp;VLOOKUP(B$78&amp;$C266,'BASES DE DATOS'!$F$3:$J$1796,4,0)))</f>
        <v/>
      </c>
      <c r="C266" s="2" t="s">
        <v>1105</v>
      </c>
    </row>
    <row r="267" spans="1:3" x14ac:dyDescent="0.2">
      <c r="A267" t="str">
        <f t="shared" si="7"/>
        <v/>
      </c>
      <c r="B267" s="10" t="str">
        <f>IF(LEN(B$78&amp;$C267)&lt;&gt;20,"",IF(ISERROR(VLOOKUP(B$78&amp;$C267,'BASES DE DATOS'!$F$3:$J$1796,4,0))=TRUE,"",C267&amp;" "&amp;VLOOKUP(B$78&amp;$C267,'BASES DE DATOS'!$F$3:$J$1796,4,0)))</f>
        <v/>
      </c>
      <c r="C267" s="2" t="s">
        <v>1106</v>
      </c>
    </row>
    <row r="268" spans="1:3" x14ac:dyDescent="0.2">
      <c r="A268" t="str">
        <f t="shared" si="7"/>
        <v/>
      </c>
      <c r="B268" s="10" t="str">
        <f>IF(LEN(B$78&amp;$C268)&lt;&gt;20,"",IF(ISERROR(VLOOKUP(B$78&amp;$C268,'BASES DE DATOS'!$F$3:$J$1796,4,0))=TRUE,"",C268&amp;" "&amp;VLOOKUP(B$78&amp;$C268,'BASES DE DATOS'!$F$3:$J$1796,4,0)))</f>
        <v/>
      </c>
      <c r="C268" s="2" t="s">
        <v>1107</v>
      </c>
    </row>
    <row r="269" spans="1:3" x14ac:dyDescent="0.2">
      <c r="A269" t="str">
        <f t="shared" si="7"/>
        <v/>
      </c>
      <c r="B269" s="10" t="str">
        <f>IF(LEN(B$78&amp;$C269)&lt;&gt;20,"",IF(ISERROR(VLOOKUP(B$78&amp;$C269,'BASES DE DATOS'!$F$3:$J$1796,4,0))=TRUE,"",C269&amp;" "&amp;VLOOKUP(B$78&amp;$C269,'BASES DE DATOS'!$F$3:$J$1796,4,0)))</f>
        <v/>
      </c>
      <c r="C269" s="2" t="s">
        <v>1108</v>
      </c>
    </row>
    <row r="270" spans="1:3" x14ac:dyDescent="0.2">
      <c r="A270" t="str">
        <f t="shared" si="7"/>
        <v/>
      </c>
      <c r="B270" s="10" t="str">
        <f>IF(LEN(B$78&amp;$C270)&lt;&gt;20,"",IF(ISERROR(VLOOKUP(B$78&amp;$C270,'BASES DE DATOS'!$F$3:$J$1796,4,0))=TRUE,"",C270&amp;" "&amp;VLOOKUP(B$78&amp;$C270,'BASES DE DATOS'!$F$3:$J$1796,4,0)))</f>
        <v/>
      </c>
      <c r="C270" s="2" t="s">
        <v>1109</v>
      </c>
    </row>
    <row r="271" spans="1:3" x14ac:dyDescent="0.2">
      <c r="A271" t="str">
        <f t="shared" si="7"/>
        <v/>
      </c>
      <c r="B271" s="10" t="str">
        <f>IF(LEN(B$78&amp;$C271)&lt;&gt;20,"",IF(ISERROR(VLOOKUP(B$78&amp;$C271,'BASES DE DATOS'!$F$3:$J$1796,4,0))=TRUE,"",C271&amp;" "&amp;VLOOKUP(B$78&amp;$C271,'BASES DE DATOS'!$F$3:$J$1796,4,0)))</f>
        <v/>
      </c>
      <c r="C271" s="2" t="s">
        <v>1110</v>
      </c>
    </row>
    <row r="272" spans="1:3" x14ac:dyDescent="0.2">
      <c r="A272" t="str">
        <f t="shared" si="7"/>
        <v/>
      </c>
      <c r="B272" s="10" t="str">
        <f>IF(LEN(B$78&amp;$C272)&lt;&gt;20,"",IF(ISERROR(VLOOKUP(B$78&amp;$C272,'BASES DE DATOS'!$F$3:$J$1796,4,0))=TRUE,"",C272&amp;" "&amp;VLOOKUP(B$78&amp;$C272,'BASES DE DATOS'!$F$3:$J$1796,4,0)))</f>
        <v/>
      </c>
      <c r="C272" s="2" t="s">
        <v>1111</v>
      </c>
    </row>
    <row r="273" spans="1:3" x14ac:dyDescent="0.2">
      <c r="A273" t="str">
        <f t="shared" si="7"/>
        <v/>
      </c>
      <c r="B273" s="10" t="str">
        <f>IF(LEN(B$78&amp;$C273)&lt;&gt;20,"",IF(ISERROR(VLOOKUP(B$78&amp;$C273,'BASES DE DATOS'!$F$3:$J$1796,4,0))=TRUE,"",C273&amp;" "&amp;VLOOKUP(B$78&amp;$C273,'BASES DE DATOS'!$F$3:$J$1796,4,0)))</f>
        <v/>
      </c>
      <c r="C273" s="2" t="s">
        <v>1112</v>
      </c>
    </row>
    <row r="274" spans="1:3" x14ac:dyDescent="0.2">
      <c r="A274" t="str">
        <f t="shared" si="7"/>
        <v/>
      </c>
      <c r="B274" s="10" t="str">
        <f>IF(LEN(B$78&amp;$C274)&lt;&gt;20,"",IF(ISERROR(VLOOKUP(B$78&amp;$C274,'BASES DE DATOS'!$F$3:$J$1796,4,0))=TRUE,"",C274&amp;" "&amp;VLOOKUP(B$78&amp;$C274,'BASES DE DATOS'!$F$3:$J$1796,4,0)))</f>
        <v/>
      </c>
      <c r="C274" s="2" t="s">
        <v>1113</v>
      </c>
    </row>
    <row r="275" spans="1:3" x14ac:dyDescent="0.2">
      <c r="A275" t="str">
        <f t="shared" si="7"/>
        <v/>
      </c>
      <c r="B275" s="10" t="str">
        <f>IF(LEN(B$78&amp;$C275)&lt;&gt;20,"",IF(ISERROR(VLOOKUP(B$78&amp;$C275,'BASES DE DATOS'!$F$3:$J$1796,4,0))=TRUE,"",C275&amp;" "&amp;VLOOKUP(B$78&amp;$C275,'BASES DE DATOS'!$F$3:$J$1796,4,0)))</f>
        <v/>
      </c>
      <c r="C275" s="2" t="s">
        <v>1114</v>
      </c>
    </row>
    <row r="276" spans="1:3" x14ac:dyDescent="0.2">
      <c r="A276" t="str">
        <f t="shared" si="7"/>
        <v/>
      </c>
      <c r="B276" s="10" t="str">
        <f>IF(LEN(B$78&amp;$C276)&lt;&gt;20,"",IF(ISERROR(VLOOKUP(B$78&amp;$C276,'BASES DE DATOS'!$F$3:$J$1796,4,0))=TRUE,"",C276&amp;" "&amp;VLOOKUP(B$78&amp;$C276,'BASES DE DATOS'!$F$3:$J$1796,4,0)))</f>
        <v/>
      </c>
      <c r="C276" s="2" t="s">
        <v>1115</v>
      </c>
    </row>
    <row r="277" spans="1:3" x14ac:dyDescent="0.2">
      <c r="A277" t="str">
        <f t="shared" si="7"/>
        <v/>
      </c>
      <c r="B277" s="10" t="str">
        <f>IF(LEN(B$78&amp;$C277)&lt;&gt;20,"",IF(ISERROR(VLOOKUP(B$78&amp;$C277,'BASES DE DATOS'!$F$3:$J$1796,4,0))=TRUE,"",C277&amp;" "&amp;VLOOKUP(B$78&amp;$C277,'BASES DE DATOS'!$F$3:$J$1796,4,0)))</f>
        <v/>
      </c>
      <c r="C277" s="2" t="s">
        <v>1116</v>
      </c>
    </row>
    <row r="278" spans="1:3" x14ac:dyDescent="0.2">
      <c r="A278" t="str">
        <f t="shared" si="7"/>
        <v/>
      </c>
      <c r="B278" s="10" t="str">
        <f>IF(LEN(B$78&amp;$C278)&lt;&gt;20,"",IF(ISERROR(VLOOKUP(B$78&amp;$C278,'BASES DE DATOS'!$F$3:$J$1796,4,0))=TRUE,"",C278&amp;" "&amp;VLOOKUP(B$78&amp;$C278,'BASES DE DATOS'!$F$3:$J$1796,4,0)))</f>
        <v/>
      </c>
      <c r="C278" s="2" t="s">
        <v>1117</v>
      </c>
    </row>
    <row r="279" spans="1:3" x14ac:dyDescent="0.2">
      <c r="A279" t="str">
        <f t="shared" si="7"/>
        <v/>
      </c>
      <c r="B279" s="10" t="str">
        <f>IF(LEN(B$78&amp;$C279)&lt;&gt;20,"",IF(ISERROR(VLOOKUP(B$78&amp;$C279,'BASES DE DATOS'!$F$3:$J$1796,4,0))=TRUE,"",C279&amp;" "&amp;VLOOKUP(B$78&amp;$C279,'BASES DE DATOS'!$F$3:$J$1796,4,0)))</f>
        <v/>
      </c>
      <c r="C279" s="2" t="s">
        <v>1118</v>
      </c>
    </row>
    <row r="280" spans="1:3" x14ac:dyDescent="0.2">
      <c r="A280" t="str">
        <f t="shared" si="7"/>
        <v/>
      </c>
      <c r="B280" s="10" t="str">
        <f>IF(LEN(B$78&amp;$C280)&lt;&gt;20,"",IF(ISERROR(VLOOKUP(B$78&amp;$C280,'BASES DE DATOS'!$F$3:$J$1796,4,0))=TRUE,"",C280&amp;" "&amp;VLOOKUP(B$78&amp;$C280,'BASES DE DATOS'!$F$3:$J$1796,4,0)))</f>
        <v/>
      </c>
      <c r="C280" s="2" t="s">
        <v>1119</v>
      </c>
    </row>
    <row r="281" spans="1:3" x14ac:dyDescent="0.2">
      <c r="A281" t="str">
        <f t="shared" si="7"/>
        <v/>
      </c>
      <c r="B281" s="10" t="str">
        <f>IF(LEN(B$78&amp;$C281)&lt;&gt;20,"",IF(ISERROR(VLOOKUP(B$78&amp;$C281,'BASES DE DATOS'!$F$3:$J$1796,4,0))=TRUE,"",C281&amp;" "&amp;VLOOKUP(B$78&amp;$C281,'BASES DE DATOS'!$F$3:$J$1796,4,0)))</f>
        <v/>
      </c>
      <c r="C281" s="2" t="s">
        <v>1466</v>
      </c>
    </row>
    <row r="282" spans="1:3" x14ac:dyDescent="0.2">
      <c r="A282" t="str">
        <f t="shared" si="7"/>
        <v/>
      </c>
      <c r="B282" s="10" t="str">
        <f>IF(LEN(B$78&amp;$C282)&lt;&gt;20,"",IF(ISERROR(VLOOKUP(B$78&amp;$C282,'BASES DE DATOS'!$F$3:$J$1796,4,0))=TRUE,"",C282&amp;" "&amp;VLOOKUP(B$78&amp;$C282,'BASES DE DATOS'!$F$3:$J$1796,4,0)))</f>
        <v/>
      </c>
      <c r="C282" s="2" t="s">
        <v>1467</v>
      </c>
    </row>
    <row r="283" spans="1:3" x14ac:dyDescent="0.2">
      <c r="A283" t="str">
        <f t="shared" si="7"/>
        <v/>
      </c>
      <c r="B283" s="10" t="str">
        <f>IF(LEN(B$78&amp;$C283)&lt;&gt;20,"",IF(ISERROR(VLOOKUP(B$78&amp;$C283,'BASES DE DATOS'!$F$3:$J$1796,4,0))=TRUE,"",C283&amp;" "&amp;VLOOKUP(B$78&amp;$C283,'BASES DE DATOS'!$F$3:$J$1796,4,0)))</f>
        <v/>
      </c>
      <c r="C283" s="2" t="s">
        <v>1468</v>
      </c>
    </row>
    <row r="284" spans="1:3" x14ac:dyDescent="0.2">
      <c r="A284" t="str">
        <f t="shared" si="7"/>
        <v/>
      </c>
      <c r="B284" s="10" t="str">
        <f>IF(LEN(B$78&amp;$C284)&lt;&gt;20,"",IF(ISERROR(VLOOKUP(B$78&amp;$C284,'BASES DE DATOS'!$F$3:$J$1796,4,0))=TRUE,"",C284&amp;" "&amp;VLOOKUP(B$78&amp;$C284,'BASES DE DATOS'!$F$3:$J$1796,4,0)))</f>
        <v/>
      </c>
      <c r="C284" s="2" t="s">
        <v>1469</v>
      </c>
    </row>
    <row r="285" spans="1:3" x14ac:dyDescent="0.2">
      <c r="A285" t="str">
        <f t="shared" si="7"/>
        <v/>
      </c>
      <c r="B285" s="10" t="str">
        <f>IF(LEN(B$78&amp;$C285)&lt;&gt;20,"",IF(ISERROR(VLOOKUP(B$78&amp;$C285,'BASES DE DATOS'!$F$3:$J$1796,4,0))=TRUE,"",C285&amp;" "&amp;VLOOKUP(B$78&amp;$C285,'BASES DE DATOS'!$F$3:$J$1796,4,0)))</f>
        <v/>
      </c>
      <c r="C285" s="2" t="s">
        <v>1470</v>
      </c>
    </row>
    <row r="286" spans="1:3" x14ac:dyDescent="0.2">
      <c r="A286" t="str">
        <f t="shared" si="7"/>
        <v/>
      </c>
      <c r="B286" s="10" t="str">
        <f>IF(LEN(B$78&amp;$C286)&lt;&gt;20,"",IF(ISERROR(VLOOKUP(B$78&amp;$C286,'BASES DE DATOS'!$F$3:$J$1796,4,0))=TRUE,"",C286&amp;" "&amp;VLOOKUP(B$78&amp;$C286,'BASES DE DATOS'!$F$3:$J$1796,4,0)))</f>
        <v/>
      </c>
      <c r="C286" s="2" t="s">
        <v>1471</v>
      </c>
    </row>
    <row r="287" spans="1:3" x14ac:dyDescent="0.2">
      <c r="A287" t="str">
        <f t="shared" si="7"/>
        <v/>
      </c>
      <c r="B287" s="10" t="str">
        <f>IF(LEN(B$78&amp;$C287)&lt;&gt;20,"",IF(ISERROR(VLOOKUP(B$78&amp;$C287,'BASES DE DATOS'!$F$3:$J$1796,4,0))=TRUE,"",C287&amp;" "&amp;VLOOKUP(B$78&amp;$C287,'BASES DE DATOS'!$F$3:$J$1796,4,0)))</f>
        <v/>
      </c>
      <c r="C287" s="2" t="s">
        <v>1472</v>
      </c>
    </row>
    <row r="288" spans="1:3" x14ac:dyDescent="0.2">
      <c r="A288" t="str">
        <f t="shared" si="7"/>
        <v/>
      </c>
      <c r="B288" s="10" t="str">
        <f>IF(LEN(B$78&amp;$C288)&lt;&gt;20,"",IF(ISERROR(VLOOKUP(B$78&amp;$C288,'BASES DE DATOS'!$F$3:$J$1796,4,0))=TRUE,"",C288&amp;" "&amp;VLOOKUP(B$78&amp;$C288,'BASES DE DATOS'!$F$3:$J$1796,4,0)))</f>
        <v/>
      </c>
      <c r="C288" s="2" t="s">
        <v>1473</v>
      </c>
    </row>
    <row r="289" spans="1:3" x14ac:dyDescent="0.2">
      <c r="A289" t="str">
        <f t="shared" si="7"/>
        <v/>
      </c>
      <c r="B289" s="10" t="str">
        <f>IF(LEN(B$78&amp;$C289)&lt;&gt;20,"",IF(ISERROR(VLOOKUP(B$78&amp;$C289,'BASES DE DATOS'!$F$3:$J$1796,4,0))=TRUE,"",C289&amp;" "&amp;VLOOKUP(B$78&amp;$C289,'BASES DE DATOS'!$F$3:$J$1796,4,0)))</f>
        <v/>
      </c>
      <c r="C289" s="2" t="s">
        <v>1474</v>
      </c>
    </row>
    <row r="290" spans="1:3" x14ac:dyDescent="0.2">
      <c r="A290" t="str">
        <f t="shared" si="7"/>
        <v/>
      </c>
      <c r="B290" s="10" t="str">
        <f>IF(LEN(B$78&amp;$C290)&lt;&gt;20,"",IF(ISERROR(VLOOKUP(B$78&amp;$C290,'BASES DE DATOS'!$F$3:$J$1796,4,0))=TRUE,"",C290&amp;" "&amp;VLOOKUP(B$78&amp;$C290,'BASES DE DATOS'!$F$3:$J$1796,4,0)))</f>
        <v/>
      </c>
      <c r="C290" s="2" t="s">
        <v>1475</v>
      </c>
    </row>
    <row r="291" spans="1:3" x14ac:dyDescent="0.2">
      <c r="A291" t="str">
        <f t="shared" si="7"/>
        <v/>
      </c>
      <c r="B291" s="10" t="str">
        <f>IF(LEN(B$78&amp;$C291)&lt;&gt;20,"",IF(ISERROR(VLOOKUP(B$78&amp;$C291,'BASES DE DATOS'!$F$3:$J$1796,4,0))=TRUE,"",C291&amp;" "&amp;VLOOKUP(B$78&amp;$C291,'BASES DE DATOS'!$F$3:$J$1796,4,0)))</f>
        <v/>
      </c>
      <c r="C291" s="2" t="s">
        <v>1476</v>
      </c>
    </row>
    <row r="292" spans="1:3" x14ac:dyDescent="0.2">
      <c r="A292" t="str">
        <f t="shared" si="7"/>
        <v/>
      </c>
      <c r="B292" s="10" t="str">
        <f>IF(LEN(B$78&amp;$C292)&lt;&gt;20,"",IF(ISERROR(VLOOKUP(B$78&amp;$C292,'BASES DE DATOS'!$F$3:$J$1796,4,0))=TRUE,"",C292&amp;" "&amp;VLOOKUP(B$78&amp;$C292,'BASES DE DATOS'!$F$3:$J$1796,4,0)))</f>
        <v/>
      </c>
      <c r="C292" s="2" t="s">
        <v>1477</v>
      </c>
    </row>
    <row r="293" spans="1:3" x14ac:dyDescent="0.2">
      <c r="A293" t="str">
        <f t="shared" si="7"/>
        <v/>
      </c>
      <c r="B293" s="10" t="str">
        <f>IF(LEN(B$78&amp;$C293)&lt;&gt;20,"",IF(ISERROR(VLOOKUP(B$78&amp;$C293,'BASES DE DATOS'!$F$3:$J$1796,4,0))=TRUE,"",C293&amp;" "&amp;VLOOKUP(B$78&amp;$C293,'BASES DE DATOS'!$F$3:$J$1796,4,0)))</f>
        <v/>
      </c>
      <c r="C293" s="2" t="s">
        <v>1478</v>
      </c>
    </row>
    <row r="294" spans="1:3" x14ac:dyDescent="0.2">
      <c r="A294" t="str">
        <f t="shared" si="7"/>
        <v/>
      </c>
      <c r="B294" s="10" t="str">
        <f>IF(LEN(B$78&amp;$C294)&lt;&gt;20,"",IF(ISERROR(VLOOKUP(B$78&amp;$C294,'BASES DE DATOS'!$F$3:$J$1796,4,0))=TRUE,"",C294&amp;" "&amp;VLOOKUP(B$78&amp;$C294,'BASES DE DATOS'!$F$3:$J$1796,4,0)))</f>
        <v/>
      </c>
      <c r="C294" s="2" t="s">
        <v>1479</v>
      </c>
    </row>
    <row r="295" spans="1:3" x14ac:dyDescent="0.2">
      <c r="A295" t="str">
        <f t="shared" si="7"/>
        <v/>
      </c>
      <c r="B295" s="10" t="str">
        <f>IF(LEN(B$78&amp;$C295)&lt;&gt;20,"",IF(ISERROR(VLOOKUP(B$78&amp;$C295,'BASES DE DATOS'!$F$3:$J$1796,4,0))=TRUE,"",C295&amp;" "&amp;VLOOKUP(B$78&amp;$C295,'BASES DE DATOS'!$F$3:$J$1796,4,0)))</f>
        <v/>
      </c>
      <c r="C295" s="2" t="s">
        <v>1480</v>
      </c>
    </row>
    <row r="296" spans="1:3" x14ac:dyDescent="0.2">
      <c r="A296" t="str">
        <f t="shared" si="7"/>
        <v/>
      </c>
      <c r="B296" s="10" t="str">
        <f>IF(LEN(B$78&amp;$C296)&lt;&gt;20,"",IF(ISERROR(VLOOKUP(B$78&amp;$C296,'BASES DE DATOS'!$F$3:$J$1796,4,0))=TRUE,"",C296&amp;" "&amp;VLOOKUP(B$78&amp;$C296,'BASES DE DATOS'!$F$3:$J$1796,4,0)))</f>
        <v/>
      </c>
      <c r="C296" s="2" t="s">
        <v>1481</v>
      </c>
    </row>
    <row r="297" spans="1:3" x14ac:dyDescent="0.2">
      <c r="A297" t="str">
        <f t="shared" si="7"/>
        <v/>
      </c>
      <c r="B297" s="10" t="str">
        <f>IF(LEN(B$78&amp;$C297)&lt;&gt;20,"",IF(ISERROR(VLOOKUP(B$78&amp;$C297,'BASES DE DATOS'!$F$3:$J$1796,4,0))=TRUE,"",C297&amp;" "&amp;VLOOKUP(B$78&amp;$C297,'BASES DE DATOS'!$F$3:$J$1796,4,0)))</f>
        <v/>
      </c>
      <c r="C297" s="2" t="s">
        <v>1482</v>
      </c>
    </row>
    <row r="298" spans="1:3" x14ac:dyDescent="0.2">
      <c r="A298" t="str">
        <f t="shared" si="7"/>
        <v/>
      </c>
      <c r="B298" s="10" t="str">
        <f>IF(LEN(B$78&amp;$C298)&lt;&gt;20,"",IF(ISERROR(VLOOKUP(B$78&amp;$C298,'BASES DE DATOS'!$F$3:$J$1796,4,0))=TRUE,"",C298&amp;" "&amp;VLOOKUP(B$78&amp;$C298,'BASES DE DATOS'!$F$3:$J$1796,4,0)))</f>
        <v/>
      </c>
      <c r="C298" s="2" t="s">
        <v>1483</v>
      </c>
    </row>
    <row r="299" spans="1:3" x14ac:dyDescent="0.2">
      <c r="A299" t="str">
        <f t="shared" si="7"/>
        <v/>
      </c>
      <c r="B299" s="10" t="str">
        <f>IF(LEN(B$78&amp;$C299)&lt;&gt;20,"",IF(ISERROR(VLOOKUP(B$78&amp;$C299,'BASES DE DATOS'!$F$3:$J$1796,4,0))=TRUE,"",C299&amp;" "&amp;VLOOKUP(B$78&amp;$C299,'BASES DE DATOS'!$F$3:$J$1796,4,0)))</f>
        <v/>
      </c>
      <c r="C299" s="2" t="s">
        <v>1484</v>
      </c>
    </row>
    <row r="300" spans="1:3" x14ac:dyDescent="0.2">
      <c r="A300" t="str">
        <f t="shared" ref="A300:A363" si="8">MID(B300,1,250)</f>
        <v/>
      </c>
      <c r="B300" s="10" t="str">
        <f>IF(LEN(B$78&amp;$C300)&lt;&gt;20,"",IF(ISERROR(VLOOKUP(B$78&amp;$C300,'BASES DE DATOS'!$F$3:$J$1796,4,0))=TRUE,"",C300&amp;" "&amp;VLOOKUP(B$78&amp;$C300,'BASES DE DATOS'!$F$3:$J$1796,4,0)))</f>
        <v/>
      </c>
      <c r="C300" s="2" t="s">
        <v>1485</v>
      </c>
    </row>
    <row r="301" spans="1:3" x14ac:dyDescent="0.2">
      <c r="A301" t="str">
        <f t="shared" si="8"/>
        <v/>
      </c>
      <c r="B301" s="10" t="str">
        <f>IF(LEN(B$78&amp;$C301)&lt;&gt;20,"",IF(ISERROR(VLOOKUP(B$78&amp;$C301,'BASES DE DATOS'!$F$3:$J$1796,4,0))=TRUE,"",C301&amp;" "&amp;VLOOKUP(B$78&amp;$C301,'BASES DE DATOS'!$F$3:$J$1796,4,0)))</f>
        <v/>
      </c>
      <c r="C301" s="2" t="s">
        <v>1486</v>
      </c>
    </row>
    <row r="302" spans="1:3" x14ac:dyDescent="0.2">
      <c r="A302" t="str">
        <f t="shared" si="8"/>
        <v/>
      </c>
      <c r="B302" s="10" t="str">
        <f>IF(LEN(B$78&amp;$C302)&lt;&gt;20,"",IF(ISERROR(VLOOKUP(B$78&amp;$C302,'BASES DE DATOS'!$F$3:$J$1796,4,0))=TRUE,"",C302&amp;" "&amp;VLOOKUP(B$78&amp;$C302,'BASES DE DATOS'!$F$3:$J$1796,4,0)))</f>
        <v/>
      </c>
      <c r="C302" s="2" t="s">
        <v>1487</v>
      </c>
    </row>
    <row r="303" spans="1:3" x14ac:dyDescent="0.2">
      <c r="A303" t="str">
        <f t="shared" si="8"/>
        <v/>
      </c>
      <c r="B303" s="10" t="str">
        <f>IF(LEN(B$78&amp;$C303)&lt;&gt;20,"",IF(ISERROR(VLOOKUP(B$78&amp;$C303,'BASES DE DATOS'!$F$3:$J$1796,4,0))=TRUE,"",C303&amp;" "&amp;VLOOKUP(B$78&amp;$C303,'BASES DE DATOS'!$F$3:$J$1796,4,0)))</f>
        <v/>
      </c>
      <c r="C303" s="2" t="s">
        <v>1488</v>
      </c>
    </row>
    <row r="304" spans="1:3" x14ac:dyDescent="0.2">
      <c r="A304" t="str">
        <f t="shared" si="8"/>
        <v/>
      </c>
      <c r="B304" s="10" t="str">
        <f>IF(LEN(B$78&amp;$C304)&lt;&gt;20,"",IF(ISERROR(VLOOKUP(B$78&amp;$C304,'BASES DE DATOS'!$F$3:$J$1796,4,0))=TRUE,"",C304&amp;" "&amp;VLOOKUP(B$78&amp;$C304,'BASES DE DATOS'!$F$3:$J$1796,4,0)))</f>
        <v/>
      </c>
      <c r="C304" s="2" t="s">
        <v>1489</v>
      </c>
    </row>
    <row r="305" spans="1:3" x14ac:dyDescent="0.2">
      <c r="A305" t="str">
        <f t="shared" si="8"/>
        <v/>
      </c>
      <c r="B305" s="10" t="str">
        <f>IF(LEN(B$78&amp;$C305)&lt;&gt;20,"",IF(ISERROR(VLOOKUP(B$78&amp;$C305,'BASES DE DATOS'!$F$3:$J$1796,4,0))=TRUE,"",C305&amp;" "&amp;VLOOKUP(B$78&amp;$C305,'BASES DE DATOS'!$F$3:$J$1796,4,0)))</f>
        <v/>
      </c>
      <c r="C305" s="2" t="s">
        <v>1490</v>
      </c>
    </row>
    <row r="306" spans="1:3" x14ac:dyDescent="0.2">
      <c r="A306" t="str">
        <f t="shared" si="8"/>
        <v/>
      </c>
      <c r="B306" s="10" t="str">
        <f>IF(LEN(B$78&amp;$C306)&lt;&gt;20,"",IF(ISERROR(VLOOKUP(B$78&amp;$C306,'BASES DE DATOS'!$F$3:$J$1796,4,0))=TRUE,"",C306&amp;" "&amp;VLOOKUP(B$78&amp;$C306,'BASES DE DATOS'!$F$3:$J$1796,4,0)))</f>
        <v/>
      </c>
      <c r="C306" s="2" t="s">
        <v>1491</v>
      </c>
    </row>
    <row r="307" spans="1:3" x14ac:dyDescent="0.2">
      <c r="A307" t="str">
        <f t="shared" si="8"/>
        <v/>
      </c>
      <c r="B307" s="10" t="str">
        <f>IF(LEN(B$78&amp;$C307)&lt;&gt;20,"",IF(ISERROR(VLOOKUP(B$78&amp;$C307,'BASES DE DATOS'!$F$3:$J$1796,4,0))=TRUE,"",C307&amp;" "&amp;VLOOKUP(B$78&amp;$C307,'BASES DE DATOS'!$F$3:$J$1796,4,0)))</f>
        <v/>
      </c>
      <c r="C307" s="2" t="s">
        <v>1492</v>
      </c>
    </row>
    <row r="308" spans="1:3" x14ac:dyDescent="0.2">
      <c r="A308" t="str">
        <f t="shared" si="8"/>
        <v/>
      </c>
      <c r="B308" s="10" t="str">
        <f>IF(LEN(B$78&amp;$C308)&lt;&gt;20,"",IF(ISERROR(VLOOKUP(B$78&amp;$C308,'BASES DE DATOS'!$F$3:$J$1796,4,0))=TRUE,"",C308&amp;" "&amp;VLOOKUP(B$78&amp;$C308,'BASES DE DATOS'!$F$3:$J$1796,4,0)))</f>
        <v/>
      </c>
      <c r="C308" s="2" t="s">
        <v>1493</v>
      </c>
    </row>
    <row r="309" spans="1:3" x14ac:dyDescent="0.2">
      <c r="A309" t="str">
        <f t="shared" si="8"/>
        <v/>
      </c>
      <c r="B309" s="10" t="str">
        <f>IF(LEN(B$78&amp;$C309)&lt;&gt;20,"",IF(ISERROR(VLOOKUP(B$78&amp;$C309,'BASES DE DATOS'!$F$3:$J$1796,4,0))=TRUE,"",C309&amp;" "&amp;VLOOKUP(B$78&amp;$C309,'BASES DE DATOS'!$F$3:$J$1796,4,0)))</f>
        <v/>
      </c>
      <c r="C309" s="2" t="s">
        <v>1494</v>
      </c>
    </row>
    <row r="310" spans="1:3" x14ac:dyDescent="0.2">
      <c r="A310" t="str">
        <f t="shared" si="8"/>
        <v/>
      </c>
      <c r="B310" s="10" t="str">
        <f>IF(LEN(B$78&amp;$C310)&lt;&gt;20,"",IF(ISERROR(VLOOKUP(B$78&amp;$C310,'BASES DE DATOS'!$F$3:$J$1796,4,0))=TRUE,"",C310&amp;" "&amp;VLOOKUP(B$78&amp;$C310,'BASES DE DATOS'!$F$3:$J$1796,4,0)))</f>
        <v/>
      </c>
      <c r="C310" s="2" t="s">
        <v>1495</v>
      </c>
    </row>
    <row r="311" spans="1:3" x14ac:dyDescent="0.2">
      <c r="A311" t="str">
        <f t="shared" si="8"/>
        <v/>
      </c>
      <c r="B311" s="10" t="str">
        <f>IF(LEN(B$78&amp;$C311)&lt;&gt;20,"",IF(ISERROR(VLOOKUP(B$78&amp;$C311,'BASES DE DATOS'!$F$3:$J$1796,4,0))=TRUE,"",C311&amp;" "&amp;VLOOKUP(B$78&amp;$C311,'BASES DE DATOS'!$F$3:$J$1796,4,0)))</f>
        <v/>
      </c>
      <c r="C311" s="2" t="s">
        <v>1496</v>
      </c>
    </row>
    <row r="312" spans="1:3" x14ac:dyDescent="0.2">
      <c r="A312" t="str">
        <f t="shared" si="8"/>
        <v/>
      </c>
      <c r="B312" s="10" t="str">
        <f>IF(LEN(B$78&amp;$C312)&lt;&gt;20,"",IF(ISERROR(VLOOKUP(B$78&amp;$C312,'BASES DE DATOS'!$F$3:$J$1796,4,0))=TRUE,"",C312&amp;" "&amp;VLOOKUP(B$78&amp;$C312,'BASES DE DATOS'!$F$3:$J$1796,4,0)))</f>
        <v/>
      </c>
      <c r="C312" s="2" t="s">
        <v>1497</v>
      </c>
    </row>
    <row r="313" spans="1:3" x14ac:dyDescent="0.2">
      <c r="A313" t="str">
        <f t="shared" si="8"/>
        <v/>
      </c>
      <c r="B313" s="10" t="str">
        <f>IF(LEN(B$78&amp;$C313)&lt;&gt;20,"",IF(ISERROR(VLOOKUP(B$78&amp;$C313,'BASES DE DATOS'!$F$3:$J$1796,4,0))=TRUE,"",C313&amp;" "&amp;VLOOKUP(B$78&amp;$C313,'BASES DE DATOS'!$F$3:$J$1796,4,0)))</f>
        <v/>
      </c>
      <c r="C313" s="2" t="s">
        <v>1498</v>
      </c>
    </row>
    <row r="314" spans="1:3" x14ac:dyDescent="0.2">
      <c r="A314" t="str">
        <f t="shared" si="8"/>
        <v/>
      </c>
      <c r="B314" s="10" t="str">
        <f>IF(LEN(B$78&amp;$C314)&lt;&gt;20,"",IF(ISERROR(VLOOKUP(B$78&amp;$C314,'BASES DE DATOS'!$F$3:$J$1796,4,0))=TRUE,"",C314&amp;" "&amp;VLOOKUP(B$78&amp;$C314,'BASES DE DATOS'!$F$3:$J$1796,4,0)))</f>
        <v/>
      </c>
      <c r="C314" s="2" t="s">
        <v>1499</v>
      </c>
    </row>
    <row r="315" spans="1:3" x14ac:dyDescent="0.2">
      <c r="A315" t="str">
        <f t="shared" si="8"/>
        <v/>
      </c>
      <c r="B315" s="10" t="str">
        <f>IF(LEN(B$78&amp;$C315)&lt;&gt;20,"",IF(ISERROR(VLOOKUP(B$78&amp;$C315,'BASES DE DATOS'!$F$3:$J$1796,4,0))=TRUE,"",C315&amp;" "&amp;VLOOKUP(B$78&amp;$C315,'BASES DE DATOS'!$F$3:$J$1796,4,0)))</f>
        <v/>
      </c>
      <c r="C315" s="2" t="s">
        <v>1500</v>
      </c>
    </row>
    <row r="316" spans="1:3" x14ac:dyDescent="0.2">
      <c r="A316" t="str">
        <f t="shared" si="8"/>
        <v/>
      </c>
      <c r="B316" s="10" t="str">
        <f>IF(LEN(B$78&amp;$C316)&lt;&gt;20,"",IF(ISERROR(VLOOKUP(B$78&amp;$C316,'BASES DE DATOS'!$F$3:$J$1796,4,0))=TRUE,"",C316&amp;" "&amp;VLOOKUP(B$78&amp;$C316,'BASES DE DATOS'!$F$3:$J$1796,4,0)))</f>
        <v/>
      </c>
      <c r="C316" s="2" t="s">
        <v>1501</v>
      </c>
    </row>
    <row r="317" spans="1:3" x14ac:dyDescent="0.2">
      <c r="A317" t="str">
        <f t="shared" si="8"/>
        <v/>
      </c>
      <c r="B317" s="10" t="str">
        <f>IF(LEN(B$78&amp;$C317)&lt;&gt;20,"",IF(ISERROR(VLOOKUP(B$78&amp;$C317,'BASES DE DATOS'!$F$3:$J$1796,4,0))=TRUE,"",C317&amp;" "&amp;VLOOKUP(B$78&amp;$C317,'BASES DE DATOS'!$F$3:$J$1796,4,0)))</f>
        <v/>
      </c>
      <c r="C317" s="2" t="s">
        <v>1502</v>
      </c>
    </row>
    <row r="318" spans="1:3" x14ac:dyDescent="0.2">
      <c r="A318" t="str">
        <f t="shared" si="8"/>
        <v/>
      </c>
      <c r="B318" s="10" t="str">
        <f>IF(LEN(B$78&amp;$C318)&lt;&gt;20,"",IF(ISERROR(VLOOKUP(B$78&amp;$C318,'BASES DE DATOS'!$F$3:$J$1796,4,0))=TRUE,"",C318&amp;" "&amp;VLOOKUP(B$78&amp;$C318,'BASES DE DATOS'!$F$3:$J$1796,4,0)))</f>
        <v/>
      </c>
      <c r="C318" s="2" t="s">
        <v>1503</v>
      </c>
    </row>
    <row r="319" spans="1:3" x14ac:dyDescent="0.2">
      <c r="A319" t="str">
        <f t="shared" si="8"/>
        <v/>
      </c>
      <c r="B319" s="10" t="str">
        <f>IF(LEN(B$78&amp;$C319)&lt;&gt;20,"",IF(ISERROR(VLOOKUP(B$78&amp;$C319,'BASES DE DATOS'!$F$3:$J$1796,4,0))=TRUE,"",C319&amp;" "&amp;VLOOKUP(B$78&amp;$C319,'BASES DE DATOS'!$F$3:$J$1796,4,0)))</f>
        <v/>
      </c>
      <c r="C319" s="2" t="s">
        <v>1504</v>
      </c>
    </row>
    <row r="320" spans="1:3" x14ac:dyDescent="0.2">
      <c r="A320" t="str">
        <f t="shared" si="8"/>
        <v/>
      </c>
      <c r="B320" s="10" t="str">
        <f>IF(LEN(B$78&amp;$C320)&lt;&gt;20,"",IF(ISERROR(VLOOKUP(B$78&amp;$C320,'BASES DE DATOS'!$F$3:$J$1796,4,0))=TRUE,"",C320&amp;" "&amp;VLOOKUP(B$78&amp;$C320,'BASES DE DATOS'!$F$3:$J$1796,4,0)))</f>
        <v/>
      </c>
      <c r="C320" s="2" t="s">
        <v>1505</v>
      </c>
    </row>
    <row r="321" spans="1:3" x14ac:dyDescent="0.2">
      <c r="A321" t="str">
        <f t="shared" si="8"/>
        <v/>
      </c>
      <c r="B321" s="10" t="str">
        <f>IF(LEN(B$78&amp;$C321)&lt;&gt;20,"",IF(ISERROR(VLOOKUP(B$78&amp;$C321,'BASES DE DATOS'!$F$3:$J$1796,4,0))=TRUE,"",C321&amp;" "&amp;VLOOKUP(B$78&amp;$C321,'BASES DE DATOS'!$F$3:$J$1796,4,0)))</f>
        <v/>
      </c>
      <c r="C321" s="2" t="s">
        <v>1506</v>
      </c>
    </row>
    <row r="322" spans="1:3" x14ac:dyDescent="0.2">
      <c r="A322" t="str">
        <f t="shared" si="8"/>
        <v/>
      </c>
      <c r="B322" s="10" t="str">
        <f>IF(LEN(B$78&amp;$C322)&lt;&gt;20,"",IF(ISERROR(VLOOKUP(B$78&amp;$C322,'BASES DE DATOS'!$F$3:$J$1796,4,0))=TRUE,"",C322&amp;" "&amp;VLOOKUP(B$78&amp;$C322,'BASES DE DATOS'!$F$3:$J$1796,4,0)))</f>
        <v/>
      </c>
      <c r="C322" s="2" t="s">
        <v>1507</v>
      </c>
    </row>
    <row r="323" spans="1:3" x14ac:dyDescent="0.2">
      <c r="A323" t="str">
        <f t="shared" si="8"/>
        <v/>
      </c>
      <c r="B323" s="10" t="str">
        <f>IF(LEN(B$78&amp;$C323)&lt;&gt;20,"",IF(ISERROR(VLOOKUP(B$78&amp;$C323,'BASES DE DATOS'!$F$3:$J$1796,4,0))=TRUE,"",C323&amp;" "&amp;VLOOKUP(B$78&amp;$C323,'BASES DE DATOS'!$F$3:$J$1796,4,0)))</f>
        <v/>
      </c>
      <c r="C323" s="2" t="s">
        <v>1508</v>
      </c>
    </row>
    <row r="324" spans="1:3" x14ac:dyDescent="0.2">
      <c r="A324" t="str">
        <f t="shared" si="8"/>
        <v/>
      </c>
      <c r="B324" s="10" t="str">
        <f>IF(LEN(B$78&amp;$C324)&lt;&gt;20,"",IF(ISERROR(VLOOKUP(B$78&amp;$C324,'BASES DE DATOS'!$F$3:$J$1796,4,0))=TRUE,"",C324&amp;" "&amp;VLOOKUP(B$78&amp;$C324,'BASES DE DATOS'!$F$3:$J$1796,4,0)))</f>
        <v/>
      </c>
      <c r="C324" s="2" t="s">
        <v>1509</v>
      </c>
    </row>
    <row r="325" spans="1:3" x14ac:dyDescent="0.2">
      <c r="A325" t="str">
        <f t="shared" si="8"/>
        <v/>
      </c>
      <c r="B325" s="10" t="str">
        <f>IF(LEN(B$78&amp;$C325)&lt;&gt;20,"",IF(ISERROR(VLOOKUP(B$78&amp;$C325,'BASES DE DATOS'!$F$3:$J$1796,4,0))=TRUE,"",C325&amp;" "&amp;VLOOKUP(B$78&amp;$C325,'BASES DE DATOS'!$F$3:$J$1796,4,0)))</f>
        <v/>
      </c>
      <c r="C325" s="2" t="s">
        <v>1510</v>
      </c>
    </row>
    <row r="326" spans="1:3" x14ac:dyDescent="0.2">
      <c r="A326" t="str">
        <f t="shared" si="8"/>
        <v/>
      </c>
      <c r="B326" s="10" t="str">
        <f>IF(LEN(B$78&amp;$C326)&lt;&gt;20,"",IF(ISERROR(VLOOKUP(B$78&amp;$C326,'BASES DE DATOS'!$F$3:$J$1796,4,0))=TRUE,"",C326&amp;" "&amp;VLOOKUP(B$78&amp;$C326,'BASES DE DATOS'!$F$3:$J$1796,4,0)))</f>
        <v/>
      </c>
      <c r="C326" s="2" t="s">
        <v>1511</v>
      </c>
    </row>
    <row r="327" spans="1:3" x14ac:dyDescent="0.2">
      <c r="A327" t="str">
        <f t="shared" si="8"/>
        <v/>
      </c>
      <c r="B327" s="10" t="str">
        <f>IF(LEN(B$78&amp;$C327)&lt;&gt;20,"",IF(ISERROR(VLOOKUP(B$78&amp;$C327,'BASES DE DATOS'!$F$3:$J$1796,4,0))=TRUE,"",C327&amp;" "&amp;VLOOKUP(B$78&amp;$C327,'BASES DE DATOS'!$F$3:$J$1796,4,0)))</f>
        <v/>
      </c>
      <c r="C327" s="2" t="s">
        <v>1512</v>
      </c>
    </row>
    <row r="328" spans="1:3" x14ac:dyDescent="0.2">
      <c r="A328" t="str">
        <f t="shared" si="8"/>
        <v/>
      </c>
      <c r="B328" s="10" t="str">
        <f>IF(LEN(B$78&amp;$C328)&lt;&gt;20,"",IF(ISERROR(VLOOKUP(B$78&amp;$C328,'BASES DE DATOS'!$F$3:$J$1796,4,0))=TRUE,"",C328&amp;" "&amp;VLOOKUP(B$78&amp;$C328,'BASES DE DATOS'!$F$3:$J$1796,4,0)))</f>
        <v/>
      </c>
      <c r="C328" s="2" t="s">
        <v>1513</v>
      </c>
    </row>
    <row r="329" spans="1:3" x14ac:dyDescent="0.2">
      <c r="A329" t="str">
        <f t="shared" si="8"/>
        <v/>
      </c>
      <c r="B329" s="10" t="str">
        <f>IF(LEN(B$78&amp;$C329)&lt;&gt;20,"",IF(ISERROR(VLOOKUP(B$78&amp;$C329,'BASES DE DATOS'!$F$3:$J$1796,4,0))=TRUE,"",C329&amp;" "&amp;VLOOKUP(B$78&amp;$C329,'BASES DE DATOS'!$F$3:$J$1796,4,0)))</f>
        <v/>
      </c>
      <c r="C329" s="2" t="s">
        <v>1514</v>
      </c>
    </row>
    <row r="330" spans="1:3" x14ac:dyDescent="0.2">
      <c r="A330" t="str">
        <f t="shared" si="8"/>
        <v/>
      </c>
      <c r="B330" s="10" t="str">
        <f>IF(LEN(B$78&amp;$C330)&lt;&gt;20,"",IF(ISERROR(VLOOKUP(B$78&amp;$C330,'BASES DE DATOS'!$F$3:$J$1796,4,0))=TRUE,"",C330&amp;" "&amp;VLOOKUP(B$78&amp;$C330,'BASES DE DATOS'!$F$3:$J$1796,4,0)))</f>
        <v/>
      </c>
      <c r="C330" s="2" t="s">
        <v>1515</v>
      </c>
    </row>
    <row r="331" spans="1:3" x14ac:dyDescent="0.2">
      <c r="A331" t="str">
        <f t="shared" si="8"/>
        <v/>
      </c>
      <c r="B331" s="10" t="str">
        <f>IF(LEN(B$78&amp;$C331)&lt;&gt;20,"",IF(ISERROR(VLOOKUP(B$78&amp;$C331,'BASES DE DATOS'!$F$3:$J$1796,4,0))=TRUE,"",C331&amp;" "&amp;VLOOKUP(B$78&amp;$C331,'BASES DE DATOS'!$F$3:$J$1796,4,0)))</f>
        <v/>
      </c>
      <c r="C331" s="2" t="s">
        <v>1516</v>
      </c>
    </row>
    <row r="332" spans="1:3" x14ac:dyDescent="0.2">
      <c r="A332" t="str">
        <f t="shared" si="8"/>
        <v/>
      </c>
      <c r="B332" s="10" t="str">
        <f>IF(LEN(B$78&amp;$C332)&lt;&gt;20,"",IF(ISERROR(VLOOKUP(B$78&amp;$C332,'BASES DE DATOS'!$F$3:$J$1796,4,0))=TRUE,"",C332&amp;" "&amp;VLOOKUP(B$78&amp;$C332,'BASES DE DATOS'!$F$3:$J$1796,4,0)))</f>
        <v/>
      </c>
      <c r="C332" s="2" t="s">
        <v>1517</v>
      </c>
    </row>
    <row r="333" spans="1:3" x14ac:dyDescent="0.2">
      <c r="A333" t="str">
        <f t="shared" si="8"/>
        <v/>
      </c>
      <c r="B333" s="10" t="str">
        <f>IF(LEN(B$78&amp;$C333)&lt;&gt;20,"",IF(ISERROR(VLOOKUP(B$78&amp;$C333,'BASES DE DATOS'!$F$3:$J$1796,4,0))=TRUE,"",C333&amp;" "&amp;VLOOKUP(B$78&amp;$C333,'BASES DE DATOS'!$F$3:$J$1796,4,0)))</f>
        <v/>
      </c>
      <c r="C333" s="2" t="s">
        <v>1518</v>
      </c>
    </row>
    <row r="334" spans="1:3" x14ac:dyDescent="0.2">
      <c r="A334" t="str">
        <f t="shared" si="8"/>
        <v/>
      </c>
      <c r="B334" s="10" t="str">
        <f>IF(LEN(B$78&amp;$C334)&lt;&gt;20,"",IF(ISERROR(VLOOKUP(B$78&amp;$C334,'BASES DE DATOS'!$F$3:$J$1796,4,0))=TRUE,"",C334&amp;" "&amp;VLOOKUP(B$78&amp;$C334,'BASES DE DATOS'!$F$3:$J$1796,4,0)))</f>
        <v/>
      </c>
      <c r="C334" s="2" t="s">
        <v>1519</v>
      </c>
    </row>
    <row r="335" spans="1:3" x14ac:dyDescent="0.2">
      <c r="A335" t="str">
        <f t="shared" si="8"/>
        <v/>
      </c>
      <c r="B335" s="10" t="str">
        <f>IF(LEN(B$78&amp;$C335)&lt;&gt;20,"",IF(ISERROR(VLOOKUP(B$78&amp;$C335,'BASES DE DATOS'!$F$3:$J$1796,4,0))=TRUE,"",C335&amp;" "&amp;VLOOKUP(B$78&amp;$C335,'BASES DE DATOS'!$F$3:$J$1796,4,0)))</f>
        <v/>
      </c>
      <c r="C335" s="2" t="s">
        <v>1520</v>
      </c>
    </row>
    <row r="336" spans="1:3" x14ac:dyDescent="0.2">
      <c r="A336" t="str">
        <f t="shared" si="8"/>
        <v/>
      </c>
      <c r="B336" s="10" t="str">
        <f>IF(LEN(B$78&amp;$C336)&lt;&gt;20,"",IF(ISERROR(VLOOKUP(B$78&amp;$C336,'BASES DE DATOS'!$F$3:$J$1796,4,0))=TRUE,"",C336&amp;" "&amp;VLOOKUP(B$78&amp;$C336,'BASES DE DATOS'!$F$3:$J$1796,4,0)))</f>
        <v/>
      </c>
      <c r="C336" s="2" t="s">
        <v>1521</v>
      </c>
    </row>
    <row r="337" spans="1:3" x14ac:dyDescent="0.2">
      <c r="A337" t="str">
        <f t="shared" si="8"/>
        <v/>
      </c>
      <c r="B337" s="10" t="str">
        <f>IF(LEN(B$78&amp;$C337)&lt;&gt;20,"",IF(ISERROR(VLOOKUP(B$78&amp;$C337,'BASES DE DATOS'!$F$3:$J$1796,4,0))=TRUE,"",C337&amp;" "&amp;VLOOKUP(B$78&amp;$C337,'BASES DE DATOS'!$F$3:$J$1796,4,0)))</f>
        <v/>
      </c>
      <c r="C337" s="2" t="s">
        <v>1522</v>
      </c>
    </row>
    <row r="338" spans="1:3" x14ac:dyDescent="0.2">
      <c r="A338" t="str">
        <f t="shared" si="8"/>
        <v/>
      </c>
      <c r="B338" s="10" t="str">
        <f>IF(LEN(B$78&amp;$C338)&lt;&gt;20,"",IF(ISERROR(VLOOKUP(B$78&amp;$C338,'BASES DE DATOS'!$F$3:$J$1796,4,0))=TRUE,"",C338&amp;" "&amp;VLOOKUP(B$78&amp;$C338,'BASES DE DATOS'!$F$3:$J$1796,4,0)))</f>
        <v/>
      </c>
      <c r="C338" s="2" t="s">
        <v>1523</v>
      </c>
    </row>
    <row r="339" spans="1:3" x14ac:dyDescent="0.2">
      <c r="A339" t="str">
        <f t="shared" si="8"/>
        <v/>
      </c>
      <c r="B339" s="10" t="str">
        <f>IF(LEN(B$78&amp;$C339)&lt;&gt;20,"",IF(ISERROR(VLOOKUP(B$78&amp;$C339,'BASES DE DATOS'!$F$3:$J$1796,4,0))=TRUE,"",C339&amp;" "&amp;VLOOKUP(B$78&amp;$C339,'BASES DE DATOS'!$F$3:$J$1796,4,0)))</f>
        <v/>
      </c>
      <c r="C339" s="2" t="s">
        <v>1524</v>
      </c>
    </row>
    <row r="340" spans="1:3" x14ac:dyDescent="0.2">
      <c r="A340" t="str">
        <f t="shared" si="8"/>
        <v/>
      </c>
      <c r="B340" s="10" t="str">
        <f>IF(LEN(B$78&amp;$C340)&lt;&gt;20,"",IF(ISERROR(VLOOKUP(B$78&amp;$C340,'BASES DE DATOS'!$F$3:$J$1796,4,0))=TRUE,"",C340&amp;" "&amp;VLOOKUP(B$78&amp;$C340,'BASES DE DATOS'!$F$3:$J$1796,4,0)))</f>
        <v/>
      </c>
      <c r="C340" s="2" t="s">
        <v>1525</v>
      </c>
    </row>
    <row r="341" spans="1:3" x14ac:dyDescent="0.2">
      <c r="A341" t="str">
        <f t="shared" si="8"/>
        <v/>
      </c>
      <c r="B341" s="10" t="str">
        <f>IF(LEN(B$78&amp;$C341)&lt;&gt;20,"",IF(ISERROR(VLOOKUP(B$78&amp;$C341,'BASES DE DATOS'!$F$3:$J$1796,4,0))=TRUE,"",C341&amp;" "&amp;VLOOKUP(B$78&amp;$C341,'BASES DE DATOS'!$F$3:$J$1796,4,0)))</f>
        <v/>
      </c>
      <c r="C341" s="2" t="s">
        <v>1526</v>
      </c>
    </row>
    <row r="342" spans="1:3" x14ac:dyDescent="0.2">
      <c r="A342" t="str">
        <f t="shared" si="8"/>
        <v/>
      </c>
      <c r="B342" s="10" t="str">
        <f>IF(LEN(B$78&amp;$C342)&lt;&gt;20,"",IF(ISERROR(VLOOKUP(B$78&amp;$C342,'BASES DE DATOS'!$F$3:$J$1796,4,0))=TRUE,"",C342&amp;" "&amp;VLOOKUP(B$78&amp;$C342,'BASES DE DATOS'!$F$3:$J$1796,4,0)))</f>
        <v/>
      </c>
      <c r="C342" s="2" t="s">
        <v>1527</v>
      </c>
    </row>
    <row r="343" spans="1:3" x14ac:dyDescent="0.2">
      <c r="A343" t="str">
        <f t="shared" si="8"/>
        <v/>
      </c>
      <c r="B343" s="10" t="str">
        <f>IF(LEN(B$78&amp;$C343)&lt;&gt;20,"",IF(ISERROR(VLOOKUP(B$78&amp;$C343,'BASES DE DATOS'!$F$3:$J$1796,4,0))=TRUE,"",C343&amp;" "&amp;VLOOKUP(B$78&amp;$C343,'BASES DE DATOS'!$F$3:$J$1796,4,0)))</f>
        <v/>
      </c>
      <c r="C343" s="2" t="s">
        <v>1528</v>
      </c>
    </row>
    <row r="344" spans="1:3" x14ac:dyDescent="0.2">
      <c r="A344" t="str">
        <f t="shared" si="8"/>
        <v/>
      </c>
      <c r="B344" s="10" t="str">
        <f>IF(LEN(B$78&amp;$C344)&lt;&gt;20,"",IF(ISERROR(VLOOKUP(B$78&amp;$C344,'BASES DE DATOS'!$F$3:$J$1796,4,0))=TRUE,"",C344&amp;" "&amp;VLOOKUP(B$78&amp;$C344,'BASES DE DATOS'!$F$3:$J$1796,4,0)))</f>
        <v/>
      </c>
      <c r="C344" s="2" t="s">
        <v>1529</v>
      </c>
    </row>
    <row r="345" spans="1:3" x14ac:dyDescent="0.2">
      <c r="A345" t="str">
        <f t="shared" si="8"/>
        <v/>
      </c>
      <c r="B345" s="10" t="str">
        <f>IF(LEN(B$78&amp;$C345)&lt;&gt;20,"",IF(ISERROR(VLOOKUP(B$78&amp;$C345,'BASES DE DATOS'!$F$3:$J$1796,4,0))=TRUE,"",C345&amp;" "&amp;VLOOKUP(B$78&amp;$C345,'BASES DE DATOS'!$F$3:$J$1796,4,0)))</f>
        <v/>
      </c>
      <c r="C345" s="2" t="s">
        <v>1530</v>
      </c>
    </row>
    <row r="346" spans="1:3" x14ac:dyDescent="0.2">
      <c r="A346" t="str">
        <f t="shared" si="8"/>
        <v/>
      </c>
      <c r="B346" s="10" t="str">
        <f>IF(LEN(B$78&amp;$C346)&lt;&gt;20,"",IF(ISERROR(VLOOKUP(B$78&amp;$C346,'BASES DE DATOS'!$F$3:$J$1796,4,0))=TRUE,"",C346&amp;" "&amp;VLOOKUP(B$78&amp;$C346,'BASES DE DATOS'!$F$3:$J$1796,4,0)))</f>
        <v/>
      </c>
      <c r="C346" s="2" t="s">
        <v>1531</v>
      </c>
    </row>
    <row r="347" spans="1:3" x14ac:dyDescent="0.2">
      <c r="A347" t="str">
        <f t="shared" si="8"/>
        <v/>
      </c>
      <c r="B347" s="10" t="str">
        <f>IF(LEN(B$78&amp;$C347)&lt;&gt;20,"",IF(ISERROR(VLOOKUP(B$78&amp;$C347,'BASES DE DATOS'!$F$3:$J$1796,4,0))=TRUE,"",C347&amp;" "&amp;VLOOKUP(B$78&amp;$C347,'BASES DE DATOS'!$F$3:$J$1796,4,0)))</f>
        <v/>
      </c>
      <c r="C347" s="2" t="s">
        <v>1532</v>
      </c>
    </row>
    <row r="348" spans="1:3" x14ac:dyDescent="0.2">
      <c r="A348" t="str">
        <f t="shared" si="8"/>
        <v/>
      </c>
      <c r="B348" s="10" t="str">
        <f>IF(LEN(B$78&amp;$C348)&lt;&gt;20,"",IF(ISERROR(VLOOKUP(B$78&amp;$C348,'BASES DE DATOS'!$F$3:$J$1796,4,0))=TRUE,"",C348&amp;" "&amp;VLOOKUP(B$78&amp;$C348,'BASES DE DATOS'!$F$3:$J$1796,4,0)))</f>
        <v/>
      </c>
      <c r="C348" s="2" t="s">
        <v>1533</v>
      </c>
    </row>
    <row r="349" spans="1:3" x14ac:dyDescent="0.2">
      <c r="A349" t="str">
        <f t="shared" si="8"/>
        <v/>
      </c>
      <c r="B349" s="10" t="str">
        <f>IF(LEN(B$78&amp;$C349)&lt;&gt;20,"",IF(ISERROR(VLOOKUP(B$78&amp;$C349,'BASES DE DATOS'!$F$3:$J$1796,4,0))=TRUE,"",C349&amp;" "&amp;VLOOKUP(B$78&amp;$C349,'BASES DE DATOS'!$F$3:$J$1796,4,0)))</f>
        <v/>
      </c>
      <c r="C349" s="2" t="s">
        <v>1534</v>
      </c>
    </row>
    <row r="350" spans="1:3" x14ac:dyDescent="0.2">
      <c r="A350" t="str">
        <f t="shared" si="8"/>
        <v/>
      </c>
      <c r="B350" s="10" t="str">
        <f>IF(LEN(B$78&amp;$C350)&lt;&gt;20,"",IF(ISERROR(VLOOKUP(B$78&amp;$C350,'BASES DE DATOS'!$F$3:$J$1796,4,0))=TRUE,"",C350&amp;" "&amp;VLOOKUP(B$78&amp;$C350,'BASES DE DATOS'!$F$3:$J$1796,4,0)))</f>
        <v/>
      </c>
      <c r="C350" s="2" t="s">
        <v>1535</v>
      </c>
    </row>
    <row r="351" spans="1:3" x14ac:dyDescent="0.2">
      <c r="A351" t="str">
        <f t="shared" si="8"/>
        <v/>
      </c>
      <c r="B351" s="10" t="str">
        <f>IF(LEN(B$78&amp;$C351)&lt;&gt;20,"",IF(ISERROR(VLOOKUP(B$78&amp;$C351,'BASES DE DATOS'!$F$3:$J$1796,4,0))=TRUE,"",C351&amp;" "&amp;VLOOKUP(B$78&amp;$C351,'BASES DE DATOS'!$F$3:$J$1796,4,0)))</f>
        <v/>
      </c>
      <c r="C351" s="2" t="s">
        <v>1536</v>
      </c>
    </row>
    <row r="352" spans="1:3" x14ac:dyDescent="0.2">
      <c r="A352" t="str">
        <f t="shared" si="8"/>
        <v/>
      </c>
      <c r="B352" s="10" t="str">
        <f>IF(LEN(B$78&amp;$C352)&lt;&gt;20,"",IF(ISERROR(VLOOKUP(B$78&amp;$C352,'BASES DE DATOS'!$F$3:$J$1796,4,0))=TRUE,"",C352&amp;" "&amp;VLOOKUP(B$78&amp;$C352,'BASES DE DATOS'!$F$3:$J$1796,4,0)))</f>
        <v/>
      </c>
      <c r="C352" s="2" t="s">
        <v>1537</v>
      </c>
    </row>
    <row r="353" spans="1:3" x14ac:dyDescent="0.2">
      <c r="A353" t="str">
        <f t="shared" si="8"/>
        <v/>
      </c>
      <c r="B353" s="10" t="str">
        <f>IF(LEN(B$78&amp;$C353)&lt;&gt;20,"",IF(ISERROR(VLOOKUP(B$78&amp;$C353,'BASES DE DATOS'!$F$3:$J$1796,4,0))=TRUE,"",C353&amp;" "&amp;VLOOKUP(B$78&amp;$C353,'BASES DE DATOS'!$F$3:$J$1796,4,0)))</f>
        <v/>
      </c>
      <c r="C353" s="2" t="s">
        <v>1538</v>
      </c>
    </row>
    <row r="354" spans="1:3" x14ac:dyDescent="0.2">
      <c r="A354" t="str">
        <f t="shared" si="8"/>
        <v/>
      </c>
      <c r="B354" s="10" t="str">
        <f>IF(LEN(B$78&amp;$C354)&lt;&gt;20,"",IF(ISERROR(VLOOKUP(B$78&amp;$C354,'BASES DE DATOS'!$F$3:$J$1796,4,0))=TRUE,"",C354&amp;" "&amp;VLOOKUP(B$78&amp;$C354,'BASES DE DATOS'!$F$3:$J$1796,4,0)))</f>
        <v/>
      </c>
      <c r="C354" s="2" t="s">
        <v>1539</v>
      </c>
    </row>
    <row r="355" spans="1:3" x14ac:dyDescent="0.2">
      <c r="A355" t="str">
        <f t="shared" si="8"/>
        <v/>
      </c>
      <c r="B355" s="10" t="str">
        <f>IF(LEN(B$78&amp;$C355)&lt;&gt;20,"",IF(ISERROR(VLOOKUP(B$78&amp;$C355,'BASES DE DATOS'!$F$3:$J$1796,4,0))=TRUE,"",C355&amp;" "&amp;VLOOKUP(B$78&amp;$C355,'BASES DE DATOS'!$F$3:$J$1796,4,0)))</f>
        <v/>
      </c>
      <c r="C355" s="2" t="s">
        <v>1540</v>
      </c>
    </row>
    <row r="356" spans="1:3" x14ac:dyDescent="0.2">
      <c r="A356" t="str">
        <f t="shared" si="8"/>
        <v/>
      </c>
      <c r="B356" s="10" t="str">
        <f>IF(LEN(B$78&amp;$C356)&lt;&gt;20,"",IF(ISERROR(VLOOKUP(B$78&amp;$C356,'BASES DE DATOS'!$F$3:$J$1796,4,0))=TRUE,"",C356&amp;" "&amp;VLOOKUP(B$78&amp;$C356,'BASES DE DATOS'!$F$3:$J$1796,4,0)))</f>
        <v/>
      </c>
      <c r="C356" s="2" t="s">
        <v>1541</v>
      </c>
    </row>
    <row r="357" spans="1:3" x14ac:dyDescent="0.2">
      <c r="A357" t="str">
        <f t="shared" si="8"/>
        <v/>
      </c>
      <c r="B357" s="10" t="str">
        <f>IF(LEN(B$78&amp;$C357)&lt;&gt;20,"",IF(ISERROR(VLOOKUP(B$78&amp;$C357,'BASES DE DATOS'!$F$3:$J$1796,4,0))=TRUE,"",C357&amp;" "&amp;VLOOKUP(B$78&amp;$C357,'BASES DE DATOS'!$F$3:$J$1796,4,0)))</f>
        <v/>
      </c>
      <c r="C357" s="2" t="s">
        <v>1542</v>
      </c>
    </row>
    <row r="358" spans="1:3" x14ac:dyDescent="0.2">
      <c r="A358" t="str">
        <f t="shared" si="8"/>
        <v/>
      </c>
      <c r="B358" s="10" t="str">
        <f>IF(LEN(B$78&amp;$C358)&lt;&gt;20,"",IF(ISERROR(VLOOKUP(B$78&amp;$C358,'BASES DE DATOS'!$F$3:$J$1796,4,0))=TRUE,"",C358&amp;" "&amp;VLOOKUP(B$78&amp;$C358,'BASES DE DATOS'!$F$3:$J$1796,4,0)))</f>
        <v/>
      </c>
      <c r="C358" s="2" t="s">
        <v>1543</v>
      </c>
    </row>
    <row r="359" spans="1:3" x14ac:dyDescent="0.2">
      <c r="A359" t="str">
        <f t="shared" si="8"/>
        <v/>
      </c>
      <c r="B359" s="10" t="str">
        <f>IF(LEN(B$78&amp;$C359)&lt;&gt;20,"",IF(ISERROR(VLOOKUP(B$78&amp;$C359,'BASES DE DATOS'!$F$3:$J$1796,4,0))=TRUE,"",C359&amp;" "&amp;VLOOKUP(B$78&amp;$C359,'BASES DE DATOS'!$F$3:$J$1796,4,0)))</f>
        <v/>
      </c>
      <c r="C359" s="2" t="s">
        <v>1544</v>
      </c>
    </row>
    <row r="360" spans="1:3" x14ac:dyDescent="0.2">
      <c r="A360" t="str">
        <f t="shared" si="8"/>
        <v/>
      </c>
      <c r="B360" s="10" t="str">
        <f>IF(LEN(B$78&amp;$C360)&lt;&gt;20,"",IF(ISERROR(VLOOKUP(B$78&amp;$C360,'BASES DE DATOS'!$F$3:$J$1796,4,0))=TRUE,"",C360&amp;" "&amp;VLOOKUP(B$78&amp;$C360,'BASES DE DATOS'!$F$3:$J$1796,4,0)))</f>
        <v/>
      </c>
      <c r="C360" s="2" t="s">
        <v>1545</v>
      </c>
    </row>
    <row r="361" spans="1:3" x14ac:dyDescent="0.2">
      <c r="A361" t="str">
        <f t="shared" si="8"/>
        <v/>
      </c>
      <c r="B361" s="10" t="str">
        <f>IF(LEN(B$78&amp;$C361)&lt;&gt;20,"",IF(ISERROR(VLOOKUP(B$78&amp;$C361,'BASES DE DATOS'!$F$3:$J$1796,4,0))=TRUE,"",C361&amp;" "&amp;VLOOKUP(B$78&amp;$C361,'BASES DE DATOS'!$F$3:$J$1796,4,0)))</f>
        <v/>
      </c>
      <c r="C361" s="2" t="s">
        <v>1546</v>
      </c>
    </row>
    <row r="362" spans="1:3" x14ac:dyDescent="0.2">
      <c r="A362" t="str">
        <f t="shared" si="8"/>
        <v/>
      </c>
      <c r="B362" s="10" t="str">
        <f>IF(LEN(B$78&amp;$C362)&lt;&gt;20,"",IF(ISERROR(VLOOKUP(B$78&amp;$C362,'BASES DE DATOS'!$F$3:$J$1796,4,0))=TRUE,"",C362&amp;" "&amp;VLOOKUP(B$78&amp;$C362,'BASES DE DATOS'!$F$3:$J$1796,4,0)))</f>
        <v/>
      </c>
      <c r="C362" s="2" t="s">
        <v>1547</v>
      </c>
    </row>
    <row r="363" spans="1:3" x14ac:dyDescent="0.2">
      <c r="A363" t="str">
        <f t="shared" si="8"/>
        <v/>
      </c>
      <c r="B363" s="10" t="str">
        <f>IF(LEN(B$78&amp;$C363)&lt;&gt;20,"",IF(ISERROR(VLOOKUP(B$78&amp;$C363,'BASES DE DATOS'!$F$3:$J$1796,4,0))=TRUE,"",C363&amp;" "&amp;VLOOKUP(B$78&amp;$C363,'BASES DE DATOS'!$F$3:$J$1796,4,0)))</f>
        <v/>
      </c>
      <c r="C363" s="2" t="s">
        <v>1548</v>
      </c>
    </row>
    <row r="364" spans="1:3" x14ac:dyDescent="0.2">
      <c r="A364" t="str">
        <f t="shared" ref="A364:A400" si="9">MID(B364,1,250)</f>
        <v/>
      </c>
      <c r="B364" s="10" t="str">
        <f>IF(LEN(B$78&amp;$C364)&lt;&gt;20,"",IF(ISERROR(VLOOKUP(B$78&amp;$C364,'BASES DE DATOS'!$F$3:$J$1796,4,0))=TRUE,"",C364&amp;" "&amp;VLOOKUP(B$78&amp;$C364,'BASES DE DATOS'!$F$3:$J$1796,4,0)))</f>
        <v/>
      </c>
      <c r="C364" s="2" t="s">
        <v>1549</v>
      </c>
    </row>
    <row r="365" spans="1:3" x14ac:dyDescent="0.2">
      <c r="A365" t="str">
        <f t="shared" si="9"/>
        <v/>
      </c>
      <c r="B365" s="10" t="str">
        <f>IF(LEN(B$78&amp;$C365)&lt;&gt;20,"",IF(ISERROR(VLOOKUP(B$78&amp;$C365,'BASES DE DATOS'!$F$3:$J$1796,4,0))=TRUE,"",C365&amp;" "&amp;VLOOKUP(B$78&amp;$C365,'BASES DE DATOS'!$F$3:$J$1796,4,0)))</f>
        <v/>
      </c>
      <c r="C365" s="2" t="s">
        <v>1550</v>
      </c>
    </row>
    <row r="366" spans="1:3" x14ac:dyDescent="0.2">
      <c r="A366" t="str">
        <f t="shared" si="9"/>
        <v/>
      </c>
      <c r="B366" s="10" t="str">
        <f>IF(LEN(B$78&amp;$C366)&lt;&gt;20,"",IF(ISERROR(VLOOKUP(B$78&amp;$C366,'BASES DE DATOS'!$F$3:$J$1796,4,0))=TRUE,"",C366&amp;" "&amp;VLOOKUP(B$78&amp;$C366,'BASES DE DATOS'!$F$3:$J$1796,4,0)))</f>
        <v/>
      </c>
      <c r="C366" s="2" t="s">
        <v>1551</v>
      </c>
    </row>
    <row r="367" spans="1:3" x14ac:dyDescent="0.2">
      <c r="A367" t="str">
        <f t="shared" si="9"/>
        <v/>
      </c>
      <c r="B367" s="10" t="str">
        <f>IF(LEN(B$78&amp;$C367)&lt;&gt;20,"",IF(ISERROR(VLOOKUP(B$78&amp;$C367,'BASES DE DATOS'!$F$3:$J$1796,4,0))=TRUE,"",C367&amp;" "&amp;VLOOKUP(B$78&amp;$C367,'BASES DE DATOS'!$F$3:$J$1796,4,0)))</f>
        <v/>
      </c>
      <c r="C367" s="2" t="s">
        <v>1552</v>
      </c>
    </row>
    <row r="368" spans="1:3" x14ac:dyDescent="0.2">
      <c r="A368" t="str">
        <f t="shared" si="9"/>
        <v/>
      </c>
      <c r="B368" s="10" t="str">
        <f>IF(LEN(B$78&amp;$C368)&lt;&gt;20,"",IF(ISERROR(VLOOKUP(B$78&amp;$C368,'BASES DE DATOS'!$F$3:$J$1796,4,0))=TRUE,"",C368&amp;" "&amp;VLOOKUP(B$78&amp;$C368,'BASES DE DATOS'!$F$3:$J$1796,4,0)))</f>
        <v/>
      </c>
      <c r="C368" s="2" t="s">
        <v>1553</v>
      </c>
    </row>
    <row r="369" spans="1:3" x14ac:dyDescent="0.2">
      <c r="A369" t="str">
        <f t="shared" si="9"/>
        <v/>
      </c>
      <c r="B369" s="10" t="str">
        <f>IF(LEN(B$78&amp;$C369)&lt;&gt;20,"",IF(ISERROR(VLOOKUP(B$78&amp;$C369,'BASES DE DATOS'!$F$3:$J$1796,4,0))=TRUE,"",C369&amp;" "&amp;VLOOKUP(B$78&amp;$C369,'BASES DE DATOS'!$F$3:$J$1796,4,0)))</f>
        <v/>
      </c>
      <c r="C369" s="2" t="s">
        <v>1554</v>
      </c>
    </row>
    <row r="370" spans="1:3" x14ac:dyDescent="0.2">
      <c r="A370" t="str">
        <f t="shared" si="9"/>
        <v/>
      </c>
      <c r="B370" s="10" t="str">
        <f>IF(LEN(B$78&amp;$C370)&lt;&gt;20,"",IF(ISERROR(VLOOKUP(B$78&amp;$C370,'BASES DE DATOS'!$F$3:$J$1796,4,0))=TRUE,"",C370&amp;" "&amp;VLOOKUP(B$78&amp;$C370,'BASES DE DATOS'!$F$3:$J$1796,4,0)))</f>
        <v/>
      </c>
      <c r="C370" s="2" t="s">
        <v>1555</v>
      </c>
    </row>
    <row r="371" spans="1:3" x14ac:dyDescent="0.2">
      <c r="A371" t="str">
        <f t="shared" si="9"/>
        <v/>
      </c>
      <c r="B371" s="10" t="str">
        <f>IF(LEN(B$78&amp;$C371)&lt;&gt;20,"",IF(ISERROR(VLOOKUP(B$78&amp;$C371,'BASES DE DATOS'!$F$3:$J$1796,4,0))=TRUE,"",C371&amp;" "&amp;VLOOKUP(B$78&amp;$C371,'BASES DE DATOS'!$F$3:$J$1796,4,0)))</f>
        <v/>
      </c>
      <c r="C371" s="2" t="s">
        <v>1556</v>
      </c>
    </row>
    <row r="372" spans="1:3" x14ac:dyDescent="0.2">
      <c r="A372" t="str">
        <f t="shared" si="9"/>
        <v/>
      </c>
      <c r="B372" s="10" t="str">
        <f>IF(LEN(B$78&amp;$C372)&lt;&gt;20,"",IF(ISERROR(VLOOKUP(B$78&amp;$C372,'BASES DE DATOS'!$F$3:$J$1796,4,0))=TRUE,"",C372&amp;" "&amp;VLOOKUP(B$78&amp;$C372,'BASES DE DATOS'!$F$3:$J$1796,4,0)))</f>
        <v/>
      </c>
      <c r="C372" s="2" t="s">
        <v>1557</v>
      </c>
    </row>
    <row r="373" spans="1:3" x14ac:dyDescent="0.2">
      <c r="A373" t="str">
        <f t="shared" si="9"/>
        <v/>
      </c>
      <c r="B373" s="10" t="str">
        <f>IF(LEN(B$78&amp;$C373)&lt;&gt;20,"",IF(ISERROR(VLOOKUP(B$78&amp;$C373,'BASES DE DATOS'!$F$3:$J$1796,4,0))=TRUE,"",C373&amp;" "&amp;VLOOKUP(B$78&amp;$C373,'BASES DE DATOS'!$F$3:$J$1796,4,0)))</f>
        <v/>
      </c>
      <c r="C373" s="2" t="s">
        <v>1558</v>
      </c>
    </row>
    <row r="374" spans="1:3" x14ac:dyDescent="0.2">
      <c r="A374" t="str">
        <f t="shared" si="9"/>
        <v/>
      </c>
      <c r="B374" s="10" t="str">
        <f>IF(LEN(B$78&amp;$C374)&lt;&gt;20,"",IF(ISERROR(VLOOKUP(B$78&amp;$C374,'BASES DE DATOS'!$F$3:$J$1796,4,0))=TRUE,"",C374&amp;" "&amp;VLOOKUP(B$78&amp;$C374,'BASES DE DATOS'!$F$3:$J$1796,4,0)))</f>
        <v/>
      </c>
      <c r="C374" s="2" t="s">
        <v>1559</v>
      </c>
    </row>
    <row r="375" spans="1:3" x14ac:dyDescent="0.2">
      <c r="A375" t="str">
        <f t="shared" si="9"/>
        <v/>
      </c>
      <c r="B375" s="10" t="str">
        <f>IF(LEN(B$78&amp;$C375)&lt;&gt;20,"",IF(ISERROR(VLOOKUP(B$78&amp;$C375,'BASES DE DATOS'!$F$3:$J$1796,4,0))=TRUE,"",C375&amp;" "&amp;VLOOKUP(B$78&amp;$C375,'BASES DE DATOS'!$F$3:$J$1796,4,0)))</f>
        <v/>
      </c>
      <c r="C375" s="2" t="s">
        <v>1560</v>
      </c>
    </row>
    <row r="376" spans="1:3" x14ac:dyDescent="0.2">
      <c r="A376" t="str">
        <f t="shared" si="9"/>
        <v/>
      </c>
      <c r="B376" s="10" t="str">
        <f>IF(LEN(B$78&amp;$C376)&lt;&gt;20,"",IF(ISERROR(VLOOKUP(B$78&amp;$C376,'BASES DE DATOS'!$F$3:$J$1796,4,0))=TRUE,"",C376&amp;" "&amp;VLOOKUP(B$78&amp;$C376,'BASES DE DATOS'!$F$3:$J$1796,4,0)))</f>
        <v/>
      </c>
      <c r="C376" s="2" t="s">
        <v>1561</v>
      </c>
    </row>
    <row r="377" spans="1:3" x14ac:dyDescent="0.2">
      <c r="A377" t="str">
        <f t="shared" si="9"/>
        <v/>
      </c>
      <c r="B377" s="10" t="str">
        <f>IF(LEN(B$78&amp;$C377)&lt;&gt;20,"",IF(ISERROR(VLOOKUP(B$78&amp;$C377,'BASES DE DATOS'!$F$3:$J$1796,4,0))=TRUE,"",C377&amp;" "&amp;VLOOKUP(B$78&amp;$C377,'BASES DE DATOS'!$F$3:$J$1796,4,0)))</f>
        <v/>
      </c>
      <c r="C377" s="2" t="s">
        <v>1562</v>
      </c>
    </row>
    <row r="378" spans="1:3" x14ac:dyDescent="0.2">
      <c r="A378" t="str">
        <f t="shared" si="9"/>
        <v/>
      </c>
      <c r="B378" s="10" t="str">
        <f>IF(LEN(B$78&amp;$C378)&lt;&gt;20,"",IF(ISERROR(VLOOKUP(B$78&amp;$C378,'BASES DE DATOS'!$F$3:$J$1796,4,0))=TRUE,"",C378&amp;" "&amp;VLOOKUP(B$78&amp;$C378,'BASES DE DATOS'!$F$3:$J$1796,4,0)))</f>
        <v/>
      </c>
      <c r="C378" s="2" t="s">
        <v>1563</v>
      </c>
    </row>
    <row r="379" spans="1:3" x14ac:dyDescent="0.2">
      <c r="A379" t="str">
        <f t="shared" si="9"/>
        <v/>
      </c>
      <c r="B379" s="10" t="str">
        <f>IF(LEN(B$78&amp;$C379)&lt;&gt;20,"",IF(ISERROR(VLOOKUP(B$78&amp;$C379,'BASES DE DATOS'!$F$3:$J$1796,4,0))=TRUE,"",C379&amp;" "&amp;VLOOKUP(B$78&amp;$C379,'BASES DE DATOS'!$F$3:$J$1796,4,0)))</f>
        <v/>
      </c>
      <c r="C379" s="2" t="s">
        <v>1564</v>
      </c>
    </row>
    <row r="380" spans="1:3" x14ac:dyDescent="0.2">
      <c r="A380" t="str">
        <f t="shared" si="9"/>
        <v/>
      </c>
      <c r="B380" s="10" t="str">
        <f>IF(LEN(B$78&amp;$C380)&lt;&gt;20,"",IF(ISERROR(VLOOKUP(B$78&amp;$C380,'BASES DE DATOS'!$F$3:$J$1796,4,0))=TRUE,"",C380&amp;" "&amp;VLOOKUP(B$78&amp;$C380,'BASES DE DATOS'!$F$3:$J$1796,4,0)))</f>
        <v/>
      </c>
      <c r="C380" s="2" t="s">
        <v>1565</v>
      </c>
    </row>
    <row r="381" spans="1:3" x14ac:dyDescent="0.2">
      <c r="A381" t="str">
        <f t="shared" si="9"/>
        <v/>
      </c>
      <c r="B381" s="10" t="str">
        <f>IF(LEN(B$78&amp;$C381)&lt;&gt;20,"",IF(ISERROR(VLOOKUP(B$78&amp;$C381,'BASES DE DATOS'!$F$3:$J$1796,4,0))=TRUE,"",C381&amp;" "&amp;VLOOKUP(B$78&amp;$C381,'BASES DE DATOS'!$F$3:$J$1796,4,0)))</f>
        <v/>
      </c>
      <c r="C381" s="2" t="s">
        <v>1566</v>
      </c>
    </row>
    <row r="382" spans="1:3" x14ac:dyDescent="0.2">
      <c r="A382" t="str">
        <f t="shared" si="9"/>
        <v/>
      </c>
      <c r="B382" s="10" t="str">
        <f>IF(LEN(B$78&amp;$C382)&lt;&gt;20,"",IF(ISERROR(VLOOKUP(B$78&amp;$C382,'BASES DE DATOS'!$F$3:$J$1796,4,0))=TRUE,"",C382&amp;" "&amp;VLOOKUP(B$78&amp;$C382,'BASES DE DATOS'!$F$3:$J$1796,4,0)))</f>
        <v/>
      </c>
      <c r="C382" s="2" t="s">
        <v>1567</v>
      </c>
    </row>
    <row r="383" spans="1:3" x14ac:dyDescent="0.2">
      <c r="A383" t="str">
        <f t="shared" si="9"/>
        <v/>
      </c>
      <c r="B383" s="10" t="str">
        <f>IF(LEN(B$78&amp;$C383)&lt;&gt;20,"",IF(ISERROR(VLOOKUP(B$78&amp;$C383,'BASES DE DATOS'!$F$3:$J$1796,4,0))=TRUE,"",C383&amp;" "&amp;VLOOKUP(B$78&amp;$C383,'BASES DE DATOS'!$F$3:$J$1796,4,0)))</f>
        <v/>
      </c>
      <c r="C383" s="2" t="s">
        <v>1568</v>
      </c>
    </row>
    <row r="384" spans="1:3" x14ac:dyDescent="0.2">
      <c r="A384" t="str">
        <f t="shared" si="9"/>
        <v/>
      </c>
      <c r="B384" s="10" t="str">
        <f>IF(LEN(B$78&amp;$C384)&lt;&gt;20,"",IF(ISERROR(VLOOKUP(B$78&amp;$C384,'BASES DE DATOS'!$F$3:$J$1796,4,0))=TRUE,"",C384&amp;" "&amp;VLOOKUP(B$78&amp;$C384,'BASES DE DATOS'!$F$3:$J$1796,4,0)))</f>
        <v/>
      </c>
      <c r="C384" s="2" t="s">
        <v>1569</v>
      </c>
    </row>
    <row r="385" spans="1:3" x14ac:dyDescent="0.2">
      <c r="A385" t="str">
        <f t="shared" si="9"/>
        <v/>
      </c>
      <c r="B385" s="10" t="str">
        <f>IF(LEN(B$78&amp;$C385)&lt;&gt;20,"",IF(ISERROR(VLOOKUP(B$78&amp;$C385,'BASES DE DATOS'!$F$3:$J$1796,4,0))=TRUE,"",C385&amp;" "&amp;VLOOKUP(B$78&amp;$C385,'BASES DE DATOS'!$F$3:$J$1796,4,0)))</f>
        <v/>
      </c>
      <c r="C385" s="2" t="s">
        <v>1570</v>
      </c>
    </row>
    <row r="386" spans="1:3" x14ac:dyDescent="0.2">
      <c r="A386" t="str">
        <f t="shared" si="9"/>
        <v/>
      </c>
      <c r="B386" s="10" t="str">
        <f>IF(LEN(B$78&amp;$C386)&lt;&gt;20,"",IF(ISERROR(VLOOKUP(B$78&amp;$C386,'BASES DE DATOS'!$F$3:$J$1796,4,0))=TRUE,"",C386&amp;" "&amp;VLOOKUP(B$78&amp;$C386,'BASES DE DATOS'!$F$3:$J$1796,4,0)))</f>
        <v/>
      </c>
      <c r="C386" s="2" t="s">
        <v>1571</v>
      </c>
    </row>
    <row r="387" spans="1:3" x14ac:dyDescent="0.2">
      <c r="A387" t="str">
        <f t="shared" si="9"/>
        <v/>
      </c>
      <c r="B387" s="10" t="str">
        <f>IF(LEN(B$78&amp;$C387)&lt;&gt;20,"",IF(ISERROR(VLOOKUP(B$78&amp;$C387,'BASES DE DATOS'!$F$3:$J$1796,4,0))=TRUE,"",C387&amp;" "&amp;VLOOKUP(B$78&amp;$C387,'BASES DE DATOS'!$F$3:$J$1796,4,0)))</f>
        <v/>
      </c>
      <c r="C387" s="2" t="s">
        <v>1572</v>
      </c>
    </row>
    <row r="388" spans="1:3" x14ac:dyDescent="0.2">
      <c r="A388" t="str">
        <f t="shared" si="9"/>
        <v/>
      </c>
      <c r="B388" s="10" t="str">
        <f>IF(LEN(B$78&amp;$C388)&lt;&gt;20,"",IF(ISERROR(VLOOKUP(B$78&amp;$C388,'BASES DE DATOS'!$F$3:$J$1796,4,0))=TRUE,"",C388&amp;" "&amp;VLOOKUP(B$78&amp;$C388,'BASES DE DATOS'!$F$3:$J$1796,4,0)))</f>
        <v/>
      </c>
      <c r="C388" s="2" t="s">
        <v>1573</v>
      </c>
    </row>
    <row r="389" spans="1:3" x14ac:dyDescent="0.2">
      <c r="A389" t="str">
        <f t="shared" si="9"/>
        <v/>
      </c>
      <c r="B389" s="10" t="str">
        <f>IF(LEN(B$78&amp;$C389)&lt;&gt;20,"",IF(ISERROR(VLOOKUP(B$78&amp;$C389,'BASES DE DATOS'!$F$3:$J$1796,4,0))=TRUE,"",C389&amp;" "&amp;VLOOKUP(B$78&amp;$C389,'BASES DE DATOS'!$F$3:$J$1796,4,0)))</f>
        <v/>
      </c>
      <c r="C389" s="2" t="s">
        <v>1574</v>
      </c>
    </row>
    <row r="390" spans="1:3" x14ac:dyDescent="0.2">
      <c r="A390" t="str">
        <f t="shared" si="9"/>
        <v/>
      </c>
      <c r="B390" s="10" t="str">
        <f>IF(LEN(B$78&amp;$C390)&lt;&gt;20,"",IF(ISERROR(VLOOKUP(B$78&amp;$C390,'BASES DE DATOS'!$F$3:$J$1796,4,0))=TRUE,"",C390&amp;" "&amp;VLOOKUP(B$78&amp;$C390,'BASES DE DATOS'!$F$3:$J$1796,4,0)))</f>
        <v/>
      </c>
      <c r="C390" s="2" t="s">
        <v>1575</v>
      </c>
    </row>
    <row r="391" spans="1:3" x14ac:dyDescent="0.2">
      <c r="A391" t="str">
        <f t="shared" si="9"/>
        <v/>
      </c>
      <c r="B391" s="10" t="str">
        <f>IF(LEN(B$78&amp;$C391)&lt;&gt;20,"",IF(ISERROR(VLOOKUP(B$78&amp;$C391,'BASES DE DATOS'!$F$3:$J$1796,4,0))=TRUE,"",C391&amp;" "&amp;VLOOKUP(B$78&amp;$C391,'BASES DE DATOS'!$F$3:$J$1796,4,0)))</f>
        <v/>
      </c>
      <c r="C391" s="2" t="s">
        <v>1576</v>
      </c>
    </row>
    <row r="392" spans="1:3" x14ac:dyDescent="0.2">
      <c r="A392" t="str">
        <f t="shared" si="9"/>
        <v/>
      </c>
      <c r="B392" s="10" t="str">
        <f>IF(LEN(B$78&amp;$C392)&lt;&gt;20,"",IF(ISERROR(VLOOKUP(B$78&amp;$C392,'BASES DE DATOS'!$F$3:$J$1796,4,0))=TRUE,"",C392&amp;" "&amp;VLOOKUP(B$78&amp;$C392,'BASES DE DATOS'!$F$3:$J$1796,4,0)))</f>
        <v/>
      </c>
      <c r="C392" s="2" t="s">
        <v>1577</v>
      </c>
    </row>
    <row r="393" spans="1:3" x14ac:dyDescent="0.2">
      <c r="A393" t="str">
        <f t="shared" si="9"/>
        <v/>
      </c>
      <c r="B393" s="10" t="str">
        <f>IF(LEN(B$78&amp;$C393)&lt;&gt;20,"",IF(ISERROR(VLOOKUP(B$78&amp;$C393,'BASES DE DATOS'!$F$3:$J$1796,4,0))=TRUE,"",C393&amp;" "&amp;VLOOKUP(B$78&amp;$C393,'BASES DE DATOS'!$F$3:$J$1796,4,0)))</f>
        <v/>
      </c>
      <c r="C393" s="2" t="s">
        <v>1578</v>
      </c>
    </row>
    <row r="394" spans="1:3" x14ac:dyDescent="0.2">
      <c r="A394" t="str">
        <f t="shared" si="9"/>
        <v/>
      </c>
      <c r="B394" s="10" t="str">
        <f>IF(LEN(B$78&amp;$C394)&lt;&gt;20,"",IF(ISERROR(VLOOKUP(B$78&amp;$C394,'BASES DE DATOS'!$F$3:$J$1796,4,0))=TRUE,"",C394&amp;" "&amp;VLOOKUP(B$78&amp;$C394,'BASES DE DATOS'!$F$3:$J$1796,4,0)))</f>
        <v/>
      </c>
      <c r="C394" s="2" t="s">
        <v>1579</v>
      </c>
    </row>
    <row r="395" spans="1:3" x14ac:dyDescent="0.2">
      <c r="A395" t="str">
        <f t="shared" si="9"/>
        <v/>
      </c>
      <c r="B395" s="10" t="str">
        <f>IF(LEN(B$78&amp;$C395)&lt;&gt;20,"",IF(ISERROR(VLOOKUP(B$78&amp;$C395,'BASES DE DATOS'!$F$3:$J$1796,4,0))=TRUE,"",C395&amp;" "&amp;VLOOKUP(B$78&amp;$C395,'BASES DE DATOS'!$F$3:$J$1796,4,0)))</f>
        <v/>
      </c>
      <c r="C395" s="2" t="s">
        <v>22</v>
      </c>
    </row>
    <row r="396" spans="1:3" x14ac:dyDescent="0.2">
      <c r="A396" t="str">
        <f t="shared" si="9"/>
        <v/>
      </c>
      <c r="B396" s="10" t="str">
        <f>IF(LEN(B$78&amp;$C396)&lt;&gt;20,"",IF(ISERROR(VLOOKUP(B$78&amp;$C396,'BASES DE DATOS'!$F$3:$J$1796,4,0))=TRUE,"",C396&amp;" "&amp;VLOOKUP(B$78&amp;$C396,'BASES DE DATOS'!$F$3:$J$1796,4,0)))</f>
        <v/>
      </c>
      <c r="C396" s="2" t="s">
        <v>1580</v>
      </c>
    </row>
    <row r="397" spans="1:3" x14ac:dyDescent="0.2">
      <c r="A397" t="str">
        <f t="shared" si="9"/>
        <v/>
      </c>
      <c r="B397" s="10" t="str">
        <f>IF(LEN(B$78&amp;$C397)&lt;&gt;20,"",IF(ISERROR(VLOOKUP(B$78&amp;$C397,'BASES DE DATOS'!$F$3:$J$1796,4,0))=TRUE,"",C397&amp;" "&amp;VLOOKUP(B$78&amp;$C397,'BASES DE DATOS'!$F$3:$J$1796,4,0)))</f>
        <v/>
      </c>
      <c r="C397" s="2" t="s">
        <v>1581</v>
      </c>
    </row>
    <row r="398" spans="1:3" x14ac:dyDescent="0.2">
      <c r="A398" t="str">
        <f t="shared" si="9"/>
        <v/>
      </c>
      <c r="B398" s="10" t="str">
        <f>IF(LEN(B$78&amp;$C398)&lt;&gt;20,"",IF(ISERROR(VLOOKUP(B$78&amp;$C398,'BASES DE DATOS'!$F$3:$J$1796,4,0))=TRUE,"",C398&amp;" "&amp;VLOOKUP(B$78&amp;$C398,'BASES DE DATOS'!$F$3:$J$1796,4,0)))</f>
        <v/>
      </c>
      <c r="C398" s="2" t="s">
        <v>1582</v>
      </c>
    </row>
    <row r="399" spans="1:3" x14ac:dyDescent="0.2">
      <c r="A399" t="str">
        <f t="shared" si="9"/>
        <v/>
      </c>
      <c r="B399" s="10" t="str">
        <f>IF(LEN(B$78&amp;$C399)&lt;&gt;20,"",IF(ISERROR(VLOOKUP(B$78&amp;$C399,'BASES DE DATOS'!$F$3:$J$1796,4,0))=TRUE,"",C399&amp;" "&amp;VLOOKUP(B$78&amp;$C399,'BASES DE DATOS'!$F$3:$J$1796,4,0)))</f>
        <v/>
      </c>
      <c r="C399" s="2" t="s">
        <v>1583</v>
      </c>
    </row>
    <row r="400" spans="1:3" x14ac:dyDescent="0.2">
      <c r="A400" t="str">
        <f t="shared" si="9"/>
        <v/>
      </c>
      <c r="B400" s="10" t="str">
        <f>IF(LEN(B$78&amp;$C400)&lt;&gt;20,"",IF(ISERROR(VLOOKUP(B$78&amp;$C400,'BASES DE DATOS'!$F$3:$J$1796,4,0))=TRUE,"",C400&amp;" "&amp;VLOOKUP(B$78&amp;$C400,'BASES DE DATOS'!$F$3:$J$1796,4,0)))</f>
        <v/>
      </c>
      <c r="C400" s="2" t="s">
        <v>1584</v>
      </c>
    </row>
    <row r="401" spans="3:3" x14ac:dyDescent="0.2">
      <c r="C401" s="2"/>
    </row>
  </sheetData>
  <dataValidations count="1">
    <dataValidation type="list" allowBlank="1" showInputMessage="1" showErrorMessage="1" sqref="I204 I90">
      <formula1>OBJETO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O62"/>
  <sheetViews>
    <sheetView topLeftCell="A4" workbookViewId="0">
      <selection activeCell="D43" sqref="D43"/>
    </sheetView>
  </sheetViews>
  <sheetFormatPr baseColWidth="10" defaultRowHeight="12.75" x14ac:dyDescent="0.2"/>
  <cols>
    <col min="1" max="1" width="12.42578125" style="9" customWidth="1"/>
    <col min="2" max="2" width="17.28515625" style="9" customWidth="1"/>
    <col min="3" max="3" width="14.42578125" customWidth="1"/>
    <col min="4" max="4" width="16.28515625" customWidth="1"/>
    <col min="5" max="5" width="10.140625" customWidth="1"/>
    <col min="6" max="6" width="12" customWidth="1"/>
    <col min="7" max="7" width="8.28515625" customWidth="1"/>
    <col min="8" max="8" width="11.28515625" customWidth="1"/>
    <col min="9" max="9" width="7" customWidth="1"/>
    <col min="10" max="10" width="10.7109375" customWidth="1"/>
    <col min="11" max="11" width="8.85546875" customWidth="1"/>
    <col min="12" max="12" width="16.140625" customWidth="1"/>
    <col min="13" max="13" width="9.140625" customWidth="1"/>
    <col min="14" max="14" width="25.7109375" customWidth="1"/>
    <col min="15" max="15" width="25.85546875" style="23" customWidth="1"/>
  </cols>
  <sheetData>
    <row r="1" spans="1:15" ht="38.25" x14ac:dyDescent="0.2">
      <c r="A1" s="19" t="s">
        <v>259</v>
      </c>
      <c r="B1" s="19" t="s">
        <v>260</v>
      </c>
      <c r="C1" s="19" t="s">
        <v>261</v>
      </c>
      <c r="D1" s="19" t="s">
        <v>262</v>
      </c>
      <c r="E1" s="19" t="s">
        <v>263</v>
      </c>
      <c r="F1" s="19" t="s">
        <v>264</v>
      </c>
      <c r="G1" s="19" t="s">
        <v>265</v>
      </c>
      <c r="H1" s="19" t="s">
        <v>266</v>
      </c>
      <c r="I1" s="19" t="s">
        <v>217</v>
      </c>
      <c r="J1" s="19" t="s">
        <v>267</v>
      </c>
      <c r="K1" s="19" t="s">
        <v>218</v>
      </c>
      <c r="L1" s="19" t="s">
        <v>216</v>
      </c>
      <c r="M1" s="19" t="s">
        <v>219</v>
      </c>
      <c r="N1" s="19" t="s">
        <v>220</v>
      </c>
      <c r="O1" s="19" t="s">
        <v>268</v>
      </c>
    </row>
    <row r="2" spans="1:15" ht="89.25" x14ac:dyDescent="0.2">
      <c r="A2" s="20" t="s">
        <v>240</v>
      </c>
      <c r="B2" s="20" t="s">
        <v>269</v>
      </c>
      <c r="C2" s="20" t="s">
        <v>270</v>
      </c>
      <c r="D2" s="20" t="s">
        <v>271</v>
      </c>
      <c r="E2" s="20" t="s">
        <v>107</v>
      </c>
      <c r="F2" s="20" t="s">
        <v>272</v>
      </c>
      <c r="G2" s="20" t="s">
        <v>273</v>
      </c>
      <c r="H2" s="20" t="s">
        <v>274</v>
      </c>
      <c r="I2" s="20" t="s">
        <v>4</v>
      </c>
      <c r="J2" s="20" t="s">
        <v>275</v>
      </c>
      <c r="K2" s="20" t="s">
        <v>7</v>
      </c>
      <c r="L2" s="20" t="s">
        <v>276</v>
      </c>
      <c r="M2" s="21" t="s">
        <v>277</v>
      </c>
      <c r="N2" s="20" t="s">
        <v>240</v>
      </c>
      <c r="O2" s="20" t="s">
        <v>278</v>
      </c>
    </row>
    <row r="3" spans="1:15" ht="78" customHeight="1" x14ac:dyDescent="0.2">
      <c r="A3" s="20" t="s">
        <v>279</v>
      </c>
      <c r="B3" s="20" t="s">
        <v>280</v>
      </c>
      <c r="C3" s="20" t="s">
        <v>281</v>
      </c>
      <c r="D3" s="20" t="s">
        <v>282</v>
      </c>
      <c r="E3" s="20" t="s">
        <v>107</v>
      </c>
      <c r="F3" s="20" t="s">
        <v>272</v>
      </c>
      <c r="G3" s="20" t="s">
        <v>273</v>
      </c>
      <c r="H3" s="20" t="s">
        <v>274</v>
      </c>
      <c r="I3" s="20" t="s">
        <v>1</v>
      </c>
      <c r="J3" s="20" t="s">
        <v>283</v>
      </c>
      <c r="K3" s="20" t="s">
        <v>4</v>
      </c>
      <c r="L3" s="20" t="s">
        <v>284</v>
      </c>
      <c r="M3" s="21" t="s">
        <v>285</v>
      </c>
      <c r="N3" s="20" t="s">
        <v>279</v>
      </c>
      <c r="O3" s="20" t="s">
        <v>286</v>
      </c>
    </row>
    <row r="4" spans="1:15" ht="89.25" x14ac:dyDescent="0.2">
      <c r="A4" s="20" t="s">
        <v>235</v>
      </c>
      <c r="B4" s="20" t="s">
        <v>280</v>
      </c>
      <c r="C4" s="20" t="s">
        <v>281</v>
      </c>
      <c r="D4" s="20" t="s">
        <v>282</v>
      </c>
      <c r="E4" s="20" t="s">
        <v>107</v>
      </c>
      <c r="F4" s="20" t="s">
        <v>272</v>
      </c>
      <c r="G4" s="20" t="s">
        <v>273</v>
      </c>
      <c r="H4" s="20" t="s">
        <v>274</v>
      </c>
      <c r="I4" s="20" t="s">
        <v>1</v>
      </c>
      <c r="J4" s="20" t="s">
        <v>283</v>
      </c>
      <c r="K4" s="20" t="s">
        <v>4</v>
      </c>
      <c r="L4" s="20" t="s">
        <v>287</v>
      </c>
      <c r="M4" s="20" t="s">
        <v>14</v>
      </c>
      <c r="N4" s="20" t="s">
        <v>235</v>
      </c>
      <c r="O4" s="20" t="s">
        <v>288</v>
      </c>
    </row>
    <row r="5" spans="1:15" ht="124.5" customHeight="1" x14ac:dyDescent="0.2">
      <c r="A5" s="20" t="s">
        <v>225</v>
      </c>
      <c r="B5" s="20" t="s">
        <v>289</v>
      </c>
      <c r="C5" s="20" t="s">
        <v>281</v>
      </c>
      <c r="D5" s="20" t="s">
        <v>282</v>
      </c>
      <c r="E5" s="20" t="s">
        <v>107</v>
      </c>
      <c r="F5" s="20" t="s">
        <v>272</v>
      </c>
      <c r="G5" s="20" t="s">
        <v>290</v>
      </c>
      <c r="H5" s="20" t="s">
        <v>291</v>
      </c>
      <c r="I5" s="20" t="s">
        <v>1</v>
      </c>
      <c r="J5" s="20" t="s">
        <v>283</v>
      </c>
      <c r="K5" s="20" t="s">
        <v>4</v>
      </c>
      <c r="L5" s="20" t="s">
        <v>284</v>
      </c>
      <c r="M5" s="20" t="s">
        <v>249</v>
      </c>
      <c r="N5" s="20" t="s">
        <v>225</v>
      </c>
      <c r="O5" s="20" t="s">
        <v>292</v>
      </c>
    </row>
    <row r="6" spans="1:15" ht="76.5" x14ac:dyDescent="0.2">
      <c r="A6" s="20" t="s">
        <v>241</v>
      </c>
      <c r="B6" s="20" t="s">
        <v>269</v>
      </c>
      <c r="C6" s="20" t="s">
        <v>281</v>
      </c>
      <c r="D6" s="20" t="s">
        <v>282</v>
      </c>
      <c r="E6" s="20" t="s">
        <v>107</v>
      </c>
      <c r="F6" s="20" t="s">
        <v>293</v>
      </c>
      <c r="G6" s="20" t="s">
        <v>294</v>
      </c>
      <c r="H6" s="20" t="s">
        <v>295</v>
      </c>
      <c r="I6" s="20" t="s">
        <v>1</v>
      </c>
      <c r="J6" s="20" t="s">
        <v>283</v>
      </c>
      <c r="K6" s="20" t="s">
        <v>4</v>
      </c>
      <c r="L6" s="20" t="s">
        <v>284</v>
      </c>
      <c r="M6" s="20" t="s">
        <v>296</v>
      </c>
      <c r="N6" s="20" t="s">
        <v>241</v>
      </c>
      <c r="O6" s="20" t="s">
        <v>297</v>
      </c>
    </row>
    <row r="7" spans="1:15" ht="114.75" customHeight="1" x14ac:dyDescent="0.2">
      <c r="A7" s="20" t="s">
        <v>229</v>
      </c>
      <c r="B7" s="20" t="s">
        <v>289</v>
      </c>
      <c r="C7" s="20" t="s">
        <v>298</v>
      </c>
      <c r="D7" s="20" t="s">
        <v>299</v>
      </c>
      <c r="E7" s="20" t="s">
        <v>107</v>
      </c>
      <c r="F7" s="20" t="s">
        <v>293</v>
      </c>
      <c r="G7" s="20" t="s">
        <v>294</v>
      </c>
      <c r="H7" s="20" t="s">
        <v>295</v>
      </c>
      <c r="I7" s="20" t="s">
        <v>1</v>
      </c>
      <c r="J7" s="20" t="s">
        <v>283</v>
      </c>
      <c r="K7" s="20" t="s">
        <v>5</v>
      </c>
      <c r="L7" s="20" t="s">
        <v>300</v>
      </c>
      <c r="M7" s="20" t="s">
        <v>252</v>
      </c>
      <c r="N7" s="20" t="s">
        <v>229</v>
      </c>
      <c r="O7" s="20" t="s">
        <v>301</v>
      </c>
    </row>
    <row r="8" spans="1:15" ht="132.75" customHeight="1" x14ac:dyDescent="0.2">
      <c r="A8" s="20" t="s">
        <v>302</v>
      </c>
      <c r="B8" s="20" t="s">
        <v>269</v>
      </c>
      <c r="C8" s="20" t="s">
        <v>270</v>
      </c>
      <c r="D8" s="20" t="s">
        <v>303</v>
      </c>
      <c r="E8" s="20" t="s">
        <v>107</v>
      </c>
      <c r="F8" s="20" t="s">
        <v>293</v>
      </c>
      <c r="G8" s="20" t="s">
        <v>273</v>
      </c>
      <c r="H8" s="20" t="s">
        <v>304</v>
      </c>
      <c r="I8" s="20" t="s">
        <v>4</v>
      </c>
      <c r="J8" s="20" t="s">
        <v>275</v>
      </c>
      <c r="K8" s="20" t="s">
        <v>7</v>
      </c>
      <c r="L8" s="20" t="s">
        <v>276</v>
      </c>
      <c r="M8" s="21" t="s">
        <v>305</v>
      </c>
      <c r="N8" s="20" t="s">
        <v>302</v>
      </c>
      <c r="O8" s="20" t="s">
        <v>306</v>
      </c>
    </row>
    <row r="9" spans="1:15" ht="76.5" x14ac:dyDescent="0.2">
      <c r="A9" s="20" t="s">
        <v>307</v>
      </c>
      <c r="B9" s="20" t="s">
        <v>280</v>
      </c>
      <c r="C9" s="20" t="s">
        <v>281</v>
      </c>
      <c r="D9" s="20" t="s">
        <v>282</v>
      </c>
      <c r="E9" s="20" t="s">
        <v>107</v>
      </c>
      <c r="F9" s="20" t="s">
        <v>293</v>
      </c>
      <c r="G9" s="20" t="s">
        <v>273</v>
      </c>
      <c r="H9" s="20" t="s">
        <v>304</v>
      </c>
      <c r="I9" s="20" t="s">
        <v>1</v>
      </c>
      <c r="J9" s="20" t="s">
        <v>283</v>
      </c>
      <c r="K9" s="20" t="s">
        <v>4</v>
      </c>
      <c r="L9" s="20" t="s">
        <v>287</v>
      </c>
      <c r="M9" s="21" t="s">
        <v>308</v>
      </c>
      <c r="N9" s="20" t="s">
        <v>307</v>
      </c>
      <c r="O9" s="20" t="s">
        <v>309</v>
      </c>
    </row>
    <row r="10" spans="1:15" ht="125.25" customHeight="1" x14ac:dyDescent="0.2">
      <c r="A10" s="20" t="s">
        <v>288</v>
      </c>
      <c r="B10" s="20" t="s">
        <v>269</v>
      </c>
      <c r="C10" s="20" t="s">
        <v>281</v>
      </c>
      <c r="D10" s="20" t="s">
        <v>282</v>
      </c>
      <c r="E10" s="20" t="s">
        <v>107</v>
      </c>
      <c r="F10" s="20" t="s">
        <v>293</v>
      </c>
      <c r="G10" s="20" t="s">
        <v>294</v>
      </c>
      <c r="H10" s="20" t="s">
        <v>295</v>
      </c>
      <c r="I10" s="20" t="s">
        <v>1</v>
      </c>
      <c r="J10" s="20" t="s">
        <v>283</v>
      </c>
      <c r="K10" s="20" t="s">
        <v>4</v>
      </c>
      <c r="L10" s="20" t="s">
        <v>284</v>
      </c>
      <c r="M10" s="21" t="s">
        <v>310</v>
      </c>
      <c r="N10" s="20" t="s">
        <v>288</v>
      </c>
      <c r="O10" s="20" t="s">
        <v>311</v>
      </c>
    </row>
    <row r="11" spans="1:15" ht="115.5" customHeight="1" x14ac:dyDescent="0.2">
      <c r="A11" s="20" t="s">
        <v>242</v>
      </c>
      <c r="B11" s="20" t="s">
        <v>269</v>
      </c>
      <c r="C11" s="20" t="s">
        <v>312</v>
      </c>
      <c r="D11" s="20" t="s">
        <v>313</v>
      </c>
      <c r="E11" s="20" t="s">
        <v>107</v>
      </c>
      <c r="F11" s="20" t="s">
        <v>293</v>
      </c>
      <c r="G11" s="20" t="s">
        <v>273</v>
      </c>
      <c r="H11" s="20" t="s">
        <v>274</v>
      </c>
      <c r="I11" s="20" t="s">
        <v>7</v>
      </c>
      <c r="J11" s="20" t="s">
        <v>314</v>
      </c>
      <c r="K11" s="20" t="s">
        <v>9</v>
      </c>
      <c r="L11" s="20" t="s">
        <v>315</v>
      </c>
      <c r="M11" s="21" t="s">
        <v>316</v>
      </c>
      <c r="N11" s="20" t="s">
        <v>242</v>
      </c>
      <c r="O11" s="20" t="s">
        <v>317</v>
      </c>
    </row>
    <row r="12" spans="1:15" ht="117" customHeight="1" x14ac:dyDescent="0.2">
      <c r="A12" s="20" t="s">
        <v>243</v>
      </c>
      <c r="B12" s="20" t="s">
        <v>289</v>
      </c>
      <c r="C12" s="20" t="s">
        <v>281</v>
      </c>
      <c r="D12" s="20" t="s">
        <v>282</v>
      </c>
      <c r="E12" s="20" t="s">
        <v>107</v>
      </c>
      <c r="F12" s="20" t="s">
        <v>272</v>
      </c>
      <c r="G12" s="20" t="s">
        <v>273</v>
      </c>
      <c r="H12" s="20" t="s">
        <v>274</v>
      </c>
      <c r="I12" s="20" t="s">
        <v>1</v>
      </c>
      <c r="J12" s="20" t="s">
        <v>283</v>
      </c>
      <c r="K12" s="20" t="s">
        <v>4</v>
      </c>
      <c r="L12" s="20" t="s">
        <v>284</v>
      </c>
      <c r="M12" s="20" t="s">
        <v>16</v>
      </c>
      <c r="N12" s="20" t="s">
        <v>243</v>
      </c>
      <c r="O12" s="20" t="s">
        <v>318</v>
      </c>
    </row>
    <row r="13" spans="1:15" ht="89.25" x14ac:dyDescent="0.2">
      <c r="A13" s="20" t="s">
        <v>319</v>
      </c>
      <c r="B13" s="20" t="s">
        <v>320</v>
      </c>
      <c r="C13" s="20" t="s">
        <v>321</v>
      </c>
      <c r="D13" s="20" t="s">
        <v>322</v>
      </c>
      <c r="E13" s="20" t="s">
        <v>93</v>
      </c>
      <c r="F13" s="20" t="s">
        <v>323</v>
      </c>
      <c r="G13" s="20" t="s">
        <v>294</v>
      </c>
      <c r="H13" s="20" t="s">
        <v>324</v>
      </c>
      <c r="I13" s="20" t="s">
        <v>1</v>
      </c>
      <c r="J13" s="20" t="s">
        <v>283</v>
      </c>
      <c r="K13" s="20" t="s">
        <v>4</v>
      </c>
      <c r="L13" s="20" t="s">
        <v>284</v>
      </c>
      <c r="M13" s="20" t="s">
        <v>325</v>
      </c>
      <c r="N13" s="20" t="s">
        <v>319</v>
      </c>
      <c r="O13" s="20" t="s">
        <v>292</v>
      </c>
    </row>
    <row r="14" spans="1:15" ht="89.25" x14ac:dyDescent="0.2">
      <c r="A14" s="20" t="s">
        <v>233</v>
      </c>
      <c r="B14" s="20" t="s">
        <v>269</v>
      </c>
      <c r="C14" s="20" t="s">
        <v>312</v>
      </c>
      <c r="D14" s="20" t="s">
        <v>313</v>
      </c>
      <c r="E14" s="20" t="s">
        <v>107</v>
      </c>
      <c r="F14" s="20" t="s">
        <v>293</v>
      </c>
      <c r="G14" s="20" t="s">
        <v>273</v>
      </c>
      <c r="H14" s="20" t="s">
        <v>274</v>
      </c>
      <c r="I14" s="20" t="s">
        <v>7</v>
      </c>
      <c r="J14" s="20" t="s">
        <v>314</v>
      </c>
      <c r="K14" s="20" t="s">
        <v>9</v>
      </c>
      <c r="L14" s="20" t="s">
        <v>315</v>
      </c>
      <c r="M14" s="21" t="s">
        <v>255</v>
      </c>
      <c r="N14" s="20" t="s">
        <v>233</v>
      </c>
      <c r="O14" s="20" t="s">
        <v>326</v>
      </c>
    </row>
    <row r="15" spans="1:15" ht="89.25" x14ac:dyDescent="0.2">
      <c r="A15" s="20" t="s">
        <v>327</v>
      </c>
      <c r="B15" s="20" t="s">
        <v>280</v>
      </c>
      <c r="C15" s="20" t="s">
        <v>328</v>
      </c>
      <c r="D15" s="20" t="s">
        <v>329</v>
      </c>
      <c r="E15" s="20" t="s">
        <v>107</v>
      </c>
      <c r="F15" s="20" t="s">
        <v>293</v>
      </c>
      <c r="G15" s="20" t="s">
        <v>330</v>
      </c>
      <c r="H15" s="20" t="s">
        <v>331</v>
      </c>
      <c r="I15" s="20" t="s">
        <v>7</v>
      </c>
      <c r="J15" s="20" t="s">
        <v>314</v>
      </c>
      <c r="K15" s="20" t="s">
        <v>9</v>
      </c>
      <c r="L15" s="20" t="s">
        <v>315</v>
      </c>
      <c r="M15" s="21" t="s">
        <v>332</v>
      </c>
      <c r="N15" s="20" t="s">
        <v>327</v>
      </c>
      <c r="O15" s="20" t="s">
        <v>333</v>
      </c>
    </row>
    <row r="16" spans="1:15" ht="71.25" customHeight="1" x14ac:dyDescent="0.2">
      <c r="A16" s="20" t="s">
        <v>232</v>
      </c>
      <c r="B16" s="20" t="s">
        <v>289</v>
      </c>
      <c r="C16" s="20" t="s">
        <v>334</v>
      </c>
      <c r="D16" s="20" t="s">
        <v>335</v>
      </c>
      <c r="E16" s="20" t="s">
        <v>107</v>
      </c>
      <c r="F16" s="20" t="s">
        <v>272</v>
      </c>
      <c r="G16" s="20" t="s">
        <v>273</v>
      </c>
      <c r="H16" s="20" t="s">
        <v>274</v>
      </c>
      <c r="I16" s="20" t="s">
        <v>9</v>
      </c>
      <c r="J16" s="20" t="s">
        <v>336</v>
      </c>
      <c r="K16" s="20" t="s">
        <v>4</v>
      </c>
      <c r="L16" s="20" t="s">
        <v>337</v>
      </c>
      <c r="M16" s="21" t="s">
        <v>254</v>
      </c>
      <c r="N16" s="20" t="s">
        <v>232</v>
      </c>
      <c r="O16" s="20" t="s">
        <v>301</v>
      </c>
    </row>
    <row r="17" spans="1:15" ht="76.5" x14ac:dyDescent="0.2">
      <c r="A17" s="20" t="s">
        <v>318</v>
      </c>
      <c r="B17" s="20" t="s">
        <v>338</v>
      </c>
      <c r="C17" s="20" t="s">
        <v>281</v>
      </c>
      <c r="D17" s="20" t="s">
        <v>282</v>
      </c>
      <c r="E17" s="20" t="s">
        <v>107</v>
      </c>
      <c r="F17" s="20" t="s">
        <v>293</v>
      </c>
      <c r="G17" s="20" t="s">
        <v>273</v>
      </c>
      <c r="H17" s="20" t="s">
        <v>274</v>
      </c>
      <c r="I17" s="20" t="s">
        <v>1</v>
      </c>
      <c r="J17" s="20" t="s">
        <v>283</v>
      </c>
      <c r="K17" s="20" t="s">
        <v>4</v>
      </c>
      <c r="L17" s="20" t="s">
        <v>284</v>
      </c>
      <c r="M17" s="21" t="s">
        <v>339</v>
      </c>
      <c r="N17" s="20" t="s">
        <v>318</v>
      </c>
      <c r="O17" s="20" t="s">
        <v>340</v>
      </c>
    </row>
    <row r="18" spans="1:15" ht="84" customHeight="1" x14ac:dyDescent="0.2">
      <c r="A18" s="20" t="s">
        <v>244</v>
      </c>
      <c r="B18" s="20" t="s">
        <v>269</v>
      </c>
      <c r="C18" s="20" t="s">
        <v>341</v>
      </c>
      <c r="D18" s="20" t="s">
        <v>342</v>
      </c>
      <c r="E18" s="20" t="s">
        <v>107</v>
      </c>
      <c r="F18" s="20" t="s">
        <v>272</v>
      </c>
      <c r="G18" s="20" t="s">
        <v>273</v>
      </c>
      <c r="H18" s="20" t="s">
        <v>274</v>
      </c>
      <c r="I18" s="20" t="s">
        <v>4</v>
      </c>
      <c r="J18" s="20" t="s">
        <v>275</v>
      </c>
      <c r="K18" s="20" t="s">
        <v>1</v>
      </c>
      <c r="L18" s="20" t="s">
        <v>343</v>
      </c>
      <c r="M18" s="20" t="s">
        <v>344</v>
      </c>
      <c r="N18" s="20" t="s">
        <v>244</v>
      </c>
      <c r="O18" s="20" t="s">
        <v>345</v>
      </c>
    </row>
    <row r="19" spans="1:15" ht="97.5" customHeight="1" x14ac:dyDescent="0.2">
      <c r="A19" s="20" t="s">
        <v>346</v>
      </c>
      <c r="B19" s="20" t="s">
        <v>269</v>
      </c>
      <c r="C19" s="20" t="s">
        <v>347</v>
      </c>
      <c r="D19" s="20" t="s">
        <v>348</v>
      </c>
      <c r="E19" s="20" t="s">
        <v>107</v>
      </c>
      <c r="F19" s="20" t="s">
        <v>293</v>
      </c>
      <c r="G19" s="20" t="s">
        <v>273</v>
      </c>
      <c r="H19" s="20" t="s">
        <v>304</v>
      </c>
      <c r="I19" s="20" t="s">
        <v>4</v>
      </c>
      <c r="J19" s="20" t="s">
        <v>275</v>
      </c>
      <c r="K19" s="20" t="s">
        <v>4</v>
      </c>
      <c r="L19" s="20" t="s">
        <v>349</v>
      </c>
      <c r="M19" s="21" t="s">
        <v>350</v>
      </c>
      <c r="N19" s="20" t="s">
        <v>346</v>
      </c>
      <c r="O19" s="20" t="s">
        <v>351</v>
      </c>
    </row>
    <row r="20" spans="1:15" ht="97.5" customHeight="1" x14ac:dyDescent="0.2">
      <c r="A20" s="20" t="s">
        <v>230</v>
      </c>
      <c r="B20" s="20" t="s">
        <v>269</v>
      </c>
      <c r="C20" s="20" t="s">
        <v>352</v>
      </c>
      <c r="D20" s="20" t="s">
        <v>353</v>
      </c>
      <c r="E20" s="20" t="s">
        <v>107</v>
      </c>
      <c r="F20" s="20" t="s">
        <v>293</v>
      </c>
      <c r="G20" s="20" t="s">
        <v>273</v>
      </c>
      <c r="H20" s="20" t="s">
        <v>304</v>
      </c>
      <c r="I20" s="20" t="s">
        <v>7</v>
      </c>
      <c r="J20" s="20" t="s">
        <v>314</v>
      </c>
      <c r="K20" s="20" t="s">
        <v>9</v>
      </c>
      <c r="L20" s="20" t="s">
        <v>315</v>
      </c>
      <c r="M20" s="21" t="s">
        <v>253</v>
      </c>
      <c r="N20" s="20" t="s">
        <v>230</v>
      </c>
      <c r="O20" s="20" t="s">
        <v>354</v>
      </c>
    </row>
    <row r="21" spans="1:15" ht="102.75" customHeight="1" x14ac:dyDescent="0.2">
      <c r="A21" s="20" t="s">
        <v>301</v>
      </c>
      <c r="B21" s="20" t="s">
        <v>289</v>
      </c>
      <c r="C21" s="20" t="s">
        <v>334</v>
      </c>
      <c r="D21" s="20" t="s">
        <v>355</v>
      </c>
      <c r="E21" s="20" t="s">
        <v>107</v>
      </c>
      <c r="F21" s="20" t="s">
        <v>293</v>
      </c>
      <c r="G21" s="20" t="s">
        <v>273</v>
      </c>
      <c r="H21" s="20" t="s">
        <v>274</v>
      </c>
      <c r="I21" s="20" t="s">
        <v>9</v>
      </c>
      <c r="J21" s="20" t="s">
        <v>336</v>
      </c>
      <c r="K21" s="20" t="s">
        <v>4</v>
      </c>
      <c r="L21" s="20" t="s">
        <v>337</v>
      </c>
      <c r="M21" s="21" t="s">
        <v>356</v>
      </c>
      <c r="N21" s="20" t="s">
        <v>301</v>
      </c>
      <c r="O21" s="20" t="s">
        <v>357</v>
      </c>
    </row>
    <row r="22" spans="1:15" ht="76.5" x14ac:dyDescent="0.2">
      <c r="A22" s="20" t="s">
        <v>358</v>
      </c>
      <c r="B22" s="20" t="s">
        <v>269</v>
      </c>
      <c r="C22" s="20" t="s">
        <v>347</v>
      </c>
      <c r="D22" s="20" t="s">
        <v>348</v>
      </c>
      <c r="E22" s="20" t="s">
        <v>107</v>
      </c>
      <c r="F22" s="20" t="s">
        <v>293</v>
      </c>
      <c r="G22" s="20" t="s">
        <v>273</v>
      </c>
      <c r="H22" s="20" t="s">
        <v>304</v>
      </c>
      <c r="I22" s="20" t="s">
        <v>4</v>
      </c>
      <c r="J22" s="20" t="s">
        <v>275</v>
      </c>
      <c r="K22" s="20" t="s">
        <v>4</v>
      </c>
      <c r="L22" s="20" t="s">
        <v>349</v>
      </c>
      <c r="M22" s="21" t="s">
        <v>359</v>
      </c>
      <c r="N22" s="20" t="s">
        <v>358</v>
      </c>
      <c r="O22" s="20" t="s">
        <v>360</v>
      </c>
    </row>
    <row r="23" spans="1:15" ht="57.75" customHeight="1" x14ac:dyDescent="0.2">
      <c r="A23" s="20" t="s">
        <v>228</v>
      </c>
      <c r="B23" s="20" t="s">
        <v>361</v>
      </c>
      <c r="C23" s="20" t="s">
        <v>298</v>
      </c>
      <c r="D23" s="20" t="s">
        <v>299</v>
      </c>
      <c r="E23" s="20" t="s">
        <v>107</v>
      </c>
      <c r="F23" s="20" t="s">
        <v>293</v>
      </c>
      <c r="G23" s="20" t="s">
        <v>273</v>
      </c>
      <c r="H23" s="20" t="s">
        <v>324</v>
      </c>
      <c r="I23" s="20" t="s">
        <v>1</v>
      </c>
      <c r="J23" s="20" t="s">
        <v>283</v>
      </c>
      <c r="K23" s="20" t="s">
        <v>9</v>
      </c>
      <c r="L23" s="20" t="s">
        <v>362</v>
      </c>
      <c r="M23" s="20" t="s">
        <v>251</v>
      </c>
      <c r="N23" s="20" t="s">
        <v>228</v>
      </c>
      <c r="O23" s="20" t="s">
        <v>292</v>
      </c>
    </row>
    <row r="24" spans="1:15" ht="63" customHeight="1" x14ac:dyDescent="0.2">
      <c r="A24" s="20" t="s">
        <v>224</v>
      </c>
      <c r="B24" s="20" t="s">
        <v>361</v>
      </c>
      <c r="C24" s="20" t="s">
        <v>298</v>
      </c>
      <c r="D24" s="20" t="s">
        <v>299</v>
      </c>
      <c r="E24" s="20" t="s">
        <v>107</v>
      </c>
      <c r="F24" s="20" t="s">
        <v>293</v>
      </c>
      <c r="G24" s="20" t="s">
        <v>290</v>
      </c>
      <c r="H24" s="20" t="s">
        <v>291</v>
      </c>
      <c r="I24" s="20" t="s">
        <v>1</v>
      </c>
      <c r="J24" s="20" t="s">
        <v>283</v>
      </c>
      <c r="K24" s="20" t="s">
        <v>1</v>
      </c>
      <c r="L24" s="20" t="s">
        <v>363</v>
      </c>
      <c r="M24" s="20" t="s">
        <v>248</v>
      </c>
      <c r="N24" s="20" t="s">
        <v>224</v>
      </c>
      <c r="O24" s="20" t="s">
        <v>292</v>
      </c>
    </row>
    <row r="25" spans="1:15" ht="59.25" customHeight="1" x14ac:dyDescent="0.2">
      <c r="A25" s="20" t="s">
        <v>364</v>
      </c>
      <c r="B25" s="20" t="s">
        <v>269</v>
      </c>
      <c r="C25" s="20" t="s">
        <v>270</v>
      </c>
      <c r="D25" s="20" t="s">
        <v>303</v>
      </c>
      <c r="E25" s="20" t="s">
        <v>107</v>
      </c>
      <c r="F25" s="20" t="s">
        <v>293</v>
      </c>
      <c r="G25" s="20" t="s">
        <v>273</v>
      </c>
      <c r="H25" s="20" t="s">
        <v>274</v>
      </c>
      <c r="I25" s="20" t="s">
        <v>4</v>
      </c>
      <c r="J25" s="20" t="s">
        <v>275</v>
      </c>
      <c r="K25" s="20" t="s">
        <v>7</v>
      </c>
      <c r="L25" s="20" t="s">
        <v>276</v>
      </c>
      <c r="M25" s="20" t="s">
        <v>10</v>
      </c>
      <c r="N25" s="20" t="s">
        <v>364</v>
      </c>
      <c r="O25" s="20" t="s">
        <v>365</v>
      </c>
    </row>
    <row r="26" spans="1:15" ht="51" x14ac:dyDescent="0.2">
      <c r="A26" s="20" t="s">
        <v>227</v>
      </c>
      <c r="B26" s="20" t="s">
        <v>320</v>
      </c>
      <c r="C26" s="20" t="s">
        <v>366</v>
      </c>
      <c r="D26" s="20" t="s">
        <v>367</v>
      </c>
      <c r="E26" s="20" t="s">
        <v>90</v>
      </c>
      <c r="F26" s="20" t="s">
        <v>368</v>
      </c>
      <c r="G26" s="20" t="s">
        <v>294</v>
      </c>
      <c r="H26" s="20" t="s">
        <v>324</v>
      </c>
      <c r="I26" s="20" t="s">
        <v>4</v>
      </c>
      <c r="J26" s="20" t="s">
        <v>275</v>
      </c>
      <c r="K26" s="20" t="s">
        <v>5</v>
      </c>
      <c r="L26" s="20" t="s">
        <v>369</v>
      </c>
      <c r="M26" s="20" t="s">
        <v>6</v>
      </c>
      <c r="N26" s="20" t="s">
        <v>227</v>
      </c>
      <c r="O26" s="20" t="s">
        <v>370</v>
      </c>
    </row>
    <row r="27" spans="1:15" ht="76.5" x14ac:dyDescent="0.2">
      <c r="A27" s="20" t="s">
        <v>234</v>
      </c>
      <c r="B27" s="20" t="s">
        <v>280</v>
      </c>
      <c r="C27" s="20" t="s">
        <v>298</v>
      </c>
      <c r="D27" s="20" t="s">
        <v>299</v>
      </c>
      <c r="E27" s="20" t="s">
        <v>107</v>
      </c>
      <c r="F27" s="20" t="s">
        <v>272</v>
      </c>
      <c r="G27" s="20" t="s">
        <v>294</v>
      </c>
      <c r="H27" s="20" t="s">
        <v>295</v>
      </c>
      <c r="I27" s="20" t="s">
        <v>1</v>
      </c>
      <c r="J27" s="20" t="s">
        <v>283</v>
      </c>
      <c r="K27" s="20" t="s">
        <v>1</v>
      </c>
      <c r="L27" s="20" t="s">
        <v>363</v>
      </c>
      <c r="M27" s="20" t="s">
        <v>18</v>
      </c>
      <c r="N27" s="20" t="s">
        <v>234</v>
      </c>
      <c r="O27" s="20" t="s">
        <v>230</v>
      </c>
    </row>
    <row r="28" spans="1:15" ht="63.75" customHeight="1" x14ac:dyDescent="0.2">
      <c r="A28" s="20" t="s">
        <v>231</v>
      </c>
      <c r="B28" s="20" t="s">
        <v>289</v>
      </c>
      <c r="C28" s="20" t="s">
        <v>298</v>
      </c>
      <c r="D28" s="20" t="s">
        <v>299</v>
      </c>
      <c r="E28" s="20" t="s">
        <v>107</v>
      </c>
      <c r="F28" s="20" t="s">
        <v>272</v>
      </c>
      <c r="G28" s="20" t="s">
        <v>273</v>
      </c>
      <c r="H28" s="20" t="s">
        <v>274</v>
      </c>
      <c r="I28" s="20" t="s">
        <v>1</v>
      </c>
      <c r="J28" s="20" t="s">
        <v>283</v>
      </c>
      <c r="K28" s="20" t="s">
        <v>1</v>
      </c>
      <c r="L28" s="20" t="s">
        <v>363</v>
      </c>
      <c r="M28" s="20" t="s">
        <v>13</v>
      </c>
      <c r="N28" s="20" t="s">
        <v>231</v>
      </c>
      <c r="O28" s="20" t="s">
        <v>301</v>
      </c>
    </row>
    <row r="29" spans="1:15" ht="76.5" x14ac:dyDescent="0.2">
      <c r="A29" s="20" t="s">
        <v>223</v>
      </c>
      <c r="B29" s="20" t="s">
        <v>289</v>
      </c>
      <c r="C29" s="20" t="s">
        <v>281</v>
      </c>
      <c r="D29" s="20" t="s">
        <v>282</v>
      </c>
      <c r="E29" s="20" t="s">
        <v>107</v>
      </c>
      <c r="F29" s="20" t="s">
        <v>272</v>
      </c>
      <c r="G29" s="20" t="s">
        <v>294</v>
      </c>
      <c r="H29" s="20" t="s">
        <v>295</v>
      </c>
      <c r="I29" s="20" t="s">
        <v>1</v>
      </c>
      <c r="J29" s="20" t="s">
        <v>283</v>
      </c>
      <c r="K29" s="20" t="s">
        <v>4</v>
      </c>
      <c r="L29" s="20" t="s">
        <v>284</v>
      </c>
      <c r="M29" s="20" t="s">
        <v>247</v>
      </c>
      <c r="N29" s="20" t="s">
        <v>223</v>
      </c>
      <c r="O29" s="20" t="s">
        <v>292</v>
      </c>
    </row>
    <row r="30" spans="1:15" ht="110.25" customHeight="1" x14ac:dyDescent="0.2">
      <c r="A30" s="20" t="s">
        <v>237</v>
      </c>
      <c r="B30" s="20" t="s">
        <v>289</v>
      </c>
      <c r="C30" s="20" t="s">
        <v>281</v>
      </c>
      <c r="D30" s="20" t="s">
        <v>282</v>
      </c>
      <c r="E30" s="20" t="s">
        <v>107</v>
      </c>
      <c r="F30" s="20" t="s">
        <v>272</v>
      </c>
      <c r="G30" s="20" t="s">
        <v>294</v>
      </c>
      <c r="H30" s="20" t="s">
        <v>295</v>
      </c>
      <c r="I30" s="20" t="s">
        <v>1</v>
      </c>
      <c r="J30" s="20" t="s">
        <v>283</v>
      </c>
      <c r="K30" s="20" t="s">
        <v>5</v>
      </c>
      <c r="L30" s="20" t="s">
        <v>300</v>
      </c>
      <c r="M30" s="20" t="s">
        <v>12</v>
      </c>
      <c r="N30" s="20" t="s">
        <v>237</v>
      </c>
      <c r="O30" s="20" t="s">
        <v>292</v>
      </c>
    </row>
    <row r="31" spans="1:15" ht="111.75" customHeight="1" x14ac:dyDescent="0.2">
      <c r="A31" s="20" t="s">
        <v>371</v>
      </c>
      <c r="B31" s="20" t="s">
        <v>269</v>
      </c>
      <c r="C31" s="20" t="s">
        <v>281</v>
      </c>
      <c r="D31" s="20" t="s">
        <v>282</v>
      </c>
      <c r="E31" s="20" t="s">
        <v>107</v>
      </c>
      <c r="F31" s="20" t="s">
        <v>293</v>
      </c>
      <c r="G31" s="20" t="s">
        <v>273</v>
      </c>
      <c r="H31" s="20" t="s">
        <v>304</v>
      </c>
      <c r="I31" s="20" t="s">
        <v>1</v>
      </c>
      <c r="J31" s="20" t="s">
        <v>283</v>
      </c>
      <c r="K31" s="20" t="s">
        <v>4</v>
      </c>
      <c r="L31" s="20" t="s">
        <v>284</v>
      </c>
      <c r="M31" s="21" t="s">
        <v>372</v>
      </c>
      <c r="N31" s="20" t="s">
        <v>371</v>
      </c>
      <c r="O31" s="20" t="s">
        <v>373</v>
      </c>
    </row>
    <row r="32" spans="1:15" ht="87.75" customHeight="1" x14ac:dyDescent="0.2">
      <c r="A32" s="20" t="s">
        <v>221</v>
      </c>
      <c r="B32" s="20" t="s">
        <v>289</v>
      </c>
      <c r="C32" s="20" t="s">
        <v>328</v>
      </c>
      <c r="D32" s="20" t="s">
        <v>329</v>
      </c>
      <c r="E32" s="20" t="s">
        <v>107</v>
      </c>
      <c r="F32" s="20" t="s">
        <v>272</v>
      </c>
      <c r="G32" s="20" t="s">
        <v>273</v>
      </c>
      <c r="H32" s="20" t="s">
        <v>274</v>
      </c>
      <c r="I32" s="20" t="s">
        <v>7</v>
      </c>
      <c r="J32" s="20" t="s">
        <v>314</v>
      </c>
      <c r="K32" s="20" t="s">
        <v>9</v>
      </c>
      <c r="L32" s="20" t="s">
        <v>374</v>
      </c>
      <c r="M32" s="21" t="s">
        <v>245</v>
      </c>
      <c r="N32" s="20" t="s">
        <v>221</v>
      </c>
      <c r="O32" s="22" t="s">
        <v>375</v>
      </c>
    </row>
    <row r="33" spans="1:15" ht="63.75" x14ac:dyDescent="0.2">
      <c r="A33" s="20" t="s">
        <v>222</v>
      </c>
      <c r="B33" s="20" t="s">
        <v>320</v>
      </c>
      <c r="C33" s="20" t="s">
        <v>312</v>
      </c>
      <c r="D33" s="20" t="s">
        <v>376</v>
      </c>
      <c r="E33" s="20" t="s">
        <v>90</v>
      </c>
      <c r="F33" s="20" t="s">
        <v>368</v>
      </c>
      <c r="G33" s="20" t="s">
        <v>377</v>
      </c>
      <c r="H33" s="20" t="s">
        <v>378</v>
      </c>
      <c r="I33" s="20" t="s">
        <v>7</v>
      </c>
      <c r="J33" s="20" t="s">
        <v>314</v>
      </c>
      <c r="K33" s="20" t="s">
        <v>9</v>
      </c>
      <c r="L33" s="20" t="s">
        <v>379</v>
      </c>
      <c r="M33" s="20" t="s">
        <v>246</v>
      </c>
      <c r="N33" s="20" t="s">
        <v>222</v>
      </c>
      <c r="O33" s="20" t="s">
        <v>292</v>
      </c>
    </row>
    <row r="34" spans="1:15" ht="78" customHeight="1" x14ac:dyDescent="0.2">
      <c r="A34" s="20" t="s">
        <v>226</v>
      </c>
      <c r="B34" s="20" t="s">
        <v>289</v>
      </c>
      <c r="C34" s="20" t="s">
        <v>312</v>
      </c>
      <c r="D34" s="20" t="s">
        <v>313</v>
      </c>
      <c r="E34" s="20" t="s">
        <v>107</v>
      </c>
      <c r="F34" s="20" t="s">
        <v>272</v>
      </c>
      <c r="G34" s="20" t="s">
        <v>273</v>
      </c>
      <c r="H34" s="20" t="s">
        <v>274</v>
      </c>
      <c r="I34" s="20" t="s">
        <v>7</v>
      </c>
      <c r="J34" s="20" t="s">
        <v>314</v>
      </c>
      <c r="K34" s="20" t="s">
        <v>9</v>
      </c>
      <c r="L34" s="20" t="s">
        <v>315</v>
      </c>
      <c r="M34" s="20" t="s">
        <v>250</v>
      </c>
      <c r="N34" s="20" t="s">
        <v>226</v>
      </c>
      <c r="O34" s="20" t="s">
        <v>375</v>
      </c>
    </row>
    <row r="35" spans="1:15" ht="63.75" x14ac:dyDescent="0.2">
      <c r="A35" s="20" t="s">
        <v>238</v>
      </c>
      <c r="B35" s="20" t="s">
        <v>269</v>
      </c>
      <c r="C35" s="20" t="s">
        <v>328</v>
      </c>
      <c r="D35" s="20" t="s">
        <v>329</v>
      </c>
      <c r="E35" s="20" t="s">
        <v>107</v>
      </c>
      <c r="F35" s="20" t="s">
        <v>272</v>
      </c>
      <c r="G35" s="20" t="s">
        <v>273</v>
      </c>
      <c r="H35" s="20" t="s">
        <v>274</v>
      </c>
      <c r="I35" s="20" t="s">
        <v>7</v>
      </c>
      <c r="J35" s="20" t="s">
        <v>314</v>
      </c>
      <c r="K35" s="20" t="s">
        <v>9</v>
      </c>
      <c r="L35" s="20" t="s">
        <v>315</v>
      </c>
      <c r="M35" s="21" t="s">
        <v>257</v>
      </c>
      <c r="N35" s="20" t="s">
        <v>238</v>
      </c>
      <c r="O35" s="20" t="s">
        <v>380</v>
      </c>
    </row>
    <row r="36" spans="1:15" ht="63.75" x14ac:dyDescent="0.2">
      <c r="A36" s="20" t="s">
        <v>381</v>
      </c>
      <c r="B36" s="20" t="s">
        <v>269</v>
      </c>
      <c r="C36" s="20" t="s">
        <v>334</v>
      </c>
      <c r="D36" s="20" t="s">
        <v>355</v>
      </c>
      <c r="E36" s="20" t="s">
        <v>107</v>
      </c>
      <c r="F36" s="20" t="s">
        <v>272</v>
      </c>
      <c r="G36" s="20" t="s">
        <v>273</v>
      </c>
      <c r="H36" s="20" t="s">
        <v>274</v>
      </c>
      <c r="I36" s="20" t="s">
        <v>9</v>
      </c>
      <c r="J36" s="20" t="s">
        <v>336</v>
      </c>
      <c r="K36" s="20" t="s">
        <v>1</v>
      </c>
      <c r="L36" s="20" t="s">
        <v>382</v>
      </c>
      <c r="M36" s="21" t="s">
        <v>383</v>
      </c>
      <c r="N36" s="20" t="s">
        <v>381</v>
      </c>
      <c r="O36" s="20" t="s">
        <v>384</v>
      </c>
    </row>
    <row r="37" spans="1:15" ht="89.25" x14ac:dyDescent="0.2">
      <c r="A37" s="20" t="s">
        <v>239</v>
      </c>
      <c r="B37" s="20" t="s">
        <v>269</v>
      </c>
      <c r="C37" s="20" t="s">
        <v>270</v>
      </c>
      <c r="D37" s="20" t="s">
        <v>303</v>
      </c>
      <c r="E37" s="20" t="s">
        <v>107</v>
      </c>
      <c r="F37" s="20" t="s">
        <v>293</v>
      </c>
      <c r="G37" s="20" t="s">
        <v>273</v>
      </c>
      <c r="H37" s="20" t="s">
        <v>304</v>
      </c>
      <c r="I37" s="20" t="s">
        <v>4</v>
      </c>
      <c r="J37" s="20" t="s">
        <v>275</v>
      </c>
      <c r="K37" s="20" t="s">
        <v>4</v>
      </c>
      <c r="L37" s="20" t="s">
        <v>385</v>
      </c>
      <c r="M37" s="21" t="s">
        <v>386</v>
      </c>
      <c r="N37" s="20" t="s">
        <v>239</v>
      </c>
      <c r="O37" s="20" t="s">
        <v>387</v>
      </c>
    </row>
    <row r="38" spans="1:15" ht="85.5" customHeight="1" x14ac:dyDescent="0.2">
      <c r="A38" s="20" t="s">
        <v>388</v>
      </c>
      <c r="B38" s="20" t="s">
        <v>269</v>
      </c>
      <c r="C38" s="20" t="s">
        <v>270</v>
      </c>
      <c r="D38" s="20" t="s">
        <v>303</v>
      </c>
      <c r="E38" s="20" t="s">
        <v>107</v>
      </c>
      <c r="F38" s="20" t="s">
        <v>293</v>
      </c>
      <c r="G38" s="20" t="s">
        <v>273</v>
      </c>
      <c r="H38" s="20" t="s">
        <v>304</v>
      </c>
      <c r="I38" s="20" t="s">
        <v>4</v>
      </c>
      <c r="J38" s="20" t="s">
        <v>275</v>
      </c>
      <c r="K38" s="20" t="s">
        <v>4</v>
      </c>
      <c r="L38" s="20" t="s">
        <v>389</v>
      </c>
      <c r="M38" s="21" t="s">
        <v>390</v>
      </c>
      <c r="N38" s="20" t="s">
        <v>388</v>
      </c>
      <c r="O38" s="20" t="s">
        <v>391</v>
      </c>
    </row>
    <row r="39" spans="1:15" ht="89.25" x14ac:dyDescent="0.2">
      <c r="A39" s="20" t="s">
        <v>297</v>
      </c>
      <c r="B39" s="20" t="s">
        <v>269</v>
      </c>
      <c r="C39" s="20" t="s">
        <v>270</v>
      </c>
      <c r="D39" s="20" t="s">
        <v>303</v>
      </c>
      <c r="E39" s="20" t="s">
        <v>107</v>
      </c>
      <c r="F39" s="20" t="s">
        <v>293</v>
      </c>
      <c r="G39" s="20" t="s">
        <v>273</v>
      </c>
      <c r="H39" s="20" t="s">
        <v>304</v>
      </c>
      <c r="I39" s="20" t="s">
        <v>4</v>
      </c>
      <c r="J39" s="20" t="s">
        <v>275</v>
      </c>
      <c r="K39" s="20" t="s">
        <v>4</v>
      </c>
      <c r="L39" s="20" t="s">
        <v>385</v>
      </c>
      <c r="M39" s="21" t="s">
        <v>392</v>
      </c>
      <c r="N39" s="20" t="s">
        <v>297</v>
      </c>
      <c r="O39" s="20" t="s">
        <v>393</v>
      </c>
    </row>
    <row r="40" spans="1:15" ht="79.5" customHeight="1" x14ac:dyDescent="0.2">
      <c r="A40" s="20" t="s">
        <v>236</v>
      </c>
      <c r="B40" s="20" t="s">
        <v>269</v>
      </c>
      <c r="C40" s="20" t="s">
        <v>281</v>
      </c>
      <c r="D40" s="20" t="s">
        <v>282</v>
      </c>
      <c r="E40" s="20" t="s">
        <v>107</v>
      </c>
      <c r="F40" s="20" t="s">
        <v>293</v>
      </c>
      <c r="G40" s="20" t="s">
        <v>394</v>
      </c>
      <c r="H40" s="20" t="s">
        <v>395</v>
      </c>
      <c r="I40" s="20" t="s">
        <v>1</v>
      </c>
      <c r="J40" s="20" t="s">
        <v>283</v>
      </c>
      <c r="K40" s="20" t="s">
        <v>4</v>
      </c>
      <c r="L40" s="20" t="s">
        <v>284</v>
      </c>
      <c r="M40" s="21" t="s">
        <v>256</v>
      </c>
      <c r="N40" s="20" t="s">
        <v>236</v>
      </c>
      <c r="O40" s="20" t="s">
        <v>396</v>
      </c>
    </row>
    <row r="41" spans="1:15" ht="79.5" customHeight="1" x14ac:dyDescent="0.2">
      <c r="A41" s="20" t="s">
        <v>397</v>
      </c>
      <c r="B41" s="20" t="s">
        <v>269</v>
      </c>
      <c r="C41" s="20" t="s">
        <v>312</v>
      </c>
      <c r="D41" s="20" t="s">
        <v>313</v>
      </c>
      <c r="E41" s="20" t="s">
        <v>107</v>
      </c>
      <c r="F41" s="20" t="s">
        <v>272</v>
      </c>
      <c r="G41" s="20" t="s">
        <v>273</v>
      </c>
      <c r="H41" s="20" t="s">
        <v>274</v>
      </c>
      <c r="I41" s="20" t="s">
        <v>7</v>
      </c>
      <c r="J41" s="20" t="s">
        <v>314</v>
      </c>
      <c r="K41" s="20" t="s">
        <v>9</v>
      </c>
      <c r="L41" s="20" t="s">
        <v>315</v>
      </c>
      <c r="M41" s="20" t="s">
        <v>398</v>
      </c>
      <c r="N41" s="20" t="s">
        <v>397</v>
      </c>
      <c r="O41" s="20" t="s">
        <v>399</v>
      </c>
    </row>
    <row r="43" spans="1:15" ht="45" x14ac:dyDescent="0.2">
      <c r="A43" s="24" t="s">
        <v>400</v>
      </c>
      <c r="B43" s="24" t="s">
        <v>401</v>
      </c>
      <c r="C43" s="24" t="s">
        <v>402</v>
      </c>
      <c r="D43" s="24" t="s">
        <v>403</v>
      </c>
      <c r="E43" s="24" t="s">
        <v>404</v>
      </c>
    </row>
    <row r="44" spans="1:15" ht="33" x14ac:dyDescent="0.2">
      <c r="A44" s="25" t="s">
        <v>405</v>
      </c>
      <c r="B44" s="26" t="s">
        <v>406</v>
      </c>
      <c r="C44" s="27" t="s">
        <v>407</v>
      </c>
      <c r="D44" s="27" t="s">
        <v>408</v>
      </c>
      <c r="E44" s="28" t="s">
        <v>409</v>
      </c>
      <c r="F44" s="29"/>
      <c r="G44" s="29"/>
      <c r="H44" s="30"/>
    </row>
    <row r="45" spans="1:15" ht="48" customHeight="1" x14ac:dyDescent="0.2">
      <c r="A45" s="31" t="s">
        <v>410</v>
      </c>
      <c r="B45" s="26" t="s">
        <v>21</v>
      </c>
      <c r="C45" s="26" t="s">
        <v>411</v>
      </c>
      <c r="D45" s="26" t="s">
        <v>412</v>
      </c>
      <c r="E45" s="32" t="s">
        <v>413</v>
      </c>
      <c r="G45" s="29"/>
      <c r="H45" s="18"/>
    </row>
    <row r="46" spans="1:15" ht="75" x14ac:dyDescent="0.2">
      <c r="A46" s="33" t="s">
        <v>414</v>
      </c>
      <c r="B46" s="26" t="s">
        <v>415</v>
      </c>
      <c r="C46" s="26" t="s">
        <v>416</v>
      </c>
      <c r="D46" s="26" t="s">
        <v>417</v>
      </c>
      <c r="E46" s="32" t="s">
        <v>418</v>
      </c>
      <c r="G46" s="29"/>
      <c r="H46" s="18"/>
    </row>
    <row r="47" spans="1:15" ht="38.25" x14ac:dyDescent="0.2">
      <c r="A47" s="25"/>
      <c r="B47" s="26" t="s">
        <v>419</v>
      </c>
      <c r="C47" s="26" t="s">
        <v>420</v>
      </c>
      <c r="D47" s="26"/>
      <c r="E47" s="32" t="s">
        <v>421</v>
      </c>
      <c r="G47" s="29"/>
      <c r="H47" s="18"/>
    </row>
    <row r="48" spans="1:15" ht="66" x14ac:dyDescent="0.2">
      <c r="A48" s="25"/>
      <c r="B48" s="26" t="s">
        <v>422</v>
      </c>
      <c r="C48" s="27" t="s">
        <v>423</v>
      </c>
      <c r="D48" s="27"/>
      <c r="E48" s="32" t="s">
        <v>424</v>
      </c>
      <c r="G48" s="29"/>
      <c r="H48" s="18"/>
    </row>
    <row r="49" spans="1:8" ht="66" x14ac:dyDescent="0.2">
      <c r="A49" s="25"/>
      <c r="B49" s="26" t="s">
        <v>425</v>
      </c>
      <c r="C49" s="27" t="s">
        <v>426</v>
      </c>
      <c r="D49" s="27"/>
      <c r="E49" s="32" t="s">
        <v>427</v>
      </c>
      <c r="H49" s="18"/>
    </row>
    <row r="50" spans="1:8" ht="33" x14ac:dyDescent="0.2">
      <c r="A50" s="25"/>
      <c r="B50" s="26" t="s">
        <v>428</v>
      </c>
      <c r="C50" s="27" t="s">
        <v>429</v>
      </c>
      <c r="D50" s="27"/>
      <c r="E50" s="32" t="s">
        <v>430</v>
      </c>
      <c r="H50" s="18"/>
    </row>
    <row r="51" spans="1:8" ht="16.5" x14ac:dyDescent="0.2">
      <c r="A51" s="25"/>
      <c r="B51" s="26" t="s">
        <v>431</v>
      </c>
      <c r="C51" s="27"/>
      <c r="D51" s="27"/>
      <c r="E51" s="32" t="s">
        <v>432</v>
      </c>
      <c r="H51" s="18"/>
    </row>
    <row r="52" spans="1:8" ht="25.5" x14ac:dyDescent="0.2">
      <c r="A52" s="25"/>
      <c r="B52" s="26" t="s">
        <v>433</v>
      </c>
      <c r="C52" s="32"/>
      <c r="D52" s="32"/>
      <c r="E52" s="32" t="s">
        <v>434</v>
      </c>
      <c r="H52" s="18"/>
    </row>
    <row r="53" spans="1:8" ht="38.25" x14ac:dyDescent="0.2">
      <c r="A53" s="25"/>
      <c r="B53" s="26" t="s">
        <v>435</v>
      </c>
      <c r="C53" s="32"/>
      <c r="D53" s="32"/>
      <c r="E53" s="32" t="s">
        <v>436</v>
      </c>
      <c r="H53" s="18"/>
    </row>
    <row r="54" spans="1:8" ht="51" x14ac:dyDescent="0.2">
      <c r="A54" s="25"/>
      <c r="B54" s="26" t="s">
        <v>437</v>
      </c>
      <c r="C54" s="32"/>
      <c r="D54" s="32"/>
      <c r="E54" s="32" t="s">
        <v>438</v>
      </c>
      <c r="H54" s="18"/>
    </row>
    <row r="55" spans="1:8" ht="33" x14ac:dyDescent="0.2">
      <c r="A55" s="25"/>
      <c r="B55" s="26" t="s">
        <v>439</v>
      </c>
      <c r="C55" s="32"/>
      <c r="D55" s="32"/>
      <c r="E55" s="28"/>
    </row>
    <row r="56" spans="1:8" ht="16.5" x14ac:dyDescent="0.2">
      <c r="A56" s="25"/>
      <c r="B56" s="26" t="s">
        <v>440</v>
      </c>
      <c r="C56" s="26"/>
      <c r="D56" s="32"/>
      <c r="E56" s="28"/>
    </row>
    <row r="57" spans="1:8" ht="16.5" x14ac:dyDescent="0.2">
      <c r="A57" s="25"/>
      <c r="B57" s="26" t="s">
        <v>441</v>
      </c>
      <c r="C57" s="32"/>
      <c r="D57" s="32"/>
      <c r="E57" s="28"/>
    </row>
    <row r="58" spans="1:8" x14ac:dyDescent="0.2">
      <c r="A58" s="25"/>
      <c r="B58" s="32"/>
      <c r="C58" s="32"/>
      <c r="D58" s="32"/>
      <c r="E58" s="28"/>
    </row>
    <row r="59" spans="1:8" x14ac:dyDescent="0.2">
      <c r="A59" s="25"/>
      <c r="B59" s="32"/>
      <c r="C59" s="32"/>
      <c r="D59" s="32"/>
      <c r="E59" s="28"/>
    </row>
    <row r="60" spans="1:8" x14ac:dyDescent="0.2">
      <c r="A60" s="25"/>
      <c r="B60" s="32"/>
      <c r="C60" s="32"/>
      <c r="D60" s="32"/>
      <c r="E60" s="28"/>
    </row>
    <row r="61" spans="1:8" x14ac:dyDescent="0.2">
      <c r="A61" s="25"/>
      <c r="B61" s="32"/>
      <c r="C61" s="32"/>
      <c r="D61" s="32"/>
      <c r="E61" s="28"/>
    </row>
    <row r="62" spans="1:8" x14ac:dyDescent="0.2">
      <c r="A62" s="25"/>
      <c r="B62" s="32"/>
      <c r="C62" s="32"/>
      <c r="D62" s="32"/>
      <c r="E62" s="28"/>
    </row>
  </sheetData>
  <sheetProtection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336"/>
  <sheetViews>
    <sheetView topLeftCell="A94" zoomScaleNormal="100" workbookViewId="0">
      <selection activeCell="C36" sqref="C36:C286"/>
    </sheetView>
  </sheetViews>
  <sheetFormatPr baseColWidth="10" defaultRowHeight="12.75" x14ac:dyDescent="0.2"/>
  <cols>
    <col min="2" max="2" width="5.42578125" customWidth="1"/>
    <col min="3" max="22" width="10.140625" customWidth="1"/>
  </cols>
  <sheetData>
    <row r="1" spans="2:22" x14ac:dyDescent="0.2">
      <c r="C1" t="e">
        <f>#REF!&amp;VLOOKUP(MID(#REF!,1,100),METAS,2,0)</f>
        <v>#REF!</v>
      </c>
      <c r="D1" t="e">
        <f>#REF!&amp;VLOOKUP(MID(#REF!,1,100),METAS,2,0)</f>
        <v>#REF!</v>
      </c>
      <c r="E1" t="e">
        <f>#REF!&amp;VLOOKUP(MID(#REF!,1,100),METAS,2,0)</f>
        <v>#REF!</v>
      </c>
      <c r="F1" t="e">
        <f>#REF!&amp;VLOOKUP(MID(#REF!,1,100),METAS,2,0)</f>
        <v>#REF!</v>
      </c>
      <c r="G1" t="e">
        <f>#REF!&amp;VLOOKUP(MID(#REF!,1,100),METAS,2,0)</f>
        <v>#REF!</v>
      </c>
      <c r="H1" t="e">
        <f>#REF!&amp;VLOOKUP(MID(#REF!,1,100),METAS,2,0)</f>
        <v>#REF!</v>
      </c>
      <c r="I1" t="e">
        <f>#REF!&amp;VLOOKUP(MID(#REF!,1,100),METAS,2,0)</f>
        <v>#REF!</v>
      </c>
      <c r="J1" t="e">
        <f>#REF!&amp;VLOOKUP(MID(#REF!,1,100),METAS,2,0)</f>
        <v>#REF!</v>
      </c>
      <c r="K1" t="e">
        <f>#REF!&amp;VLOOKUP(MID(#REF!,1,100),METAS,2,0)</f>
        <v>#REF!</v>
      </c>
      <c r="L1" t="e">
        <f>#REF!&amp;VLOOKUP(MID(#REF!,1,100),METAS,2,0)</f>
        <v>#REF!</v>
      </c>
      <c r="M1" t="e">
        <f>#REF!&amp;VLOOKUP(MID(#REF!,1,100),METAS,2,0)</f>
        <v>#REF!</v>
      </c>
      <c r="N1" t="e">
        <f>#REF!&amp;VLOOKUP(MID(#REF!,1,100),METAS,2,0)</f>
        <v>#REF!</v>
      </c>
      <c r="O1" t="e">
        <f>#REF!&amp;VLOOKUP(MID(#REF!,1,100),METAS,2,0)</f>
        <v>#REF!</v>
      </c>
      <c r="P1" t="e">
        <f>#REF!&amp;VLOOKUP(MID(#REF!,1,100),METAS,2,0)</f>
        <v>#REF!</v>
      </c>
      <c r="Q1" t="e">
        <f>#REF!&amp;VLOOKUP(MID(#REF!,1,100),METAS,2,0)</f>
        <v>#REF!</v>
      </c>
      <c r="R1" t="e">
        <f>#REF!&amp;VLOOKUP(MID(#REF!,1,100),METAS,2,0)</f>
        <v>#REF!</v>
      </c>
      <c r="S1" t="e">
        <f>#REF!&amp;VLOOKUP(MID(#REF!,1,100),METAS,2,0)</f>
        <v>#REF!</v>
      </c>
      <c r="T1" t="e">
        <f>#REF!&amp;VLOOKUP(MID(#REF!,1,100),METAS,2,0)</f>
        <v>#REF!</v>
      </c>
      <c r="U1" t="e">
        <f>#REF!&amp;VLOOKUP(MID(#REF!,1,100),METAS,2,0)</f>
        <v>#REF!</v>
      </c>
      <c r="V1" t="e">
        <f>#REF!&amp;VLOOKUP(MID(#REF!,1,100),METAS,2,0)</f>
        <v>#REF!</v>
      </c>
    </row>
    <row r="2" spans="2:22" x14ac:dyDescent="0.2">
      <c r="C2" s="39" t="s">
        <v>27</v>
      </c>
      <c r="D2" s="39" t="s">
        <v>1049</v>
      </c>
      <c r="E2" s="39" t="s">
        <v>1050</v>
      </c>
      <c r="F2" s="39" t="s">
        <v>1051</v>
      </c>
      <c r="G2" s="39" t="s">
        <v>1052</v>
      </c>
      <c r="H2" s="39" t="s">
        <v>1053</v>
      </c>
      <c r="I2" s="39" t="s">
        <v>1054</v>
      </c>
      <c r="J2" s="39" t="s">
        <v>1055</v>
      </c>
      <c r="K2" s="39" t="s">
        <v>1056</v>
      </c>
      <c r="L2" s="39" t="s">
        <v>1057</v>
      </c>
      <c r="M2" s="39" t="s">
        <v>1058</v>
      </c>
      <c r="N2" s="39" t="s">
        <v>1059</v>
      </c>
      <c r="O2" s="39" t="s">
        <v>1060</v>
      </c>
      <c r="P2" s="39" t="s">
        <v>1061</v>
      </c>
      <c r="Q2" s="39" t="s">
        <v>1062</v>
      </c>
      <c r="R2" s="39" t="s">
        <v>1063</v>
      </c>
      <c r="S2" s="39" t="s">
        <v>1064</v>
      </c>
      <c r="T2" s="39" t="s">
        <v>1065</v>
      </c>
      <c r="U2" s="39" t="s">
        <v>1066</v>
      </c>
      <c r="V2" s="39" t="s">
        <v>1067</v>
      </c>
    </row>
    <row r="3" spans="2:22" x14ac:dyDescent="0.2">
      <c r="B3" s="2" t="s">
        <v>4</v>
      </c>
      <c r="C3" t="e">
        <f>IF(LEN(C$1&amp;$B3)&lt;&gt;17,"",IF(ISERROR(VLOOKUP(C$1&amp;$B3,'BASES DE DATOS'!$E$3:$H$1792,4,0))=TRUE,"",$B3&amp;" "&amp;VLOOKUP(C$1&amp;$B3,'BASES DE DATOS'!$E$3:$H$1792,4,0)))</f>
        <v>#REF!</v>
      </c>
      <c r="D3" t="e">
        <f>IF(LEN(D$1&amp;$B3)&lt;&gt;17,"",IF(ISERROR(VLOOKUP(D$1&amp;$B3,'BASES DE DATOS'!$E$3:$H$1792,4,0))=TRUE,"",$B3&amp;" "&amp;VLOOKUP(D$1&amp;$B3,'BASES DE DATOS'!$E$3:$H$1792,4,0)))</f>
        <v>#REF!</v>
      </c>
      <c r="E3" t="e">
        <f>IF(LEN(E$1&amp;$B3)&lt;&gt;17,"",IF(ISERROR(VLOOKUP(E$1&amp;$B3,'BASES DE DATOS'!$E$3:$H$1792,4,0))=TRUE,"",$B3&amp;" "&amp;VLOOKUP(E$1&amp;$B3,'BASES DE DATOS'!$E$3:$H$1792,4,0)))</f>
        <v>#REF!</v>
      </c>
      <c r="F3" t="e">
        <f>IF(LEN(F$1&amp;$B3)&lt;&gt;17,"",IF(ISERROR(VLOOKUP(F$1&amp;$B3,'BASES DE DATOS'!$E$3:$H$1792,4,0))=TRUE,"",$B3&amp;" "&amp;VLOOKUP(F$1&amp;$B3,'BASES DE DATOS'!$E$3:$H$1792,4,0)))</f>
        <v>#REF!</v>
      </c>
      <c r="G3" t="e">
        <f>IF(LEN(G$1&amp;$B3)&lt;&gt;17,"",IF(ISERROR(VLOOKUP(G$1&amp;$B3,'BASES DE DATOS'!$E$3:$H$1792,4,0))=TRUE,"",$B3&amp;" "&amp;VLOOKUP(G$1&amp;$B3,'BASES DE DATOS'!$E$3:$H$1792,4,0)))</f>
        <v>#REF!</v>
      </c>
      <c r="H3" t="e">
        <f>IF(LEN(H$1&amp;$B3)&lt;&gt;17,"",IF(ISERROR(VLOOKUP(H$1&amp;$B3,'BASES DE DATOS'!$E$3:$H$1792,4,0))=TRUE,"",$B3&amp;" "&amp;VLOOKUP(H$1&amp;$B3,'BASES DE DATOS'!$E$3:$H$1792,4,0)))</f>
        <v>#REF!</v>
      </c>
      <c r="I3" t="e">
        <f>IF(LEN(I$1&amp;$B3)&lt;&gt;17,"",IF(ISERROR(VLOOKUP(I$1&amp;$B3,'BASES DE DATOS'!$E$3:$H$1792,4,0))=TRUE,"",$B3&amp;" "&amp;VLOOKUP(I$1&amp;$B3,'BASES DE DATOS'!$E$3:$H$1792,4,0)))</f>
        <v>#REF!</v>
      </c>
      <c r="J3" t="e">
        <f>IF(LEN(J$1&amp;$B3)&lt;&gt;17,"",IF(ISERROR(VLOOKUP(J$1&amp;$B3,'BASES DE DATOS'!$E$3:$H$1792,4,0))=TRUE,"",$B3&amp;" "&amp;VLOOKUP(J$1&amp;$B3,'BASES DE DATOS'!$E$3:$H$1792,4,0)))</f>
        <v>#REF!</v>
      </c>
      <c r="K3" t="e">
        <f>IF(LEN(K$1&amp;$B3)&lt;&gt;17,"",IF(ISERROR(VLOOKUP(K$1&amp;$B3,'BASES DE DATOS'!$E$3:$H$1792,4,0))=TRUE,"",$B3&amp;" "&amp;VLOOKUP(K$1&amp;$B3,'BASES DE DATOS'!$E$3:$H$1792,4,0)))</f>
        <v>#REF!</v>
      </c>
      <c r="L3" t="e">
        <f>IF(LEN(L$1&amp;$B3)&lt;&gt;17,"",IF(ISERROR(VLOOKUP(L$1&amp;$B3,'BASES DE DATOS'!$E$3:$H$1792,4,0))=TRUE,"",$B3&amp;" "&amp;VLOOKUP(L$1&amp;$B3,'BASES DE DATOS'!$E$3:$H$1792,4,0)))</f>
        <v>#REF!</v>
      </c>
      <c r="M3" t="e">
        <f>IF(LEN(M$1&amp;$B3)&lt;&gt;17,"",IF(ISERROR(VLOOKUP(M$1&amp;$B3,'BASES DE DATOS'!$E$3:$H$1792,4,0))=TRUE,"",$B3&amp;" "&amp;VLOOKUP(M$1&amp;$B3,'BASES DE DATOS'!$E$3:$H$1792,4,0)))</f>
        <v>#REF!</v>
      </c>
      <c r="N3" t="e">
        <f>IF(LEN(N$1&amp;$B3)&lt;&gt;17,"",IF(ISERROR(VLOOKUP(N$1&amp;$B3,'BASES DE DATOS'!$E$3:$H$1792,4,0))=TRUE,"",$B3&amp;" "&amp;VLOOKUP(N$1&amp;$B3,'BASES DE DATOS'!$E$3:$H$1792,4,0)))</f>
        <v>#REF!</v>
      </c>
      <c r="O3" t="e">
        <f>IF(LEN(O$1&amp;$B3)&lt;&gt;17,"",IF(ISERROR(VLOOKUP(O$1&amp;$B3,'BASES DE DATOS'!$E$3:$H$1792,4,0))=TRUE,"",$B3&amp;" "&amp;VLOOKUP(O$1&amp;$B3,'BASES DE DATOS'!$E$3:$H$1792,4,0)))</f>
        <v>#REF!</v>
      </c>
      <c r="P3" t="e">
        <f>IF(LEN(P$1&amp;$B3)&lt;&gt;17,"",IF(ISERROR(VLOOKUP(P$1&amp;$B3,'BASES DE DATOS'!$E$3:$H$1792,4,0))=TRUE,"",$B3&amp;" "&amp;VLOOKUP(P$1&amp;$B3,'BASES DE DATOS'!$E$3:$H$1792,4,0)))</f>
        <v>#REF!</v>
      </c>
      <c r="Q3" t="e">
        <f>IF(LEN(Q$1&amp;$B3)&lt;&gt;17,"",IF(ISERROR(VLOOKUP(Q$1&amp;$B3,'BASES DE DATOS'!$E$3:$H$1792,4,0))=TRUE,"",$B3&amp;" "&amp;VLOOKUP(Q$1&amp;$B3,'BASES DE DATOS'!$E$3:$H$1792,4,0)))</f>
        <v>#REF!</v>
      </c>
      <c r="R3" t="e">
        <f>IF(LEN(R$1&amp;$B3)&lt;&gt;17,"",IF(ISERROR(VLOOKUP(R$1&amp;$B3,'BASES DE DATOS'!$E$3:$H$1792,4,0))=TRUE,"",$B3&amp;" "&amp;VLOOKUP(R$1&amp;$B3,'BASES DE DATOS'!$E$3:$H$1792,4,0)))</f>
        <v>#REF!</v>
      </c>
      <c r="S3" t="e">
        <f>IF(LEN(S$1&amp;$B3)&lt;&gt;17,"",IF(ISERROR(VLOOKUP(S$1&amp;$B3,'BASES DE DATOS'!$E$3:$H$1792,4,0))=TRUE,"",$B3&amp;" "&amp;VLOOKUP(S$1&amp;$B3,'BASES DE DATOS'!$E$3:$H$1792,4,0)))</f>
        <v>#REF!</v>
      </c>
      <c r="T3" t="e">
        <f>IF(LEN(T$1&amp;$B3)&lt;&gt;17,"",IF(ISERROR(VLOOKUP(T$1&amp;$B3,'BASES DE DATOS'!$E$3:$H$1792,4,0))=TRUE,"",$B3&amp;" "&amp;VLOOKUP(T$1&amp;$B3,'BASES DE DATOS'!$E$3:$H$1792,4,0)))</f>
        <v>#REF!</v>
      </c>
      <c r="U3" t="e">
        <f>IF(LEN(U$1&amp;$B3)&lt;&gt;17,"",IF(ISERROR(VLOOKUP(U$1&amp;$B3,'BASES DE DATOS'!$E$3:$H$1792,4,0))=TRUE,"",$B3&amp;" "&amp;VLOOKUP(U$1&amp;$B3,'BASES DE DATOS'!$E$3:$H$1792,4,0)))</f>
        <v>#REF!</v>
      </c>
      <c r="V3" t="e">
        <f>IF(LEN(V$1&amp;$B3)&lt;&gt;17,"",IF(ISERROR(VLOOKUP(V$1&amp;$B3,'BASES DE DATOS'!$E$3:$H$1792,4,0))=TRUE,"",$B3&amp;" "&amp;VLOOKUP(V$1&amp;$B3,'BASES DE DATOS'!$E$3:$H$1792,4,0)))</f>
        <v>#REF!</v>
      </c>
    </row>
    <row r="4" spans="2:22" x14ac:dyDescent="0.2">
      <c r="B4" s="2" t="s">
        <v>1</v>
      </c>
      <c r="C4" t="e">
        <f>IF(LEN(C$1&amp;$B4)&lt;&gt;17,"",IF(ISERROR(VLOOKUP(C$1&amp;$B4,'BASES DE DATOS'!$E$3:$H$1792,4,0))=TRUE,"",$B4&amp;" "&amp;VLOOKUP(C$1&amp;$B4,'BASES DE DATOS'!$E$3:$H$1792,4,0)))</f>
        <v>#REF!</v>
      </c>
      <c r="D4" t="e">
        <f>IF(LEN(D$1&amp;$B4)&lt;&gt;17,"",IF(ISERROR(VLOOKUP(D$1&amp;$B4,'BASES DE DATOS'!$E$3:$H$1792,4,0))=TRUE,"",$B4&amp;" "&amp;VLOOKUP(D$1&amp;$B4,'BASES DE DATOS'!$E$3:$H$1792,4,0)))</f>
        <v>#REF!</v>
      </c>
      <c r="E4" t="e">
        <f>IF(LEN(E$1&amp;$B4)&lt;&gt;17,"",IF(ISERROR(VLOOKUP(E$1&amp;$B4,'BASES DE DATOS'!$E$3:$H$1792,4,0))=TRUE,"",$B4&amp;" "&amp;VLOOKUP(E$1&amp;$B4,'BASES DE DATOS'!$E$3:$H$1792,4,0)))</f>
        <v>#REF!</v>
      </c>
      <c r="F4" t="e">
        <f>IF(LEN(F$1&amp;$B4)&lt;&gt;17,"",IF(ISERROR(VLOOKUP(F$1&amp;$B4,'BASES DE DATOS'!$E$3:$H$1792,4,0))=TRUE,"",$B4&amp;" "&amp;VLOOKUP(F$1&amp;$B4,'BASES DE DATOS'!$E$3:$H$1792,4,0)))</f>
        <v>#REF!</v>
      </c>
      <c r="G4" t="e">
        <f>IF(LEN(G$1&amp;$B4)&lt;&gt;17,"",IF(ISERROR(VLOOKUP(G$1&amp;$B4,'BASES DE DATOS'!$E$3:$H$1792,4,0))=TRUE,"",$B4&amp;" "&amp;VLOOKUP(G$1&amp;$B4,'BASES DE DATOS'!$E$3:$H$1792,4,0)))</f>
        <v>#REF!</v>
      </c>
      <c r="H4" t="e">
        <f>IF(LEN(H$1&amp;$B4)&lt;&gt;17,"",IF(ISERROR(VLOOKUP(H$1&amp;$B4,'BASES DE DATOS'!$E$3:$H$1792,4,0))=TRUE,"",$B4&amp;" "&amp;VLOOKUP(H$1&amp;$B4,'BASES DE DATOS'!$E$3:$H$1792,4,0)))</f>
        <v>#REF!</v>
      </c>
      <c r="I4" t="e">
        <f>IF(LEN(I$1&amp;$B4)&lt;&gt;17,"",IF(ISERROR(VLOOKUP(I$1&amp;$B4,'BASES DE DATOS'!$E$3:$H$1792,4,0))=TRUE,"",$B4&amp;" "&amp;VLOOKUP(I$1&amp;$B4,'BASES DE DATOS'!$E$3:$H$1792,4,0)))</f>
        <v>#REF!</v>
      </c>
      <c r="J4" t="e">
        <f>IF(LEN(J$1&amp;$B4)&lt;&gt;17,"",IF(ISERROR(VLOOKUP(J$1&amp;$B4,'BASES DE DATOS'!$E$3:$H$1792,4,0))=TRUE,"",$B4&amp;" "&amp;VLOOKUP(J$1&amp;$B4,'BASES DE DATOS'!$E$3:$H$1792,4,0)))</f>
        <v>#REF!</v>
      </c>
      <c r="K4" t="e">
        <f>IF(LEN(K$1&amp;$B4)&lt;&gt;17,"",IF(ISERROR(VLOOKUP(K$1&amp;$B4,'BASES DE DATOS'!$E$3:$H$1792,4,0))=TRUE,"",$B4&amp;" "&amp;VLOOKUP(K$1&amp;$B4,'BASES DE DATOS'!$E$3:$H$1792,4,0)))</f>
        <v>#REF!</v>
      </c>
      <c r="L4" t="e">
        <f>IF(LEN(L$1&amp;$B4)&lt;&gt;17,"",IF(ISERROR(VLOOKUP(L$1&amp;$B4,'BASES DE DATOS'!$E$3:$H$1792,4,0))=TRUE,"",$B4&amp;" "&amp;VLOOKUP(L$1&amp;$B4,'BASES DE DATOS'!$E$3:$H$1792,4,0)))</f>
        <v>#REF!</v>
      </c>
      <c r="M4" t="e">
        <f>IF(LEN(M$1&amp;$B4)&lt;&gt;17,"",IF(ISERROR(VLOOKUP(M$1&amp;$B4,'BASES DE DATOS'!$E$3:$H$1792,4,0))=TRUE,"",$B4&amp;" "&amp;VLOOKUP(M$1&amp;$B4,'BASES DE DATOS'!$E$3:$H$1792,4,0)))</f>
        <v>#REF!</v>
      </c>
      <c r="N4" t="e">
        <f>IF(LEN(N$1&amp;$B4)&lt;&gt;17,"",IF(ISERROR(VLOOKUP(N$1&amp;$B4,'BASES DE DATOS'!$E$3:$H$1792,4,0))=TRUE,"",$B4&amp;" "&amp;VLOOKUP(N$1&amp;$B4,'BASES DE DATOS'!$E$3:$H$1792,4,0)))</f>
        <v>#REF!</v>
      </c>
      <c r="O4" t="e">
        <f>IF(LEN(O$1&amp;$B4)&lt;&gt;17,"",IF(ISERROR(VLOOKUP(O$1&amp;$B4,'BASES DE DATOS'!$E$3:$H$1792,4,0))=TRUE,"",$B4&amp;" "&amp;VLOOKUP(O$1&amp;$B4,'BASES DE DATOS'!$E$3:$H$1792,4,0)))</f>
        <v>#REF!</v>
      </c>
      <c r="P4" t="e">
        <f>IF(LEN(P$1&amp;$B4)&lt;&gt;17,"",IF(ISERROR(VLOOKUP(P$1&amp;$B4,'BASES DE DATOS'!$E$3:$H$1792,4,0))=TRUE,"",$B4&amp;" "&amp;VLOOKUP(P$1&amp;$B4,'BASES DE DATOS'!$E$3:$H$1792,4,0)))</f>
        <v>#REF!</v>
      </c>
      <c r="Q4" t="e">
        <f>IF(LEN(Q$1&amp;$B4)&lt;&gt;17,"",IF(ISERROR(VLOOKUP(Q$1&amp;$B4,'BASES DE DATOS'!$E$3:$H$1792,4,0))=TRUE,"",$B4&amp;" "&amp;VLOOKUP(Q$1&amp;$B4,'BASES DE DATOS'!$E$3:$H$1792,4,0)))</f>
        <v>#REF!</v>
      </c>
      <c r="R4" t="e">
        <f>IF(LEN(R$1&amp;$B4)&lt;&gt;17,"",IF(ISERROR(VLOOKUP(R$1&amp;$B4,'BASES DE DATOS'!$E$3:$H$1792,4,0))=TRUE,"",$B4&amp;" "&amp;VLOOKUP(R$1&amp;$B4,'BASES DE DATOS'!$E$3:$H$1792,4,0)))</f>
        <v>#REF!</v>
      </c>
      <c r="S4" t="e">
        <f>IF(LEN(S$1&amp;$B4)&lt;&gt;17,"",IF(ISERROR(VLOOKUP(S$1&amp;$B4,'BASES DE DATOS'!$E$3:$H$1792,4,0))=TRUE,"",$B4&amp;" "&amp;VLOOKUP(S$1&amp;$B4,'BASES DE DATOS'!$E$3:$H$1792,4,0)))</f>
        <v>#REF!</v>
      </c>
      <c r="T4" t="e">
        <f>IF(LEN(T$1&amp;$B4)&lt;&gt;17,"",IF(ISERROR(VLOOKUP(T$1&amp;$B4,'BASES DE DATOS'!$E$3:$H$1792,4,0))=TRUE,"",$B4&amp;" "&amp;VLOOKUP(T$1&amp;$B4,'BASES DE DATOS'!$E$3:$H$1792,4,0)))</f>
        <v>#REF!</v>
      </c>
      <c r="U4" t="e">
        <f>IF(LEN(U$1&amp;$B4)&lt;&gt;17,"",IF(ISERROR(VLOOKUP(U$1&amp;$B4,'BASES DE DATOS'!$E$3:$H$1792,4,0))=TRUE,"",$B4&amp;" "&amp;VLOOKUP(U$1&amp;$B4,'BASES DE DATOS'!$E$3:$H$1792,4,0)))</f>
        <v>#REF!</v>
      </c>
      <c r="V4" t="e">
        <f>IF(LEN(V$1&amp;$B4)&lt;&gt;17,"",IF(ISERROR(VLOOKUP(V$1&amp;$B4,'BASES DE DATOS'!$E$3:$H$1792,4,0))=TRUE,"",$B4&amp;" "&amp;VLOOKUP(V$1&amp;$B4,'BASES DE DATOS'!$E$3:$H$1792,4,0)))</f>
        <v>#REF!</v>
      </c>
    </row>
    <row r="5" spans="2:22" x14ac:dyDescent="0.2">
      <c r="B5" s="2" t="s">
        <v>7</v>
      </c>
      <c r="C5" t="e">
        <f>IF(LEN(C$1&amp;$B5)&lt;&gt;17,"",IF(ISERROR(VLOOKUP(C$1&amp;$B5,'BASES DE DATOS'!$E$3:$H$1792,4,0))=TRUE,"",$B5&amp;" "&amp;VLOOKUP(C$1&amp;$B5,'BASES DE DATOS'!$E$3:$H$1792,4,0)))</f>
        <v>#REF!</v>
      </c>
      <c r="D5" t="e">
        <f>IF(LEN(D$1&amp;$B5)&lt;&gt;17,"",IF(ISERROR(VLOOKUP(D$1&amp;$B5,'BASES DE DATOS'!$E$3:$H$1792,4,0))=TRUE,"",$B5&amp;" "&amp;VLOOKUP(D$1&amp;$B5,'BASES DE DATOS'!$E$3:$H$1792,4,0)))</f>
        <v>#REF!</v>
      </c>
      <c r="E5" t="e">
        <f>IF(LEN(E$1&amp;$B5)&lt;&gt;17,"",IF(ISERROR(VLOOKUP(E$1&amp;$B5,'BASES DE DATOS'!$E$3:$H$1792,4,0))=TRUE,"",$B5&amp;" "&amp;VLOOKUP(E$1&amp;$B5,'BASES DE DATOS'!$E$3:$H$1792,4,0)))</f>
        <v>#REF!</v>
      </c>
      <c r="F5" t="e">
        <f>IF(LEN(F$1&amp;$B5)&lt;&gt;17,"",IF(ISERROR(VLOOKUP(F$1&amp;$B5,'BASES DE DATOS'!$E$3:$H$1792,4,0))=TRUE,"",$B5&amp;" "&amp;VLOOKUP(F$1&amp;$B5,'BASES DE DATOS'!$E$3:$H$1792,4,0)))</f>
        <v>#REF!</v>
      </c>
      <c r="G5" t="e">
        <f>IF(LEN(G$1&amp;$B5)&lt;&gt;17,"",IF(ISERROR(VLOOKUP(G$1&amp;$B5,'BASES DE DATOS'!$E$3:$H$1792,4,0))=TRUE,"",$B5&amp;" "&amp;VLOOKUP(G$1&amp;$B5,'BASES DE DATOS'!$E$3:$H$1792,4,0)))</f>
        <v>#REF!</v>
      </c>
      <c r="H5" t="e">
        <f>IF(LEN(H$1&amp;$B5)&lt;&gt;17,"",IF(ISERROR(VLOOKUP(H$1&amp;$B5,'BASES DE DATOS'!$E$3:$H$1792,4,0))=TRUE,"",$B5&amp;" "&amp;VLOOKUP(H$1&amp;$B5,'BASES DE DATOS'!$E$3:$H$1792,4,0)))</f>
        <v>#REF!</v>
      </c>
      <c r="I5" t="e">
        <f>IF(LEN(I$1&amp;$B5)&lt;&gt;17,"",IF(ISERROR(VLOOKUP(I$1&amp;$B5,'BASES DE DATOS'!$E$3:$H$1792,4,0))=TRUE,"",$B5&amp;" "&amp;VLOOKUP(I$1&amp;$B5,'BASES DE DATOS'!$E$3:$H$1792,4,0)))</f>
        <v>#REF!</v>
      </c>
      <c r="J5" t="e">
        <f>IF(LEN(J$1&amp;$B5)&lt;&gt;17,"",IF(ISERROR(VLOOKUP(J$1&amp;$B5,'BASES DE DATOS'!$E$3:$H$1792,4,0))=TRUE,"",$B5&amp;" "&amp;VLOOKUP(J$1&amp;$B5,'BASES DE DATOS'!$E$3:$H$1792,4,0)))</f>
        <v>#REF!</v>
      </c>
      <c r="K5" t="e">
        <f>IF(LEN(K$1&amp;$B5)&lt;&gt;17,"",IF(ISERROR(VLOOKUP(K$1&amp;$B5,'BASES DE DATOS'!$E$3:$H$1792,4,0))=TRUE,"",$B5&amp;" "&amp;VLOOKUP(K$1&amp;$B5,'BASES DE DATOS'!$E$3:$H$1792,4,0)))</f>
        <v>#REF!</v>
      </c>
      <c r="L5" t="e">
        <f>IF(LEN(L$1&amp;$B5)&lt;&gt;17,"",IF(ISERROR(VLOOKUP(L$1&amp;$B5,'BASES DE DATOS'!$E$3:$H$1792,4,0))=TRUE,"",$B5&amp;" "&amp;VLOOKUP(L$1&amp;$B5,'BASES DE DATOS'!$E$3:$H$1792,4,0)))</f>
        <v>#REF!</v>
      </c>
      <c r="M5" t="e">
        <f>IF(LEN(M$1&amp;$B5)&lt;&gt;17,"",IF(ISERROR(VLOOKUP(M$1&amp;$B5,'BASES DE DATOS'!$E$3:$H$1792,4,0))=TRUE,"",$B5&amp;" "&amp;VLOOKUP(M$1&amp;$B5,'BASES DE DATOS'!$E$3:$H$1792,4,0)))</f>
        <v>#REF!</v>
      </c>
      <c r="N5" t="e">
        <f>IF(LEN(N$1&amp;$B5)&lt;&gt;17,"",IF(ISERROR(VLOOKUP(N$1&amp;$B5,'BASES DE DATOS'!$E$3:$H$1792,4,0))=TRUE,"",$B5&amp;" "&amp;VLOOKUP(N$1&amp;$B5,'BASES DE DATOS'!$E$3:$H$1792,4,0)))</f>
        <v>#REF!</v>
      </c>
      <c r="O5" t="e">
        <f>IF(LEN(O$1&amp;$B5)&lt;&gt;17,"",IF(ISERROR(VLOOKUP(O$1&amp;$B5,'BASES DE DATOS'!$E$3:$H$1792,4,0))=TRUE,"",$B5&amp;" "&amp;VLOOKUP(O$1&amp;$B5,'BASES DE DATOS'!$E$3:$H$1792,4,0)))</f>
        <v>#REF!</v>
      </c>
      <c r="P5" t="e">
        <f>IF(LEN(P$1&amp;$B5)&lt;&gt;17,"",IF(ISERROR(VLOOKUP(P$1&amp;$B5,'BASES DE DATOS'!$E$3:$H$1792,4,0))=TRUE,"",$B5&amp;" "&amp;VLOOKUP(P$1&amp;$B5,'BASES DE DATOS'!$E$3:$H$1792,4,0)))</f>
        <v>#REF!</v>
      </c>
      <c r="Q5" t="e">
        <f>IF(LEN(Q$1&amp;$B5)&lt;&gt;17,"",IF(ISERROR(VLOOKUP(Q$1&amp;$B5,'BASES DE DATOS'!$E$3:$H$1792,4,0))=TRUE,"",$B5&amp;" "&amp;VLOOKUP(Q$1&amp;$B5,'BASES DE DATOS'!$E$3:$H$1792,4,0)))</f>
        <v>#REF!</v>
      </c>
      <c r="R5" t="e">
        <f>IF(LEN(R$1&amp;$B5)&lt;&gt;17,"",IF(ISERROR(VLOOKUP(R$1&amp;$B5,'BASES DE DATOS'!$E$3:$H$1792,4,0))=TRUE,"",$B5&amp;" "&amp;VLOOKUP(R$1&amp;$B5,'BASES DE DATOS'!$E$3:$H$1792,4,0)))</f>
        <v>#REF!</v>
      </c>
      <c r="S5" t="e">
        <f>IF(LEN(S$1&amp;$B5)&lt;&gt;17,"",IF(ISERROR(VLOOKUP(S$1&amp;$B5,'BASES DE DATOS'!$E$3:$H$1792,4,0))=TRUE,"",$B5&amp;" "&amp;VLOOKUP(S$1&amp;$B5,'BASES DE DATOS'!$E$3:$H$1792,4,0)))</f>
        <v>#REF!</v>
      </c>
      <c r="T5" t="e">
        <f>IF(LEN(T$1&amp;$B5)&lt;&gt;17,"",IF(ISERROR(VLOOKUP(T$1&amp;$B5,'BASES DE DATOS'!$E$3:$H$1792,4,0))=TRUE,"",$B5&amp;" "&amp;VLOOKUP(T$1&amp;$B5,'BASES DE DATOS'!$E$3:$H$1792,4,0)))</f>
        <v>#REF!</v>
      </c>
      <c r="U5" t="e">
        <f>IF(LEN(U$1&amp;$B5)&lt;&gt;17,"",IF(ISERROR(VLOOKUP(U$1&amp;$B5,'BASES DE DATOS'!$E$3:$H$1792,4,0))=TRUE,"",$B5&amp;" "&amp;VLOOKUP(U$1&amp;$B5,'BASES DE DATOS'!$E$3:$H$1792,4,0)))</f>
        <v>#REF!</v>
      </c>
      <c r="V5" t="e">
        <f>IF(LEN(V$1&amp;$B5)&lt;&gt;17,"",IF(ISERROR(VLOOKUP(V$1&amp;$B5,'BASES DE DATOS'!$E$3:$H$1792,4,0))=TRUE,"",$B5&amp;" "&amp;VLOOKUP(V$1&amp;$B5,'BASES DE DATOS'!$E$3:$H$1792,4,0)))</f>
        <v>#REF!</v>
      </c>
    </row>
    <row r="6" spans="2:22" x14ac:dyDescent="0.2">
      <c r="B6" s="2" t="s">
        <v>9</v>
      </c>
      <c r="C6" t="e">
        <f>IF(LEN(C$1&amp;$B6)&lt;&gt;17,"",IF(ISERROR(VLOOKUP(C$1&amp;$B6,'BASES DE DATOS'!$E$3:$H$1792,4,0))=TRUE,"",$B6&amp;" "&amp;VLOOKUP(C$1&amp;$B6,'BASES DE DATOS'!$E$3:$H$1792,4,0)))</f>
        <v>#REF!</v>
      </c>
      <c r="D6" t="e">
        <f>IF(LEN(D$1&amp;$B6)&lt;&gt;17,"",IF(ISERROR(VLOOKUP(D$1&amp;$B6,'BASES DE DATOS'!$E$3:$H$1792,4,0))=TRUE,"",$B6&amp;" "&amp;VLOOKUP(D$1&amp;$B6,'BASES DE DATOS'!$E$3:$H$1792,4,0)))</f>
        <v>#REF!</v>
      </c>
      <c r="E6" t="e">
        <f>IF(LEN(E$1&amp;$B6)&lt;&gt;17,"",IF(ISERROR(VLOOKUP(E$1&amp;$B6,'BASES DE DATOS'!$E$3:$H$1792,4,0))=TRUE,"",$B6&amp;" "&amp;VLOOKUP(E$1&amp;$B6,'BASES DE DATOS'!$E$3:$H$1792,4,0)))</f>
        <v>#REF!</v>
      </c>
      <c r="F6" t="e">
        <f>IF(LEN(F$1&amp;$B6)&lt;&gt;17,"",IF(ISERROR(VLOOKUP(F$1&amp;$B6,'BASES DE DATOS'!$E$3:$H$1792,4,0))=TRUE,"",$B6&amp;" "&amp;VLOOKUP(F$1&amp;$B6,'BASES DE DATOS'!$E$3:$H$1792,4,0)))</f>
        <v>#REF!</v>
      </c>
      <c r="G6" t="e">
        <f>IF(LEN(G$1&amp;$B6)&lt;&gt;17,"",IF(ISERROR(VLOOKUP(G$1&amp;$B6,'BASES DE DATOS'!$E$3:$H$1792,4,0))=TRUE,"",$B6&amp;" "&amp;VLOOKUP(G$1&amp;$B6,'BASES DE DATOS'!$E$3:$H$1792,4,0)))</f>
        <v>#REF!</v>
      </c>
      <c r="H6" t="e">
        <f>IF(LEN(H$1&amp;$B6)&lt;&gt;17,"",IF(ISERROR(VLOOKUP(H$1&amp;$B6,'BASES DE DATOS'!$E$3:$H$1792,4,0))=TRUE,"",$B6&amp;" "&amp;VLOOKUP(H$1&amp;$B6,'BASES DE DATOS'!$E$3:$H$1792,4,0)))</f>
        <v>#REF!</v>
      </c>
      <c r="I6" t="e">
        <f>IF(LEN(I$1&amp;$B6)&lt;&gt;17,"",IF(ISERROR(VLOOKUP(I$1&amp;$B6,'BASES DE DATOS'!$E$3:$H$1792,4,0))=TRUE,"",$B6&amp;" "&amp;VLOOKUP(I$1&amp;$B6,'BASES DE DATOS'!$E$3:$H$1792,4,0)))</f>
        <v>#REF!</v>
      </c>
      <c r="J6" t="e">
        <f>IF(LEN(J$1&amp;$B6)&lt;&gt;17,"",IF(ISERROR(VLOOKUP(J$1&amp;$B6,'BASES DE DATOS'!$E$3:$H$1792,4,0))=TRUE,"",$B6&amp;" "&amp;VLOOKUP(J$1&amp;$B6,'BASES DE DATOS'!$E$3:$H$1792,4,0)))</f>
        <v>#REF!</v>
      </c>
      <c r="K6" t="e">
        <f>IF(LEN(K$1&amp;$B6)&lt;&gt;17,"",IF(ISERROR(VLOOKUP(K$1&amp;$B6,'BASES DE DATOS'!$E$3:$H$1792,4,0))=TRUE,"",$B6&amp;" "&amp;VLOOKUP(K$1&amp;$B6,'BASES DE DATOS'!$E$3:$H$1792,4,0)))</f>
        <v>#REF!</v>
      </c>
      <c r="L6" t="e">
        <f>IF(LEN(L$1&amp;$B6)&lt;&gt;17,"",IF(ISERROR(VLOOKUP(L$1&amp;$B6,'BASES DE DATOS'!$E$3:$H$1792,4,0))=TRUE,"",$B6&amp;" "&amp;VLOOKUP(L$1&amp;$B6,'BASES DE DATOS'!$E$3:$H$1792,4,0)))</f>
        <v>#REF!</v>
      </c>
      <c r="M6" t="e">
        <f>IF(LEN(M$1&amp;$B6)&lt;&gt;17,"",IF(ISERROR(VLOOKUP(M$1&amp;$B6,'BASES DE DATOS'!$E$3:$H$1792,4,0))=TRUE,"",$B6&amp;" "&amp;VLOOKUP(M$1&amp;$B6,'BASES DE DATOS'!$E$3:$H$1792,4,0)))</f>
        <v>#REF!</v>
      </c>
      <c r="N6" t="e">
        <f>IF(LEN(N$1&amp;$B6)&lt;&gt;17,"",IF(ISERROR(VLOOKUP(N$1&amp;$B6,'BASES DE DATOS'!$E$3:$H$1792,4,0))=TRUE,"",$B6&amp;" "&amp;VLOOKUP(N$1&amp;$B6,'BASES DE DATOS'!$E$3:$H$1792,4,0)))</f>
        <v>#REF!</v>
      </c>
      <c r="O6" t="e">
        <f>IF(LEN(O$1&amp;$B6)&lt;&gt;17,"",IF(ISERROR(VLOOKUP(O$1&amp;$B6,'BASES DE DATOS'!$E$3:$H$1792,4,0))=TRUE,"",$B6&amp;" "&amp;VLOOKUP(O$1&amp;$B6,'BASES DE DATOS'!$E$3:$H$1792,4,0)))</f>
        <v>#REF!</v>
      </c>
      <c r="P6" t="e">
        <f>IF(LEN(P$1&amp;$B6)&lt;&gt;17,"",IF(ISERROR(VLOOKUP(P$1&amp;$B6,'BASES DE DATOS'!$E$3:$H$1792,4,0))=TRUE,"",$B6&amp;" "&amp;VLOOKUP(P$1&amp;$B6,'BASES DE DATOS'!$E$3:$H$1792,4,0)))</f>
        <v>#REF!</v>
      </c>
      <c r="Q6" t="e">
        <f>IF(LEN(Q$1&amp;$B6)&lt;&gt;17,"",IF(ISERROR(VLOOKUP(Q$1&amp;$B6,'BASES DE DATOS'!$E$3:$H$1792,4,0))=TRUE,"",$B6&amp;" "&amp;VLOOKUP(Q$1&amp;$B6,'BASES DE DATOS'!$E$3:$H$1792,4,0)))</f>
        <v>#REF!</v>
      </c>
      <c r="R6" t="e">
        <f>IF(LEN(R$1&amp;$B6)&lt;&gt;17,"",IF(ISERROR(VLOOKUP(R$1&amp;$B6,'BASES DE DATOS'!$E$3:$H$1792,4,0))=TRUE,"",$B6&amp;" "&amp;VLOOKUP(R$1&amp;$B6,'BASES DE DATOS'!$E$3:$H$1792,4,0)))</f>
        <v>#REF!</v>
      </c>
      <c r="S6" t="e">
        <f>IF(LEN(S$1&amp;$B6)&lt;&gt;17,"",IF(ISERROR(VLOOKUP(S$1&amp;$B6,'BASES DE DATOS'!$E$3:$H$1792,4,0))=TRUE,"",$B6&amp;" "&amp;VLOOKUP(S$1&amp;$B6,'BASES DE DATOS'!$E$3:$H$1792,4,0)))</f>
        <v>#REF!</v>
      </c>
      <c r="T6" t="e">
        <f>IF(LEN(T$1&amp;$B6)&lt;&gt;17,"",IF(ISERROR(VLOOKUP(T$1&amp;$B6,'BASES DE DATOS'!$E$3:$H$1792,4,0))=TRUE,"",$B6&amp;" "&amp;VLOOKUP(T$1&amp;$B6,'BASES DE DATOS'!$E$3:$H$1792,4,0)))</f>
        <v>#REF!</v>
      </c>
      <c r="U6" t="e">
        <f>IF(LEN(U$1&amp;$B6)&lt;&gt;17,"",IF(ISERROR(VLOOKUP(U$1&amp;$B6,'BASES DE DATOS'!$E$3:$H$1792,4,0))=TRUE,"",$B6&amp;" "&amp;VLOOKUP(U$1&amp;$B6,'BASES DE DATOS'!$E$3:$H$1792,4,0)))</f>
        <v>#REF!</v>
      </c>
      <c r="V6" t="e">
        <f>IF(LEN(V$1&amp;$B6)&lt;&gt;17,"",IF(ISERROR(VLOOKUP(V$1&amp;$B6,'BASES DE DATOS'!$E$3:$H$1792,4,0))=TRUE,"",$B6&amp;" "&amp;VLOOKUP(V$1&amp;$B6,'BASES DE DATOS'!$E$3:$H$1792,4,0)))</f>
        <v>#REF!</v>
      </c>
    </row>
    <row r="7" spans="2:22" x14ac:dyDescent="0.2">
      <c r="B7" s="2" t="s">
        <v>11</v>
      </c>
      <c r="C7" t="e">
        <f>IF(LEN(C$1&amp;$B7)&lt;&gt;17,"",IF(ISERROR(VLOOKUP(C$1&amp;$B7,'BASES DE DATOS'!$E$3:$H$1792,4,0))=TRUE,"",$B7&amp;" "&amp;VLOOKUP(C$1&amp;$B7,'BASES DE DATOS'!$E$3:$H$1792,4,0)))</f>
        <v>#REF!</v>
      </c>
      <c r="D7" t="e">
        <f>IF(LEN(D$1&amp;$B7)&lt;&gt;17,"",IF(ISERROR(VLOOKUP(D$1&amp;$B7,'BASES DE DATOS'!$E$3:$H$1792,4,0))=TRUE,"",$B7&amp;" "&amp;VLOOKUP(D$1&amp;$B7,'BASES DE DATOS'!$E$3:$H$1792,4,0)))</f>
        <v>#REF!</v>
      </c>
      <c r="E7" t="e">
        <f>IF(LEN(E$1&amp;$B7)&lt;&gt;17,"",IF(ISERROR(VLOOKUP(E$1&amp;$B7,'BASES DE DATOS'!$E$3:$H$1792,4,0))=TRUE,"",$B7&amp;" "&amp;VLOOKUP(E$1&amp;$B7,'BASES DE DATOS'!$E$3:$H$1792,4,0)))</f>
        <v>#REF!</v>
      </c>
      <c r="F7" t="e">
        <f>IF(LEN(F$1&amp;$B7)&lt;&gt;17,"",IF(ISERROR(VLOOKUP(F$1&amp;$B7,'BASES DE DATOS'!$E$3:$H$1792,4,0))=TRUE,"",$B7&amp;" "&amp;VLOOKUP(F$1&amp;$B7,'BASES DE DATOS'!$E$3:$H$1792,4,0)))</f>
        <v>#REF!</v>
      </c>
      <c r="G7" t="e">
        <f>IF(LEN(G$1&amp;$B7)&lt;&gt;17,"",IF(ISERROR(VLOOKUP(G$1&amp;$B7,'BASES DE DATOS'!$E$3:$H$1792,4,0))=TRUE,"",$B7&amp;" "&amp;VLOOKUP(G$1&amp;$B7,'BASES DE DATOS'!$E$3:$H$1792,4,0)))</f>
        <v>#REF!</v>
      </c>
      <c r="H7" t="e">
        <f>IF(LEN(H$1&amp;$B7)&lt;&gt;17,"",IF(ISERROR(VLOOKUP(H$1&amp;$B7,'BASES DE DATOS'!$E$3:$H$1792,4,0))=TRUE,"",$B7&amp;" "&amp;VLOOKUP(H$1&amp;$B7,'BASES DE DATOS'!$E$3:$H$1792,4,0)))</f>
        <v>#REF!</v>
      </c>
      <c r="I7" t="e">
        <f>IF(LEN(I$1&amp;$B7)&lt;&gt;17,"",IF(ISERROR(VLOOKUP(I$1&amp;$B7,'BASES DE DATOS'!$E$3:$H$1792,4,0))=TRUE,"",$B7&amp;" "&amp;VLOOKUP(I$1&amp;$B7,'BASES DE DATOS'!$E$3:$H$1792,4,0)))</f>
        <v>#REF!</v>
      </c>
      <c r="J7" t="e">
        <f>IF(LEN(J$1&amp;$B7)&lt;&gt;17,"",IF(ISERROR(VLOOKUP(J$1&amp;$B7,'BASES DE DATOS'!$E$3:$H$1792,4,0))=TRUE,"",$B7&amp;" "&amp;VLOOKUP(J$1&amp;$B7,'BASES DE DATOS'!$E$3:$H$1792,4,0)))</f>
        <v>#REF!</v>
      </c>
      <c r="K7" t="e">
        <f>IF(LEN(K$1&amp;$B7)&lt;&gt;17,"",IF(ISERROR(VLOOKUP(K$1&amp;$B7,'BASES DE DATOS'!$E$3:$H$1792,4,0))=TRUE,"",$B7&amp;" "&amp;VLOOKUP(K$1&amp;$B7,'BASES DE DATOS'!$E$3:$H$1792,4,0)))</f>
        <v>#REF!</v>
      </c>
      <c r="L7" t="e">
        <f>IF(LEN(L$1&amp;$B7)&lt;&gt;17,"",IF(ISERROR(VLOOKUP(L$1&amp;$B7,'BASES DE DATOS'!$E$3:$H$1792,4,0))=TRUE,"",$B7&amp;" "&amp;VLOOKUP(L$1&amp;$B7,'BASES DE DATOS'!$E$3:$H$1792,4,0)))</f>
        <v>#REF!</v>
      </c>
      <c r="M7" t="e">
        <f>IF(LEN(M$1&amp;$B7)&lt;&gt;17,"",IF(ISERROR(VLOOKUP(M$1&amp;$B7,'BASES DE DATOS'!$E$3:$H$1792,4,0))=TRUE,"",$B7&amp;" "&amp;VLOOKUP(M$1&amp;$B7,'BASES DE DATOS'!$E$3:$H$1792,4,0)))</f>
        <v>#REF!</v>
      </c>
      <c r="N7" t="e">
        <f>IF(LEN(N$1&amp;$B7)&lt;&gt;17,"",IF(ISERROR(VLOOKUP(N$1&amp;$B7,'BASES DE DATOS'!$E$3:$H$1792,4,0))=TRUE,"",$B7&amp;" "&amp;VLOOKUP(N$1&amp;$B7,'BASES DE DATOS'!$E$3:$H$1792,4,0)))</f>
        <v>#REF!</v>
      </c>
      <c r="O7" t="e">
        <f>IF(LEN(O$1&amp;$B7)&lt;&gt;17,"",IF(ISERROR(VLOOKUP(O$1&amp;$B7,'BASES DE DATOS'!$E$3:$H$1792,4,0))=TRUE,"",$B7&amp;" "&amp;VLOOKUP(O$1&amp;$B7,'BASES DE DATOS'!$E$3:$H$1792,4,0)))</f>
        <v>#REF!</v>
      </c>
      <c r="P7" t="e">
        <f>IF(LEN(P$1&amp;$B7)&lt;&gt;17,"",IF(ISERROR(VLOOKUP(P$1&amp;$B7,'BASES DE DATOS'!$E$3:$H$1792,4,0))=TRUE,"",$B7&amp;" "&amp;VLOOKUP(P$1&amp;$B7,'BASES DE DATOS'!$E$3:$H$1792,4,0)))</f>
        <v>#REF!</v>
      </c>
      <c r="Q7" t="e">
        <f>IF(LEN(Q$1&amp;$B7)&lt;&gt;17,"",IF(ISERROR(VLOOKUP(Q$1&amp;$B7,'BASES DE DATOS'!$E$3:$H$1792,4,0))=TRUE,"",$B7&amp;" "&amp;VLOOKUP(Q$1&amp;$B7,'BASES DE DATOS'!$E$3:$H$1792,4,0)))</f>
        <v>#REF!</v>
      </c>
      <c r="R7" t="e">
        <f>IF(LEN(R$1&amp;$B7)&lt;&gt;17,"",IF(ISERROR(VLOOKUP(R$1&amp;$B7,'BASES DE DATOS'!$E$3:$H$1792,4,0))=TRUE,"",$B7&amp;" "&amp;VLOOKUP(R$1&amp;$B7,'BASES DE DATOS'!$E$3:$H$1792,4,0)))</f>
        <v>#REF!</v>
      </c>
      <c r="S7" t="e">
        <f>IF(LEN(S$1&amp;$B7)&lt;&gt;17,"",IF(ISERROR(VLOOKUP(S$1&amp;$B7,'BASES DE DATOS'!$E$3:$H$1792,4,0))=TRUE,"",$B7&amp;" "&amp;VLOOKUP(S$1&amp;$B7,'BASES DE DATOS'!$E$3:$H$1792,4,0)))</f>
        <v>#REF!</v>
      </c>
      <c r="T7" t="e">
        <f>IF(LEN(T$1&amp;$B7)&lt;&gt;17,"",IF(ISERROR(VLOOKUP(T$1&amp;$B7,'BASES DE DATOS'!$E$3:$H$1792,4,0))=TRUE,"",$B7&amp;" "&amp;VLOOKUP(T$1&amp;$B7,'BASES DE DATOS'!$E$3:$H$1792,4,0)))</f>
        <v>#REF!</v>
      </c>
      <c r="U7" t="e">
        <f>IF(LEN(U$1&amp;$B7)&lt;&gt;17,"",IF(ISERROR(VLOOKUP(U$1&amp;$B7,'BASES DE DATOS'!$E$3:$H$1792,4,0))=TRUE,"",$B7&amp;" "&amp;VLOOKUP(U$1&amp;$B7,'BASES DE DATOS'!$E$3:$H$1792,4,0)))</f>
        <v>#REF!</v>
      </c>
      <c r="V7" t="e">
        <f>IF(LEN(V$1&amp;$B7)&lt;&gt;17,"",IF(ISERROR(VLOOKUP(V$1&amp;$B7,'BASES DE DATOS'!$E$3:$H$1792,4,0))=TRUE,"",$B7&amp;" "&amp;VLOOKUP(V$1&amp;$B7,'BASES DE DATOS'!$E$3:$H$1792,4,0)))</f>
        <v>#REF!</v>
      </c>
    </row>
    <row r="8" spans="2:22" x14ac:dyDescent="0.2">
      <c r="B8" s="2" t="s">
        <v>5</v>
      </c>
      <c r="C8" t="e">
        <f>IF(LEN(C$1&amp;$B8)&lt;&gt;17,"",IF(ISERROR(VLOOKUP(C$1&amp;$B8,'BASES DE DATOS'!$E$3:$H$1792,4,0))=TRUE,"",$B8&amp;" "&amp;VLOOKUP(C$1&amp;$B8,'BASES DE DATOS'!$E$3:$H$1792,4,0)))</f>
        <v>#REF!</v>
      </c>
      <c r="D8" t="e">
        <f>IF(LEN(D$1&amp;$B8)&lt;&gt;17,"",IF(ISERROR(VLOOKUP(D$1&amp;$B8,'BASES DE DATOS'!$E$3:$H$1792,4,0))=TRUE,"",$B8&amp;" "&amp;VLOOKUP(D$1&amp;$B8,'BASES DE DATOS'!$E$3:$H$1792,4,0)))</f>
        <v>#REF!</v>
      </c>
      <c r="E8" t="e">
        <f>IF(LEN(E$1&amp;$B8)&lt;&gt;17,"",IF(ISERROR(VLOOKUP(E$1&amp;$B8,'BASES DE DATOS'!$E$3:$H$1792,4,0))=TRUE,"",$B8&amp;" "&amp;VLOOKUP(E$1&amp;$B8,'BASES DE DATOS'!$E$3:$H$1792,4,0)))</f>
        <v>#REF!</v>
      </c>
      <c r="F8" t="e">
        <f>IF(LEN(F$1&amp;$B8)&lt;&gt;17,"",IF(ISERROR(VLOOKUP(F$1&amp;$B8,'BASES DE DATOS'!$E$3:$H$1792,4,0))=TRUE,"",$B8&amp;" "&amp;VLOOKUP(F$1&amp;$B8,'BASES DE DATOS'!$E$3:$H$1792,4,0)))</f>
        <v>#REF!</v>
      </c>
      <c r="G8" t="e">
        <f>IF(LEN(G$1&amp;$B8)&lt;&gt;17,"",IF(ISERROR(VLOOKUP(G$1&amp;$B8,'BASES DE DATOS'!$E$3:$H$1792,4,0))=TRUE,"",$B8&amp;" "&amp;VLOOKUP(G$1&amp;$B8,'BASES DE DATOS'!$E$3:$H$1792,4,0)))</f>
        <v>#REF!</v>
      </c>
      <c r="H8" t="e">
        <f>IF(LEN(H$1&amp;$B8)&lt;&gt;17,"",IF(ISERROR(VLOOKUP(H$1&amp;$B8,'BASES DE DATOS'!$E$3:$H$1792,4,0))=TRUE,"",$B8&amp;" "&amp;VLOOKUP(H$1&amp;$B8,'BASES DE DATOS'!$E$3:$H$1792,4,0)))</f>
        <v>#REF!</v>
      </c>
      <c r="I8" t="e">
        <f>IF(LEN(I$1&amp;$B8)&lt;&gt;17,"",IF(ISERROR(VLOOKUP(I$1&amp;$B8,'BASES DE DATOS'!$E$3:$H$1792,4,0))=TRUE,"",$B8&amp;" "&amp;VLOOKUP(I$1&amp;$B8,'BASES DE DATOS'!$E$3:$H$1792,4,0)))</f>
        <v>#REF!</v>
      </c>
      <c r="J8" t="e">
        <f>IF(LEN(J$1&amp;$B8)&lt;&gt;17,"",IF(ISERROR(VLOOKUP(J$1&amp;$B8,'BASES DE DATOS'!$E$3:$H$1792,4,0))=TRUE,"",$B8&amp;" "&amp;VLOOKUP(J$1&amp;$B8,'BASES DE DATOS'!$E$3:$H$1792,4,0)))</f>
        <v>#REF!</v>
      </c>
      <c r="K8" t="e">
        <f>IF(LEN(K$1&amp;$B8)&lt;&gt;17,"",IF(ISERROR(VLOOKUP(K$1&amp;$B8,'BASES DE DATOS'!$E$3:$H$1792,4,0))=TRUE,"",$B8&amp;" "&amp;VLOOKUP(K$1&amp;$B8,'BASES DE DATOS'!$E$3:$H$1792,4,0)))</f>
        <v>#REF!</v>
      </c>
      <c r="L8" t="e">
        <f>IF(LEN(L$1&amp;$B8)&lt;&gt;17,"",IF(ISERROR(VLOOKUP(L$1&amp;$B8,'BASES DE DATOS'!$E$3:$H$1792,4,0))=TRUE,"",$B8&amp;" "&amp;VLOOKUP(L$1&amp;$B8,'BASES DE DATOS'!$E$3:$H$1792,4,0)))</f>
        <v>#REF!</v>
      </c>
      <c r="M8" t="e">
        <f>IF(LEN(M$1&amp;$B8)&lt;&gt;17,"",IF(ISERROR(VLOOKUP(M$1&amp;$B8,'BASES DE DATOS'!$E$3:$H$1792,4,0))=TRUE,"",$B8&amp;" "&amp;VLOOKUP(M$1&amp;$B8,'BASES DE DATOS'!$E$3:$H$1792,4,0)))</f>
        <v>#REF!</v>
      </c>
      <c r="N8" t="e">
        <f>IF(LEN(N$1&amp;$B8)&lt;&gt;17,"",IF(ISERROR(VLOOKUP(N$1&amp;$B8,'BASES DE DATOS'!$E$3:$H$1792,4,0))=TRUE,"",$B8&amp;" "&amp;VLOOKUP(N$1&amp;$B8,'BASES DE DATOS'!$E$3:$H$1792,4,0)))</f>
        <v>#REF!</v>
      </c>
      <c r="O8" t="e">
        <f>IF(LEN(O$1&amp;$B8)&lt;&gt;17,"",IF(ISERROR(VLOOKUP(O$1&amp;$B8,'BASES DE DATOS'!$E$3:$H$1792,4,0))=TRUE,"",$B8&amp;" "&amp;VLOOKUP(O$1&amp;$B8,'BASES DE DATOS'!$E$3:$H$1792,4,0)))</f>
        <v>#REF!</v>
      </c>
      <c r="P8" t="e">
        <f>IF(LEN(P$1&amp;$B8)&lt;&gt;17,"",IF(ISERROR(VLOOKUP(P$1&amp;$B8,'BASES DE DATOS'!$E$3:$H$1792,4,0))=TRUE,"",$B8&amp;" "&amp;VLOOKUP(P$1&amp;$B8,'BASES DE DATOS'!$E$3:$H$1792,4,0)))</f>
        <v>#REF!</v>
      </c>
      <c r="Q8" t="e">
        <f>IF(LEN(Q$1&amp;$B8)&lt;&gt;17,"",IF(ISERROR(VLOOKUP(Q$1&amp;$B8,'BASES DE DATOS'!$E$3:$H$1792,4,0))=TRUE,"",$B8&amp;" "&amp;VLOOKUP(Q$1&amp;$B8,'BASES DE DATOS'!$E$3:$H$1792,4,0)))</f>
        <v>#REF!</v>
      </c>
      <c r="R8" t="e">
        <f>IF(LEN(R$1&amp;$B8)&lt;&gt;17,"",IF(ISERROR(VLOOKUP(R$1&amp;$B8,'BASES DE DATOS'!$E$3:$H$1792,4,0))=TRUE,"",$B8&amp;" "&amp;VLOOKUP(R$1&amp;$B8,'BASES DE DATOS'!$E$3:$H$1792,4,0)))</f>
        <v>#REF!</v>
      </c>
      <c r="S8" t="e">
        <f>IF(LEN(S$1&amp;$B8)&lt;&gt;17,"",IF(ISERROR(VLOOKUP(S$1&amp;$B8,'BASES DE DATOS'!$E$3:$H$1792,4,0))=TRUE,"",$B8&amp;" "&amp;VLOOKUP(S$1&amp;$B8,'BASES DE DATOS'!$E$3:$H$1792,4,0)))</f>
        <v>#REF!</v>
      </c>
      <c r="T8" t="e">
        <f>IF(LEN(T$1&amp;$B8)&lt;&gt;17,"",IF(ISERROR(VLOOKUP(T$1&amp;$B8,'BASES DE DATOS'!$E$3:$H$1792,4,0))=TRUE,"",$B8&amp;" "&amp;VLOOKUP(T$1&amp;$B8,'BASES DE DATOS'!$E$3:$H$1792,4,0)))</f>
        <v>#REF!</v>
      </c>
      <c r="U8" t="e">
        <f>IF(LEN(U$1&amp;$B8)&lt;&gt;17,"",IF(ISERROR(VLOOKUP(U$1&amp;$B8,'BASES DE DATOS'!$E$3:$H$1792,4,0))=TRUE,"",$B8&amp;" "&amp;VLOOKUP(U$1&amp;$B8,'BASES DE DATOS'!$E$3:$H$1792,4,0)))</f>
        <v>#REF!</v>
      </c>
      <c r="V8" t="e">
        <f>IF(LEN(V$1&amp;$B8)&lt;&gt;17,"",IF(ISERROR(VLOOKUP(V$1&amp;$B8,'BASES DE DATOS'!$E$3:$H$1792,4,0))=TRUE,"",$B8&amp;" "&amp;VLOOKUP(V$1&amp;$B8,'BASES DE DATOS'!$E$3:$H$1792,4,0)))</f>
        <v>#REF!</v>
      </c>
    </row>
    <row r="9" spans="2:22" x14ac:dyDescent="0.2">
      <c r="B9" s="2" t="s">
        <v>24</v>
      </c>
      <c r="C9" t="e">
        <f>IF(LEN(C$1&amp;$B9)&lt;&gt;17,"",IF(ISERROR(VLOOKUP(C$1&amp;$B9,'BASES DE DATOS'!$E$3:$H$1792,4,0))=TRUE,"",$B9&amp;" "&amp;VLOOKUP(C$1&amp;$B9,'BASES DE DATOS'!$E$3:$H$1792,4,0)))</f>
        <v>#REF!</v>
      </c>
      <c r="D9" t="e">
        <f>IF(LEN(D$1&amp;$B9)&lt;&gt;17,"",IF(ISERROR(VLOOKUP(D$1&amp;$B9,'BASES DE DATOS'!$E$3:$H$1792,4,0))=TRUE,"",$B9&amp;" "&amp;VLOOKUP(D$1&amp;$B9,'BASES DE DATOS'!$E$3:$H$1792,4,0)))</f>
        <v>#REF!</v>
      </c>
      <c r="E9" t="e">
        <f>IF(LEN(E$1&amp;$B9)&lt;&gt;17,"",IF(ISERROR(VLOOKUP(E$1&amp;$B9,'BASES DE DATOS'!$E$3:$H$1792,4,0))=TRUE,"",$B9&amp;" "&amp;VLOOKUP(E$1&amp;$B9,'BASES DE DATOS'!$E$3:$H$1792,4,0)))</f>
        <v>#REF!</v>
      </c>
      <c r="F9" t="e">
        <f>IF(LEN(F$1&amp;$B9)&lt;&gt;17,"",IF(ISERROR(VLOOKUP(F$1&amp;$B9,'BASES DE DATOS'!$E$3:$H$1792,4,0))=TRUE,"",$B9&amp;" "&amp;VLOOKUP(F$1&amp;$B9,'BASES DE DATOS'!$E$3:$H$1792,4,0)))</f>
        <v>#REF!</v>
      </c>
      <c r="G9" t="e">
        <f>IF(LEN(G$1&amp;$B9)&lt;&gt;17,"",IF(ISERROR(VLOOKUP(G$1&amp;$B9,'BASES DE DATOS'!$E$3:$H$1792,4,0))=TRUE,"",$B9&amp;" "&amp;VLOOKUP(G$1&amp;$B9,'BASES DE DATOS'!$E$3:$H$1792,4,0)))</f>
        <v>#REF!</v>
      </c>
      <c r="H9" t="e">
        <f>IF(LEN(H$1&amp;$B9)&lt;&gt;17,"",IF(ISERROR(VLOOKUP(H$1&amp;$B9,'BASES DE DATOS'!$E$3:$H$1792,4,0))=TRUE,"",$B9&amp;" "&amp;VLOOKUP(H$1&amp;$B9,'BASES DE DATOS'!$E$3:$H$1792,4,0)))</f>
        <v>#REF!</v>
      </c>
      <c r="I9" t="e">
        <f>IF(LEN(I$1&amp;$B9)&lt;&gt;17,"",IF(ISERROR(VLOOKUP(I$1&amp;$B9,'BASES DE DATOS'!$E$3:$H$1792,4,0))=TRUE,"",$B9&amp;" "&amp;VLOOKUP(I$1&amp;$B9,'BASES DE DATOS'!$E$3:$H$1792,4,0)))</f>
        <v>#REF!</v>
      </c>
      <c r="J9" t="e">
        <f>IF(LEN(J$1&amp;$B9)&lt;&gt;17,"",IF(ISERROR(VLOOKUP(J$1&amp;$B9,'BASES DE DATOS'!$E$3:$H$1792,4,0))=TRUE,"",$B9&amp;" "&amp;VLOOKUP(J$1&amp;$B9,'BASES DE DATOS'!$E$3:$H$1792,4,0)))</f>
        <v>#REF!</v>
      </c>
      <c r="K9" t="e">
        <f>IF(LEN(K$1&amp;$B9)&lt;&gt;17,"",IF(ISERROR(VLOOKUP(K$1&amp;$B9,'BASES DE DATOS'!$E$3:$H$1792,4,0))=TRUE,"",$B9&amp;" "&amp;VLOOKUP(K$1&amp;$B9,'BASES DE DATOS'!$E$3:$H$1792,4,0)))</f>
        <v>#REF!</v>
      </c>
      <c r="L9" t="e">
        <f>IF(LEN(L$1&amp;$B9)&lt;&gt;17,"",IF(ISERROR(VLOOKUP(L$1&amp;$B9,'BASES DE DATOS'!$E$3:$H$1792,4,0))=TRUE,"",$B9&amp;" "&amp;VLOOKUP(L$1&amp;$B9,'BASES DE DATOS'!$E$3:$H$1792,4,0)))</f>
        <v>#REF!</v>
      </c>
      <c r="M9" t="e">
        <f>IF(LEN(M$1&amp;$B9)&lt;&gt;17,"",IF(ISERROR(VLOOKUP(M$1&amp;$B9,'BASES DE DATOS'!$E$3:$H$1792,4,0))=TRUE,"",$B9&amp;" "&amp;VLOOKUP(M$1&amp;$B9,'BASES DE DATOS'!$E$3:$H$1792,4,0)))</f>
        <v>#REF!</v>
      </c>
      <c r="N9" t="e">
        <f>IF(LEN(N$1&amp;$B9)&lt;&gt;17,"",IF(ISERROR(VLOOKUP(N$1&amp;$B9,'BASES DE DATOS'!$E$3:$H$1792,4,0))=TRUE,"",$B9&amp;" "&amp;VLOOKUP(N$1&amp;$B9,'BASES DE DATOS'!$E$3:$H$1792,4,0)))</f>
        <v>#REF!</v>
      </c>
      <c r="O9" t="e">
        <f>IF(LEN(O$1&amp;$B9)&lt;&gt;17,"",IF(ISERROR(VLOOKUP(O$1&amp;$B9,'BASES DE DATOS'!$E$3:$H$1792,4,0))=TRUE,"",$B9&amp;" "&amp;VLOOKUP(O$1&amp;$B9,'BASES DE DATOS'!$E$3:$H$1792,4,0)))</f>
        <v>#REF!</v>
      </c>
      <c r="P9" t="e">
        <f>IF(LEN(P$1&amp;$B9)&lt;&gt;17,"",IF(ISERROR(VLOOKUP(P$1&amp;$B9,'BASES DE DATOS'!$E$3:$H$1792,4,0))=TRUE,"",$B9&amp;" "&amp;VLOOKUP(P$1&amp;$B9,'BASES DE DATOS'!$E$3:$H$1792,4,0)))</f>
        <v>#REF!</v>
      </c>
      <c r="Q9" t="e">
        <f>IF(LEN(Q$1&amp;$B9)&lt;&gt;17,"",IF(ISERROR(VLOOKUP(Q$1&amp;$B9,'BASES DE DATOS'!$E$3:$H$1792,4,0))=TRUE,"",$B9&amp;" "&amp;VLOOKUP(Q$1&amp;$B9,'BASES DE DATOS'!$E$3:$H$1792,4,0)))</f>
        <v>#REF!</v>
      </c>
      <c r="R9" t="e">
        <f>IF(LEN(R$1&amp;$B9)&lt;&gt;17,"",IF(ISERROR(VLOOKUP(R$1&amp;$B9,'BASES DE DATOS'!$E$3:$H$1792,4,0))=TRUE,"",$B9&amp;" "&amp;VLOOKUP(R$1&amp;$B9,'BASES DE DATOS'!$E$3:$H$1792,4,0)))</f>
        <v>#REF!</v>
      </c>
      <c r="S9" t="e">
        <f>IF(LEN(S$1&amp;$B9)&lt;&gt;17,"",IF(ISERROR(VLOOKUP(S$1&amp;$B9,'BASES DE DATOS'!$E$3:$H$1792,4,0))=TRUE,"",$B9&amp;" "&amp;VLOOKUP(S$1&amp;$B9,'BASES DE DATOS'!$E$3:$H$1792,4,0)))</f>
        <v>#REF!</v>
      </c>
      <c r="T9" t="e">
        <f>IF(LEN(T$1&amp;$B9)&lt;&gt;17,"",IF(ISERROR(VLOOKUP(T$1&amp;$B9,'BASES DE DATOS'!$E$3:$H$1792,4,0))=TRUE,"",$B9&amp;" "&amp;VLOOKUP(T$1&amp;$B9,'BASES DE DATOS'!$E$3:$H$1792,4,0)))</f>
        <v>#REF!</v>
      </c>
      <c r="U9" t="e">
        <f>IF(LEN(U$1&amp;$B9)&lt;&gt;17,"",IF(ISERROR(VLOOKUP(U$1&amp;$B9,'BASES DE DATOS'!$E$3:$H$1792,4,0))=TRUE,"",$B9&amp;" "&amp;VLOOKUP(U$1&amp;$B9,'BASES DE DATOS'!$E$3:$H$1792,4,0)))</f>
        <v>#REF!</v>
      </c>
      <c r="V9" t="e">
        <f>IF(LEN(V$1&amp;$B9)&lt;&gt;17,"",IF(ISERROR(VLOOKUP(V$1&amp;$B9,'BASES DE DATOS'!$E$3:$H$1792,4,0))=TRUE,"",$B9&amp;" "&amp;VLOOKUP(V$1&amp;$B9,'BASES DE DATOS'!$E$3:$H$1792,4,0)))</f>
        <v>#REF!</v>
      </c>
    </row>
    <row r="10" spans="2:22" x14ac:dyDescent="0.2">
      <c r="B10" s="2" t="s">
        <v>25</v>
      </c>
      <c r="C10" t="e">
        <f>IF(LEN(C$1&amp;$B10)&lt;&gt;17,"",IF(ISERROR(VLOOKUP(C$1&amp;$B10,'BASES DE DATOS'!$E$3:$H$1792,4,0))=TRUE,"",$B10&amp;" "&amp;VLOOKUP(C$1&amp;$B10,'BASES DE DATOS'!$E$3:$H$1792,4,0)))</f>
        <v>#REF!</v>
      </c>
      <c r="D10" t="e">
        <f>IF(LEN(D$1&amp;$B10)&lt;&gt;17,"",IF(ISERROR(VLOOKUP(D$1&amp;$B10,'BASES DE DATOS'!$E$3:$H$1792,4,0))=TRUE,"",$B10&amp;" "&amp;VLOOKUP(D$1&amp;$B10,'BASES DE DATOS'!$E$3:$H$1792,4,0)))</f>
        <v>#REF!</v>
      </c>
      <c r="E10" t="e">
        <f>IF(LEN(E$1&amp;$B10)&lt;&gt;17,"",IF(ISERROR(VLOOKUP(E$1&amp;$B10,'BASES DE DATOS'!$E$3:$H$1792,4,0))=TRUE,"",$B10&amp;" "&amp;VLOOKUP(E$1&amp;$B10,'BASES DE DATOS'!$E$3:$H$1792,4,0)))</f>
        <v>#REF!</v>
      </c>
      <c r="F10" t="e">
        <f>IF(LEN(F$1&amp;$B10)&lt;&gt;17,"",IF(ISERROR(VLOOKUP(F$1&amp;$B10,'BASES DE DATOS'!$E$3:$H$1792,4,0))=TRUE,"",$B10&amp;" "&amp;VLOOKUP(F$1&amp;$B10,'BASES DE DATOS'!$E$3:$H$1792,4,0)))</f>
        <v>#REF!</v>
      </c>
      <c r="G10" t="e">
        <f>IF(LEN(G$1&amp;$B10)&lt;&gt;17,"",IF(ISERROR(VLOOKUP(G$1&amp;$B10,'BASES DE DATOS'!$E$3:$H$1792,4,0))=TRUE,"",$B10&amp;" "&amp;VLOOKUP(G$1&amp;$B10,'BASES DE DATOS'!$E$3:$H$1792,4,0)))</f>
        <v>#REF!</v>
      </c>
      <c r="H10" t="e">
        <f>IF(LEN(H$1&amp;$B10)&lt;&gt;17,"",IF(ISERROR(VLOOKUP(H$1&amp;$B10,'BASES DE DATOS'!$E$3:$H$1792,4,0))=TRUE,"",$B10&amp;" "&amp;VLOOKUP(H$1&amp;$B10,'BASES DE DATOS'!$E$3:$H$1792,4,0)))</f>
        <v>#REF!</v>
      </c>
      <c r="I10" t="e">
        <f>IF(LEN(I$1&amp;$B10)&lt;&gt;17,"",IF(ISERROR(VLOOKUP(I$1&amp;$B10,'BASES DE DATOS'!$E$3:$H$1792,4,0))=TRUE,"",$B10&amp;" "&amp;VLOOKUP(I$1&amp;$B10,'BASES DE DATOS'!$E$3:$H$1792,4,0)))</f>
        <v>#REF!</v>
      </c>
      <c r="J10" t="e">
        <f>IF(LEN(J$1&amp;$B10)&lt;&gt;17,"",IF(ISERROR(VLOOKUP(J$1&amp;$B10,'BASES DE DATOS'!$E$3:$H$1792,4,0))=TRUE,"",$B10&amp;" "&amp;VLOOKUP(J$1&amp;$B10,'BASES DE DATOS'!$E$3:$H$1792,4,0)))</f>
        <v>#REF!</v>
      </c>
      <c r="K10" t="e">
        <f>IF(LEN(K$1&amp;$B10)&lt;&gt;17,"",IF(ISERROR(VLOOKUP(K$1&amp;$B10,'BASES DE DATOS'!$E$3:$H$1792,4,0))=TRUE,"",$B10&amp;" "&amp;VLOOKUP(K$1&amp;$B10,'BASES DE DATOS'!$E$3:$H$1792,4,0)))</f>
        <v>#REF!</v>
      </c>
      <c r="L10" t="e">
        <f>IF(LEN(L$1&amp;$B10)&lt;&gt;17,"",IF(ISERROR(VLOOKUP(L$1&amp;$B10,'BASES DE DATOS'!$E$3:$H$1792,4,0))=TRUE,"",$B10&amp;" "&amp;VLOOKUP(L$1&amp;$B10,'BASES DE DATOS'!$E$3:$H$1792,4,0)))</f>
        <v>#REF!</v>
      </c>
      <c r="M10" t="e">
        <f>IF(LEN(M$1&amp;$B10)&lt;&gt;17,"",IF(ISERROR(VLOOKUP(M$1&amp;$B10,'BASES DE DATOS'!$E$3:$H$1792,4,0))=TRUE,"",$B10&amp;" "&amp;VLOOKUP(M$1&amp;$B10,'BASES DE DATOS'!$E$3:$H$1792,4,0)))</f>
        <v>#REF!</v>
      </c>
      <c r="N10" t="e">
        <f>IF(LEN(N$1&amp;$B10)&lt;&gt;17,"",IF(ISERROR(VLOOKUP(N$1&amp;$B10,'BASES DE DATOS'!$E$3:$H$1792,4,0))=TRUE,"",$B10&amp;" "&amp;VLOOKUP(N$1&amp;$B10,'BASES DE DATOS'!$E$3:$H$1792,4,0)))</f>
        <v>#REF!</v>
      </c>
      <c r="O10" t="e">
        <f>IF(LEN(O$1&amp;$B10)&lt;&gt;17,"",IF(ISERROR(VLOOKUP(O$1&amp;$B10,'BASES DE DATOS'!$E$3:$H$1792,4,0))=TRUE,"",$B10&amp;" "&amp;VLOOKUP(O$1&amp;$B10,'BASES DE DATOS'!$E$3:$H$1792,4,0)))</f>
        <v>#REF!</v>
      </c>
      <c r="P10" t="e">
        <f>IF(LEN(P$1&amp;$B10)&lt;&gt;17,"",IF(ISERROR(VLOOKUP(P$1&amp;$B10,'BASES DE DATOS'!$E$3:$H$1792,4,0))=TRUE,"",$B10&amp;" "&amp;VLOOKUP(P$1&amp;$B10,'BASES DE DATOS'!$E$3:$H$1792,4,0)))</f>
        <v>#REF!</v>
      </c>
      <c r="Q10" t="e">
        <f>IF(LEN(Q$1&amp;$B10)&lt;&gt;17,"",IF(ISERROR(VLOOKUP(Q$1&amp;$B10,'BASES DE DATOS'!$E$3:$H$1792,4,0))=TRUE,"",$B10&amp;" "&amp;VLOOKUP(Q$1&amp;$B10,'BASES DE DATOS'!$E$3:$H$1792,4,0)))</f>
        <v>#REF!</v>
      </c>
      <c r="R10" t="e">
        <f>IF(LEN(R$1&amp;$B10)&lt;&gt;17,"",IF(ISERROR(VLOOKUP(R$1&amp;$B10,'BASES DE DATOS'!$E$3:$H$1792,4,0))=TRUE,"",$B10&amp;" "&amp;VLOOKUP(R$1&amp;$B10,'BASES DE DATOS'!$E$3:$H$1792,4,0)))</f>
        <v>#REF!</v>
      </c>
      <c r="S10" t="e">
        <f>IF(LEN(S$1&amp;$B10)&lt;&gt;17,"",IF(ISERROR(VLOOKUP(S$1&amp;$B10,'BASES DE DATOS'!$E$3:$H$1792,4,0))=TRUE,"",$B10&amp;" "&amp;VLOOKUP(S$1&amp;$B10,'BASES DE DATOS'!$E$3:$H$1792,4,0)))</f>
        <v>#REF!</v>
      </c>
      <c r="T10" t="e">
        <f>IF(LEN(T$1&amp;$B10)&lt;&gt;17,"",IF(ISERROR(VLOOKUP(T$1&amp;$B10,'BASES DE DATOS'!$E$3:$H$1792,4,0))=TRUE,"",$B10&amp;" "&amp;VLOOKUP(T$1&amp;$B10,'BASES DE DATOS'!$E$3:$H$1792,4,0)))</f>
        <v>#REF!</v>
      </c>
      <c r="U10" t="e">
        <f>IF(LEN(U$1&amp;$B10)&lt;&gt;17,"",IF(ISERROR(VLOOKUP(U$1&amp;$B10,'BASES DE DATOS'!$E$3:$H$1792,4,0))=TRUE,"",$B10&amp;" "&amp;VLOOKUP(U$1&amp;$B10,'BASES DE DATOS'!$E$3:$H$1792,4,0)))</f>
        <v>#REF!</v>
      </c>
      <c r="V10" t="e">
        <f>IF(LEN(V$1&amp;$B10)&lt;&gt;17,"",IF(ISERROR(VLOOKUP(V$1&amp;$B10,'BASES DE DATOS'!$E$3:$H$1792,4,0))=TRUE,"",$B10&amp;" "&amp;VLOOKUP(V$1&amp;$B10,'BASES DE DATOS'!$E$3:$H$1792,4,0)))</f>
        <v>#REF!</v>
      </c>
    </row>
    <row r="11" spans="2:22" x14ac:dyDescent="0.2">
      <c r="B11" s="2" t="s">
        <v>26</v>
      </c>
      <c r="C11" t="e">
        <f>IF(LEN(C$1&amp;$B11)&lt;&gt;17,"",IF(ISERROR(VLOOKUP(C$1&amp;$B11,'BASES DE DATOS'!$E$3:$H$1792,4,0))=TRUE,"",$B11&amp;" "&amp;VLOOKUP(C$1&amp;$B11,'BASES DE DATOS'!$E$3:$H$1792,4,0)))</f>
        <v>#REF!</v>
      </c>
      <c r="D11" t="e">
        <f>IF(LEN(D$1&amp;$B11)&lt;&gt;17,"",IF(ISERROR(VLOOKUP(D$1&amp;$B11,'BASES DE DATOS'!$E$3:$H$1792,4,0))=TRUE,"",$B11&amp;" "&amp;VLOOKUP(D$1&amp;$B11,'BASES DE DATOS'!$E$3:$H$1792,4,0)))</f>
        <v>#REF!</v>
      </c>
      <c r="E11" t="e">
        <f>IF(LEN(E$1&amp;$B11)&lt;&gt;17,"",IF(ISERROR(VLOOKUP(E$1&amp;$B11,'BASES DE DATOS'!$E$3:$H$1792,4,0))=TRUE,"",$B11&amp;" "&amp;VLOOKUP(E$1&amp;$B11,'BASES DE DATOS'!$E$3:$H$1792,4,0)))</f>
        <v>#REF!</v>
      </c>
      <c r="F11" t="e">
        <f>IF(LEN(F$1&amp;$B11)&lt;&gt;17,"",IF(ISERROR(VLOOKUP(F$1&amp;$B11,'BASES DE DATOS'!$E$3:$H$1792,4,0))=TRUE,"",$B11&amp;" "&amp;VLOOKUP(F$1&amp;$B11,'BASES DE DATOS'!$E$3:$H$1792,4,0)))</f>
        <v>#REF!</v>
      </c>
      <c r="G11" t="e">
        <f>IF(LEN(G$1&amp;$B11)&lt;&gt;17,"",IF(ISERROR(VLOOKUP(G$1&amp;$B11,'BASES DE DATOS'!$E$3:$H$1792,4,0))=TRUE,"",$B11&amp;" "&amp;VLOOKUP(G$1&amp;$B11,'BASES DE DATOS'!$E$3:$H$1792,4,0)))</f>
        <v>#REF!</v>
      </c>
      <c r="H11" t="e">
        <f>IF(LEN(H$1&amp;$B11)&lt;&gt;17,"",IF(ISERROR(VLOOKUP(H$1&amp;$B11,'BASES DE DATOS'!$E$3:$H$1792,4,0))=TRUE,"",$B11&amp;" "&amp;VLOOKUP(H$1&amp;$B11,'BASES DE DATOS'!$E$3:$H$1792,4,0)))</f>
        <v>#REF!</v>
      </c>
      <c r="I11" t="e">
        <f>IF(LEN(I$1&amp;$B11)&lt;&gt;17,"",IF(ISERROR(VLOOKUP(I$1&amp;$B11,'BASES DE DATOS'!$E$3:$H$1792,4,0))=TRUE,"",$B11&amp;" "&amp;VLOOKUP(I$1&amp;$B11,'BASES DE DATOS'!$E$3:$H$1792,4,0)))</f>
        <v>#REF!</v>
      </c>
      <c r="J11" t="e">
        <f>IF(LEN(J$1&amp;$B11)&lt;&gt;17,"",IF(ISERROR(VLOOKUP(J$1&amp;$B11,'BASES DE DATOS'!$E$3:$H$1792,4,0))=TRUE,"",$B11&amp;" "&amp;VLOOKUP(J$1&amp;$B11,'BASES DE DATOS'!$E$3:$H$1792,4,0)))</f>
        <v>#REF!</v>
      </c>
      <c r="K11" t="e">
        <f>IF(LEN(K$1&amp;$B11)&lt;&gt;17,"",IF(ISERROR(VLOOKUP(K$1&amp;$B11,'BASES DE DATOS'!$E$3:$H$1792,4,0))=TRUE,"",$B11&amp;" "&amp;VLOOKUP(K$1&amp;$B11,'BASES DE DATOS'!$E$3:$H$1792,4,0)))</f>
        <v>#REF!</v>
      </c>
      <c r="L11" t="e">
        <f>IF(LEN(L$1&amp;$B11)&lt;&gt;17,"",IF(ISERROR(VLOOKUP(L$1&amp;$B11,'BASES DE DATOS'!$E$3:$H$1792,4,0))=TRUE,"",$B11&amp;" "&amp;VLOOKUP(L$1&amp;$B11,'BASES DE DATOS'!$E$3:$H$1792,4,0)))</f>
        <v>#REF!</v>
      </c>
      <c r="M11" t="e">
        <f>IF(LEN(M$1&amp;$B11)&lt;&gt;17,"",IF(ISERROR(VLOOKUP(M$1&amp;$B11,'BASES DE DATOS'!$E$3:$H$1792,4,0))=TRUE,"",$B11&amp;" "&amp;VLOOKUP(M$1&amp;$B11,'BASES DE DATOS'!$E$3:$H$1792,4,0)))</f>
        <v>#REF!</v>
      </c>
      <c r="N11" t="e">
        <f>IF(LEN(N$1&amp;$B11)&lt;&gt;17,"",IF(ISERROR(VLOOKUP(N$1&amp;$B11,'BASES DE DATOS'!$E$3:$H$1792,4,0))=TRUE,"",$B11&amp;" "&amp;VLOOKUP(N$1&amp;$B11,'BASES DE DATOS'!$E$3:$H$1792,4,0)))</f>
        <v>#REF!</v>
      </c>
      <c r="O11" t="e">
        <f>IF(LEN(O$1&amp;$B11)&lt;&gt;17,"",IF(ISERROR(VLOOKUP(O$1&amp;$B11,'BASES DE DATOS'!$E$3:$H$1792,4,0))=TRUE,"",$B11&amp;" "&amp;VLOOKUP(O$1&amp;$B11,'BASES DE DATOS'!$E$3:$H$1792,4,0)))</f>
        <v>#REF!</v>
      </c>
      <c r="P11" t="e">
        <f>IF(LEN(P$1&amp;$B11)&lt;&gt;17,"",IF(ISERROR(VLOOKUP(P$1&amp;$B11,'BASES DE DATOS'!$E$3:$H$1792,4,0))=TRUE,"",$B11&amp;" "&amp;VLOOKUP(P$1&amp;$B11,'BASES DE DATOS'!$E$3:$H$1792,4,0)))</f>
        <v>#REF!</v>
      </c>
      <c r="Q11" t="e">
        <f>IF(LEN(Q$1&amp;$B11)&lt;&gt;17,"",IF(ISERROR(VLOOKUP(Q$1&amp;$B11,'BASES DE DATOS'!$E$3:$H$1792,4,0))=TRUE,"",$B11&amp;" "&amp;VLOOKUP(Q$1&amp;$B11,'BASES DE DATOS'!$E$3:$H$1792,4,0)))</f>
        <v>#REF!</v>
      </c>
      <c r="R11" t="e">
        <f>IF(LEN(R$1&amp;$B11)&lt;&gt;17,"",IF(ISERROR(VLOOKUP(R$1&amp;$B11,'BASES DE DATOS'!$E$3:$H$1792,4,0))=TRUE,"",$B11&amp;" "&amp;VLOOKUP(R$1&amp;$B11,'BASES DE DATOS'!$E$3:$H$1792,4,0)))</f>
        <v>#REF!</v>
      </c>
      <c r="S11" t="e">
        <f>IF(LEN(S$1&amp;$B11)&lt;&gt;17,"",IF(ISERROR(VLOOKUP(S$1&amp;$B11,'BASES DE DATOS'!$E$3:$H$1792,4,0))=TRUE,"",$B11&amp;" "&amp;VLOOKUP(S$1&amp;$B11,'BASES DE DATOS'!$E$3:$H$1792,4,0)))</f>
        <v>#REF!</v>
      </c>
      <c r="T11" t="e">
        <f>IF(LEN(T$1&amp;$B11)&lt;&gt;17,"",IF(ISERROR(VLOOKUP(T$1&amp;$B11,'BASES DE DATOS'!$E$3:$H$1792,4,0))=TRUE,"",$B11&amp;" "&amp;VLOOKUP(T$1&amp;$B11,'BASES DE DATOS'!$E$3:$H$1792,4,0)))</f>
        <v>#REF!</v>
      </c>
      <c r="U11" t="e">
        <f>IF(LEN(U$1&amp;$B11)&lt;&gt;17,"",IF(ISERROR(VLOOKUP(U$1&amp;$B11,'BASES DE DATOS'!$E$3:$H$1792,4,0))=TRUE,"",$B11&amp;" "&amp;VLOOKUP(U$1&amp;$B11,'BASES DE DATOS'!$E$3:$H$1792,4,0)))</f>
        <v>#REF!</v>
      </c>
      <c r="V11" t="e">
        <f>IF(LEN(V$1&amp;$B11)&lt;&gt;17,"",IF(ISERROR(VLOOKUP(V$1&amp;$B11,'BASES DE DATOS'!$E$3:$H$1792,4,0))=TRUE,"",$B11&amp;" "&amp;VLOOKUP(V$1&amp;$B11,'BASES DE DATOS'!$E$3:$H$1792,4,0)))</f>
        <v>#REF!</v>
      </c>
    </row>
    <row r="12" spans="2:22" x14ac:dyDescent="0.2">
      <c r="B12" s="1">
        <v>10</v>
      </c>
      <c r="C12" t="e">
        <f>IF(LEN(C$1&amp;$B12)&lt;&gt;17,"",IF(ISERROR(VLOOKUP(C$1&amp;$B12,'BASES DE DATOS'!$E$3:$H$1792,4,0))=TRUE,"",$B12&amp;" "&amp;VLOOKUP(C$1&amp;$B12,'BASES DE DATOS'!$E$3:$H$1792,4,0)))</f>
        <v>#REF!</v>
      </c>
      <c r="D12" t="e">
        <f>IF(LEN(D$1&amp;$B12)&lt;&gt;17,"",IF(ISERROR(VLOOKUP(D$1&amp;$B12,'BASES DE DATOS'!$E$3:$H$1792,4,0))=TRUE,"",$B12&amp;" "&amp;VLOOKUP(D$1&amp;$B12,'BASES DE DATOS'!$E$3:$H$1792,4,0)))</f>
        <v>#REF!</v>
      </c>
      <c r="E12" t="e">
        <f>IF(LEN(E$1&amp;$B12)&lt;&gt;17,"",IF(ISERROR(VLOOKUP(E$1&amp;$B12,'BASES DE DATOS'!$E$3:$H$1792,4,0))=TRUE,"",$B12&amp;" "&amp;VLOOKUP(E$1&amp;$B12,'BASES DE DATOS'!$E$3:$H$1792,4,0)))</f>
        <v>#REF!</v>
      </c>
      <c r="F12" t="e">
        <f>IF(LEN(F$1&amp;$B12)&lt;&gt;17,"",IF(ISERROR(VLOOKUP(F$1&amp;$B12,'BASES DE DATOS'!$E$3:$H$1792,4,0))=TRUE,"",$B12&amp;" "&amp;VLOOKUP(F$1&amp;$B12,'BASES DE DATOS'!$E$3:$H$1792,4,0)))</f>
        <v>#REF!</v>
      </c>
      <c r="G12" t="e">
        <f>IF(LEN(G$1&amp;$B12)&lt;&gt;17,"",IF(ISERROR(VLOOKUP(G$1&amp;$B12,'BASES DE DATOS'!$E$3:$H$1792,4,0))=TRUE,"",$B12&amp;" "&amp;VLOOKUP(G$1&amp;$B12,'BASES DE DATOS'!$E$3:$H$1792,4,0)))</f>
        <v>#REF!</v>
      </c>
      <c r="H12" t="e">
        <f>IF(LEN(H$1&amp;$B12)&lt;&gt;17,"",IF(ISERROR(VLOOKUP(H$1&amp;$B12,'BASES DE DATOS'!$E$3:$H$1792,4,0))=TRUE,"",$B12&amp;" "&amp;VLOOKUP(H$1&amp;$B12,'BASES DE DATOS'!$E$3:$H$1792,4,0)))</f>
        <v>#REF!</v>
      </c>
      <c r="I12" t="e">
        <f>IF(LEN(I$1&amp;$B12)&lt;&gt;17,"",IF(ISERROR(VLOOKUP(I$1&amp;$B12,'BASES DE DATOS'!$E$3:$H$1792,4,0))=TRUE,"",$B12&amp;" "&amp;VLOOKUP(I$1&amp;$B12,'BASES DE DATOS'!$E$3:$H$1792,4,0)))</f>
        <v>#REF!</v>
      </c>
      <c r="J12" t="e">
        <f>IF(LEN(J$1&amp;$B12)&lt;&gt;17,"",IF(ISERROR(VLOOKUP(J$1&amp;$B12,'BASES DE DATOS'!$E$3:$H$1792,4,0))=TRUE,"",$B12&amp;" "&amp;VLOOKUP(J$1&amp;$B12,'BASES DE DATOS'!$E$3:$H$1792,4,0)))</f>
        <v>#REF!</v>
      </c>
      <c r="K12" t="e">
        <f>IF(LEN(K$1&amp;$B12)&lt;&gt;17,"",IF(ISERROR(VLOOKUP(K$1&amp;$B12,'BASES DE DATOS'!$E$3:$H$1792,4,0))=TRUE,"",$B12&amp;" "&amp;VLOOKUP(K$1&amp;$B12,'BASES DE DATOS'!$E$3:$H$1792,4,0)))</f>
        <v>#REF!</v>
      </c>
      <c r="L12" t="e">
        <f>IF(LEN(L$1&amp;$B12)&lt;&gt;17,"",IF(ISERROR(VLOOKUP(L$1&amp;$B12,'BASES DE DATOS'!$E$3:$H$1792,4,0))=TRUE,"",$B12&amp;" "&amp;VLOOKUP(L$1&amp;$B12,'BASES DE DATOS'!$E$3:$H$1792,4,0)))</f>
        <v>#REF!</v>
      </c>
      <c r="M12" t="e">
        <f>IF(LEN(M$1&amp;$B12)&lt;&gt;17,"",IF(ISERROR(VLOOKUP(M$1&amp;$B12,'BASES DE DATOS'!$E$3:$H$1792,4,0))=TRUE,"",$B12&amp;" "&amp;VLOOKUP(M$1&amp;$B12,'BASES DE DATOS'!$E$3:$H$1792,4,0)))</f>
        <v>#REF!</v>
      </c>
      <c r="N12" t="e">
        <f>IF(LEN(N$1&amp;$B12)&lt;&gt;17,"",IF(ISERROR(VLOOKUP(N$1&amp;$B12,'BASES DE DATOS'!$E$3:$H$1792,4,0))=TRUE,"",$B12&amp;" "&amp;VLOOKUP(N$1&amp;$B12,'BASES DE DATOS'!$E$3:$H$1792,4,0)))</f>
        <v>#REF!</v>
      </c>
      <c r="O12" t="e">
        <f>IF(LEN(O$1&amp;$B12)&lt;&gt;17,"",IF(ISERROR(VLOOKUP(O$1&amp;$B12,'BASES DE DATOS'!$E$3:$H$1792,4,0))=TRUE,"",$B12&amp;" "&amp;VLOOKUP(O$1&amp;$B12,'BASES DE DATOS'!$E$3:$H$1792,4,0)))</f>
        <v>#REF!</v>
      </c>
      <c r="P12" t="e">
        <f>IF(LEN(P$1&amp;$B12)&lt;&gt;17,"",IF(ISERROR(VLOOKUP(P$1&amp;$B12,'BASES DE DATOS'!$E$3:$H$1792,4,0))=TRUE,"",$B12&amp;" "&amp;VLOOKUP(P$1&amp;$B12,'BASES DE DATOS'!$E$3:$H$1792,4,0)))</f>
        <v>#REF!</v>
      </c>
      <c r="Q12" t="e">
        <f>IF(LEN(Q$1&amp;$B12)&lt;&gt;17,"",IF(ISERROR(VLOOKUP(Q$1&amp;$B12,'BASES DE DATOS'!$E$3:$H$1792,4,0))=TRUE,"",$B12&amp;" "&amp;VLOOKUP(Q$1&amp;$B12,'BASES DE DATOS'!$E$3:$H$1792,4,0)))</f>
        <v>#REF!</v>
      </c>
      <c r="R12" t="e">
        <f>IF(LEN(R$1&amp;$B12)&lt;&gt;17,"",IF(ISERROR(VLOOKUP(R$1&amp;$B12,'BASES DE DATOS'!$E$3:$H$1792,4,0))=TRUE,"",$B12&amp;" "&amp;VLOOKUP(R$1&amp;$B12,'BASES DE DATOS'!$E$3:$H$1792,4,0)))</f>
        <v>#REF!</v>
      </c>
      <c r="S12" t="e">
        <f>IF(LEN(S$1&amp;$B12)&lt;&gt;17,"",IF(ISERROR(VLOOKUP(S$1&amp;$B12,'BASES DE DATOS'!$E$3:$H$1792,4,0))=TRUE,"",$B12&amp;" "&amp;VLOOKUP(S$1&amp;$B12,'BASES DE DATOS'!$E$3:$H$1792,4,0)))</f>
        <v>#REF!</v>
      </c>
      <c r="T12" t="e">
        <f>IF(LEN(T$1&amp;$B12)&lt;&gt;17,"",IF(ISERROR(VLOOKUP(T$1&amp;$B12,'BASES DE DATOS'!$E$3:$H$1792,4,0))=TRUE,"",$B12&amp;" "&amp;VLOOKUP(T$1&amp;$B12,'BASES DE DATOS'!$E$3:$H$1792,4,0)))</f>
        <v>#REF!</v>
      </c>
      <c r="U12" t="e">
        <f>IF(LEN(U$1&amp;$B12)&lt;&gt;17,"",IF(ISERROR(VLOOKUP(U$1&amp;$B12,'BASES DE DATOS'!$E$3:$H$1792,4,0))=TRUE,"",$B12&amp;" "&amp;VLOOKUP(U$1&amp;$B12,'BASES DE DATOS'!$E$3:$H$1792,4,0)))</f>
        <v>#REF!</v>
      </c>
      <c r="V12" t="e">
        <f>IF(LEN(V$1&amp;$B12)&lt;&gt;17,"",IF(ISERROR(VLOOKUP(V$1&amp;$B12,'BASES DE DATOS'!$E$3:$H$1792,4,0))=TRUE,"",$B12&amp;" "&amp;VLOOKUP(V$1&amp;$B12,'BASES DE DATOS'!$E$3:$H$1792,4,0)))</f>
        <v>#REF!</v>
      </c>
    </row>
    <row r="13" spans="2:22" x14ac:dyDescent="0.2">
      <c r="B13" s="1">
        <v>11</v>
      </c>
      <c r="C13" t="e">
        <f>IF(LEN(C$1&amp;$B13)&lt;&gt;17,"",IF(ISERROR(VLOOKUP(C$1&amp;$B13,'BASES DE DATOS'!$E$3:$H$1792,4,0))=TRUE,"",$B13&amp;" "&amp;VLOOKUP(C$1&amp;$B13,'BASES DE DATOS'!$E$3:$H$1792,4,0)))</f>
        <v>#REF!</v>
      </c>
      <c r="D13" t="e">
        <f>IF(LEN(D$1&amp;$B13)&lt;&gt;17,"",IF(ISERROR(VLOOKUP(D$1&amp;$B13,'BASES DE DATOS'!$E$3:$H$1792,4,0))=TRUE,"",$B13&amp;" "&amp;VLOOKUP(D$1&amp;$B13,'BASES DE DATOS'!$E$3:$H$1792,4,0)))</f>
        <v>#REF!</v>
      </c>
      <c r="E13" t="e">
        <f>IF(LEN(E$1&amp;$B13)&lt;&gt;17,"",IF(ISERROR(VLOOKUP(E$1&amp;$B13,'BASES DE DATOS'!$E$3:$H$1792,4,0))=TRUE,"",$B13&amp;" "&amp;VLOOKUP(E$1&amp;$B13,'BASES DE DATOS'!$E$3:$H$1792,4,0)))</f>
        <v>#REF!</v>
      </c>
      <c r="F13" t="e">
        <f>IF(LEN(F$1&amp;$B13)&lt;&gt;17,"",IF(ISERROR(VLOOKUP(F$1&amp;$B13,'BASES DE DATOS'!$E$3:$H$1792,4,0))=TRUE,"",$B13&amp;" "&amp;VLOOKUP(F$1&amp;$B13,'BASES DE DATOS'!$E$3:$H$1792,4,0)))</f>
        <v>#REF!</v>
      </c>
      <c r="G13" t="e">
        <f>IF(LEN(G$1&amp;$B13)&lt;&gt;17,"",IF(ISERROR(VLOOKUP(G$1&amp;$B13,'BASES DE DATOS'!$E$3:$H$1792,4,0))=TRUE,"",$B13&amp;" "&amp;VLOOKUP(G$1&amp;$B13,'BASES DE DATOS'!$E$3:$H$1792,4,0)))</f>
        <v>#REF!</v>
      </c>
      <c r="H13" t="e">
        <f>IF(LEN(H$1&amp;$B13)&lt;&gt;17,"",IF(ISERROR(VLOOKUP(H$1&amp;$B13,'BASES DE DATOS'!$E$3:$H$1792,4,0))=TRUE,"",$B13&amp;" "&amp;VLOOKUP(H$1&amp;$B13,'BASES DE DATOS'!$E$3:$H$1792,4,0)))</f>
        <v>#REF!</v>
      </c>
      <c r="I13" t="e">
        <f>IF(LEN(I$1&amp;$B13)&lt;&gt;17,"",IF(ISERROR(VLOOKUP(I$1&amp;$B13,'BASES DE DATOS'!$E$3:$H$1792,4,0))=TRUE,"",$B13&amp;" "&amp;VLOOKUP(I$1&amp;$B13,'BASES DE DATOS'!$E$3:$H$1792,4,0)))</f>
        <v>#REF!</v>
      </c>
      <c r="J13" t="e">
        <f>IF(LEN(J$1&amp;$B13)&lt;&gt;17,"",IF(ISERROR(VLOOKUP(J$1&amp;$B13,'BASES DE DATOS'!$E$3:$H$1792,4,0))=TRUE,"",$B13&amp;" "&amp;VLOOKUP(J$1&amp;$B13,'BASES DE DATOS'!$E$3:$H$1792,4,0)))</f>
        <v>#REF!</v>
      </c>
      <c r="K13" t="e">
        <f>IF(LEN(K$1&amp;$B13)&lt;&gt;17,"",IF(ISERROR(VLOOKUP(K$1&amp;$B13,'BASES DE DATOS'!$E$3:$H$1792,4,0))=TRUE,"",$B13&amp;" "&amp;VLOOKUP(K$1&amp;$B13,'BASES DE DATOS'!$E$3:$H$1792,4,0)))</f>
        <v>#REF!</v>
      </c>
      <c r="L13" t="e">
        <f>IF(LEN(L$1&amp;$B13)&lt;&gt;17,"",IF(ISERROR(VLOOKUP(L$1&amp;$B13,'BASES DE DATOS'!$E$3:$H$1792,4,0))=TRUE,"",$B13&amp;" "&amp;VLOOKUP(L$1&amp;$B13,'BASES DE DATOS'!$E$3:$H$1792,4,0)))</f>
        <v>#REF!</v>
      </c>
      <c r="M13" t="e">
        <f>IF(LEN(M$1&amp;$B13)&lt;&gt;17,"",IF(ISERROR(VLOOKUP(M$1&amp;$B13,'BASES DE DATOS'!$E$3:$H$1792,4,0))=TRUE,"",$B13&amp;" "&amp;VLOOKUP(M$1&amp;$B13,'BASES DE DATOS'!$E$3:$H$1792,4,0)))</f>
        <v>#REF!</v>
      </c>
      <c r="N13" t="e">
        <f>IF(LEN(N$1&amp;$B13)&lt;&gt;17,"",IF(ISERROR(VLOOKUP(N$1&amp;$B13,'BASES DE DATOS'!$E$3:$H$1792,4,0))=TRUE,"",$B13&amp;" "&amp;VLOOKUP(N$1&amp;$B13,'BASES DE DATOS'!$E$3:$H$1792,4,0)))</f>
        <v>#REF!</v>
      </c>
      <c r="O13" t="e">
        <f>IF(LEN(O$1&amp;$B13)&lt;&gt;17,"",IF(ISERROR(VLOOKUP(O$1&amp;$B13,'BASES DE DATOS'!$E$3:$H$1792,4,0))=TRUE,"",$B13&amp;" "&amp;VLOOKUP(O$1&amp;$B13,'BASES DE DATOS'!$E$3:$H$1792,4,0)))</f>
        <v>#REF!</v>
      </c>
      <c r="P13" t="e">
        <f>IF(LEN(P$1&amp;$B13)&lt;&gt;17,"",IF(ISERROR(VLOOKUP(P$1&amp;$B13,'BASES DE DATOS'!$E$3:$H$1792,4,0))=TRUE,"",$B13&amp;" "&amp;VLOOKUP(P$1&amp;$B13,'BASES DE DATOS'!$E$3:$H$1792,4,0)))</f>
        <v>#REF!</v>
      </c>
      <c r="Q13" t="e">
        <f>IF(LEN(Q$1&amp;$B13)&lt;&gt;17,"",IF(ISERROR(VLOOKUP(Q$1&amp;$B13,'BASES DE DATOS'!$E$3:$H$1792,4,0))=TRUE,"",$B13&amp;" "&amp;VLOOKUP(Q$1&amp;$B13,'BASES DE DATOS'!$E$3:$H$1792,4,0)))</f>
        <v>#REF!</v>
      </c>
      <c r="R13" t="e">
        <f>IF(LEN(R$1&amp;$B13)&lt;&gt;17,"",IF(ISERROR(VLOOKUP(R$1&amp;$B13,'BASES DE DATOS'!$E$3:$H$1792,4,0))=TRUE,"",$B13&amp;" "&amp;VLOOKUP(R$1&amp;$B13,'BASES DE DATOS'!$E$3:$H$1792,4,0)))</f>
        <v>#REF!</v>
      </c>
      <c r="S13" t="e">
        <f>IF(LEN(S$1&amp;$B13)&lt;&gt;17,"",IF(ISERROR(VLOOKUP(S$1&amp;$B13,'BASES DE DATOS'!$E$3:$H$1792,4,0))=TRUE,"",$B13&amp;" "&amp;VLOOKUP(S$1&amp;$B13,'BASES DE DATOS'!$E$3:$H$1792,4,0)))</f>
        <v>#REF!</v>
      </c>
      <c r="T13" t="e">
        <f>IF(LEN(T$1&amp;$B13)&lt;&gt;17,"",IF(ISERROR(VLOOKUP(T$1&amp;$B13,'BASES DE DATOS'!$E$3:$H$1792,4,0))=TRUE,"",$B13&amp;" "&amp;VLOOKUP(T$1&amp;$B13,'BASES DE DATOS'!$E$3:$H$1792,4,0)))</f>
        <v>#REF!</v>
      </c>
      <c r="U13" t="e">
        <f>IF(LEN(U$1&amp;$B13)&lt;&gt;17,"",IF(ISERROR(VLOOKUP(U$1&amp;$B13,'BASES DE DATOS'!$E$3:$H$1792,4,0))=TRUE,"",$B13&amp;" "&amp;VLOOKUP(U$1&amp;$B13,'BASES DE DATOS'!$E$3:$H$1792,4,0)))</f>
        <v>#REF!</v>
      </c>
      <c r="V13" t="e">
        <f>IF(LEN(V$1&amp;$B13)&lt;&gt;17,"",IF(ISERROR(VLOOKUP(V$1&amp;$B13,'BASES DE DATOS'!$E$3:$H$1792,4,0))=TRUE,"",$B13&amp;" "&amp;VLOOKUP(V$1&amp;$B13,'BASES DE DATOS'!$E$3:$H$1792,4,0)))</f>
        <v>#REF!</v>
      </c>
    </row>
    <row r="14" spans="2:22" x14ac:dyDescent="0.2">
      <c r="B14" s="1">
        <v>12</v>
      </c>
      <c r="C14" t="e">
        <f>IF(LEN(C$1&amp;$B14)&lt;&gt;17,"",IF(ISERROR(VLOOKUP(C$1&amp;$B14,'BASES DE DATOS'!$E$3:$H$1792,4,0))=TRUE,"",$B14&amp;" "&amp;VLOOKUP(C$1&amp;$B14,'BASES DE DATOS'!$E$3:$H$1792,4,0)))</f>
        <v>#REF!</v>
      </c>
      <c r="D14" t="e">
        <f>IF(LEN(D$1&amp;$B14)&lt;&gt;17,"",IF(ISERROR(VLOOKUP(D$1&amp;$B14,'BASES DE DATOS'!$E$3:$H$1792,4,0))=TRUE,"",$B14&amp;" "&amp;VLOOKUP(D$1&amp;$B14,'BASES DE DATOS'!$E$3:$H$1792,4,0)))</f>
        <v>#REF!</v>
      </c>
      <c r="E14" t="e">
        <f>IF(LEN(E$1&amp;$B14)&lt;&gt;17,"",IF(ISERROR(VLOOKUP(E$1&amp;$B14,'BASES DE DATOS'!$E$3:$H$1792,4,0))=TRUE,"",$B14&amp;" "&amp;VLOOKUP(E$1&amp;$B14,'BASES DE DATOS'!$E$3:$H$1792,4,0)))</f>
        <v>#REF!</v>
      </c>
      <c r="F14" t="e">
        <f>IF(LEN(F$1&amp;$B14)&lt;&gt;17,"",IF(ISERROR(VLOOKUP(F$1&amp;$B14,'BASES DE DATOS'!$E$3:$H$1792,4,0))=TRUE,"",$B14&amp;" "&amp;VLOOKUP(F$1&amp;$B14,'BASES DE DATOS'!$E$3:$H$1792,4,0)))</f>
        <v>#REF!</v>
      </c>
      <c r="G14" t="e">
        <f>IF(LEN(G$1&amp;$B14)&lt;&gt;17,"",IF(ISERROR(VLOOKUP(G$1&amp;$B14,'BASES DE DATOS'!$E$3:$H$1792,4,0))=TRUE,"",$B14&amp;" "&amp;VLOOKUP(G$1&amp;$B14,'BASES DE DATOS'!$E$3:$H$1792,4,0)))</f>
        <v>#REF!</v>
      </c>
      <c r="H14" t="e">
        <f>IF(LEN(H$1&amp;$B14)&lt;&gt;17,"",IF(ISERROR(VLOOKUP(H$1&amp;$B14,'BASES DE DATOS'!$E$3:$H$1792,4,0))=TRUE,"",$B14&amp;" "&amp;VLOOKUP(H$1&amp;$B14,'BASES DE DATOS'!$E$3:$H$1792,4,0)))</f>
        <v>#REF!</v>
      </c>
      <c r="I14" t="e">
        <f>IF(LEN(I$1&amp;$B14)&lt;&gt;17,"",IF(ISERROR(VLOOKUP(I$1&amp;$B14,'BASES DE DATOS'!$E$3:$H$1792,4,0))=TRUE,"",$B14&amp;" "&amp;VLOOKUP(I$1&amp;$B14,'BASES DE DATOS'!$E$3:$H$1792,4,0)))</f>
        <v>#REF!</v>
      </c>
      <c r="J14" t="e">
        <f>IF(LEN(J$1&amp;$B14)&lt;&gt;17,"",IF(ISERROR(VLOOKUP(J$1&amp;$B14,'BASES DE DATOS'!$E$3:$H$1792,4,0))=TRUE,"",$B14&amp;" "&amp;VLOOKUP(J$1&amp;$B14,'BASES DE DATOS'!$E$3:$H$1792,4,0)))</f>
        <v>#REF!</v>
      </c>
      <c r="K14" t="e">
        <f>IF(LEN(K$1&amp;$B14)&lt;&gt;17,"",IF(ISERROR(VLOOKUP(K$1&amp;$B14,'BASES DE DATOS'!$E$3:$H$1792,4,0))=TRUE,"",$B14&amp;" "&amp;VLOOKUP(K$1&amp;$B14,'BASES DE DATOS'!$E$3:$H$1792,4,0)))</f>
        <v>#REF!</v>
      </c>
      <c r="L14" t="e">
        <f>IF(LEN(L$1&amp;$B14)&lt;&gt;17,"",IF(ISERROR(VLOOKUP(L$1&amp;$B14,'BASES DE DATOS'!$E$3:$H$1792,4,0))=TRUE,"",$B14&amp;" "&amp;VLOOKUP(L$1&amp;$B14,'BASES DE DATOS'!$E$3:$H$1792,4,0)))</f>
        <v>#REF!</v>
      </c>
      <c r="M14" t="e">
        <f>IF(LEN(M$1&amp;$B14)&lt;&gt;17,"",IF(ISERROR(VLOOKUP(M$1&amp;$B14,'BASES DE DATOS'!$E$3:$H$1792,4,0))=TRUE,"",$B14&amp;" "&amp;VLOOKUP(M$1&amp;$B14,'BASES DE DATOS'!$E$3:$H$1792,4,0)))</f>
        <v>#REF!</v>
      </c>
      <c r="N14" t="e">
        <f>IF(LEN(N$1&amp;$B14)&lt;&gt;17,"",IF(ISERROR(VLOOKUP(N$1&amp;$B14,'BASES DE DATOS'!$E$3:$H$1792,4,0))=TRUE,"",$B14&amp;" "&amp;VLOOKUP(N$1&amp;$B14,'BASES DE DATOS'!$E$3:$H$1792,4,0)))</f>
        <v>#REF!</v>
      </c>
      <c r="O14" t="e">
        <f>IF(LEN(O$1&amp;$B14)&lt;&gt;17,"",IF(ISERROR(VLOOKUP(O$1&amp;$B14,'BASES DE DATOS'!$E$3:$H$1792,4,0))=TRUE,"",$B14&amp;" "&amp;VLOOKUP(O$1&amp;$B14,'BASES DE DATOS'!$E$3:$H$1792,4,0)))</f>
        <v>#REF!</v>
      </c>
      <c r="P14" t="e">
        <f>IF(LEN(P$1&amp;$B14)&lt;&gt;17,"",IF(ISERROR(VLOOKUP(P$1&amp;$B14,'BASES DE DATOS'!$E$3:$H$1792,4,0))=TRUE,"",$B14&amp;" "&amp;VLOOKUP(P$1&amp;$B14,'BASES DE DATOS'!$E$3:$H$1792,4,0)))</f>
        <v>#REF!</v>
      </c>
      <c r="Q14" t="e">
        <f>IF(LEN(Q$1&amp;$B14)&lt;&gt;17,"",IF(ISERROR(VLOOKUP(Q$1&amp;$B14,'BASES DE DATOS'!$E$3:$H$1792,4,0))=TRUE,"",$B14&amp;" "&amp;VLOOKUP(Q$1&amp;$B14,'BASES DE DATOS'!$E$3:$H$1792,4,0)))</f>
        <v>#REF!</v>
      </c>
      <c r="R14" t="e">
        <f>IF(LEN(R$1&amp;$B14)&lt;&gt;17,"",IF(ISERROR(VLOOKUP(R$1&amp;$B14,'BASES DE DATOS'!$E$3:$H$1792,4,0))=TRUE,"",$B14&amp;" "&amp;VLOOKUP(R$1&amp;$B14,'BASES DE DATOS'!$E$3:$H$1792,4,0)))</f>
        <v>#REF!</v>
      </c>
      <c r="S14" t="e">
        <f>IF(LEN(S$1&amp;$B14)&lt;&gt;17,"",IF(ISERROR(VLOOKUP(S$1&amp;$B14,'BASES DE DATOS'!$E$3:$H$1792,4,0))=TRUE,"",$B14&amp;" "&amp;VLOOKUP(S$1&amp;$B14,'BASES DE DATOS'!$E$3:$H$1792,4,0)))</f>
        <v>#REF!</v>
      </c>
      <c r="T14" t="e">
        <f>IF(LEN(T$1&amp;$B14)&lt;&gt;17,"",IF(ISERROR(VLOOKUP(T$1&amp;$B14,'BASES DE DATOS'!$E$3:$H$1792,4,0))=TRUE,"",$B14&amp;" "&amp;VLOOKUP(T$1&amp;$B14,'BASES DE DATOS'!$E$3:$H$1792,4,0)))</f>
        <v>#REF!</v>
      </c>
      <c r="U14" t="e">
        <f>IF(LEN(U$1&amp;$B14)&lt;&gt;17,"",IF(ISERROR(VLOOKUP(U$1&amp;$B14,'BASES DE DATOS'!$E$3:$H$1792,4,0))=TRUE,"",$B14&amp;" "&amp;VLOOKUP(U$1&amp;$B14,'BASES DE DATOS'!$E$3:$H$1792,4,0)))</f>
        <v>#REF!</v>
      </c>
      <c r="V14" t="e">
        <f>IF(LEN(V$1&amp;$B14)&lt;&gt;17,"",IF(ISERROR(VLOOKUP(V$1&amp;$B14,'BASES DE DATOS'!$E$3:$H$1792,4,0))=TRUE,"",$B14&amp;" "&amp;VLOOKUP(V$1&amp;$B14,'BASES DE DATOS'!$E$3:$H$1792,4,0)))</f>
        <v>#REF!</v>
      </c>
    </row>
    <row r="15" spans="2:22" x14ac:dyDescent="0.2">
      <c r="B15" s="1">
        <v>13</v>
      </c>
      <c r="C15" t="e">
        <f>IF(LEN(C$1&amp;$B15)&lt;&gt;17,"",IF(ISERROR(VLOOKUP(C$1&amp;$B15,'BASES DE DATOS'!$E$3:$H$1792,4,0))=TRUE,"",$B15&amp;" "&amp;VLOOKUP(C$1&amp;$B15,'BASES DE DATOS'!$E$3:$H$1792,4,0)))</f>
        <v>#REF!</v>
      </c>
      <c r="D15" t="e">
        <f>IF(LEN(D$1&amp;$B15)&lt;&gt;17,"",IF(ISERROR(VLOOKUP(D$1&amp;$B15,'BASES DE DATOS'!$E$3:$H$1792,4,0))=TRUE,"",$B15&amp;" "&amp;VLOOKUP(D$1&amp;$B15,'BASES DE DATOS'!$E$3:$H$1792,4,0)))</f>
        <v>#REF!</v>
      </c>
      <c r="E15" t="e">
        <f>IF(LEN(E$1&amp;$B15)&lt;&gt;17,"",IF(ISERROR(VLOOKUP(E$1&amp;$B15,'BASES DE DATOS'!$E$3:$H$1792,4,0))=TRUE,"",$B15&amp;" "&amp;VLOOKUP(E$1&amp;$B15,'BASES DE DATOS'!$E$3:$H$1792,4,0)))</f>
        <v>#REF!</v>
      </c>
      <c r="F15" t="e">
        <f>IF(LEN(F$1&amp;$B15)&lt;&gt;17,"",IF(ISERROR(VLOOKUP(F$1&amp;$B15,'BASES DE DATOS'!$E$3:$H$1792,4,0))=TRUE,"",$B15&amp;" "&amp;VLOOKUP(F$1&amp;$B15,'BASES DE DATOS'!$E$3:$H$1792,4,0)))</f>
        <v>#REF!</v>
      </c>
      <c r="G15" t="e">
        <f>IF(LEN(G$1&amp;$B15)&lt;&gt;17,"",IF(ISERROR(VLOOKUP(G$1&amp;$B15,'BASES DE DATOS'!$E$3:$H$1792,4,0))=TRUE,"",$B15&amp;" "&amp;VLOOKUP(G$1&amp;$B15,'BASES DE DATOS'!$E$3:$H$1792,4,0)))</f>
        <v>#REF!</v>
      </c>
      <c r="H15" t="e">
        <f>IF(LEN(H$1&amp;$B15)&lt;&gt;17,"",IF(ISERROR(VLOOKUP(H$1&amp;$B15,'BASES DE DATOS'!$E$3:$H$1792,4,0))=TRUE,"",$B15&amp;" "&amp;VLOOKUP(H$1&amp;$B15,'BASES DE DATOS'!$E$3:$H$1792,4,0)))</f>
        <v>#REF!</v>
      </c>
      <c r="I15" t="e">
        <f>IF(LEN(I$1&amp;$B15)&lt;&gt;17,"",IF(ISERROR(VLOOKUP(I$1&amp;$B15,'BASES DE DATOS'!$E$3:$H$1792,4,0))=TRUE,"",$B15&amp;" "&amp;VLOOKUP(I$1&amp;$B15,'BASES DE DATOS'!$E$3:$H$1792,4,0)))</f>
        <v>#REF!</v>
      </c>
      <c r="J15" t="e">
        <f>IF(LEN(J$1&amp;$B15)&lt;&gt;17,"",IF(ISERROR(VLOOKUP(J$1&amp;$B15,'BASES DE DATOS'!$E$3:$H$1792,4,0))=TRUE,"",$B15&amp;" "&amp;VLOOKUP(J$1&amp;$B15,'BASES DE DATOS'!$E$3:$H$1792,4,0)))</f>
        <v>#REF!</v>
      </c>
      <c r="K15" t="e">
        <f>IF(LEN(K$1&amp;$B15)&lt;&gt;17,"",IF(ISERROR(VLOOKUP(K$1&amp;$B15,'BASES DE DATOS'!$E$3:$H$1792,4,0))=TRUE,"",$B15&amp;" "&amp;VLOOKUP(K$1&amp;$B15,'BASES DE DATOS'!$E$3:$H$1792,4,0)))</f>
        <v>#REF!</v>
      </c>
      <c r="L15" t="e">
        <f>IF(LEN(L$1&amp;$B15)&lt;&gt;17,"",IF(ISERROR(VLOOKUP(L$1&amp;$B15,'BASES DE DATOS'!$E$3:$H$1792,4,0))=TRUE,"",$B15&amp;" "&amp;VLOOKUP(L$1&amp;$B15,'BASES DE DATOS'!$E$3:$H$1792,4,0)))</f>
        <v>#REF!</v>
      </c>
      <c r="M15" t="e">
        <f>IF(LEN(M$1&amp;$B15)&lt;&gt;17,"",IF(ISERROR(VLOOKUP(M$1&amp;$B15,'BASES DE DATOS'!$E$3:$H$1792,4,0))=TRUE,"",$B15&amp;" "&amp;VLOOKUP(M$1&amp;$B15,'BASES DE DATOS'!$E$3:$H$1792,4,0)))</f>
        <v>#REF!</v>
      </c>
      <c r="N15" t="e">
        <f>IF(LEN(N$1&amp;$B15)&lt;&gt;17,"",IF(ISERROR(VLOOKUP(N$1&amp;$B15,'BASES DE DATOS'!$E$3:$H$1792,4,0))=TRUE,"",$B15&amp;" "&amp;VLOOKUP(N$1&amp;$B15,'BASES DE DATOS'!$E$3:$H$1792,4,0)))</f>
        <v>#REF!</v>
      </c>
      <c r="O15" t="e">
        <f>IF(LEN(O$1&amp;$B15)&lt;&gt;17,"",IF(ISERROR(VLOOKUP(O$1&amp;$B15,'BASES DE DATOS'!$E$3:$H$1792,4,0))=TRUE,"",$B15&amp;" "&amp;VLOOKUP(O$1&amp;$B15,'BASES DE DATOS'!$E$3:$H$1792,4,0)))</f>
        <v>#REF!</v>
      </c>
      <c r="P15" t="e">
        <f>IF(LEN(P$1&amp;$B15)&lt;&gt;17,"",IF(ISERROR(VLOOKUP(P$1&amp;$B15,'BASES DE DATOS'!$E$3:$H$1792,4,0))=TRUE,"",$B15&amp;" "&amp;VLOOKUP(P$1&amp;$B15,'BASES DE DATOS'!$E$3:$H$1792,4,0)))</f>
        <v>#REF!</v>
      </c>
      <c r="Q15" t="e">
        <f>IF(LEN(Q$1&amp;$B15)&lt;&gt;17,"",IF(ISERROR(VLOOKUP(Q$1&amp;$B15,'BASES DE DATOS'!$E$3:$H$1792,4,0))=TRUE,"",$B15&amp;" "&amp;VLOOKUP(Q$1&amp;$B15,'BASES DE DATOS'!$E$3:$H$1792,4,0)))</f>
        <v>#REF!</v>
      </c>
      <c r="R15" t="e">
        <f>IF(LEN(R$1&amp;$B15)&lt;&gt;17,"",IF(ISERROR(VLOOKUP(R$1&amp;$B15,'BASES DE DATOS'!$E$3:$H$1792,4,0))=TRUE,"",$B15&amp;" "&amp;VLOOKUP(R$1&amp;$B15,'BASES DE DATOS'!$E$3:$H$1792,4,0)))</f>
        <v>#REF!</v>
      </c>
      <c r="S15" t="e">
        <f>IF(LEN(S$1&amp;$B15)&lt;&gt;17,"",IF(ISERROR(VLOOKUP(S$1&amp;$B15,'BASES DE DATOS'!$E$3:$H$1792,4,0))=TRUE,"",$B15&amp;" "&amp;VLOOKUP(S$1&amp;$B15,'BASES DE DATOS'!$E$3:$H$1792,4,0)))</f>
        <v>#REF!</v>
      </c>
      <c r="T15" t="e">
        <f>IF(LEN(T$1&amp;$B15)&lt;&gt;17,"",IF(ISERROR(VLOOKUP(T$1&amp;$B15,'BASES DE DATOS'!$E$3:$H$1792,4,0))=TRUE,"",$B15&amp;" "&amp;VLOOKUP(T$1&amp;$B15,'BASES DE DATOS'!$E$3:$H$1792,4,0)))</f>
        <v>#REF!</v>
      </c>
      <c r="U15" t="e">
        <f>IF(LEN(U$1&amp;$B15)&lt;&gt;17,"",IF(ISERROR(VLOOKUP(U$1&amp;$B15,'BASES DE DATOS'!$E$3:$H$1792,4,0))=TRUE,"",$B15&amp;" "&amp;VLOOKUP(U$1&amp;$B15,'BASES DE DATOS'!$E$3:$H$1792,4,0)))</f>
        <v>#REF!</v>
      </c>
      <c r="V15" t="e">
        <f>IF(LEN(V$1&amp;$B15)&lt;&gt;17,"",IF(ISERROR(VLOOKUP(V$1&amp;$B15,'BASES DE DATOS'!$E$3:$H$1792,4,0))=TRUE,"",$B15&amp;" "&amp;VLOOKUP(V$1&amp;$B15,'BASES DE DATOS'!$E$3:$H$1792,4,0)))</f>
        <v>#REF!</v>
      </c>
    </row>
    <row r="16" spans="2:22" x14ac:dyDescent="0.2">
      <c r="B16" s="1">
        <v>14</v>
      </c>
      <c r="C16" t="e">
        <f>IF(LEN(C$1&amp;$B16)&lt;&gt;17,"",IF(ISERROR(VLOOKUP(C$1&amp;$B16,'BASES DE DATOS'!$E$3:$H$1792,4,0))=TRUE,"",$B16&amp;" "&amp;VLOOKUP(C$1&amp;$B16,'BASES DE DATOS'!$E$3:$H$1792,4,0)))</f>
        <v>#REF!</v>
      </c>
      <c r="D16" t="e">
        <f>IF(LEN(D$1&amp;$B16)&lt;&gt;17,"",IF(ISERROR(VLOOKUP(D$1&amp;$B16,'BASES DE DATOS'!$E$3:$H$1792,4,0))=TRUE,"",$B16&amp;" "&amp;VLOOKUP(D$1&amp;$B16,'BASES DE DATOS'!$E$3:$H$1792,4,0)))</f>
        <v>#REF!</v>
      </c>
      <c r="E16" t="e">
        <f>IF(LEN(E$1&amp;$B16)&lt;&gt;17,"",IF(ISERROR(VLOOKUP(E$1&amp;$B16,'BASES DE DATOS'!$E$3:$H$1792,4,0))=TRUE,"",$B16&amp;" "&amp;VLOOKUP(E$1&amp;$B16,'BASES DE DATOS'!$E$3:$H$1792,4,0)))</f>
        <v>#REF!</v>
      </c>
      <c r="F16" t="e">
        <f>IF(LEN(F$1&amp;$B16)&lt;&gt;17,"",IF(ISERROR(VLOOKUP(F$1&amp;$B16,'BASES DE DATOS'!$E$3:$H$1792,4,0))=TRUE,"",$B16&amp;" "&amp;VLOOKUP(F$1&amp;$B16,'BASES DE DATOS'!$E$3:$H$1792,4,0)))</f>
        <v>#REF!</v>
      </c>
      <c r="G16" t="e">
        <f>IF(LEN(G$1&amp;$B16)&lt;&gt;17,"",IF(ISERROR(VLOOKUP(G$1&amp;$B16,'BASES DE DATOS'!$E$3:$H$1792,4,0))=TRUE,"",$B16&amp;" "&amp;VLOOKUP(G$1&amp;$B16,'BASES DE DATOS'!$E$3:$H$1792,4,0)))</f>
        <v>#REF!</v>
      </c>
      <c r="H16" t="e">
        <f>IF(LEN(H$1&amp;$B16)&lt;&gt;17,"",IF(ISERROR(VLOOKUP(H$1&amp;$B16,'BASES DE DATOS'!$E$3:$H$1792,4,0))=TRUE,"",$B16&amp;" "&amp;VLOOKUP(H$1&amp;$B16,'BASES DE DATOS'!$E$3:$H$1792,4,0)))</f>
        <v>#REF!</v>
      </c>
      <c r="I16" t="e">
        <f>IF(LEN(I$1&amp;$B16)&lt;&gt;17,"",IF(ISERROR(VLOOKUP(I$1&amp;$B16,'BASES DE DATOS'!$E$3:$H$1792,4,0))=TRUE,"",$B16&amp;" "&amp;VLOOKUP(I$1&amp;$B16,'BASES DE DATOS'!$E$3:$H$1792,4,0)))</f>
        <v>#REF!</v>
      </c>
      <c r="J16" t="e">
        <f>IF(LEN(J$1&amp;$B16)&lt;&gt;17,"",IF(ISERROR(VLOOKUP(J$1&amp;$B16,'BASES DE DATOS'!$E$3:$H$1792,4,0))=TRUE,"",$B16&amp;" "&amp;VLOOKUP(J$1&amp;$B16,'BASES DE DATOS'!$E$3:$H$1792,4,0)))</f>
        <v>#REF!</v>
      </c>
      <c r="K16" t="e">
        <f>IF(LEN(K$1&amp;$B16)&lt;&gt;17,"",IF(ISERROR(VLOOKUP(K$1&amp;$B16,'BASES DE DATOS'!$E$3:$H$1792,4,0))=TRUE,"",$B16&amp;" "&amp;VLOOKUP(K$1&amp;$B16,'BASES DE DATOS'!$E$3:$H$1792,4,0)))</f>
        <v>#REF!</v>
      </c>
      <c r="L16" t="e">
        <f>IF(LEN(L$1&amp;$B16)&lt;&gt;17,"",IF(ISERROR(VLOOKUP(L$1&amp;$B16,'BASES DE DATOS'!$E$3:$H$1792,4,0))=TRUE,"",$B16&amp;" "&amp;VLOOKUP(L$1&amp;$B16,'BASES DE DATOS'!$E$3:$H$1792,4,0)))</f>
        <v>#REF!</v>
      </c>
      <c r="M16" t="e">
        <f>IF(LEN(M$1&amp;$B16)&lt;&gt;17,"",IF(ISERROR(VLOOKUP(M$1&amp;$B16,'BASES DE DATOS'!$E$3:$H$1792,4,0))=TRUE,"",$B16&amp;" "&amp;VLOOKUP(M$1&amp;$B16,'BASES DE DATOS'!$E$3:$H$1792,4,0)))</f>
        <v>#REF!</v>
      </c>
      <c r="N16" t="e">
        <f>IF(LEN(N$1&amp;$B16)&lt;&gt;17,"",IF(ISERROR(VLOOKUP(N$1&amp;$B16,'BASES DE DATOS'!$E$3:$H$1792,4,0))=TRUE,"",$B16&amp;" "&amp;VLOOKUP(N$1&amp;$B16,'BASES DE DATOS'!$E$3:$H$1792,4,0)))</f>
        <v>#REF!</v>
      </c>
      <c r="O16" t="e">
        <f>IF(LEN(O$1&amp;$B16)&lt;&gt;17,"",IF(ISERROR(VLOOKUP(O$1&amp;$B16,'BASES DE DATOS'!$E$3:$H$1792,4,0))=TRUE,"",$B16&amp;" "&amp;VLOOKUP(O$1&amp;$B16,'BASES DE DATOS'!$E$3:$H$1792,4,0)))</f>
        <v>#REF!</v>
      </c>
      <c r="P16" t="e">
        <f>IF(LEN(P$1&amp;$B16)&lt;&gt;17,"",IF(ISERROR(VLOOKUP(P$1&amp;$B16,'BASES DE DATOS'!$E$3:$H$1792,4,0))=TRUE,"",$B16&amp;" "&amp;VLOOKUP(P$1&amp;$B16,'BASES DE DATOS'!$E$3:$H$1792,4,0)))</f>
        <v>#REF!</v>
      </c>
      <c r="Q16" t="e">
        <f>IF(LEN(Q$1&amp;$B16)&lt;&gt;17,"",IF(ISERROR(VLOOKUP(Q$1&amp;$B16,'BASES DE DATOS'!$E$3:$H$1792,4,0))=TRUE,"",$B16&amp;" "&amp;VLOOKUP(Q$1&amp;$B16,'BASES DE DATOS'!$E$3:$H$1792,4,0)))</f>
        <v>#REF!</v>
      </c>
      <c r="R16" t="e">
        <f>IF(LEN(R$1&amp;$B16)&lt;&gt;17,"",IF(ISERROR(VLOOKUP(R$1&amp;$B16,'BASES DE DATOS'!$E$3:$H$1792,4,0))=TRUE,"",$B16&amp;" "&amp;VLOOKUP(R$1&amp;$B16,'BASES DE DATOS'!$E$3:$H$1792,4,0)))</f>
        <v>#REF!</v>
      </c>
      <c r="S16" t="e">
        <f>IF(LEN(S$1&amp;$B16)&lt;&gt;17,"",IF(ISERROR(VLOOKUP(S$1&amp;$B16,'BASES DE DATOS'!$E$3:$H$1792,4,0))=TRUE,"",$B16&amp;" "&amp;VLOOKUP(S$1&amp;$B16,'BASES DE DATOS'!$E$3:$H$1792,4,0)))</f>
        <v>#REF!</v>
      </c>
      <c r="T16" t="e">
        <f>IF(LEN(T$1&amp;$B16)&lt;&gt;17,"",IF(ISERROR(VLOOKUP(T$1&amp;$B16,'BASES DE DATOS'!$E$3:$H$1792,4,0))=TRUE,"",$B16&amp;" "&amp;VLOOKUP(T$1&amp;$B16,'BASES DE DATOS'!$E$3:$H$1792,4,0)))</f>
        <v>#REF!</v>
      </c>
      <c r="U16" t="e">
        <f>IF(LEN(U$1&amp;$B16)&lt;&gt;17,"",IF(ISERROR(VLOOKUP(U$1&amp;$B16,'BASES DE DATOS'!$E$3:$H$1792,4,0))=TRUE,"",$B16&amp;" "&amp;VLOOKUP(U$1&amp;$B16,'BASES DE DATOS'!$E$3:$H$1792,4,0)))</f>
        <v>#REF!</v>
      </c>
      <c r="V16" t="e">
        <f>IF(LEN(V$1&amp;$B16)&lt;&gt;17,"",IF(ISERROR(VLOOKUP(V$1&amp;$B16,'BASES DE DATOS'!$E$3:$H$1792,4,0))=TRUE,"",$B16&amp;" "&amp;VLOOKUP(V$1&amp;$B16,'BASES DE DATOS'!$E$3:$H$1792,4,0)))</f>
        <v>#REF!</v>
      </c>
    </row>
    <row r="17" spans="2:22" x14ac:dyDescent="0.2">
      <c r="B17" s="1">
        <v>15</v>
      </c>
      <c r="C17" t="e">
        <f>IF(LEN(C$1&amp;$B17)&lt;&gt;17,"",IF(ISERROR(VLOOKUP(C$1&amp;$B17,'BASES DE DATOS'!$E$3:$H$1792,4,0))=TRUE,"",$B17&amp;" "&amp;VLOOKUP(C$1&amp;$B17,'BASES DE DATOS'!$E$3:$H$1792,4,0)))</f>
        <v>#REF!</v>
      </c>
      <c r="D17" t="e">
        <f>IF(LEN(D$1&amp;$B17)&lt;&gt;17,"",IF(ISERROR(VLOOKUP(D$1&amp;$B17,'BASES DE DATOS'!$E$3:$H$1792,4,0))=TRUE,"",$B17&amp;" "&amp;VLOOKUP(D$1&amp;$B17,'BASES DE DATOS'!$E$3:$H$1792,4,0)))</f>
        <v>#REF!</v>
      </c>
      <c r="E17" t="e">
        <f>IF(LEN(E$1&amp;$B17)&lt;&gt;17,"",IF(ISERROR(VLOOKUP(E$1&amp;$B17,'BASES DE DATOS'!$E$3:$H$1792,4,0))=TRUE,"",$B17&amp;" "&amp;VLOOKUP(E$1&amp;$B17,'BASES DE DATOS'!$E$3:$H$1792,4,0)))</f>
        <v>#REF!</v>
      </c>
      <c r="F17" t="e">
        <f>IF(LEN(F$1&amp;$B17)&lt;&gt;17,"",IF(ISERROR(VLOOKUP(F$1&amp;$B17,'BASES DE DATOS'!$E$3:$H$1792,4,0))=TRUE,"",$B17&amp;" "&amp;VLOOKUP(F$1&amp;$B17,'BASES DE DATOS'!$E$3:$H$1792,4,0)))</f>
        <v>#REF!</v>
      </c>
      <c r="G17" t="e">
        <f>IF(LEN(G$1&amp;$B17)&lt;&gt;17,"",IF(ISERROR(VLOOKUP(G$1&amp;$B17,'BASES DE DATOS'!$E$3:$H$1792,4,0))=TRUE,"",$B17&amp;" "&amp;VLOOKUP(G$1&amp;$B17,'BASES DE DATOS'!$E$3:$H$1792,4,0)))</f>
        <v>#REF!</v>
      </c>
      <c r="H17" t="e">
        <f>IF(LEN(H$1&amp;$B17)&lt;&gt;17,"",IF(ISERROR(VLOOKUP(H$1&amp;$B17,'BASES DE DATOS'!$E$3:$H$1792,4,0))=TRUE,"",$B17&amp;" "&amp;VLOOKUP(H$1&amp;$B17,'BASES DE DATOS'!$E$3:$H$1792,4,0)))</f>
        <v>#REF!</v>
      </c>
      <c r="I17" t="e">
        <f>IF(LEN(I$1&amp;$B17)&lt;&gt;17,"",IF(ISERROR(VLOOKUP(I$1&amp;$B17,'BASES DE DATOS'!$E$3:$H$1792,4,0))=TRUE,"",$B17&amp;" "&amp;VLOOKUP(I$1&amp;$B17,'BASES DE DATOS'!$E$3:$H$1792,4,0)))</f>
        <v>#REF!</v>
      </c>
      <c r="J17" t="e">
        <f>IF(LEN(J$1&amp;$B17)&lt;&gt;17,"",IF(ISERROR(VLOOKUP(J$1&amp;$B17,'BASES DE DATOS'!$E$3:$H$1792,4,0))=TRUE,"",$B17&amp;" "&amp;VLOOKUP(J$1&amp;$B17,'BASES DE DATOS'!$E$3:$H$1792,4,0)))</f>
        <v>#REF!</v>
      </c>
      <c r="K17" t="e">
        <f>IF(LEN(K$1&amp;$B17)&lt;&gt;17,"",IF(ISERROR(VLOOKUP(K$1&amp;$B17,'BASES DE DATOS'!$E$3:$H$1792,4,0))=TRUE,"",$B17&amp;" "&amp;VLOOKUP(K$1&amp;$B17,'BASES DE DATOS'!$E$3:$H$1792,4,0)))</f>
        <v>#REF!</v>
      </c>
      <c r="L17" t="e">
        <f>IF(LEN(L$1&amp;$B17)&lt;&gt;17,"",IF(ISERROR(VLOOKUP(L$1&amp;$B17,'BASES DE DATOS'!$E$3:$H$1792,4,0))=TRUE,"",$B17&amp;" "&amp;VLOOKUP(L$1&amp;$B17,'BASES DE DATOS'!$E$3:$H$1792,4,0)))</f>
        <v>#REF!</v>
      </c>
      <c r="M17" t="e">
        <f>IF(LEN(M$1&amp;$B17)&lt;&gt;17,"",IF(ISERROR(VLOOKUP(M$1&amp;$B17,'BASES DE DATOS'!$E$3:$H$1792,4,0))=TRUE,"",$B17&amp;" "&amp;VLOOKUP(M$1&amp;$B17,'BASES DE DATOS'!$E$3:$H$1792,4,0)))</f>
        <v>#REF!</v>
      </c>
      <c r="N17" t="e">
        <f>IF(LEN(N$1&amp;$B17)&lt;&gt;17,"",IF(ISERROR(VLOOKUP(N$1&amp;$B17,'BASES DE DATOS'!$E$3:$H$1792,4,0))=TRUE,"",$B17&amp;" "&amp;VLOOKUP(N$1&amp;$B17,'BASES DE DATOS'!$E$3:$H$1792,4,0)))</f>
        <v>#REF!</v>
      </c>
      <c r="O17" t="e">
        <f>IF(LEN(O$1&amp;$B17)&lt;&gt;17,"",IF(ISERROR(VLOOKUP(O$1&amp;$B17,'BASES DE DATOS'!$E$3:$H$1792,4,0))=TRUE,"",$B17&amp;" "&amp;VLOOKUP(O$1&amp;$B17,'BASES DE DATOS'!$E$3:$H$1792,4,0)))</f>
        <v>#REF!</v>
      </c>
      <c r="P17" t="e">
        <f>IF(LEN(P$1&amp;$B17)&lt;&gt;17,"",IF(ISERROR(VLOOKUP(P$1&amp;$B17,'BASES DE DATOS'!$E$3:$H$1792,4,0))=TRUE,"",$B17&amp;" "&amp;VLOOKUP(P$1&amp;$B17,'BASES DE DATOS'!$E$3:$H$1792,4,0)))</f>
        <v>#REF!</v>
      </c>
      <c r="Q17" t="e">
        <f>IF(LEN(Q$1&amp;$B17)&lt;&gt;17,"",IF(ISERROR(VLOOKUP(Q$1&amp;$B17,'BASES DE DATOS'!$E$3:$H$1792,4,0))=TRUE,"",$B17&amp;" "&amp;VLOOKUP(Q$1&amp;$B17,'BASES DE DATOS'!$E$3:$H$1792,4,0)))</f>
        <v>#REF!</v>
      </c>
      <c r="R17" t="e">
        <f>IF(LEN(R$1&amp;$B17)&lt;&gt;17,"",IF(ISERROR(VLOOKUP(R$1&amp;$B17,'BASES DE DATOS'!$E$3:$H$1792,4,0))=TRUE,"",$B17&amp;" "&amp;VLOOKUP(R$1&amp;$B17,'BASES DE DATOS'!$E$3:$H$1792,4,0)))</f>
        <v>#REF!</v>
      </c>
      <c r="S17" t="e">
        <f>IF(LEN(S$1&amp;$B17)&lt;&gt;17,"",IF(ISERROR(VLOOKUP(S$1&amp;$B17,'BASES DE DATOS'!$E$3:$H$1792,4,0))=TRUE,"",$B17&amp;" "&amp;VLOOKUP(S$1&amp;$B17,'BASES DE DATOS'!$E$3:$H$1792,4,0)))</f>
        <v>#REF!</v>
      </c>
      <c r="T17" t="e">
        <f>IF(LEN(T$1&amp;$B17)&lt;&gt;17,"",IF(ISERROR(VLOOKUP(T$1&amp;$B17,'BASES DE DATOS'!$E$3:$H$1792,4,0))=TRUE,"",$B17&amp;" "&amp;VLOOKUP(T$1&amp;$B17,'BASES DE DATOS'!$E$3:$H$1792,4,0)))</f>
        <v>#REF!</v>
      </c>
      <c r="U17" t="e">
        <f>IF(LEN(U$1&amp;$B17)&lt;&gt;17,"",IF(ISERROR(VLOOKUP(U$1&amp;$B17,'BASES DE DATOS'!$E$3:$H$1792,4,0))=TRUE,"",$B17&amp;" "&amp;VLOOKUP(U$1&amp;$B17,'BASES DE DATOS'!$E$3:$H$1792,4,0)))</f>
        <v>#REF!</v>
      </c>
      <c r="V17" t="e">
        <f>IF(LEN(V$1&amp;$B17)&lt;&gt;17,"",IF(ISERROR(VLOOKUP(V$1&amp;$B17,'BASES DE DATOS'!$E$3:$H$1792,4,0))=TRUE,"",$B17&amp;" "&amp;VLOOKUP(V$1&amp;$B17,'BASES DE DATOS'!$E$3:$H$1792,4,0)))</f>
        <v>#REF!</v>
      </c>
    </row>
    <row r="18" spans="2:22" x14ac:dyDescent="0.2">
      <c r="B18" s="1">
        <v>16</v>
      </c>
      <c r="C18" t="e">
        <f>IF(LEN(C$1&amp;$B18)&lt;&gt;17,"",IF(ISERROR(VLOOKUP(C$1&amp;$B18,'BASES DE DATOS'!$E$3:$H$1792,4,0))=TRUE,"",$B18&amp;" "&amp;VLOOKUP(C$1&amp;$B18,'BASES DE DATOS'!$E$3:$H$1792,4,0)))</f>
        <v>#REF!</v>
      </c>
      <c r="D18" t="e">
        <f>IF(LEN(D$1&amp;$B18)&lt;&gt;17,"",IF(ISERROR(VLOOKUP(D$1&amp;$B18,'BASES DE DATOS'!$E$3:$H$1792,4,0))=TRUE,"",$B18&amp;" "&amp;VLOOKUP(D$1&amp;$B18,'BASES DE DATOS'!$E$3:$H$1792,4,0)))</f>
        <v>#REF!</v>
      </c>
      <c r="E18" t="e">
        <f>IF(LEN(E$1&amp;$B18)&lt;&gt;17,"",IF(ISERROR(VLOOKUP(E$1&amp;$B18,'BASES DE DATOS'!$E$3:$H$1792,4,0))=TRUE,"",$B18&amp;" "&amp;VLOOKUP(E$1&amp;$B18,'BASES DE DATOS'!$E$3:$H$1792,4,0)))</f>
        <v>#REF!</v>
      </c>
      <c r="F18" t="e">
        <f>IF(LEN(F$1&amp;$B18)&lt;&gt;17,"",IF(ISERROR(VLOOKUP(F$1&amp;$B18,'BASES DE DATOS'!$E$3:$H$1792,4,0))=TRUE,"",$B18&amp;" "&amp;VLOOKUP(F$1&amp;$B18,'BASES DE DATOS'!$E$3:$H$1792,4,0)))</f>
        <v>#REF!</v>
      </c>
      <c r="G18" t="e">
        <f>IF(LEN(G$1&amp;$B18)&lt;&gt;17,"",IF(ISERROR(VLOOKUP(G$1&amp;$B18,'BASES DE DATOS'!$E$3:$H$1792,4,0))=TRUE,"",$B18&amp;" "&amp;VLOOKUP(G$1&amp;$B18,'BASES DE DATOS'!$E$3:$H$1792,4,0)))</f>
        <v>#REF!</v>
      </c>
      <c r="H18" t="e">
        <f>IF(LEN(H$1&amp;$B18)&lt;&gt;17,"",IF(ISERROR(VLOOKUP(H$1&amp;$B18,'BASES DE DATOS'!$E$3:$H$1792,4,0))=TRUE,"",$B18&amp;" "&amp;VLOOKUP(H$1&amp;$B18,'BASES DE DATOS'!$E$3:$H$1792,4,0)))</f>
        <v>#REF!</v>
      </c>
      <c r="I18" t="e">
        <f>IF(LEN(I$1&amp;$B18)&lt;&gt;17,"",IF(ISERROR(VLOOKUP(I$1&amp;$B18,'BASES DE DATOS'!$E$3:$H$1792,4,0))=TRUE,"",$B18&amp;" "&amp;VLOOKUP(I$1&amp;$B18,'BASES DE DATOS'!$E$3:$H$1792,4,0)))</f>
        <v>#REF!</v>
      </c>
      <c r="J18" t="e">
        <f>IF(LEN(J$1&amp;$B18)&lt;&gt;17,"",IF(ISERROR(VLOOKUP(J$1&amp;$B18,'BASES DE DATOS'!$E$3:$H$1792,4,0))=TRUE,"",$B18&amp;" "&amp;VLOOKUP(J$1&amp;$B18,'BASES DE DATOS'!$E$3:$H$1792,4,0)))</f>
        <v>#REF!</v>
      </c>
      <c r="K18" t="e">
        <f>IF(LEN(K$1&amp;$B18)&lt;&gt;17,"",IF(ISERROR(VLOOKUP(K$1&amp;$B18,'BASES DE DATOS'!$E$3:$H$1792,4,0))=TRUE,"",$B18&amp;" "&amp;VLOOKUP(K$1&amp;$B18,'BASES DE DATOS'!$E$3:$H$1792,4,0)))</f>
        <v>#REF!</v>
      </c>
      <c r="L18" t="e">
        <f>IF(LEN(L$1&amp;$B18)&lt;&gt;17,"",IF(ISERROR(VLOOKUP(L$1&amp;$B18,'BASES DE DATOS'!$E$3:$H$1792,4,0))=TRUE,"",$B18&amp;" "&amp;VLOOKUP(L$1&amp;$B18,'BASES DE DATOS'!$E$3:$H$1792,4,0)))</f>
        <v>#REF!</v>
      </c>
      <c r="M18" t="e">
        <f>IF(LEN(M$1&amp;$B18)&lt;&gt;17,"",IF(ISERROR(VLOOKUP(M$1&amp;$B18,'BASES DE DATOS'!$E$3:$H$1792,4,0))=TRUE,"",$B18&amp;" "&amp;VLOOKUP(M$1&amp;$B18,'BASES DE DATOS'!$E$3:$H$1792,4,0)))</f>
        <v>#REF!</v>
      </c>
      <c r="N18" t="e">
        <f>IF(LEN(N$1&amp;$B18)&lt;&gt;17,"",IF(ISERROR(VLOOKUP(N$1&amp;$B18,'BASES DE DATOS'!$E$3:$H$1792,4,0))=TRUE,"",$B18&amp;" "&amp;VLOOKUP(N$1&amp;$B18,'BASES DE DATOS'!$E$3:$H$1792,4,0)))</f>
        <v>#REF!</v>
      </c>
      <c r="O18" t="e">
        <f>IF(LEN(O$1&amp;$B18)&lt;&gt;17,"",IF(ISERROR(VLOOKUP(O$1&amp;$B18,'BASES DE DATOS'!$E$3:$H$1792,4,0))=TRUE,"",$B18&amp;" "&amp;VLOOKUP(O$1&amp;$B18,'BASES DE DATOS'!$E$3:$H$1792,4,0)))</f>
        <v>#REF!</v>
      </c>
      <c r="P18" t="e">
        <f>IF(LEN(P$1&amp;$B18)&lt;&gt;17,"",IF(ISERROR(VLOOKUP(P$1&amp;$B18,'BASES DE DATOS'!$E$3:$H$1792,4,0))=TRUE,"",$B18&amp;" "&amp;VLOOKUP(P$1&amp;$B18,'BASES DE DATOS'!$E$3:$H$1792,4,0)))</f>
        <v>#REF!</v>
      </c>
      <c r="Q18" t="e">
        <f>IF(LEN(Q$1&amp;$B18)&lt;&gt;17,"",IF(ISERROR(VLOOKUP(Q$1&amp;$B18,'BASES DE DATOS'!$E$3:$H$1792,4,0))=TRUE,"",$B18&amp;" "&amp;VLOOKUP(Q$1&amp;$B18,'BASES DE DATOS'!$E$3:$H$1792,4,0)))</f>
        <v>#REF!</v>
      </c>
      <c r="R18" t="e">
        <f>IF(LEN(R$1&amp;$B18)&lt;&gt;17,"",IF(ISERROR(VLOOKUP(R$1&amp;$B18,'BASES DE DATOS'!$E$3:$H$1792,4,0))=TRUE,"",$B18&amp;" "&amp;VLOOKUP(R$1&amp;$B18,'BASES DE DATOS'!$E$3:$H$1792,4,0)))</f>
        <v>#REF!</v>
      </c>
      <c r="S18" t="e">
        <f>IF(LEN(S$1&amp;$B18)&lt;&gt;17,"",IF(ISERROR(VLOOKUP(S$1&amp;$B18,'BASES DE DATOS'!$E$3:$H$1792,4,0))=TRUE,"",$B18&amp;" "&amp;VLOOKUP(S$1&amp;$B18,'BASES DE DATOS'!$E$3:$H$1792,4,0)))</f>
        <v>#REF!</v>
      </c>
      <c r="T18" t="e">
        <f>IF(LEN(T$1&amp;$B18)&lt;&gt;17,"",IF(ISERROR(VLOOKUP(T$1&amp;$B18,'BASES DE DATOS'!$E$3:$H$1792,4,0))=TRUE,"",$B18&amp;" "&amp;VLOOKUP(T$1&amp;$B18,'BASES DE DATOS'!$E$3:$H$1792,4,0)))</f>
        <v>#REF!</v>
      </c>
      <c r="U18" t="e">
        <f>IF(LEN(U$1&amp;$B18)&lt;&gt;17,"",IF(ISERROR(VLOOKUP(U$1&amp;$B18,'BASES DE DATOS'!$E$3:$H$1792,4,0))=TRUE,"",$B18&amp;" "&amp;VLOOKUP(U$1&amp;$B18,'BASES DE DATOS'!$E$3:$H$1792,4,0)))</f>
        <v>#REF!</v>
      </c>
      <c r="V18" t="e">
        <f>IF(LEN(V$1&amp;$B18)&lt;&gt;17,"",IF(ISERROR(VLOOKUP(V$1&amp;$B18,'BASES DE DATOS'!$E$3:$H$1792,4,0))=TRUE,"",$B18&amp;" "&amp;VLOOKUP(V$1&amp;$B18,'BASES DE DATOS'!$E$3:$H$1792,4,0)))</f>
        <v>#REF!</v>
      </c>
    </row>
    <row r="19" spans="2:22" x14ac:dyDescent="0.2">
      <c r="B19" s="1">
        <v>17</v>
      </c>
      <c r="C19" t="e">
        <f>IF(LEN(C$1&amp;$B19)&lt;&gt;17,"",IF(ISERROR(VLOOKUP(C$1&amp;$B19,'BASES DE DATOS'!$E$3:$H$1792,4,0))=TRUE,"",$B19&amp;" "&amp;VLOOKUP(C$1&amp;$B19,'BASES DE DATOS'!$E$3:$H$1792,4,0)))</f>
        <v>#REF!</v>
      </c>
      <c r="D19" t="e">
        <f>IF(LEN(D$1&amp;$B19)&lt;&gt;17,"",IF(ISERROR(VLOOKUP(D$1&amp;$B19,'BASES DE DATOS'!$E$3:$H$1792,4,0))=TRUE,"",$B19&amp;" "&amp;VLOOKUP(D$1&amp;$B19,'BASES DE DATOS'!$E$3:$H$1792,4,0)))</f>
        <v>#REF!</v>
      </c>
      <c r="E19" t="e">
        <f>IF(LEN(E$1&amp;$B19)&lt;&gt;17,"",IF(ISERROR(VLOOKUP(E$1&amp;$B19,'BASES DE DATOS'!$E$3:$H$1792,4,0))=TRUE,"",$B19&amp;" "&amp;VLOOKUP(E$1&amp;$B19,'BASES DE DATOS'!$E$3:$H$1792,4,0)))</f>
        <v>#REF!</v>
      </c>
      <c r="F19" t="e">
        <f>IF(LEN(F$1&amp;$B19)&lt;&gt;17,"",IF(ISERROR(VLOOKUP(F$1&amp;$B19,'BASES DE DATOS'!$E$3:$H$1792,4,0))=TRUE,"",$B19&amp;" "&amp;VLOOKUP(F$1&amp;$B19,'BASES DE DATOS'!$E$3:$H$1792,4,0)))</f>
        <v>#REF!</v>
      </c>
      <c r="G19" t="e">
        <f>IF(LEN(G$1&amp;$B19)&lt;&gt;17,"",IF(ISERROR(VLOOKUP(G$1&amp;$B19,'BASES DE DATOS'!$E$3:$H$1792,4,0))=TRUE,"",$B19&amp;" "&amp;VLOOKUP(G$1&amp;$B19,'BASES DE DATOS'!$E$3:$H$1792,4,0)))</f>
        <v>#REF!</v>
      </c>
      <c r="H19" t="e">
        <f>IF(LEN(H$1&amp;$B19)&lt;&gt;17,"",IF(ISERROR(VLOOKUP(H$1&amp;$B19,'BASES DE DATOS'!$E$3:$H$1792,4,0))=TRUE,"",$B19&amp;" "&amp;VLOOKUP(H$1&amp;$B19,'BASES DE DATOS'!$E$3:$H$1792,4,0)))</f>
        <v>#REF!</v>
      </c>
      <c r="I19" t="e">
        <f>IF(LEN(I$1&amp;$B19)&lt;&gt;17,"",IF(ISERROR(VLOOKUP(I$1&amp;$B19,'BASES DE DATOS'!$E$3:$H$1792,4,0))=TRUE,"",$B19&amp;" "&amp;VLOOKUP(I$1&amp;$B19,'BASES DE DATOS'!$E$3:$H$1792,4,0)))</f>
        <v>#REF!</v>
      </c>
      <c r="J19" t="e">
        <f>IF(LEN(J$1&amp;$B19)&lt;&gt;17,"",IF(ISERROR(VLOOKUP(J$1&amp;$B19,'BASES DE DATOS'!$E$3:$H$1792,4,0))=TRUE,"",$B19&amp;" "&amp;VLOOKUP(J$1&amp;$B19,'BASES DE DATOS'!$E$3:$H$1792,4,0)))</f>
        <v>#REF!</v>
      </c>
      <c r="K19" t="e">
        <f>IF(LEN(K$1&amp;$B19)&lt;&gt;17,"",IF(ISERROR(VLOOKUP(K$1&amp;$B19,'BASES DE DATOS'!$E$3:$H$1792,4,0))=TRUE,"",$B19&amp;" "&amp;VLOOKUP(K$1&amp;$B19,'BASES DE DATOS'!$E$3:$H$1792,4,0)))</f>
        <v>#REF!</v>
      </c>
      <c r="L19" t="e">
        <f>IF(LEN(L$1&amp;$B19)&lt;&gt;17,"",IF(ISERROR(VLOOKUP(L$1&amp;$B19,'BASES DE DATOS'!$E$3:$H$1792,4,0))=TRUE,"",$B19&amp;" "&amp;VLOOKUP(L$1&amp;$B19,'BASES DE DATOS'!$E$3:$H$1792,4,0)))</f>
        <v>#REF!</v>
      </c>
      <c r="M19" t="e">
        <f>IF(LEN(M$1&amp;$B19)&lt;&gt;17,"",IF(ISERROR(VLOOKUP(M$1&amp;$B19,'BASES DE DATOS'!$E$3:$H$1792,4,0))=TRUE,"",$B19&amp;" "&amp;VLOOKUP(M$1&amp;$B19,'BASES DE DATOS'!$E$3:$H$1792,4,0)))</f>
        <v>#REF!</v>
      </c>
      <c r="N19" t="e">
        <f>IF(LEN(N$1&amp;$B19)&lt;&gt;17,"",IF(ISERROR(VLOOKUP(N$1&amp;$B19,'BASES DE DATOS'!$E$3:$H$1792,4,0))=TRUE,"",$B19&amp;" "&amp;VLOOKUP(N$1&amp;$B19,'BASES DE DATOS'!$E$3:$H$1792,4,0)))</f>
        <v>#REF!</v>
      </c>
      <c r="O19" t="e">
        <f>IF(LEN(O$1&amp;$B19)&lt;&gt;17,"",IF(ISERROR(VLOOKUP(O$1&amp;$B19,'BASES DE DATOS'!$E$3:$H$1792,4,0))=TRUE,"",$B19&amp;" "&amp;VLOOKUP(O$1&amp;$B19,'BASES DE DATOS'!$E$3:$H$1792,4,0)))</f>
        <v>#REF!</v>
      </c>
      <c r="P19" t="e">
        <f>IF(LEN(P$1&amp;$B19)&lt;&gt;17,"",IF(ISERROR(VLOOKUP(P$1&amp;$B19,'BASES DE DATOS'!$E$3:$H$1792,4,0))=TRUE,"",$B19&amp;" "&amp;VLOOKUP(P$1&amp;$B19,'BASES DE DATOS'!$E$3:$H$1792,4,0)))</f>
        <v>#REF!</v>
      </c>
      <c r="Q19" t="e">
        <f>IF(LEN(Q$1&amp;$B19)&lt;&gt;17,"",IF(ISERROR(VLOOKUP(Q$1&amp;$B19,'BASES DE DATOS'!$E$3:$H$1792,4,0))=TRUE,"",$B19&amp;" "&amp;VLOOKUP(Q$1&amp;$B19,'BASES DE DATOS'!$E$3:$H$1792,4,0)))</f>
        <v>#REF!</v>
      </c>
      <c r="R19" t="e">
        <f>IF(LEN(R$1&amp;$B19)&lt;&gt;17,"",IF(ISERROR(VLOOKUP(R$1&amp;$B19,'BASES DE DATOS'!$E$3:$H$1792,4,0))=TRUE,"",$B19&amp;" "&amp;VLOOKUP(R$1&amp;$B19,'BASES DE DATOS'!$E$3:$H$1792,4,0)))</f>
        <v>#REF!</v>
      </c>
      <c r="S19" t="e">
        <f>IF(LEN(S$1&amp;$B19)&lt;&gt;17,"",IF(ISERROR(VLOOKUP(S$1&amp;$B19,'BASES DE DATOS'!$E$3:$H$1792,4,0))=TRUE,"",$B19&amp;" "&amp;VLOOKUP(S$1&amp;$B19,'BASES DE DATOS'!$E$3:$H$1792,4,0)))</f>
        <v>#REF!</v>
      </c>
      <c r="T19" t="e">
        <f>IF(LEN(T$1&amp;$B19)&lt;&gt;17,"",IF(ISERROR(VLOOKUP(T$1&amp;$B19,'BASES DE DATOS'!$E$3:$H$1792,4,0))=TRUE,"",$B19&amp;" "&amp;VLOOKUP(T$1&amp;$B19,'BASES DE DATOS'!$E$3:$H$1792,4,0)))</f>
        <v>#REF!</v>
      </c>
      <c r="U19" t="e">
        <f>IF(LEN(U$1&amp;$B19)&lt;&gt;17,"",IF(ISERROR(VLOOKUP(U$1&amp;$B19,'BASES DE DATOS'!$E$3:$H$1792,4,0))=TRUE,"",$B19&amp;" "&amp;VLOOKUP(U$1&amp;$B19,'BASES DE DATOS'!$E$3:$H$1792,4,0)))</f>
        <v>#REF!</v>
      </c>
      <c r="V19" t="e">
        <f>IF(LEN(V$1&amp;$B19)&lt;&gt;17,"",IF(ISERROR(VLOOKUP(V$1&amp;$B19,'BASES DE DATOS'!$E$3:$H$1792,4,0))=TRUE,"",$B19&amp;" "&amp;VLOOKUP(V$1&amp;$B19,'BASES DE DATOS'!$E$3:$H$1792,4,0)))</f>
        <v>#REF!</v>
      </c>
    </row>
    <row r="20" spans="2:22" x14ac:dyDescent="0.2">
      <c r="B20" s="1">
        <v>18</v>
      </c>
      <c r="C20" t="e">
        <f>IF(LEN(C$1&amp;$B20)&lt;&gt;17,"",IF(ISERROR(VLOOKUP(C$1&amp;$B20,'BASES DE DATOS'!$E$3:$H$1792,4,0))=TRUE,"",$B20&amp;" "&amp;VLOOKUP(C$1&amp;$B20,'BASES DE DATOS'!$E$3:$H$1792,4,0)))</f>
        <v>#REF!</v>
      </c>
      <c r="D20" t="e">
        <f>IF(LEN(D$1&amp;$B20)&lt;&gt;17,"",IF(ISERROR(VLOOKUP(D$1&amp;$B20,'BASES DE DATOS'!$E$3:$H$1792,4,0))=TRUE,"",$B20&amp;" "&amp;VLOOKUP(D$1&amp;$B20,'BASES DE DATOS'!$E$3:$H$1792,4,0)))</f>
        <v>#REF!</v>
      </c>
      <c r="E20" t="e">
        <f>IF(LEN(E$1&amp;$B20)&lt;&gt;17,"",IF(ISERROR(VLOOKUP(E$1&amp;$B20,'BASES DE DATOS'!$E$3:$H$1792,4,0))=TRUE,"",$B20&amp;" "&amp;VLOOKUP(E$1&amp;$B20,'BASES DE DATOS'!$E$3:$H$1792,4,0)))</f>
        <v>#REF!</v>
      </c>
      <c r="F20" t="e">
        <f>IF(LEN(F$1&amp;$B20)&lt;&gt;17,"",IF(ISERROR(VLOOKUP(F$1&amp;$B20,'BASES DE DATOS'!$E$3:$H$1792,4,0))=TRUE,"",$B20&amp;" "&amp;VLOOKUP(F$1&amp;$B20,'BASES DE DATOS'!$E$3:$H$1792,4,0)))</f>
        <v>#REF!</v>
      </c>
      <c r="G20" t="e">
        <f>IF(LEN(G$1&amp;$B20)&lt;&gt;17,"",IF(ISERROR(VLOOKUP(G$1&amp;$B20,'BASES DE DATOS'!$E$3:$H$1792,4,0))=TRUE,"",$B20&amp;" "&amp;VLOOKUP(G$1&amp;$B20,'BASES DE DATOS'!$E$3:$H$1792,4,0)))</f>
        <v>#REF!</v>
      </c>
      <c r="H20" t="e">
        <f>IF(LEN(H$1&amp;$B20)&lt;&gt;17,"",IF(ISERROR(VLOOKUP(H$1&amp;$B20,'BASES DE DATOS'!$E$3:$H$1792,4,0))=TRUE,"",$B20&amp;" "&amp;VLOOKUP(H$1&amp;$B20,'BASES DE DATOS'!$E$3:$H$1792,4,0)))</f>
        <v>#REF!</v>
      </c>
      <c r="I20" t="e">
        <f>IF(LEN(I$1&amp;$B20)&lt;&gt;17,"",IF(ISERROR(VLOOKUP(I$1&amp;$B20,'BASES DE DATOS'!$E$3:$H$1792,4,0))=TRUE,"",$B20&amp;" "&amp;VLOOKUP(I$1&amp;$B20,'BASES DE DATOS'!$E$3:$H$1792,4,0)))</f>
        <v>#REF!</v>
      </c>
      <c r="J20" t="e">
        <f>IF(LEN(J$1&amp;$B20)&lt;&gt;17,"",IF(ISERROR(VLOOKUP(J$1&amp;$B20,'BASES DE DATOS'!$E$3:$H$1792,4,0))=TRUE,"",$B20&amp;" "&amp;VLOOKUP(J$1&amp;$B20,'BASES DE DATOS'!$E$3:$H$1792,4,0)))</f>
        <v>#REF!</v>
      </c>
      <c r="K20" t="e">
        <f>IF(LEN(K$1&amp;$B20)&lt;&gt;17,"",IF(ISERROR(VLOOKUP(K$1&amp;$B20,'BASES DE DATOS'!$E$3:$H$1792,4,0))=TRUE,"",$B20&amp;" "&amp;VLOOKUP(K$1&amp;$B20,'BASES DE DATOS'!$E$3:$H$1792,4,0)))</f>
        <v>#REF!</v>
      </c>
      <c r="L20" t="e">
        <f>IF(LEN(L$1&amp;$B20)&lt;&gt;17,"",IF(ISERROR(VLOOKUP(L$1&amp;$B20,'BASES DE DATOS'!$E$3:$H$1792,4,0))=TRUE,"",$B20&amp;" "&amp;VLOOKUP(L$1&amp;$B20,'BASES DE DATOS'!$E$3:$H$1792,4,0)))</f>
        <v>#REF!</v>
      </c>
      <c r="M20" t="e">
        <f>IF(LEN(M$1&amp;$B20)&lt;&gt;17,"",IF(ISERROR(VLOOKUP(M$1&amp;$B20,'BASES DE DATOS'!$E$3:$H$1792,4,0))=TRUE,"",$B20&amp;" "&amp;VLOOKUP(M$1&amp;$B20,'BASES DE DATOS'!$E$3:$H$1792,4,0)))</f>
        <v>#REF!</v>
      </c>
      <c r="N20" t="e">
        <f>IF(LEN(N$1&amp;$B20)&lt;&gt;17,"",IF(ISERROR(VLOOKUP(N$1&amp;$B20,'BASES DE DATOS'!$E$3:$H$1792,4,0))=TRUE,"",$B20&amp;" "&amp;VLOOKUP(N$1&amp;$B20,'BASES DE DATOS'!$E$3:$H$1792,4,0)))</f>
        <v>#REF!</v>
      </c>
      <c r="O20" t="e">
        <f>IF(LEN(O$1&amp;$B20)&lt;&gt;17,"",IF(ISERROR(VLOOKUP(O$1&amp;$B20,'BASES DE DATOS'!$E$3:$H$1792,4,0))=TRUE,"",$B20&amp;" "&amp;VLOOKUP(O$1&amp;$B20,'BASES DE DATOS'!$E$3:$H$1792,4,0)))</f>
        <v>#REF!</v>
      </c>
      <c r="P20" t="e">
        <f>IF(LEN(P$1&amp;$B20)&lt;&gt;17,"",IF(ISERROR(VLOOKUP(P$1&amp;$B20,'BASES DE DATOS'!$E$3:$H$1792,4,0))=TRUE,"",$B20&amp;" "&amp;VLOOKUP(P$1&amp;$B20,'BASES DE DATOS'!$E$3:$H$1792,4,0)))</f>
        <v>#REF!</v>
      </c>
      <c r="Q20" t="e">
        <f>IF(LEN(Q$1&amp;$B20)&lt;&gt;17,"",IF(ISERROR(VLOOKUP(Q$1&amp;$B20,'BASES DE DATOS'!$E$3:$H$1792,4,0))=TRUE,"",$B20&amp;" "&amp;VLOOKUP(Q$1&amp;$B20,'BASES DE DATOS'!$E$3:$H$1792,4,0)))</f>
        <v>#REF!</v>
      </c>
      <c r="R20" t="e">
        <f>IF(LEN(R$1&amp;$B20)&lt;&gt;17,"",IF(ISERROR(VLOOKUP(R$1&amp;$B20,'BASES DE DATOS'!$E$3:$H$1792,4,0))=TRUE,"",$B20&amp;" "&amp;VLOOKUP(R$1&amp;$B20,'BASES DE DATOS'!$E$3:$H$1792,4,0)))</f>
        <v>#REF!</v>
      </c>
      <c r="S20" t="e">
        <f>IF(LEN(S$1&amp;$B20)&lt;&gt;17,"",IF(ISERROR(VLOOKUP(S$1&amp;$B20,'BASES DE DATOS'!$E$3:$H$1792,4,0))=TRUE,"",$B20&amp;" "&amp;VLOOKUP(S$1&amp;$B20,'BASES DE DATOS'!$E$3:$H$1792,4,0)))</f>
        <v>#REF!</v>
      </c>
      <c r="T20" t="e">
        <f>IF(LEN(T$1&amp;$B20)&lt;&gt;17,"",IF(ISERROR(VLOOKUP(T$1&amp;$B20,'BASES DE DATOS'!$E$3:$H$1792,4,0))=TRUE,"",$B20&amp;" "&amp;VLOOKUP(T$1&amp;$B20,'BASES DE DATOS'!$E$3:$H$1792,4,0)))</f>
        <v>#REF!</v>
      </c>
      <c r="U20" t="e">
        <f>IF(LEN(U$1&amp;$B20)&lt;&gt;17,"",IF(ISERROR(VLOOKUP(U$1&amp;$B20,'BASES DE DATOS'!$E$3:$H$1792,4,0))=TRUE,"",$B20&amp;" "&amp;VLOOKUP(U$1&amp;$B20,'BASES DE DATOS'!$E$3:$H$1792,4,0)))</f>
        <v>#REF!</v>
      </c>
      <c r="V20" t="e">
        <f>IF(LEN(V$1&amp;$B20)&lt;&gt;17,"",IF(ISERROR(VLOOKUP(V$1&amp;$B20,'BASES DE DATOS'!$E$3:$H$1792,4,0))=TRUE,"",$B20&amp;" "&amp;VLOOKUP(V$1&amp;$B20,'BASES DE DATOS'!$E$3:$H$1792,4,0)))</f>
        <v>#REF!</v>
      </c>
    </row>
    <row r="21" spans="2:22" x14ac:dyDescent="0.2">
      <c r="B21" s="1">
        <v>19</v>
      </c>
      <c r="C21" t="e">
        <f>IF(LEN(C$1&amp;$B21)&lt;&gt;17,"",IF(ISERROR(VLOOKUP(C$1&amp;$B21,'BASES DE DATOS'!$E$3:$H$1792,4,0))=TRUE,"",$B21&amp;" "&amp;VLOOKUP(C$1&amp;$B21,'BASES DE DATOS'!$E$3:$H$1792,4,0)))</f>
        <v>#REF!</v>
      </c>
      <c r="D21" t="e">
        <f>IF(LEN(D$1&amp;$B21)&lt;&gt;17,"",IF(ISERROR(VLOOKUP(D$1&amp;$B21,'BASES DE DATOS'!$E$3:$H$1792,4,0))=TRUE,"",$B21&amp;" "&amp;VLOOKUP(D$1&amp;$B21,'BASES DE DATOS'!$E$3:$H$1792,4,0)))</f>
        <v>#REF!</v>
      </c>
      <c r="E21" t="e">
        <f>IF(LEN(E$1&amp;$B21)&lt;&gt;17,"",IF(ISERROR(VLOOKUP(E$1&amp;$B21,'BASES DE DATOS'!$E$3:$H$1792,4,0))=TRUE,"",$B21&amp;" "&amp;VLOOKUP(E$1&amp;$B21,'BASES DE DATOS'!$E$3:$H$1792,4,0)))</f>
        <v>#REF!</v>
      </c>
      <c r="F21" t="e">
        <f>IF(LEN(F$1&amp;$B21)&lt;&gt;17,"",IF(ISERROR(VLOOKUP(F$1&amp;$B21,'BASES DE DATOS'!$E$3:$H$1792,4,0))=TRUE,"",$B21&amp;" "&amp;VLOOKUP(F$1&amp;$B21,'BASES DE DATOS'!$E$3:$H$1792,4,0)))</f>
        <v>#REF!</v>
      </c>
      <c r="G21" t="e">
        <f>IF(LEN(G$1&amp;$B21)&lt;&gt;17,"",IF(ISERROR(VLOOKUP(G$1&amp;$B21,'BASES DE DATOS'!$E$3:$H$1792,4,0))=TRUE,"",$B21&amp;" "&amp;VLOOKUP(G$1&amp;$B21,'BASES DE DATOS'!$E$3:$H$1792,4,0)))</f>
        <v>#REF!</v>
      </c>
      <c r="H21" t="e">
        <f>IF(LEN(H$1&amp;$B21)&lt;&gt;17,"",IF(ISERROR(VLOOKUP(H$1&amp;$B21,'BASES DE DATOS'!$E$3:$H$1792,4,0))=TRUE,"",$B21&amp;" "&amp;VLOOKUP(H$1&amp;$B21,'BASES DE DATOS'!$E$3:$H$1792,4,0)))</f>
        <v>#REF!</v>
      </c>
      <c r="I21" t="e">
        <f>IF(LEN(I$1&amp;$B21)&lt;&gt;17,"",IF(ISERROR(VLOOKUP(I$1&amp;$B21,'BASES DE DATOS'!$E$3:$H$1792,4,0))=TRUE,"",$B21&amp;" "&amp;VLOOKUP(I$1&amp;$B21,'BASES DE DATOS'!$E$3:$H$1792,4,0)))</f>
        <v>#REF!</v>
      </c>
      <c r="J21" t="e">
        <f>IF(LEN(J$1&amp;$B21)&lt;&gt;17,"",IF(ISERROR(VLOOKUP(J$1&amp;$B21,'BASES DE DATOS'!$E$3:$H$1792,4,0))=TRUE,"",$B21&amp;" "&amp;VLOOKUP(J$1&amp;$B21,'BASES DE DATOS'!$E$3:$H$1792,4,0)))</f>
        <v>#REF!</v>
      </c>
      <c r="K21" t="e">
        <f>IF(LEN(K$1&amp;$B21)&lt;&gt;17,"",IF(ISERROR(VLOOKUP(K$1&amp;$B21,'BASES DE DATOS'!$E$3:$H$1792,4,0))=TRUE,"",$B21&amp;" "&amp;VLOOKUP(K$1&amp;$B21,'BASES DE DATOS'!$E$3:$H$1792,4,0)))</f>
        <v>#REF!</v>
      </c>
      <c r="L21" t="e">
        <f>IF(LEN(L$1&amp;$B21)&lt;&gt;17,"",IF(ISERROR(VLOOKUP(L$1&amp;$B21,'BASES DE DATOS'!$E$3:$H$1792,4,0))=TRUE,"",$B21&amp;" "&amp;VLOOKUP(L$1&amp;$B21,'BASES DE DATOS'!$E$3:$H$1792,4,0)))</f>
        <v>#REF!</v>
      </c>
      <c r="M21" t="e">
        <f>IF(LEN(M$1&amp;$B21)&lt;&gt;17,"",IF(ISERROR(VLOOKUP(M$1&amp;$B21,'BASES DE DATOS'!$E$3:$H$1792,4,0))=TRUE,"",$B21&amp;" "&amp;VLOOKUP(M$1&amp;$B21,'BASES DE DATOS'!$E$3:$H$1792,4,0)))</f>
        <v>#REF!</v>
      </c>
      <c r="N21" t="e">
        <f>IF(LEN(N$1&amp;$B21)&lt;&gt;17,"",IF(ISERROR(VLOOKUP(N$1&amp;$B21,'BASES DE DATOS'!$E$3:$H$1792,4,0))=TRUE,"",$B21&amp;" "&amp;VLOOKUP(N$1&amp;$B21,'BASES DE DATOS'!$E$3:$H$1792,4,0)))</f>
        <v>#REF!</v>
      </c>
      <c r="O21" t="e">
        <f>IF(LEN(O$1&amp;$B21)&lt;&gt;17,"",IF(ISERROR(VLOOKUP(O$1&amp;$B21,'BASES DE DATOS'!$E$3:$H$1792,4,0))=TRUE,"",$B21&amp;" "&amp;VLOOKUP(O$1&amp;$B21,'BASES DE DATOS'!$E$3:$H$1792,4,0)))</f>
        <v>#REF!</v>
      </c>
      <c r="P21" t="e">
        <f>IF(LEN(P$1&amp;$B21)&lt;&gt;17,"",IF(ISERROR(VLOOKUP(P$1&amp;$B21,'BASES DE DATOS'!$E$3:$H$1792,4,0))=TRUE,"",$B21&amp;" "&amp;VLOOKUP(P$1&amp;$B21,'BASES DE DATOS'!$E$3:$H$1792,4,0)))</f>
        <v>#REF!</v>
      </c>
      <c r="Q21" t="e">
        <f>IF(LEN(Q$1&amp;$B21)&lt;&gt;17,"",IF(ISERROR(VLOOKUP(Q$1&amp;$B21,'BASES DE DATOS'!$E$3:$H$1792,4,0))=TRUE,"",$B21&amp;" "&amp;VLOOKUP(Q$1&amp;$B21,'BASES DE DATOS'!$E$3:$H$1792,4,0)))</f>
        <v>#REF!</v>
      </c>
      <c r="R21" t="e">
        <f>IF(LEN(R$1&amp;$B21)&lt;&gt;17,"",IF(ISERROR(VLOOKUP(R$1&amp;$B21,'BASES DE DATOS'!$E$3:$H$1792,4,0))=TRUE,"",$B21&amp;" "&amp;VLOOKUP(R$1&amp;$B21,'BASES DE DATOS'!$E$3:$H$1792,4,0)))</f>
        <v>#REF!</v>
      </c>
      <c r="S21" t="e">
        <f>IF(LEN(S$1&amp;$B21)&lt;&gt;17,"",IF(ISERROR(VLOOKUP(S$1&amp;$B21,'BASES DE DATOS'!$E$3:$H$1792,4,0))=TRUE,"",$B21&amp;" "&amp;VLOOKUP(S$1&amp;$B21,'BASES DE DATOS'!$E$3:$H$1792,4,0)))</f>
        <v>#REF!</v>
      </c>
      <c r="T21" t="e">
        <f>IF(LEN(T$1&amp;$B21)&lt;&gt;17,"",IF(ISERROR(VLOOKUP(T$1&amp;$B21,'BASES DE DATOS'!$E$3:$H$1792,4,0))=TRUE,"",$B21&amp;" "&amp;VLOOKUP(T$1&amp;$B21,'BASES DE DATOS'!$E$3:$H$1792,4,0)))</f>
        <v>#REF!</v>
      </c>
      <c r="U21" t="e">
        <f>IF(LEN(U$1&amp;$B21)&lt;&gt;17,"",IF(ISERROR(VLOOKUP(U$1&amp;$B21,'BASES DE DATOS'!$E$3:$H$1792,4,0))=TRUE,"",$B21&amp;" "&amp;VLOOKUP(U$1&amp;$B21,'BASES DE DATOS'!$E$3:$H$1792,4,0)))</f>
        <v>#REF!</v>
      </c>
      <c r="V21" t="e">
        <f>IF(LEN(V$1&amp;$B21)&lt;&gt;17,"",IF(ISERROR(VLOOKUP(V$1&amp;$B21,'BASES DE DATOS'!$E$3:$H$1792,4,0))=TRUE,"",$B21&amp;" "&amp;VLOOKUP(V$1&amp;$B21,'BASES DE DATOS'!$E$3:$H$1792,4,0)))</f>
        <v>#REF!</v>
      </c>
    </row>
    <row r="22" spans="2:22" x14ac:dyDescent="0.2">
      <c r="B22" s="1">
        <v>20</v>
      </c>
      <c r="C22" t="e">
        <f>IF(LEN(C$1&amp;$B22)&lt;&gt;17,"",IF(ISERROR(VLOOKUP(C$1&amp;$B22,'BASES DE DATOS'!$E$3:$H$1792,4,0))=TRUE,"",$B22&amp;" "&amp;VLOOKUP(C$1&amp;$B22,'BASES DE DATOS'!$E$3:$H$1792,4,0)))</f>
        <v>#REF!</v>
      </c>
      <c r="D22" t="e">
        <f>IF(LEN(D$1&amp;$B22)&lt;&gt;17,"",IF(ISERROR(VLOOKUP(D$1&amp;$B22,'BASES DE DATOS'!$E$3:$H$1792,4,0))=TRUE,"",$B22&amp;" "&amp;VLOOKUP(D$1&amp;$B22,'BASES DE DATOS'!$E$3:$H$1792,4,0)))</f>
        <v>#REF!</v>
      </c>
      <c r="E22" t="e">
        <f>IF(LEN(E$1&amp;$B22)&lt;&gt;17,"",IF(ISERROR(VLOOKUP(E$1&amp;$B22,'BASES DE DATOS'!$E$3:$H$1792,4,0))=TRUE,"",$B22&amp;" "&amp;VLOOKUP(E$1&amp;$B22,'BASES DE DATOS'!$E$3:$H$1792,4,0)))</f>
        <v>#REF!</v>
      </c>
      <c r="F22" t="e">
        <f>IF(LEN(F$1&amp;$B22)&lt;&gt;17,"",IF(ISERROR(VLOOKUP(F$1&amp;$B22,'BASES DE DATOS'!$E$3:$H$1792,4,0))=TRUE,"",$B22&amp;" "&amp;VLOOKUP(F$1&amp;$B22,'BASES DE DATOS'!$E$3:$H$1792,4,0)))</f>
        <v>#REF!</v>
      </c>
      <c r="G22" t="e">
        <f>IF(LEN(G$1&amp;$B22)&lt;&gt;17,"",IF(ISERROR(VLOOKUP(G$1&amp;$B22,'BASES DE DATOS'!$E$3:$H$1792,4,0))=TRUE,"",$B22&amp;" "&amp;VLOOKUP(G$1&amp;$B22,'BASES DE DATOS'!$E$3:$H$1792,4,0)))</f>
        <v>#REF!</v>
      </c>
      <c r="H22" t="e">
        <f>IF(LEN(H$1&amp;$B22)&lt;&gt;17,"",IF(ISERROR(VLOOKUP(H$1&amp;$B22,'BASES DE DATOS'!$E$3:$H$1792,4,0))=TRUE,"",$B22&amp;" "&amp;VLOOKUP(H$1&amp;$B22,'BASES DE DATOS'!$E$3:$H$1792,4,0)))</f>
        <v>#REF!</v>
      </c>
      <c r="I22" t="e">
        <f>IF(LEN(I$1&amp;$B22)&lt;&gt;17,"",IF(ISERROR(VLOOKUP(I$1&amp;$B22,'BASES DE DATOS'!$E$3:$H$1792,4,0))=TRUE,"",$B22&amp;" "&amp;VLOOKUP(I$1&amp;$B22,'BASES DE DATOS'!$E$3:$H$1792,4,0)))</f>
        <v>#REF!</v>
      </c>
      <c r="J22" t="e">
        <f>IF(LEN(J$1&amp;$B22)&lt;&gt;17,"",IF(ISERROR(VLOOKUP(J$1&amp;$B22,'BASES DE DATOS'!$E$3:$H$1792,4,0))=TRUE,"",$B22&amp;" "&amp;VLOOKUP(J$1&amp;$B22,'BASES DE DATOS'!$E$3:$H$1792,4,0)))</f>
        <v>#REF!</v>
      </c>
      <c r="K22" t="e">
        <f>IF(LEN(K$1&amp;$B22)&lt;&gt;17,"",IF(ISERROR(VLOOKUP(K$1&amp;$B22,'BASES DE DATOS'!$E$3:$H$1792,4,0))=TRUE,"",$B22&amp;" "&amp;VLOOKUP(K$1&amp;$B22,'BASES DE DATOS'!$E$3:$H$1792,4,0)))</f>
        <v>#REF!</v>
      </c>
      <c r="L22" t="e">
        <f>IF(LEN(L$1&amp;$B22)&lt;&gt;17,"",IF(ISERROR(VLOOKUP(L$1&amp;$B22,'BASES DE DATOS'!$E$3:$H$1792,4,0))=TRUE,"",$B22&amp;" "&amp;VLOOKUP(L$1&amp;$B22,'BASES DE DATOS'!$E$3:$H$1792,4,0)))</f>
        <v>#REF!</v>
      </c>
      <c r="M22" t="e">
        <f>IF(LEN(M$1&amp;$B22)&lt;&gt;17,"",IF(ISERROR(VLOOKUP(M$1&amp;$B22,'BASES DE DATOS'!$E$3:$H$1792,4,0))=TRUE,"",$B22&amp;" "&amp;VLOOKUP(M$1&amp;$B22,'BASES DE DATOS'!$E$3:$H$1792,4,0)))</f>
        <v>#REF!</v>
      </c>
      <c r="N22" t="e">
        <f>IF(LEN(N$1&amp;$B22)&lt;&gt;17,"",IF(ISERROR(VLOOKUP(N$1&amp;$B22,'BASES DE DATOS'!$E$3:$H$1792,4,0))=TRUE,"",$B22&amp;" "&amp;VLOOKUP(N$1&amp;$B22,'BASES DE DATOS'!$E$3:$H$1792,4,0)))</f>
        <v>#REF!</v>
      </c>
      <c r="O22" t="e">
        <f>IF(LEN(O$1&amp;$B22)&lt;&gt;17,"",IF(ISERROR(VLOOKUP(O$1&amp;$B22,'BASES DE DATOS'!$E$3:$H$1792,4,0))=TRUE,"",$B22&amp;" "&amp;VLOOKUP(O$1&amp;$B22,'BASES DE DATOS'!$E$3:$H$1792,4,0)))</f>
        <v>#REF!</v>
      </c>
      <c r="P22" t="e">
        <f>IF(LEN(P$1&amp;$B22)&lt;&gt;17,"",IF(ISERROR(VLOOKUP(P$1&amp;$B22,'BASES DE DATOS'!$E$3:$H$1792,4,0))=TRUE,"",$B22&amp;" "&amp;VLOOKUP(P$1&amp;$B22,'BASES DE DATOS'!$E$3:$H$1792,4,0)))</f>
        <v>#REF!</v>
      </c>
      <c r="Q22" t="e">
        <f>IF(LEN(Q$1&amp;$B22)&lt;&gt;17,"",IF(ISERROR(VLOOKUP(Q$1&amp;$B22,'BASES DE DATOS'!$E$3:$H$1792,4,0))=TRUE,"",$B22&amp;" "&amp;VLOOKUP(Q$1&amp;$B22,'BASES DE DATOS'!$E$3:$H$1792,4,0)))</f>
        <v>#REF!</v>
      </c>
      <c r="R22" t="e">
        <f>IF(LEN(R$1&amp;$B22)&lt;&gt;17,"",IF(ISERROR(VLOOKUP(R$1&amp;$B22,'BASES DE DATOS'!$E$3:$H$1792,4,0))=TRUE,"",$B22&amp;" "&amp;VLOOKUP(R$1&amp;$B22,'BASES DE DATOS'!$E$3:$H$1792,4,0)))</f>
        <v>#REF!</v>
      </c>
      <c r="S22" t="e">
        <f>IF(LEN(S$1&amp;$B22)&lt;&gt;17,"",IF(ISERROR(VLOOKUP(S$1&amp;$B22,'BASES DE DATOS'!$E$3:$H$1792,4,0))=TRUE,"",$B22&amp;" "&amp;VLOOKUP(S$1&amp;$B22,'BASES DE DATOS'!$E$3:$H$1792,4,0)))</f>
        <v>#REF!</v>
      </c>
      <c r="T22" t="e">
        <f>IF(LEN(T$1&amp;$B22)&lt;&gt;17,"",IF(ISERROR(VLOOKUP(T$1&amp;$B22,'BASES DE DATOS'!$E$3:$H$1792,4,0))=TRUE,"",$B22&amp;" "&amp;VLOOKUP(T$1&amp;$B22,'BASES DE DATOS'!$E$3:$H$1792,4,0)))</f>
        <v>#REF!</v>
      </c>
      <c r="U22" t="e">
        <f>IF(LEN(U$1&amp;$B22)&lt;&gt;17,"",IF(ISERROR(VLOOKUP(U$1&amp;$B22,'BASES DE DATOS'!$E$3:$H$1792,4,0))=TRUE,"",$B22&amp;" "&amp;VLOOKUP(U$1&amp;$B22,'BASES DE DATOS'!$E$3:$H$1792,4,0)))</f>
        <v>#REF!</v>
      </c>
      <c r="V22" t="e">
        <f>IF(LEN(V$1&amp;$B22)&lt;&gt;17,"",IF(ISERROR(VLOOKUP(V$1&amp;$B22,'BASES DE DATOS'!$E$3:$H$1792,4,0))=TRUE,"",$B22&amp;" "&amp;VLOOKUP(V$1&amp;$B22,'BASES DE DATOS'!$E$3:$H$1792,4,0)))</f>
        <v>#REF!</v>
      </c>
    </row>
    <row r="23" spans="2:22" x14ac:dyDescent="0.2">
      <c r="B23" s="1">
        <v>21</v>
      </c>
      <c r="C23" t="e">
        <f>IF(LEN(C$1&amp;$B23)&lt;&gt;17,"",IF(ISERROR(VLOOKUP(C$1&amp;$B23,'BASES DE DATOS'!$E$3:$H$1792,4,0))=TRUE,"",$B23&amp;" "&amp;VLOOKUP(C$1&amp;$B23,'BASES DE DATOS'!$E$3:$H$1792,4,0)))</f>
        <v>#REF!</v>
      </c>
      <c r="D23" t="e">
        <f>IF(LEN(D$1&amp;$B23)&lt;&gt;17,"",IF(ISERROR(VLOOKUP(D$1&amp;$B23,'BASES DE DATOS'!$E$3:$H$1792,4,0))=TRUE,"",$B23&amp;" "&amp;VLOOKUP(D$1&amp;$B23,'BASES DE DATOS'!$E$3:$H$1792,4,0)))</f>
        <v>#REF!</v>
      </c>
      <c r="E23" t="e">
        <f>IF(LEN(E$1&amp;$B23)&lt;&gt;17,"",IF(ISERROR(VLOOKUP(E$1&amp;$B23,'BASES DE DATOS'!$E$3:$H$1792,4,0))=TRUE,"",$B23&amp;" "&amp;VLOOKUP(E$1&amp;$B23,'BASES DE DATOS'!$E$3:$H$1792,4,0)))</f>
        <v>#REF!</v>
      </c>
      <c r="F23" t="e">
        <f>IF(LEN(F$1&amp;$B23)&lt;&gt;17,"",IF(ISERROR(VLOOKUP(F$1&amp;$B23,'BASES DE DATOS'!$E$3:$H$1792,4,0))=TRUE,"",$B23&amp;" "&amp;VLOOKUP(F$1&amp;$B23,'BASES DE DATOS'!$E$3:$H$1792,4,0)))</f>
        <v>#REF!</v>
      </c>
      <c r="G23" t="e">
        <f>IF(LEN(G$1&amp;$B23)&lt;&gt;17,"",IF(ISERROR(VLOOKUP(G$1&amp;$B23,'BASES DE DATOS'!$E$3:$H$1792,4,0))=TRUE,"",$B23&amp;" "&amp;VLOOKUP(G$1&amp;$B23,'BASES DE DATOS'!$E$3:$H$1792,4,0)))</f>
        <v>#REF!</v>
      </c>
      <c r="H23" t="e">
        <f>IF(LEN(H$1&amp;$B23)&lt;&gt;17,"",IF(ISERROR(VLOOKUP(H$1&amp;$B23,'BASES DE DATOS'!$E$3:$H$1792,4,0))=TRUE,"",$B23&amp;" "&amp;VLOOKUP(H$1&amp;$B23,'BASES DE DATOS'!$E$3:$H$1792,4,0)))</f>
        <v>#REF!</v>
      </c>
      <c r="I23" t="e">
        <f>IF(LEN(I$1&amp;$B23)&lt;&gt;17,"",IF(ISERROR(VLOOKUP(I$1&amp;$B23,'BASES DE DATOS'!$E$3:$H$1792,4,0))=TRUE,"",$B23&amp;" "&amp;VLOOKUP(I$1&amp;$B23,'BASES DE DATOS'!$E$3:$H$1792,4,0)))</f>
        <v>#REF!</v>
      </c>
      <c r="J23" t="e">
        <f>IF(LEN(J$1&amp;$B23)&lt;&gt;17,"",IF(ISERROR(VLOOKUP(J$1&amp;$B23,'BASES DE DATOS'!$E$3:$H$1792,4,0))=TRUE,"",$B23&amp;" "&amp;VLOOKUP(J$1&amp;$B23,'BASES DE DATOS'!$E$3:$H$1792,4,0)))</f>
        <v>#REF!</v>
      </c>
      <c r="K23" t="e">
        <f>IF(LEN(K$1&amp;$B23)&lt;&gt;17,"",IF(ISERROR(VLOOKUP(K$1&amp;$B23,'BASES DE DATOS'!$E$3:$H$1792,4,0))=TRUE,"",$B23&amp;" "&amp;VLOOKUP(K$1&amp;$B23,'BASES DE DATOS'!$E$3:$H$1792,4,0)))</f>
        <v>#REF!</v>
      </c>
      <c r="L23" t="e">
        <f>IF(LEN(L$1&amp;$B23)&lt;&gt;17,"",IF(ISERROR(VLOOKUP(L$1&amp;$B23,'BASES DE DATOS'!$E$3:$H$1792,4,0))=TRUE,"",$B23&amp;" "&amp;VLOOKUP(L$1&amp;$B23,'BASES DE DATOS'!$E$3:$H$1792,4,0)))</f>
        <v>#REF!</v>
      </c>
      <c r="M23" t="e">
        <f>IF(LEN(M$1&amp;$B23)&lt;&gt;17,"",IF(ISERROR(VLOOKUP(M$1&amp;$B23,'BASES DE DATOS'!$E$3:$H$1792,4,0))=TRUE,"",$B23&amp;" "&amp;VLOOKUP(M$1&amp;$B23,'BASES DE DATOS'!$E$3:$H$1792,4,0)))</f>
        <v>#REF!</v>
      </c>
      <c r="N23" t="e">
        <f>IF(LEN(N$1&amp;$B23)&lt;&gt;17,"",IF(ISERROR(VLOOKUP(N$1&amp;$B23,'BASES DE DATOS'!$E$3:$H$1792,4,0))=TRUE,"",$B23&amp;" "&amp;VLOOKUP(N$1&amp;$B23,'BASES DE DATOS'!$E$3:$H$1792,4,0)))</f>
        <v>#REF!</v>
      </c>
      <c r="O23" t="e">
        <f>IF(LEN(O$1&amp;$B23)&lt;&gt;17,"",IF(ISERROR(VLOOKUP(O$1&amp;$B23,'BASES DE DATOS'!$E$3:$H$1792,4,0))=TRUE,"",$B23&amp;" "&amp;VLOOKUP(O$1&amp;$B23,'BASES DE DATOS'!$E$3:$H$1792,4,0)))</f>
        <v>#REF!</v>
      </c>
      <c r="P23" t="e">
        <f>IF(LEN(P$1&amp;$B23)&lt;&gt;17,"",IF(ISERROR(VLOOKUP(P$1&amp;$B23,'BASES DE DATOS'!$E$3:$H$1792,4,0))=TRUE,"",$B23&amp;" "&amp;VLOOKUP(P$1&amp;$B23,'BASES DE DATOS'!$E$3:$H$1792,4,0)))</f>
        <v>#REF!</v>
      </c>
      <c r="Q23" t="e">
        <f>IF(LEN(Q$1&amp;$B23)&lt;&gt;17,"",IF(ISERROR(VLOOKUP(Q$1&amp;$B23,'BASES DE DATOS'!$E$3:$H$1792,4,0))=TRUE,"",$B23&amp;" "&amp;VLOOKUP(Q$1&amp;$B23,'BASES DE DATOS'!$E$3:$H$1792,4,0)))</f>
        <v>#REF!</v>
      </c>
      <c r="R23" t="e">
        <f>IF(LEN(R$1&amp;$B23)&lt;&gt;17,"",IF(ISERROR(VLOOKUP(R$1&amp;$B23,'BASES DE DATOS'!$E$3:$H$1792,4,0))=TRUE,"",$B23&amp;" "&amp;VLOOKUP(R$1&amp;$B23,'BASES DE DATOS'!$E$3:$H$1792,4,0)))</f>
        <v>#REF!</v>
      </c>
      <c r="S23" t="e">
        <f>IF(LEN(S$1&amp;$B23)&lt;&gt;17,"",IF(ISERROR(VLOOKUP(S$1&amp;$B23,'BASES DE DATOS'!$E$3:$H$1792,4,0))=TRUE,"",$B23&amp;" "&amp;VLOOKUP(S$1&amp;$B23,'BASES DE DATOS'!$E$3:$H$1792,4,0)))</f>
        <v>#REF!</v>
      </c>
      <c r="T23" t="e">
        <f>IF(LEN(T$1&amp;$B23)&lt;&gt;17,"",IF(ISERROR(VLOOKUP(T$1&amp;$B23,'BASES DE DATOS'!$E$3:$H$1792,4,0))=TRUE,"",$B23&amp;" "&amp;VLOOKUP(T$1&amp;$B23,'BASES DE DATOS'!$E$3:$H$1792,4,0)))</f>
        <v>#REF!</v>
      </c>
      <c r="U23" t="e">
        <f>IF(LEN(U$1&amp;$B23)&lt;&gt;17,"",IF(ISERROR(VLOOKUP(U$1&amp;$B23,'BASES DE DATOS'!$E$3:$H$1792,4,0))=TRUE,"",$B23&amp;" "&amp;VLOOKUP(U$1&amp;$B23,'BASES DE DATOS'!$E$3:$H$1792,4,0)))</f>
        <v>#REF!</v>
      </c>
      <c r="V23" t="e">
        <f>IF(LEN(V$1&amp;$B23)&lt;&gt;17,"",IF(ISERROR(VLOOKUP(V$1&amp;$B23,'BASES DE DATOS'!$E$3:$H$1792,4,0))=TRUE,"",$B23&amp;" "&amp;VLOOKUP(V$1&amp;$B23,'BASES DE DATOS'!$E$3:$H$1792,4,0)))</f>
        <v>#REF!</v>
      </c>
    </row>
    <row r="24" spans="2:22" x14ac:dyDescent="0.2">
      <c r="B24" s="1">
        <v>22</v>
      </c>
      <c r="C24" t="e">
        <f>IF(LEN(C$1&amp;$B24)&lt;&gt;17,"",IF(ISERROR(VLOOKUP(C$1&amp;$B24,'BASES DE DATOS'!$E$3:$H$1792,4,0))=TRUE,"",$B24&amp;" "&amp;VLOOKUP(C$1&amp;$B24,'BASES DE DATOS'!$E$3:$H$1792,4,0)))</f>
        <v>#REF!</v>
      </c>
      <c r="D24" t="e">
        <f>IF(LEN(D$1&amp;$B24)&lt;&gt;17,"",IF(ISERROR(VLOOKUP(D$1&amp;$B24,'BASES DE DATOS'!$E$3:$H$1792,4,0))=TRUE,"",$B24&amp;" "&amp;VLOOKUP(D$1&amp;$B24,'BASES DE DATOS'!$E$3:$H$1792,4,0)))</f>
        <v>#REF!</v>
      </c>
      <c r="E24" t="e">
        <f>IF(LEN(E$1&amp;$B24)&lt;&gt;17,"",IF(ISERROR(VLOOKUP(E$1&amp;$B24,'BASES DE DATOS'!$E$3:$H$1792,4,0))=TRUE,"",$B24&amp;" "&amp;VLOOKUP(E$1&amp;$B24,'BASES DE DATOS'!$E$3:$H$1792,4,0)))</f>
        <v>#REF!</v>
      </c>
      <c r="F24" t="e">
        <f>IF(LEN(F$1&amp;$B24)&lt;&gt;17,"",IF(ISERROR(VLOOKUP(F$1&amp;$B24,'BASES DE DATOS'!$E$3:$H$1792,4,0))=TRUE,"",$B24&amp;" "&amp;VLOOKUP(F$1&amp;$B24,'BASES DE DATOS'!$E$3:$H$1792,4,0)))</f>
        <v>#REF!</v>
      </c>
      <c r="G24" t="e">
        <f>IF(LEN(G$1&amp;$B24)&lt;&gt;17,"",IF(ISERROR(VLOOKUP(G$1&amp;$B24,'BASES DE DATOS'!$E$3:$H$1792,4,0))=TRUE,"",$B24&amp;" "&amp;VLOOKUP(G$1&amp;$B24,'BASES DE DATOS'!$E$3:$H$1792,4,0)))</f>
        <v>#REF!</v>
      </c>
      <c r="H24" t="e">
        <f>IF(LEN(H$1&amp;$B24)&lt;&gt;17,"",IF(ISERROR(VLOOKUP(H$1&amp;$B24,'BASES DE DATOS'!$E$3:$H$1792,4,0))=TRUE,"",$B24&amp;" "&amp;VLOOKUP(H$1&amp;$B24,'BASES DE DATOS'!$E$3:$H$1792,4,0)))</f>
        <v>#REF!</v>
      </c>
      <c r="I24" t="e">
        <f>IF(LEN(I$1&amp;$B24)&lt;&gt;17,"",IF(ISERROR(VLOOKUP(I$1&amp;$B24,'BASES DE DATOS'!$E$3:$H$1792,4,0))=TRUE,"",$B24&amp;" "&amp;VLOOKUP(I$1&amp;$B24,'BASES DE DATOS'!$E$3:$H$1792,4,0)))</f>
        <v>#REF!</v>
      </c>
      <c r="J24" t="e">
        <f>IF(LEN(J$1&amp;$B24)&lt;&gt;17,"",IF(ISERROR(VLOOKUP(J$1&amp;$B24,'BASES DE DATOS'!$E$3:$H$1792,4,0))=TRUE,"",$B24&amp;" "&amp;VLOOKUP(J$1&amp;$B24,'BASES DE DATOS'!$E$3:$H$1792,4,0)))</f>
        <v>#REF!</v>
      </c>
      <c r="K24" t="e">
        <f>IF(LEN(K$1&amp;$B24)&lt;&gt;17,"",IF(ISERROR(VLOOKUP(K$1&amp;$B24,'BASES DE DATOS'!$E$3:$H$1792,4,0))=TRUE,"",$B24&amp;" "&amp;VLOOKUP(K$1&amp;$B24,'BASES DE DATOS'!$E$3:$H$1792,4,0)))</f>
        <v>#REF!</v>
      </c>
      <c r="L24" t="e">
        <f>IF(LEN(L$1&amp;$B24)&lt;&gt;17,"",IF(ISERROR(VLOOKUP(L$1&amp;$B24,'BASES DE DATOS'!$E$3:$H$1792,4,0))=TRUE,"",$B24&amp;" "&amp;VLOOKUP(L$1&amp;$B24,'BASES DE DATOS'!$E$3:$H$1792,4,0)))</f>
        <v>#REF!</v>
      </c>
      <c r="M24" t="e">
        <f>IF(LEN(M$1&amp;$B24)&lt;&gt;17,"",IF(ISERROR(VLOOKUP(M$1&amp;$B24,'BASES DE DATOS'!$E$3:$H$1792,4,0))=TRUE,"",$B24&amp;" "&amp;VLOOKUP(M$1&amp;$B24,'BASES DE DATOS'!$E$3:$H$1792,4,0)))</f>
        <v>#REF!</v>
      </c>
      <c r="N24" t="e">
        <f>IF(LEN(N$1&amp;$B24)&lt;&gt;17,"",IF(ISERROR(VLOOKUP(N$1&amp;$B24,'BASES DE DATOS'!$E$3:$H$1792,4,0))=TRUE,"",$B24&amp;" "&amp;VLOOKUP(N$1&amp;$B24,'BASES DE DATOS'!$E$3:$H$1792,4,0)))</f>
        <v>#REF!</v>
      </c>
      <c r="O24" t="e">
        <f>IF(LEN(O$1&amp;$B24)&lt;&gt;17,"",IF(ISERROR(VLOOKUP(O$1&amp;$B24,'BASES DE DATOS'!$E$3:$H$1792,4,0))=TRUE,"",$B24&amp;" "&amp;VLOOKUP(O$1&amp;$B24,'BASES DE DATOS'!$E$3:$H$1792,4,0)))</f>
        <v>#REF!</v>
      </c>
      <c r="P24" t="e">
        <f>IF(LEN(P$1&amp;$B24)&lt;&gt;17,"",IF(ISERROR(VLOOKUP(P$1&amp;$B24,'BASES DE DATOS'!$E$3:$H$1792,4,0))=TRUE,"",$B24&amp;" "&amp;VLOOKUP(P$1&amp;$B24,'BASES DE DATOS'!$E$3:$H$1792,4,0)))</f>
        <v>#REF!</v>
      </c>
      <c r="Q24" t="e">
        <f>IF(LEN(Q$1&amp;$B24)&lt;&gt;17,"",IF(ISERROR(VLOOKUP(Q$1&amp;$B24,'BASES DE DATOS'!$E$3:$H$1792,4,0))=TRUE,"",$B24&amp;" "&amp;VLOOKUP(Q$1&amp;$B24,'BASES DE DATOS'!$E$3:$H$1792,4,0)))</f>
        <v>#REF!</v>
      </c>
      <c r="R24" t="e">
        <f>IF(LEN(R$1&amp;$B24)&lt;&gt;17,"",IF(ISERROR(VLOOKUP(R$1&amp;$B24,'BASES DE DATOS'!$E$3:$H$1792,4,0))=TRUE,"",$B24&amp;" "&amp;VLOOKUP(R$1&amp;$B24,'BASES DE DATOS'!$E$3:$H$1792,4,0)))</f>
        <v>#REF!</v>
      </c>
      <c r="S24" t="e">
        <f>IF(LEN(S$1&amp;$B24)&lt;&gt;17,"",IF(ISERROR(VLOOKUP(S$1&amp;$B24,'BASES DE DATOS'!$E$3:$H$1792,4,0))=TRUE,"",$B24&amp;" "&amp;VLOOKUP(S$1&amp;$B24,'BASES DE DATOS'!$E$3:$H$1792,4,0)))</f>
        <v>#REF!</v>
      </c>
      <c r="T24" t="e">
        <f>IF(LEN(T$1&amp;$B24)&lt;&gt;17,"",IF(ISERROR(VLOOKUP(T$1&amp;$B24,'BASES DE DATOS'!$E$3:$H$1792,4,0))=TRUE,"",$B24&amp;" "&amp;VLOOKUP(T$1&amp;$B24,'BASES DE DATOS'!$E$3:$H$1792,4,0)))</f>
        <v>#REF!</v>
      </c>
      <c r="U24" t="e">
        <f>IF(LEN(U$1&amp;$B24)&lt;&gt;17,"",IF(ISERROR(VLOOKUP(U$1&amp;$B24,'BASES DE DATOS'!$E$3:$H$1792,4,0))=TRUE,"",$B24&amp;" "&amp;VLOOKUP(U$1&amp;$B24,'BASES DE DATOS'!$E$3:$H$1792,4,0)))</f>
        <v>#REF!</v>
      </c>
      <c r="V24" t="e">
        <f>IF(LEN(V$1&amp;$B24)&lt;&gt;17,"",IF(ISERROR(VLOOKUP(V$1&amp;$B24,'BASES DE DATOS'!$E$3:$H$1792,4,0))=TRUE,"",$B24&amp;" "&amp;VLOOKUP(V$1&amp;$B24,'BASES DE DATOS'!$E$3:$H$1792,4,0)))</f>
        <v>#REF!</v>
      </c>
    </row>
    <row r="25" spans="2:22" x14ac:dyDescent="0.2">
      <c r="B25" s="1">
        <v>23</v>
      </c>
      <c r="C25" t="e">
        <f>IF(LEN(C$1&amp;$B25)&lt;&gt;17,"",IF(ISERROR(VLOOKUP(C$1&amp;$B25,'BASES DE DATOS'!$E$3:$H$1792,4,0))=TRUE,"",$B25&amp;" "&amp;VLOOKUP(C$1&amp;$B25,'BASES DE DATOS'!$E$3:$H$1792,4,0)))</f>
        <v>#REF!</v>
      </c>
      <c r="D25" t="e">
        <f>IF(LEN(D$1&amp;$B25)&lt;&gt;17,"",IF(ISERROR(VLOOKUP(D$1&amp;$B25,'BASES DE DATOS'!$E$3:$H$1792,4,0))=TRUE,"",$B25&amp;" "&amp;VLOOKUP(D$1&amp;$B25,'BASES DE DATOS'!$E$3:$H$1792,4,0)))</f>
        <v>#REF!</v>
      </c>
      <c r="E25" t="e">
        <f>IF(LEN(E$1&amp;$B25)&lt;&gt;17,"",IF(ISERROR(VLOOKUP(E$1&amp;$B25,'BASES DE DATOS'!$E$3:$H$1792,4,0))=TRUE,"",$B25&amp;" "&amp;VLOOKUP(E$1&amp;$B25,'BASES DE DATOS'!$E$3:$H$1792,4,0)))</f>
        <v>#REF!</v>
      </c>
      <c r="F25" t="e">
        <f>IF(LEN(F$1&amp;$B25)&lt;&gt;17,"",IF(ISERROR(VLOOKUP(F$1&amp;$B25,'BASES DE DATOS'!$E$3:$H$1792,4,0))=TRUE,"",$B25&amp;" "&amp;VLOOKUP(F$1&amp;$B25,'BASES DE DATOS'!$E$3:$H$1792,4,0)))</f>
        <v>#REF!</v>
      </c>
      <c r="G25" t="e">
        <f>IF(LEN(G$1&amp;$B25)&lt;&gt;17,"",IF(ISERROR(VLOOKUP(G$1&amp;$B25,'BASES DE DATOS'!$E$3:$H$1792,4,0))=TRUE,"",$B25&amp;" "&amp;VLOOKUP(G$1&amp;$B25,'BASES DE DATOS'!$E$3:$H$1792,4,0)))</f>
        <v>#REF!</v>
      </c>
      <c r="H25" t="e">
        <f>IF(LEN(H$1&amp;$B25)&lt;&gt;17,"",IF(ISERROR(VLOOKUP(H$1&amp;$B25,'BASES DE DATOS'!$E$3:$H$1792,4,0))=TRUE,"",$B25&amp;" "&amp;VLOOKUP(H$1&amp;$B25,'BASES DE DATOS'!$E$3:$H$1792,4,0)))</f>
        <v>#REF!</v>
      </c>
      <c r="I25" t="e">
        <f>IF(LEN(I$1&amp;$B25)&lt;&gt;17,"",IF(ISERROR(VLOOKUP(I$1&amp;$B25,'BASES DE DATOS'!$E$3:$H$1792,4,0))=TRUE,"",$B25&amp;" "&amp;VLOOKUP(I$1&amp;$B25,'BASES DE DATOS'!$E$3:$H$1792,4,0)))</f>
        <v>#REF!</v>
      </c>
      <c r="J25" t="e">
        <f>IF(LEN(J$1&amp;$B25)&lt;&gt;17,"",IF(ISERROR(VLOOKUP(J$1&amp;$B25,'BASES DE DATOS'!$E$3:$H$1792,4,0))=TRUE,"",$B25&amp;" "&amp;VLOOKUP(J$1&amp;$B25,'BASES DE DATOS'!$E$3:$H$1792,4,0)))</f>
        <v>#REF!</v>
      </c>
      <c r="K25" t="e">
        <f>IF(LEN(K$1&amp;$B25)&lt;&gt;17,"",IF(ISERROR(VLOOKUP(K$1&amp;$B25,'BASES DE DATOS'!$E$3:$H$1792,4,0))=TRUE,"",$B25&amp;" "&amp;VLOOKUP(K$1&amp;$B25,'BASES DE DATOS'!$E$3:$H$1792,4,0)))</f>
        <v>#REF!</v>
      </c>
      <c r="L25" t="e">
        <f>IF(LEN(L$1&amp;$B25)&lt;&gt;17,"",IF(ISERROR(VLOOKUP(L$1&amp;$B25,'BASES DE DATOS'!$E$3:$H$1792,4,0))=TRUE,"",$B25&amp;" "&amp;VLOOKUP(L$1&amp;$B25,'BASES DE DATOS'!$E$3:$H$1792,4,0)))</f>
        <v>#REF!</v>
      </c>
      <c r="M25" t="e">
        <f>IF(LEN(M$1&amp;$B25)&lt;&gt;17,"",IF(ISERROR(VLOOKUP(M$1&amp;$B25,'BASES DE DATOS'!$E$3:$H$1792,4,0))=TRUE,"",$B25&amp;" "&amp;VLOOKUP(M$1&amp;$B25,'BASES DE DATOS'!$E$3:$H$1792,4,0)))</f>
        <v>#REF!</v>
      </c>
      <c r="N25" t="e">
        <f>IF(LEN(N$1&amp;$B25)&lt;&gt;17,"",IF(ISERROR(VLOOKUP(N$1&amp;$B25,'BASES DE DATOS'!$E$3:$H$1792,4,0))=TRUE,"",$B25&amp;" "&amp;VLOOKUP(N$1&amp;$B25,'BASES DE DATOS'!$E$3:$H$1792,4,0)))</f>
        <v>#REF!</v>
      </c>
      <c r="O25" t="e">
        <f>IF(LEN(O$1&amp;$B25)&lt;&gt;17,"",IF(ISERROR(VLOOKUP(O$1&amp;$B25,'BASES DE DATOS'!$E$3:$H$1792,4,0))=TRUE,"",$B25&amp;" "&amp;VLOOKUP(O$1&amp;$B25,'BASES DE DATOS'!$E$3:$H$1792,4,0)))</f>
        <v>#REF!</v>
      </c>
      <c r="P25" t="e">
        <f>IF(LEN(P$1&amp;$B25)&lt;&gt;17,"",IF(ISERROR(VLOOKUP(P$1&amp;$B25,'BASES DE DATOS'!$E$3:$H$1792,4,0))=TRUE,"",$B25&amp;" "&amp;VLOOKUP(P$1&amp;$B25,'BASES DE DATOS'!$E$3:$H$1792,4,0)))</f>
        <v>#REF!</v>
      </c>
      <c r="Q25" t="e">
        <f>IF(LEN(Q$1&amp;$B25)&lt;&gt;17,"",IF(ISERROR(VLOOKUP(Q$1&amp;$B25,'BASES DE DATOS'!$E$3:$H$1792,4,0))=TRUE,"",$B25&amp;" "&amp;VLOOKUP(Q$1&amp;$B25,'BASES DE DATOS'!$E$3:$H$1792,4,0)))</f>
        <v>#REF!</v>
      </c>
      <c r="R25" t="e">
        <f>IF(LEN(R$1&amp;$B25)&lt;&gt;17,"",IF(ISERROR(VLOOKUP(R$1&amp;$B25,'BASES DE DATOS'!$E$3:$H$1792,4,0))=TRUE,"",$B25&amp;" "&amp;VLOOKUP(R$1&amp;$B25,'BASES DE DATOS'!$E$3:$H$1792,4,0)))</f>
        <v>#REF!</v>
      </c>
      <c r="S25" t="e">
        <f>IF(LEN(S$1&amp;$B25)&lt;&gt;17,"",IF(ISERROR(VLOOKUP(S$1&amp;$B25,'BASES DE DATOS'!$E$3:$H$1792,4,0))=TRUE,"",$B25&amp;" "&amp;VLOOKUP(S$1&amp;$B25,'BASES DE DATOS'!$E$3:$H$1792,4,0)))</f>
        <v>#REF!</v>
      </c>
      <c r="T25" t="e">
        <f>IF(LEN(T$1&amp;$B25)&lt;&gt;17,"",IF(ISERROR(VLOOKUP(T$1&amp;$B25,'BASES DE DATOS'!$E$3:$H$1792,4,0))=TRUE,"",$B25&amp;" "&amp;VLOOKUP(T$1&amp;$B25,'BASES DE DATOS'!$E$3:$H$1792,4,0)))</f>
        <v>#REF!</v>
      </c>
      <c r="U25" t="e">
        <f>IF(LEN(U$1&amp;$B25)&lt;&gt;17,"",IF(ISERROR(VLOOKUP(U$1&amp;$B25,'BASES DE DATOS'!$E$3:$H$1792,4,0))=TRUE,"",$B25&amp;" "&amp;VLOOKUP(U$1&amp;$B25,'BASES DE DATOS'!$E$3:$H$1792,4,0)))</f>
        <v>#REF!</v>
      </c>
      <c r="V25" t="e">
        <f>IF(LEN(V$1&amp;$B25)&lt;&gt;17,"",IF(ISERROR(VLOOKUP(V$1&amp;$B25,'BASES DE DATOS'!$E$3:$H$1792,4,0))=TRUE,"",$B25&amp;" "&amp;VLOOKUP(V$1&amp;$B25,'BASES DE DATOS'!$E$3:$H$1792,4,0)))</f>
        <v>#REF!</v>
      </c>
    </row>
    <row r="26" spans="2:22" x14ac:dyDescent="0.2">
      <c r="B26" s="1">
        <v>24</v>
      </c>
      <c r="C26" t="e">
        <f>IF(LEN(C$1&amp;$B26)&lt;&gt;17,"",IF(ISERROR(VLOOKUP(C$1&amp;$B26,'BASES DE DATOS'!$E$3:$H$1792,4,0))=TRUE,"",$B26&amp;" "&amp;VLOOKUP(C$1&amp;$B26,'BASES DE DATOS'!$E$3:$H$1792,4,0)))</f>
        <v>#REF!</v>
      </c>
      <c r="D26" t="e">
        <f>IF(LEN(D$1&amp;$B26)&lt;&gt;17,"",IF(ISERROR(VLOOKUP(D$1&amp;$B26,'BASES DE DATOS'!$E$3:$H$1792,4,0))=TRUE,"",$B26&amp;" "&amp;VLOOKUP(D$1&amp;$B26,'BASES DE DATOS'!$E$3:$H$1792,4,0)))</f>
        <v>#REF!</v>
      </c>
      <c r="E26" t="e">
        <f>IF(LEN(E$1&amp;$B26)&lt;&gt;17,"",IF(ISERROR(VLOOKUP(E$1&amp;$B26,'BASES DE DATOS'!$E$3:$H$1792,4,0))=TRUE,"",$B26&amp;" "&amp;VLOOKUP(E$1&amp;$B26,'BASES DE DATOS'!$E$3:$H$1792,4,0)))</f>
        <v>#REF!</v>
      </c>
      <c r="F26" t="e">
        <f>IF(LEN(F$1&amp;$B26)&lt;&gt;17,"",IF(ISERROR(VLOOKUP(F$1&amp;$B26,'BASES DE DATOS'!$E$3:$H$1792,4,0))=TRUE,"",$B26&amp;" "&amp;VLOOKUP(F$1&amp;$B26,'BASES DE DATOS'!$E$3:$H$1792,4,0)))</f>
        <v>#REF!</v>
      </c>
      <c r="G26" t="e">
        <f>IF(LEN(G$1&amp;$B26)&lt;&gt;17,"",IF(ISERROR(VLOOKUP(G$1&amp;$B26,'BASES DE DATOS'!$E$3:$H$1792,4,0))=TRUE,"",$B26&amp;" "&amp;VLOOKUP(G$1&amp;$B26,'BASES DE DATOS'!$E$3:$H$1792,4,0)))</f>
        <v>#REF!</v>
      </c>
      <c r="H26" t="e">
        <f>IF(LEN(H$1&amp;$B26)&lt;&gt;17,"",IF(ISERROR(VLOOKUP(H$1&amp;$B26,'BASES DE DATOS'!$E$3:$H$1792,4,0))=TRUE,"",$B26&amp;" "&amp;VLOOKUP(H$1&amp;$B26,'BASES DE DATOS'!$E$3:$H$1792,4,0)))</f>
        <v>#REF!</v>
      </c>
      <c r="I26" t="e">
        <f>IF(LEN(I$1&amp;$B26)&lt;&gt;17,"",IF(ISERROR(VLOOKUP(I$1&amp;$B26,'BASES DE DATOS'!$E$3:$H$1792,4,0))=TRUE,"",$B26&amp;" "&amp;VLOOKUP(I$1&amp;$B26,'BASES DE DATOS'!$E$3:$H$1792,4,0)))</f>
        <v>#REF!</v>
      </c>
      <c r="J26" t="e">
        <f>IF(LEN(J$1&amp;$B26)&lt;&gt;17,"",IF(ISERROR(VLOOKUP(J$1&amp;$B26,'BASES DE DATOS'!$E$3:$H$1792,4,0))=TRUE,"",$B26&amp;" "&amp;VLOOKUP(J$1&amp;$B26,'BASES DE DATOS'!$E$3:$H$1792,4,0)))</f>
        <v>#REF!</v>
      </c>
      <c r="K26" t="e">
        <f>IF(LEN(K$1&amp;$B26)&lt;&gt;17,"",IF(ISERROR(VLOOKUP(K$1&amp;$B26,'BASES DE DATOS'!$E$3:$H$1792,4,0))=TRUE,"",$B26&amp;" "&amp;VLOOKUP(K$1&amp;$B26,'BASES DE DATOS'!$E$3:$H$1792,4,0)))</f>
        <v>#REF!</v>
      </c>
      <c r="L26" t="e">
        <f>IF(LEN(L$1&amp;$B26)&lt;&gt;17,"",IF(ISERROR(VLOOKUP(L$1&amp;$B26,'BASES DE DATOS'!$E$3:$H$1792,4,0))=TRUE,"",$B26&amp;" "&amp;VLOOKUP(L$1&amp;$B26,'BASES DE DATOS'!$E$3:$H$1792,4,0)))</f>
        <v>#REF!</v>
      </c>
      <c r="M26" t="e">
        <f>IF(LEN(M$1&amp;$B26)&lt;&gt;17,"",IF(ISERROR(VLOOKUP(M$1&amp;$B26,'BASES DE DATOS'!$E$3:$H$1792,4,0))=TRUE,"",$B26&amp;" "&amp;VLOOKUP(M$1&amp;$B26,'BASES DE DATOS'!$E$3:$H$1792,4,0)))</f>
        <v>#REF!</v>
      </c>
      <c r="N26" t="e">
        <f>IF(LEN(N$1&amp;$B26)&lt;&gt;17,"",IF(ISERROR(VLOOKUP(N$1&amp;$B26,'BASES DE DATOS'!$E$3:$H$1792,4,0))=TRUE,"",$B26&amp;" "&amp;VLOOKUP(N$1&amp;$B26,'BASES DE DATOS'!$E$3:$H$1792,4,0)))</f>
        <v>#REF!</v>
      </c>
      <c r="O26" t="e">
        <f>IF(LEN(O$1&amp;$B26)&lt;&gt;17,"",IF(ISERROR(VLOOKUP(O$1&amp;$B26,'BASES DE DATOS'!$E$3:$H$1792,4,0))=TRUE,"",$B26&amp;" "&amp;VLOOKUP(O$1&amp;$B26,'BASES DE DATOS'!$E$3:$H$1792,4,0)))</f>
        <v>#REF!</v>
      </c>
      <c r="P26" t="e">
        <f>IF(LEN(P$1&amp;$B26)&lt;&gt;17,"",IF(ISERROR(VLOOKUP(P$1&amp;$B26,'BASES DE DATOS'!$E$3:$H$1792,4,0))=TRUE,"",$B26&amp;" "&amp;VLOOKUP(P$1&amp;$B26,'BASES DE DATOS'!$E$3:$H$1792,4,0)))</f>
        <v>#REF!</v>
      </c>
      <c r="Q26" t="e">
        <f>IF(LEN(Q$1&amp;$B26)&lt;&gt;17,"",IF(ISERROR(VLOOKUP(Q$1&amp;$B26,'BASES DE DATOS'!$E$3:$H$1792,4,0))=TRUE,"",$B26&amp;" "&amp;VLOOKUP(Q$1&amp;$B26,'BASES DE DATOS'!$E$3:$H$1792,4,0)))</f>
        <v>#REF!</v>
      </c>
      <c r="R26" t="e">
        <f>IF(LEN(R$1&amp;$B26)&lt;&gt;17,"",IF(ISERROR(VLOOKUP(R$1&amp;$B26,'BASES DE DATOS'!$E$3:$H$1792,4,0))=TRUE,"",$B26&amp;" "&amp;VLOOKUP(R$1&amp;$B26,'BASES DE DATOS'!$E$3:$H$1792,4,0)))</f>
        <v>#REF!</v>
      </c>
      <c r="S26" t="e">
        <f>IF(LEN(S$1&amp;$B26)&lt;&gt;17,"",IF(ISERROR(VLOOKUP(S$1&amp;$B26,'BASES DE DATOS'!$E$3:$H$1792,4,0))=TRUE,"",$B26&amp;" "&amp;VLOOKUP(S$1&amp;$B26,'BASES DE DATOS'!$E$3:$H$1792,4,0)))</f>
        <v>#REF!</v>
      </c>
      <c r="T26" t="e">
        <f>IF(LEN(T$1&amp;$B26)&lt;&gt;17,"",IF(ISERROR(VLOOKUP(T$1&amp;$B26,'BASES DE DATOS'!$E$3:$H$1792,4,0))=TRUE,"",$B26&amp;" "&amp;VLOOKUP(T$1&amp;$B26,'BASES DE DATOS'!$E$3:$H$1792,4,0)))</f>
        <v>#REF!</v>
      </c>
      <c r="U26" t="e">
        <f>IF(LEN(U$1&amp;$B26)&lt;&gt;17,"",IF(ISERROR(VLOOKUP(U$1&amp;$B26,'BASES DE DATOS'!$E$3:$H$1792,4,0))=TRUE,"",$B26&amp;" "&amp;VLOOKUP(U$1&amp;$B26,'BASES DE DATOS'!$E$3:$H$1792,4,0)))</f>
        <v>#REF!</v>
      </c>
      <c r="V26" t="e">
        <f>IF(LEN(V$1&amp;$B26)&lt;&gt;17,"",IF(ISERROR(VLOOKUP(V$1&amp;$B26,'BASES DE DATOS'!$E$3:$H$1792,4,0))=TRUE,"",$B26&amp;" "&amp;VLOOKUP(V$1&amp;$B26,'BASES DE DATOS'!$E$3:$H$1792,4,0)))</f>
        <v>#REF!</v>
      </c>
    </row>
    <row r="27" spans="2:22" x14ac:dyDescent="0.2">
      <c r="B27" s="1">
        <v>25</v>
      </c>
      <c r="C27" t="e">
        <f>IF(LEN(C$1&amp;$B27)&lt;&gt;17,"",IF(ISERROR(VLOOKUP(C$1&amp;$B27,'BASES DE DATOS'!$E$3:$H$1792,4,0))=TRUE,"",$B27&amp;" "&amp;VLOOKUP(C$1&amp;$B27,'BASES DE DATOS'!$E$3:$H$1792,4,0)))</f>
        <v>#REF!</v>
      </c>
      <c r="D27" t="e">
        <f>IF(LEN(D$1&amp;$B27)&lt;&gt;17,"",IF(ISERROR(VLOOKUP(D$1&amp;$B27,'BASES DE DATOS'!$E$3:$H$1792,4,0))=TRUE,"",$B27&amp;" "&amp;VLOOKUP(D$1&amp;$B27,'BASES DE DATOS'!$E$3:$H$1792,4,0)))</f>
        <v>#REF!</v>
      </c>
      <c r="E27" t="e">
        <f>IF(LEN(E$1&amp;$B27)&lt;&gt;17,"",IF(ISERROR(VLOOKUP(E$1&amp;$B27,'BASES DE DATOS'!$E$3:$H$1792,4,0))=TRUE,"",$B27&amp;" "&amp;VLOOKUP(E$1&amp;$B27,'BASES DE DATOS'!$E$3:$H$1792,4,0)))</f>
        <v>#REF!</v>
      </c>
      <c r="F27" t="e">
        <f>IF(LEN(F$1&amp;$B27)&lt;&gt;17,"",IF(ISERROR(VLOOKUP(F$1&amp;$B27,'BASES DE DATOS'!$E$3:$H$1792,4,0))=TRUE,"",$B27&amp;" "&amp;VLOOKUP(F$1&amp;$B27,'BASES DE DATOS'!$E$3:$H$1792,4,0)))</f>
        <v>#REF!</v>
      </c>
      <c r="G27" t="e">
        <f>IF(LEN(G$1&amp;$B27)&lt;&gt;17,"",IF(ISERROR(VLOOKUP(G$1&amp;$B27,'BASES DE DATOS'!$E$3:$H$1792,4,0))=TRUE,"",$B27&amp;" "&amp;VLOOKUP(G$1&amp;$B27,'BASES DE DATOS'!$E$3:$H$1792,4,0)))</f>
        <v>#REF!</v>
      </c>
      <c r="H27" t="e">
        <f>IF(LEN(H$1&amp;$B27)&lt;&gt;17,"",IF(ISERROR(VLOOKUP(H$1&amp;$B27,'BASES DE DATOS'!$E$3:$H$1792,4,0))=TRUE,"",$B27&amp;" "&amp;VLOOKUP(H$1&amp;$B27,'BASES DE DATOS'!$E$3:$H$1792,4,0)))</f>
        <v>#REF!</v>
      </c>
      <c r="I27" t="e">
        <f>IF(LEN(I$1&amp;$B27)&lt;&gt;17,"",IF(ISERROR(VLOOKUP(I$1&amp;$B27,'BASES DE DATOS'!$E$3:$H$1792,4,0))=TRUE,"",$B27&amp;" "&amp;VLOOKUP(I$1&amp;$B27,'BASES DE DATOS'!$E$3:$H$1792,4,0)))</f>
        <v>#REF!</v>
      </c>
      <c r="J27" t="e">
        <f>IF(LEN(J$1&amp;$B27)&lt;&gt;17,"",IF(ISERROR(VLOOKUP(J$1&amp;$B27,'BASES DE DATOS'!$E$3:$H$1792,4,0))=TRUE,"",$B27&amp;" "&amp;VLOOKUP(J$1&amp;$B27,'BASES DE DATOS'!$E$3:$H$1792,4,0)))</f>
        <v>#REF!</v>
      </c>
      <c r="K27" t="e">
        <f>IF(LEN(K$1&amp;$B27)&lt;&gt;17,"",IF(ISERROR(VLOOKUP(K$1&amp;$B27,'BASES DE DATOS'!$E$3:$H$1792,4,0))=TRUE,"",$B27&amp;" "&amp;VLOOKUP(K$1&amp;$B27,'BASES DE DATOS'!$E$3:$H$1792,4,0)))</f>
        <v>#REF!</v>
      </c>
      <c r="L27" t="e">
        <f>IF(LEN(L$1&amp;$B27)&lt;&gt;17,"",IF(ISERROR(VLOOKUP(L$1&amp;$B27,'BASES DE DATOS'!$E$3:$H$1792,4,0))=TRUE,"",$B27&amp;" "&amp;VLOOKUP(L$1&amp;$B27,'BASES DE DATOS'!$E$3:$H$1792,4,0)))</f>
        <v>#REF!</v>
      </c>
      <c r="M27" t="e">
        <f>IF(LEN(M$1&amp;$B27)&lt;&gt;17,"",IF(ISERROR(VLOOKUP(M$1&amp;$B27,'BASES DE DATOS'!$E$3:$H$1792,4,0))=TRUE,"",$B27&amp;" "&amp;VLOOKUP(M$1&amp;$B27,'BASES DE DATOS'!$E$3:$H$1792,4,0)))</f>
        <v>#REF!</v>
      </c>
      <c r="N27" t="e">
        <f>IF(LEN(N$1&amp;$B27)&lt;&gt;17,"",IF(ISERROR(VLOOKUP(N$1&amp;$B27,'BASES DE DATOS'!$E$3:$H$1792,4,0))=TRUE,"",$B27&amp;" "&amp;VLOOKUP(N$1&amp;$B27,'BASES DE DATOS'!$E$3:$H$1792,4,0)))</f>
        <v>#REF!</v>
      </c>
      <c r="O27" t="e">
        <f>IF(LEN(O$1&amp;$B27)&lt;&gt;17,"",IF(ISERROR(VLOOKUP(O$1&amp;$B27,'BASES DE DATOS'!$E$3:$H$1792,4,0))=TRUE,"",$B27&amp;" "&amp;VLOOKUP(O$1&amp;$B27,'BASES DE DATOS'!$E$3:$H$1792,4,0)))</f>
        <v>#REF!</v>
      </c>
      <c r="P27" t="e">
        <f>IF(LEN(P$1&amp;$B27)&lt;&gt;17,"",IF(ISERROR(VLOOKUP(P$1&amp;$B27,'BASES DE DATOS'!$E$3:$H$1792,4,0))=TRUE,"",$B27&amp;" "&amp;VLOOKUP(P$1&amp;$B27,'BASES DE DATOS'!$E$3:$H$1792,4,0)))</f>
        <v>#REF!</v>
      </c>
      <c r="Q27" t="e">
        <f>IF(LEN(Q$1&amp;$B27)&lt;&gt;17,"",IF(ISERROR(VLOOKUP(Q$1&amp;$B27,'BASES DE DATOS'!$E$3:$H$1792,4,0))=TRUE,"",$B27&amp;" "&amp;VLOOKUP(Q$1&amp;$B27,'BASES DE DATOS'!$E$3:$H$1792,4,0)))</f>
        <v>#REF!</v>
      </c>
      <c r="R27" t="e">
        <f>IF(LEN(R$1&amp;$B27)&lt;&gt;17,"",IF(ISERROR(VLOOKUP(R$1&amp;$B27,'BASES DE DATOS'!$E$3:$H$1792,4,0))=TRUE,"",$B27&amp;" "&amp;VLOOKUP(R$1&amp;$B27,'BASES DE DATOS'!$E$3:$H$1792,4,0)))</f>
        <v>#REF!</v>
      </c>
      <c r="S27" t="e">
        <f>IF(LEN(S$1&amp;$B27)&lt;&gt;17,"",IF(ISERROR(VLOOKUP(S$1&amp;$B27,'BASES DE DATOS'!$E$3:$H$1792,4,0))=TRUE,"",$B27&amp;" "&amp;VLOOKUP(S$1&amp;$B27,'BASES DE DATOS'!$E$3:$H$1792,4,0)))</f>
        <v>#REF!</v>
      </c>
      <c r="T27" t="e">
        <f>IF(LEN(T$1&amp;$B27)&lt;&gt;17,"",IF(ISERROR(VLOOKUP(T$1&amp;$B27,'BASES DE DATOS'!$E$3:$H$1792,4,0))=TRUE,"",$B27&amp;" "&amp;VLOOKUP(T$1&amp;$B27,'BASES DE DATOS'!$E$3:$H$1792,4,0)))</f>
        <v>#REF!</v>
      </c>
      <c r="U27" t="e">
        <f>IF(LEN(U$1&amp;$B27)&lt;&gt;17,"",IF(ISERROR(VLOOKUP(U$1&amp;$B27,'BASES DE DATOS'!$E$3:$H$1792,4,0))=TRUE,"",$B27&amp;" "&amp;VLOOKUP(U$1&amp;$B27,'BASES DE DATOS'!$E$3:$H$1792,4,0)))</f>
        <v>#REF!</v>
      </c>
      <c r="V27" t="e">
        <f>IF(LEN(V$1&amp;$B27)&lt;&gt;17,"",IF(ISERROR(VLOOKUP(V$1&amp;$B27,'BASES DE DATOS'!$E$3:$H$1792,4,0))=TRUE,"",$B27&amp;" "&amp;VLOOKUP(V$1&amp;$B27,'BASES DE DATOS'!$E$3:$H$1792,4,0)))</f>
        <v>#REF!</v>
      </c>
    </row>
    <row r="28" spans="2:22" x14ac:dyDescent="0.2">
      <c r="B28" s="1">
        <v>26</v>
      </c>
      <c r="C28" t="e">
        <f>IF(LEN(C$1&amp;$B28)&lt;&gt;17,"",IF(ISERROR(VLOOKUP(C$1&amp;$B28,'BASES DE DATOS'!$E$3:$H$1792,4,0))=TRUE,"",$B28&amp;" "&amp;VLOOKUP(C$1&amp;$B28,'BASES DE DATOS'!$E$3:$H$1792,4,0)))</f>
        <v>#REF!</v>
      </c>
      <c r="D28" t="e">
        <f>IF(LEN(D$1&amp;$B28)&lt;&gt;17,"",IF(ISERROR(VLOOKUP(D$1&amp;$B28,'BASES DE DATOS'!$E$3:$H$1792,4,0))=TRUE,"",$B28&amp;" "&amp;VLOOKUP(D$1&amp;$B28,'BASES DE DATOS'!$E$3:$H$1792,4,0)))</f>
        <v>#REF!</v>
      </c>
      <c r="E28" t="e">
        <f>IF(LEN(E$1&amp;$B28)&lt;&gt;17,"",IF(ISERROR(VLOOKUP(E$1&amp;$B28,'BASES DE DATOS'!$E$3:$H$1792,4,0))=TRUE,"",$B28&amp;" "&amp;VLOOKUP(E$1&amp;$B28,'BASES DE DATOS'!$E$3:$H$1792,4,0)))</f>
        <v>#REF!</v>
      </c>
      <c r="F28" t="e">
        <f>IF(LEN(F$1&amp;$B28)&lt;&gt;17,"",IF(ISERROR(VLOOKUP(F$1&amp;$B28,'BASES DE DATOS'!$E$3:$H$1792,4,0))=TRUE,"",$B28&amp;" "&amp;VLOOKUP(F$1&amp;$B28,'BASES DE DATOS'!$E$3:$H$1792,4,0)))</f>
        <v>#REF!</v>
      </c>
      <c r="G28" t="e">
        <f>IF(LEN(G$1&amp;$B28)&lt;&gt;17,"",IF(ISERROR(VLOOKUP(G$1&amp;$B28,'BASES DE DATOS'!$E$3:$H$1792,4,0))=TRUE,"",$B28&amp;" "&amp;VLOOKUP(G$1&amp;$B28,'BASES DE DATOS'!$E$3:$H$1792,4,0)))</f>
        <v>#REF!</v>
      </c>
      <c r="H28" t="e">
        <f>IF(LEN(H$1&amp;$B28)&lt;&gt;17,"",IF(ISERROR(VLOOKUP(H$1&amp;$B28,'BASES DE DATOS'!$E$3:$H$1792,4,0))=TRUE,"",$B28&amp;" "&amp;VLOOKUP(H$1&amp;$B28,'BASES DE DATOS'!$E$3:$H$1792,4,0)))</f>
        <v>#REF!</v>
      </c>
      <c r="I28" t="e">
        <f>IF(LEN(I$1&amp;$B28)&lt;&gt;17,"",IF(ISERROR(VLOOKUP(I$1&amp;$B28,'BASES DE DATOS'!$E$3:$H$1792,4,0))=TRUE,"",$B28&amp;" "&amp;VLOOKUP(I$1&amp;$B28,'BASES DE DATOS'!$E$3:$H$1792,4,0)))</f>
        <v>#REF!</v>
      </c>
      <c r="J28" t="e">
        <f>IF(LEN(J$1&amp;$B28)&lt;&gt;17,"",IF(ISERROR(VLOOKUP(J$1&amp;$B28,'BASES DE DATOS'!$E$3:$H$1792,4,0))=TRUE,"",$B28&amp;" "&amp;VLOOKUP(J$1&amp;$B28,'BASES DE DATOS'!$E$3:$H$1792,4,0)))</f>
        <v>#REF!</v>
      </c>
      <c r="K28" t="e">
        <f>IF(LEN(K$1&amp;$B28)&lt;&gt;17,"",IF(ISERROR(VLOOKUP(K$1&amp;$B28,'BASES DE DATOS'!$E$3:$H$1792,4,0))=TRUE,"",$B28&amp;" "&amp;VLOOKUP(K$1&amp;$B28,'BASES DE DATOS'!$E$3:$H$1792,4,0)))</f>
        <v>#REF!</v>
      </c>
      <c r="L28" t="e">
        <f>IF(LEN(L$1&amp;$B28)&lt;&gt;17,"",IF(ISERROR(VLOOKUP(L$1&amp;$B28,'BASES DE DATOS'!$E$3:$H$1792,4,0))=TRUE,"",$B28&amp;" "&amp;VLOOKUP(L$1&amp;$B28,'BASES DE DATOS'!$E$3:$H$1792,4,0)))</f>
        <v>#REF!</v>
      </c>
      <c r="M28" t="e">
        <f>IF(LEN(M$1&amp;$B28)&lt;&gt;17,"",IF(ISERROR(VLOOKUP(M$1&amp;$B28,'BASES DE DATOS'!$E$3:$H$1792,4,0))=TRUE,"",$B28&amp;" "&amp;VLOOKUP(M$1&amp;$B28,'BASES DE DATOS'!$E$3:$H$1792,4,0)))</f>
        <v>#REF!</v>
      </c>
      <c r="N28" t="e">
        <f>IF(LEN(N$1&amp;$B28)&lt;&gt;17,"",IF(ISERROR(VLOOKUP(N$1&amp;$B28,'BASES DE DATOS'!$E$3:$H$1792,4,0))=TRUE,"",$B28&amp;" "&amp;VLOOKUP(N$1&amp;$B28,'BASES DE DATOS'!$E$3:$H$1792,4,0)))</f>
        <v>#REF!</v>
      </c>
      <c r="O28" t="e">
        <f>IF(LEN(O$1&amp;$B28)&lt;&gt;17,"",IF(ISERROR(VLOOKUP(O$1&amp;$B28,'BASES DE DATOS'!$E$3:$H$1792,4,0))=TRUE,"",$B28&amp;" "&amp;VLOOKUP(O$1&amp;$B28,'BASES DE DATOS'!$E$3:$H$1792,4,0)))</f>
        <v>#REF!</v>
      </c>
      <c r="P28" t="e">
        <f>IF(LEN(P$1&amp;$B28)&lt;&gt;17,"",IF(ISERROR(VLOOKUP(P$1&amp;$B28,'BASES DE DATOS'!$E$3:$H$1792,4,0))=TRUE,"",$B28&amp;" "&amp;VLOOKUP(P$1&amp;$B28,'BASES DE DATOS'!$E$3:$H$1792,4,0)))</f>
        <v>#REF!</v>
      </c>
      <c r="Q28" t="e">
        <f>IF(LEN(Q$1&amp;$B28)&lt;&gt;17,"",IF(ISERROR(VLOOKUP(Q$1&amp;$B28,'BASES DE DATOS'!$E$3:$H$1792,4,0))=TRUE,"",$B28&amp;" "&amp;VLOOKUP(Q$1&amp;$B28,'BASES DE DATOS'!$E$3:$H$1792,4,0)))</f>
        <v>#REF!</v>
      </c>
      <c r="R28" t="e">
        <f>IF(LEN(R$1&amp;$B28)&lt;&gt;17,"",IF(ISERROR(VLOOKUP(R$1&amp;$B28,'BASES DE DATOS'!$E$3:$H$1792,4,0))=TRUE,"",$B28&amp;" "&amp;VLOOKUP(R$1&amp;$B28,'BASES DE DATOS'!$E$3:$H$1792,4,0)))</f>
        <v>#REF!</v>
      </c>
      <c r="S28" t="e">
        <f>IF(LEN(S$1&amp;$B28)&lt;&gt;17,"",IF(ISERROR(VLOOKUP(S$1&amp;$B28,'BASES DE DATOS'!$E$3:$H$1792,4,0))=TRUE,"",$B28&amp;" "&amp;VLOOKUP(S$1&amp;$B28,'BASES DE DATOS'!$E$3:$H$1792,4,0)))</f>
        <v>#REF!</v>
      </c>
      <c r="T28" t="e">
        <f>IF(LEN(T$1&amp;$B28)&lt;&gt;17,"",IF(ISERROR(VLOOKUP(T$1&amp;$B28,'BASES DE DATOS'!$E$3:$H$1792,4,0))=TRUE,"",$B28&amp;" "&amp;VLOOKUP(T$1&amp;$B28,'BASES DE DATOS'!$E$3:$H$1792,4,0)))</f>
        <v>#REF!</v>
      </c>
      <c r="U28" t="e">
        <f>IF(LEN(U$1&amp;$B28)&lt;&gt;17,"",IF(ISERROR(VLOOKUP(U$1&amp;$B28,'BASES DE DATOS'!$E$3:$H$1792,4,0))=TRUE,"",$B28&amp;" "&amp;VLOOKUP(U$1&amp;$B28,'BASES DE DATOS'!$E$3:$H$1792,4,0)))</f>
        <v>#REF!</v>
      </c>
      <c r="V28" t="e">
        <f>IF(LEN(V$1&amp;$B28)&lt;&gt;17,"",IF(ISERROR(VLOOKUP(V$1&amp;$B28,'BASES DE DATOS'!$E$3:$H$1792,4,0))=TRUE,"",$B28&amp;" "&amp;VLOOKUP(V$1&amp;$B28,'BASES DE DATOS'!$E$3:$H$1792,4,0)))</f>
        <v>#REF!</v>
      </c>
    </row>
    <row r="29" spans="2:22" x14ac:dyDescent="0.2">
      <c r="B29" s="1">
        <v>27</v>
      </c>
      <c r="C29" t="e">
        <f>IF(LEN(C$1&amp;$B29)&lt;&gt;17,"",IF(ISERROR(VLOOKUP(C$1&amp;$B29,'BASES DE DATOS'!$E$3:$H$1792,4,0))=TRUE,"",$B29&amp;" "&amp;VLOOKUP(C$1&amp;$B29,'BASES DE DATOS'!$E$3:$H$1792,4,0)))</f>
        <v>#REF!</v>
      </c>
      <c r="D29" t="e">
        <f>IF(LEN(D$1&amp;$B29)&lt;&gt;17,"",IF(ISERROR(VLOOKUP(D$1&amp;$B29,'BASES DE DATOS'!$E$3:$H$1792,4,0))=TRUE,"",$B29&amp;" "&amp;VLOOKUP(D$1&amp;$B29,'BASES DE DATOS'!$E$3:$H$1792,4,0)))</f>
        <v>#REF!</v>
      </c>
      <c r="E29" t="e">
        <f>IF(LEN(E$1&amp;$B29)&lt;&gt;17,"",IF(ISERROR(VLOOKUP(E$1&amp;$B29,'BASES DE DATOS'!$E$3:$H$1792,4,0))=TRUE,"",$B29&amp;" "&amp;VLOOKUP(E$1&amp;$B29,'BASES DE DATOS'!$E$3:$H$1792,4,0)))</f>
        <v>#REF!</v>
      </c>
      <c r="F29" t="e">
        <f>IF(LEN(F$1&amp;$B29)&lt;&gt;17,"",IF(ISERROR(VLOOKUP(F$1&amp;$B29,'BASES DE DATOS'!$E$3:$H$1792,4,0))=TRUE,"",$B29&amp;" "&amp;VLOOKUP(F$1&amp;$B29,'BASES DE DATOS'!$E$3:$H$1792,4,0)))</f>
        <v>#REF!</v>
      </c>
      <c r="G29" t="e">
        <f>IF(LEN(G$1&amp;$B29)&lt;&gt;17,"",IF(ISERROR(VLOOKUP(G$1&amp;$B29,'BASES DE DATOS'!$E$3:$H$1792,4,0))=TRUE,"",$B29&amp;" "&amp;VLOOKUP(G$1&amp;$B29,'BASES DE DATOS'!$E$3:$H$1792,4,0)))</f>
        <v>#REF!</v>
      </c>
      <c r="H29" t="e">
        <f>IF(LEN(H$1&amp;$B29)&lt;&gt;17,"",IF(ISERROR(VLOOKUP(H$1&amp;$B29,'BASES DE DATOS'!$E$3:$H$1792,4,0))=TRUE,"",$B29&amp;" "&amp;VLOOKUP(H$1&amp;$B29,'BASES DE DATOS'!$E$3:$H$1792,4,0)))</f>
        <v>#REF!</v>
      </c>
      <c r="I29" t="e">
        <f>IF(LEN(I$1&amp;$B29)&lt;&gt;17,"",IF(ISERROR(VLOOKUP(I$1&amp;$B29,'BASES DE DATOS'!$E$3:$H$1792,4,0))=TRUE,"",$B29&amp;" "&amp;VLOOKUP(I$1&amp;$B29,'BASES DE DATOS'!$E$3:$H$1792,4,0)))</f>
        <v>#REF!</v>
      </c>
      <c r="J29" t="e">
        <f>IF(LEN(J$1&amp;$B29)&lt;&gt;17,"",IF(ISERROR(VLOOKUP(J$1&amp;$B29,'BASES DE DATOS'!$E$3:$H$1792,4,0))=TRUE,"",$B29&amp;" "&amp;VLOOKUP(J$1&amp;$B29,'BASES DE DATOS'!$E$3:$H$1792,4,0)))</f>
        <v>#REF!</v>
      </c>
      <c r="K29" t="e">
        <f>IF(LEN(K$1&amp;$B29)&lt;&gt;17,"",IF(ISERROR(VLOOKUP(K$1&amp;$B29,'BASES DE DATOS'!$E$3:$H$1792,4,0))=TRUE,"",$B29&amp;" "&amp;VLOOKUP(K$1&amp;$B29,'BASES DE DATOS'!$E$3:$H$1792,4,0)))</f>
        <v>#REF!</v>
      </c>
      <c r="L29" t="e">
        <f>IF(LEN(L$1&amp;$B29)&lt;&gt;17,"",IF(ISERROR(VLOOKUP(L$1&amp;$B29,'BASES DE DATOS'!$E$3:$H$1792,4,0))=TRUE,"",$B29&amp;" "&amp;VLOOKUP(L$1&amp;$B29,'BASES DE DATOS'!$E$3:$H$1792,4,0)))</f>
        <v>#REF!</v>
      </c>
      <c r="M29" t="e">
        <f>IF(LEN(M$1&amp;$B29)&lt;&gt;17,"",IF(ISERROR(VLOOKUP(M$1&amp;$B29,'BASES DE DATOS'!$E$3:$H$1792,4,0))=TRUE,"",$B29&amp;" "&amp;VLOOKUP(M$1&amp;$B29,'BASES DE DATOS'!$E$3:$H$1792,4,0)))</f>
        <v>#REF!</v>
      </c>
      <c r="N29" t="e">
        <f>IF(LEN(N$1&amp;$B29)&lt;&gt;17,"",IF(ISERROR(VLOOKUP(N$1&amp;$B29,'BASES DE DATOS'!$E$3:$H$1792,4,0))=TRUE,"",$B29&amp;" "&amp;VLOOKUP(N$1&amp;$B29,'BASES DE DATOS'!$E$3:$H$1792,4,0)))</f>
        <v>#REF!</v>
      </c>
      <c r="O29" t="e">
        <f>IF(LEN(O$1&amp;$B29)&lt;&gt;17,"",IF(ISERROR(VLOOKUP(O$1&amp;$B29,'BASES DE DATOS'!$E$3:$H$1792,4,0))=TRUE,"",$B29&amp;" "&amp;VLOOKUP(O$1&amp;$B29,'BASES DE DATOS'!$E$3:$H$1792,4,0)))</f>
        <v>#REF!</v>
      </c>
      <c r="P29" t="e">
        <f>IF(LEN(P$1&amp;$B29)&lt;&gt;17,"",IF(ISERROR(VLOOKUP(P$1&amp;$B29,'BASES DE DATOS'!$E$3:$H$1792,4,0))=TRUE,"",$B29&amp;" "&amp;VLOOKUP(P$1&amp;$B29,'BASES DE DATOS'!$E$3:$H$1792,4,0)))</f>
        <v>#REF!</v>
      </c>
      <c r="Q29" t="e">
        <f>IF(LEN(Q$1&amp;$B29)&lt;&gt;17,"",IF(ISERROR(VLOOKUP(Q$1&amp;$B29,'BASES DE DATOS'!$E$3:$H$1792,4,0))=TRUE,"",$B29&amp;" "&amp;VLOOKUP(Q$1&amp;$B29,'BASES DE DATOS'!$E$3:$H$1792,4,0)))</f>
        <v>#REF!</v>
      </c>
      <c r="R29" t="e">
        <f>IF(LEN(R$1&amp;$B29)&lt;&gt;17,"",IF(ISERROR(VLOOKUP(R$1&amp;$B29,'BASES DE DATOS'!$E$3:$H$1792,4,0))=TRUE,"",$B29&amp;" "&amp;VLOOKUP(R$1&amp;$B29,'BASES DE DATOS'!$E$3:$H$1792,4,0)))</f>
        <v>#REF!</v>
      </c>
      <c r="S29" t="e">
        <f>IF(LEN(S$1&amp;$B29)&lt;&gt;17,"",IF(ISERROR(VLOOKUP(S$1&amp;$B29,'BASES DE DATOS'!$E$3:$H$1792,4,0))=TRUE,"",$B29&amp;" "&amp;VLOOKUP(S$1&amp;$B29,'BASES DE DATOS'!$E$3:$H$1792,4,0)))</f>
        <v>#REF!</v>
      </c>
      <c r="T29" t="e">
        <f>IF(LEN(T$1&amp;$B29)&lt;&gt;17,"",IF(ISERROR(VLOOKUP(T$1&amp;$B29,'BASES DE DATOS'!$E$3:$H$1792,4,0))=TRUE,"",$B29&amp;" "&amp;VLOOKUP(T$1&amp;$B29,'BASES DE DATOS'!$E$3:$H$1792,4,0)))</f>
        <v>#REF!</v>
      </c>
      <c r="U29" t="e">
        <f>IF(LEN(U$1&amp;$B29)&lt;&gt;17,"",IF(ISERROR(VLOOKUP(U$1&amp;$B29,'BASES DE DATOS'!$E$3:$H$1792,4,0))=TRUE,"",$B29&amp;" "&amp;VLOOKUP(U$1&amp;$B29,'BASES DE DATOS'!$E$3:$H$1792,4,0)))</f>
        <v>#REF!</v>
      </c>
      <c r="V29" t="e">
        <f>IF(LEN(V$1&amp;$B29)&lt;&gt;17,"",IF(ISERROR(VLOOKUP(V$1&amp;$B29,'BASES DE DATOS'!$E$3:$H$1792,4,0))=TRUE,"",$B29&amp;" "&amp;VLOOKUP(V$1&amp;$B29,'BASES DE DATOS'!$E$3:$H$1792,4,0)))</f>
        <v>#REF!</v>
      </c>
    </row>
    <row r="30" spans="2:22" x14ac:dyDescent="0.2">
      <c r="B30" s="1">
        <v>28</v>
      </c>
      <c r="C30" t="e">
        <f>IF(LEN(C$1&amp;$B30)&lt;&gt;17,"",IF(ISERROR(VLOOKUP(C$1&amp;$B30,'BASES DE DATOS'!$E$3:$H$1792,4,0))=TRUE,"",$B30&amp;" "&amp;VLOOKUP(C$1&amp;$B30,'BASES DE DATOS'!$E$3:$H$1792,4,0)))</f>
        <v>#REF!</v>
      </c>
      <c r="D30" t="e">
        <f>IF(LEN(D$1&amp;$B30)&lt;&gt;17,"",IF(ISERROR(VLOOKUP(D$1&amp;$B30,'BASES DE DATOS'!$E$3:$H$1792,4,0))=TRUE,"",$B30&amp;" "&amp;VLOOKUP(D$1&amp;$B30,'BASES DE DATOS'!$E$3:$H$1792,4,0)))</f>
        <v>#REF!</v>
      </c>
      <c r="E30" t="e">
        <f>IF(LEN(E$1&amp;$B30)&lt;&gt;17,"",IF(ISERROR(VLOOKUP(E$1&amp;$B30,'BASES DE DATOS'!$E$3:$H$1792,4,0))=TRUE,"",$B30&amp;" "&amp;VLOOKUP(E$1&amp;$B30,'BASES DE DATOS'!$E$3:$H$1792,4,0)))</f>
        <v>#REF!</v>
      </c>
      <c r="F30" t="e">
        <f>IF(LEN(F$1&amp;$B30)&lt;&gt;17,"",IF(ISERROR(VLOOKUP(F$1&amp;$B30,'BASES DE DATOS'!$E$3:$H$1792,4,0))=TRUE,"",$B30&amp;" "&amp;VLOOKUP(F$1&amp;$B30,'BASES DE DATOS'!$E$3:$H$1792,4,0)))</f>
        <v>#REF!</v>
      </c>
      <c r="G30" t="e">
        <f>IF(LEN(G$1&amp;$B30)&lt;&gt;17,"",IF(ISERROR(VLOOKUP(G$1&amp;$B30,'BASES DE DATOS'!$E$3:$H$1792,4,0))=TRUE,"",$B30&amp;" "&amp;VLOOKUP(G$1&amp;$B30,'BASES DE DATOS'!$E$3:$H$1792,4,0)))</f>
        <v>#REF!</v>
      </c>
      <c r="H30" t="e">
        <f>IF(LEN(H$1&amp;$B30)&lt;&gt;17,"",IF(ISERROR(VLOOKUP(H$1&amp;$B30,'BASES DE DATOS'!$E$3:$H$1792,4,0))=TRUE,"",$B30&amp;" "&amp;VLOOKUP(H$1&amp;$B30,'BASES DE DATOS'!$E$3:$H$1792,4,0)))</f>
        <v>#REF!</v>
      </c>
      <c r="I30" t="e">
        <f>IF(LEN(I$1&amp;$B30)&lt;&gt;17,"",IF(ISERROR(VLOOKUP(I$1&amp;$B30,'BASES DE DATOS'!$E$3:$H$1792,4,0))=TRUE,"",$B30&amp;" "&amp;VLOOKUP(I$1&amp;$B30,'BASES DE DATOS'!$E$3:$H$1792,4,0)))</f>
        <v>#REF!</v>
      </c>
      <c r="J30" t="e">
        <f>IF(LEN(J$1&amp;$B30)&lt;&gt;17,"",IF(ISERROR(VLOOKUP(J$1&amp;$B30,'BASES DE DATOS'!$E$3:$H$1792,4,0))=TRUE,"",$B30&amp;" "&amp;VLOOKUP(J$1&amp;$B30,'BASES DE DATOS'!$E$3:$H$1792,4,0)))</f>
        <v>#REF!</v>
      </c>
      <c r="K30" t="e">
        <f>IF(LEN(K$1&amp;$B30)&lt;&gt;17,"",IF(ISERROR(VLOOKUP(K$1&amp;$B30,'BASES DE DATOS'!$E$3:$H$1792,4,0))=TRUE,"",$B30&amp;" "&amp;VLOOKUP(K$1&amp;$B30,'BASES DE DATOS'!$E$3:$H$1792,4,0)))</f>
        <v>#REF!</v>
      </c>
      <c r="L30" t="e">
        <f>IF(LEN(L$1&amp;$B30)&lt;&gt;17,"",IF(ISERROR(VLOOKUP(L$1&amp;$B30,'BASES DE DATOS'!$E$3:$H$1792,4,0))=TRUE,"",$B30&amp;" "&amp;VLOOKUP(L$1&amp;$B30,'BASES DE DATOS'!$E$3:$H$1792,4,0)))</f>
        <v>#REF!</v>
      </c>
      <c r="M30" t="e">
        <f>IF(LEN(M$1&amp;$B30)&lt;&gt;17,"",IF(ISERROR(VLOOKUP(M$1&amp;$B30,'BASES DE DATOS'!$E$3:$H$1792,4,0))=TRUE,"",$B30&amp;" "&amp;VLOOKUP(M$1&amp;$B30,'BASES DE DATOS'!$E$3:$H$1792,4,0)))</f>
        <v>#REF!</v>
      </c>
      <c r="N30" t="e">
        <f>IF(LEN(N$1&amp;$B30)&lt;&gt;17,"",IF(ISERROR(VLOOKUP(N$1&amp;$B30,'BASES DE DATOS'!$E$3:$H$1792,4,0))=TRUE,"",$B30&amp;" "&amp;VLOOKUP(N$1&amp;$B30,'BASES DE DATOS'!$E$3:$H$1792,4,0)))</f>
        <v>#REF!</v>
      </c>
      <c r="O30" t="e">
        <f>IF(LEN(O$1&amp;$B30)&lt;&gt;17,"",IF(ISERROR(VLOOKUP(O$1&amp;$B30,'BASES DE DATOS'!$E$3:$H$1792,4,0))=TRUE,"",$B30&amp;" "&amp;VLOOKUP(O$1&amp;$B30,'BASES DE DATOS'!$E$3:$H$1792,4,0)))</f>
        <v>#REF!</v>
      </c>
      <c r="P30" t="e">
        <f>IF(LEN(P$1&amp;$B30)&lt;&gt;17,"",IF(ISERROR(VLOOKUP(P$1&amp;$B30,'BASES DE DATOS'!$E$3:$H$1792,4,0))=TRUE,"",$B30&amp;" "&amp;VLOOKUP(P$1&amp;$B30,'BASES DE DATOS'!$E$3:$H$1792,4,0)))</f>
        <v>#REF!</v>
      </c>
      <c r="Q30" t="e">
        <f>IF(LEN(Q$1&amp;$B30)&lt;&gt;17,"",IF(ISERROR(VLOOKUP(Q$1&amp;$B30,'BASES DE DATOS'!$E$3:$H$1792,4,0))=TRUE,"",$B30&amp;" "&amp;VLOOKUP(Q$1&amp;$B30,'BASES DE DATOS'!$E$3:$H$1792,4,0)))</f>
        <v>#REF!</v>
      </c>
      <c r="R30" t="e">
        <f>IF(LEN(R$1&amp;$B30)&lt;&gt;17,"",IF(ISERROR(VLOOKUP(R$1&amp;$B30,'BASES DE DATOS'!$E$3:$H$1792,4,0))=TRUE,"",$B30&amp;" "&amp;VLOOKUP(R$1&amp;$B30,'BASES DE DATOS'!$E$3:$H$1792,4,0)))</f>
        <v>#REF!</v>
      </c>
      <c r="S30" t="e">
        <f>IF(LEN(S$1&amp;$B30)&lt;&gt;17,"",IF(ISERROR(VLOOKUP(S$1&amp;$B30,'BASES DE DATOS'!$E$3:$H$1792,4,0))=TRUE,"",$B30&amp;" "&amp;VLOOKUP(S$1&amp;$B30,'BASES DE DATOS'!$E$3:$H$1792,4,0)))</f>
        <v>#REF!</v>
      </c>
      <c r="T30" t="e">
        <f>IF(LEN(T$1&amp;$B30)&lt;&gt;17,"",IF(ISERROR(VLOOKUP(T$1&amp;$B30,'BASES DE DATOS'!$E$3:$H$1792,4,0))=TRUE,"",$B30&amp;" "&amp;VLOOKUP(T$1&amp;$B30,'BASES DE DATOS'!$E$3:$H$1792,4,0)))</f>
        <v>#REF!</v>
      </c>
      <c r="U30" t="e">
        <f>IF(LEN(U$1&amp;$B30)&lt;&gt;17,"",IF(ISERROR(VLOOKUP(U$1&amp;$B30,'BASES DE DATOS'!$E$3:$H$1792,4,0))=TRUE,"",$B30&amp;" "&amp;VLOOKUP(U$1&amp;$B30,'BASES DE DATOS'!$E$3:$H$1792,4,0)))</f>
        <v>#REF!</v>
      </c>
      <c r="V30" t="e">
        <f>IF(LEN(V$1&amp;$B30)&lt;&gt;17,"",IF(ISERROR(VLOOKUP(V$1&amp;$B30,'BASES DE DATOS'!$E$3:$H$1792,4,0))=TRUE,"",$B30&amp;" "&amp;VLOOKUP(V$1&amp;$B30,'BASES DE DATOS'!$E$3:$H$1792,4,0)))</f>
        <v>#REF!</v>
      </c>
    </row>
    <row r="31" spans="2:22" x14ac:dyDescent="0.2">
      <c r="B31" s="1">
        <v>29</v>
      </c>
      <c r="C31" t="e">
        <f>IF(LEN(C$1&amp;$B31)&lt;&gt;17,"",IF(ISERROR(VLOOKUP(C$1&amp;$B31,'BASES DE DATOS'!$E$3:$H$1792,4,0))=TRUE,"",$B31&amp;" "&amp;VLOOKUP(C$1&amp;$B31,'BASES DE DATOS'!$E$3:$H$1792,4,0)))</f>
        <v>#REF!</v>
      </c>
      <c r="D31" t="e">
        <f>IF(LEN(D$1&amp;$B31)&lt;&gt;17,"",IF(ISERROR(VLOOKUP(D$1&amp;$B31,'BASES DE DATOS'!$E$3:$H$1792,4,0))=TRUE,"",$B31&amp;" "&amp;VLOOKUP(D$1&amp;$B31,'BASES DE DATOS'!$E$3:$H$1792,4,0)))</f>
        <v>#REF!</v>
      </c>
      <c r="E31" t="e">
        <f>IF(LEN(E$1&amp;$B31)&lt;&gt;17,"",IF(ISERROR(VLOOKUP(E$1&amp;$B31,'BASES DE DATOS'!$E$3:$H$1792,4,0))=TRUE,"",$B31&amp;" "&amp;VLOOKUP(E$1&amp;$B31,'BASES DE DATOS'!$E$3:$H$1792,4,0)))</f>
        <v>#REF!</v>
      </c>
      <c r="F31" t="e">
        <f>IF(LEN(F$1&amp;$B31)&lt;&gt;17,"",IF(ISERROR(VLOOKUP(F$1&amp;$B31,'BASES DE DATOS'!$E$3:$H$1792,4,0))=TRUE,"",$B31&amp;" "&amp;VLOOKUP(F$1&amp;$B31,'BASES DE DATOS'!$E$3:$H$1792,4,0)))</f>
        <v>#REF!</v>
      </c>
      <c r="G31" t="e">
        <f>IF(LEN(G$1&amp;$B31)&lt;&gt;17,"",IF(ISERROR(VLOOKUP(G$1&amp;$B31,'BASES DE DATOS'!$E$3:$H$1792,4,0))=TRUE,"",$B31&amp;" "&amp;VLOOKUP(G$1&amp;$B31,'BASES DE DATOS'!$E$3:$H$1792,4,0)))</f>
        <v>#REF!</v>
      </c>
      <c r="H31" t="e">
        <f>IF(LEN(H$1&amp;$B31)&lt;&gt;17,"",IF(ISERROR(VLOOKUP(H$1&amp;$B31,'BASES DE DATOS'!$E$3:$H$1792,4,0))=TRUE,"",$B31&amp;" "&amp;VLOOKUP(H$1&amp;$B31,'BASES DE DATOS'!$E$3:$H$1792,4,0)))</f>
        <v>#REF!</v>
      </c>
      <c r="I31" t="e">
        <f>IF(LEN(I$1&amp;$B31)&lt;&gt;17,"",IF(ISERROR(VLOOKUP(I$1&amp;$B31,'BASES DE DATOS'!$E$3:$H$1792,4,0))=TRUE,"",$B31&amp;" "&amp;VLOOKUP(I$1&amp;$B31,'BASES DE DATOS'!$E$3:$H$1792,4,0)))</f>
        <v>#REF!</v>
      </c>
      <c r="J31" t="e">
        <f>IF(LEN(J$1&amp;$B31)&lt;&gt;17,"",IF(ISERROR(VLOOKUP(J$1&amp;$B31,'BASES DE DATOS'!$E$3:$H$1792,4,0))=TRUE,"",$B31&amp;" "&amp;VLOOKUP(J$1&amp;$B31,'BASES DE DATOS'!$E$3:$H$1792,4,0)))</f>
        <v>#REF!</v>
      </c>
      <c r="K31" t="e">
        <f>IF(LEN(K$1&amp;$B31)&lt;&gt;17,"",IF(ISERROR(VLOOKUP(K$1&amp;$B31,'BASES DE DATOS'!$E$3:$H$1792,4,0))=TRUE,"",$B31&amp;" "&amp;VLOOKUP(K$1&amp;$B31,'BASES DE DATOS'!$E$3:$H$1792,4,0)))</f>
        <v>#REF!</v>
      </c>
      <c r="L31" t="e">
        <f>IF(LEN(L$1&amp;$B31)&lt;&gt;17,"",IF(ISERROR(VLOOKUP(L$1&amp;$B31,'BASES DE DATOS'!$E$3:$H$1792,4,0))=TRUE,"",$B31&amp;" "&amp;VLOOKUP(L$1&amp;$B31,'BASES DE DATOS'!$E$3:$H$1792,4,0)))</f>
        <v>#REF!</v>
      </c>
      <c r="M31" t="e">
        <f>IF(LEN(M$1&amp;$B31)&lt;&gt;17,"",IF(ISERROR(VLOOKUP(M$1&amp;$B31,'BASES DE DATOS'!$E$3:$H$1792,4,0))=TRUE,"",$B31&amp;" "&amp;VLOOKUP(M$1&amp;$B31,'BASES DE DATOS'!$E$3:$H$1792,4,0)))</f>
        <v>#REF!</v>
      </c>
      <c r="N31" t="e">
        <f>IF(LEN(N$1&amp;$B31)&lt;&gt;17,"",IF(ISERROR(VLOOKUP(N$1&amp;$B31,'BASES DE DATOS'!$E$3:$H$1792,4,0))=TRUE,"",$B31&amp;" "&amp;VLOOKUP(N$1&amp;$B31,'BASES DE DATOS'!$E$3:$H$1792,4,0)))</f>
        <v>#REF!</v>
      </c>
      <c r="O31" t="e">
        <f>IF(LEN(O$1&amp;$B31)&lt;&gt;17,"",IF(ISERROR(VLOOKUP(O$1&amp;$B31,'BASES DE DATOS'!$E$3:$H$1792,4,0))=TRUE,"",$B31&amp;" "&amp;VLOOKUP(O$1&amp;$B31,'BASES DE DATOS'!$E$3:$H$1792,4,0)))</f>
        <v>#REF!</v>
      </c>
      <c r="P31" t="e">
        <f>IF(LEN(P$1&amp;$B31)&lt;&gt;17,"",IF(ISERROR(VLOOKUP(P$1&amp;$B31,'BASES DE DATOS'!$E$3:$H$1792,4,0))=TRUE,"",$B31&amp;" "&amp;VLOOKUP(P$1&amp;$B31,'BASES DE DATOS'!$E$3:$H$1792,4,0)))</f>
        <v>#REF!</v>
      </c>
      <c r="Q31" t="e">
        <f>IF(LEN(Q$1&amp;$B31)&lt;&gt;17,"",IF(ISERROR(VLOOKUP(Q$1&amp;$B31,'BASES DE DATOS'!$E$3:$H$1792,4,0))=TRUE,"",$B31&amp;" "&amp;VLOOKUP(Q$1&amp;$B31,'BASES DE DATOS'!$E$3:$H$1792,4,0)))</f>
        <v>#REF!</v>
      </c>
      <c r="R31" t="e">
        <f>IF(LEN(R$1&amp;$B31)&lt;&gt;17,"",IF(ISERROR(VLOOKUP(R$1&amp;$B31,'BASES DE DATOS'!$E$3:$H$1792,4,0))=TRUE,"",$B31&amp;" "&amp;VLOOKUP(R$1&amp;$B31,'BASES DE DATOS'!$E$3:$H$1792,4,0)))</f>
        <v>#REF!</v>
      </c>
      <c r="S31" t="e">
        <f>IF(LEN(S$1&amp;$B31)&lt;&gt;17,"",IF(ISERROR(VLOOKUP(S$1&amp;$B31,'BASES DE DATOS'!$E$3:$H$1792,4,0))=TRUE,"",$B31&amp;" "&amp;VLOOKUP(S$1&amp;$B31,'BASES DE DATOS'!$E$3:$H$1792,4,0)))</f>
        <v>#REF!</v>
      </c>
      <c r="T31" t="e">
        <f>IF(LEN(T$1&amp;$B31)&lt;&gt;17,"",IF(ISERROR(VLOOKUP(T$1&amp;$B31,'BASES DE DATOS'!$E$3:$H$1792,4,0))=TRUE,"",$B31&amp;" "&amp;VLOOKUP(T$1&amp;$B31,'BASES DE DATOS'!$E$3:$H$1792,4,0)))</f>
        <v>#REF!</v>
      </c>
      <c r="U31" t="e">
        <f>IF(LEN(U$1&amp;$B31)&lt;&gt;17,"",IF(ISERROR(VLOOKUP(U$1&amp;$B31,'BASES DE DATOS'!$E$3:$H$1792,4,0))=TRUE,"",$B31&amp;" "&amp;VLOOKUP(U$1&amp;$B31,'BASES DE DATOS'!$E$3:$H$1792,4,0)))</f>
        <v>#REF!</v>
      </c>
      <c r="V31" t="e">
        <f>IF(LEN(V$1&amp;$B31)&lt;&gt;17,"",IF(ISERROR(VLOOKUP(V$1&amp;$B31,'BASES DE DATOS'!$E$3:$H$1792,4,0))=TRUE,"",$B31&amp;" "&amp;VLOOKUP(V$1&amp;$B31,'BASES DE DATOS'!$E$3:$H$1792,4,0)))</f>
        <v>#REF!</v>
      </c>
    </row>
    <row r="32" spans="2:22" x14ac:dyDescent="0.2">
      <c r="B32" s="1">
        <v>30</v>
      </c>
      <c r="C32" t="e">
        <f>IF(LEN(C$1&amp;$B32)&lt;&gt;17,"",IF(ISERROR(VLOOKUP(C$1&amp;$B32,'BASES DE DATOS'!$E$3:$H$1792,4,0))=TRUE,"",$B32&amp;" "&amp;VLOOKUP(C$1&amp;$B32,'BASES DE DATOS'!$E$3:$H$1792,4,0)))</f>
        <v>#REF!</v>
      </c>
      <c r="D32" t="e">
        <f>IF(LEN(D$1&amp;$B32)&lt;&gt;17,"",IF(ISERROR(VLOOKUP(D$1&amp;$B32,'BASES DE DATOS'!$E$3:$H$1792,4,0))=TRUE,"",$B32&amp;" "&amp;VLOOKUP(D$1&amp;$B32,'BASES DE DATOS'!$E$3:$H$1792,4,0)))</f>
        <v>#REF!</v>
      </c>
      <c r="E32" t="e">
        <f>IF(LEN(E$1&amp;$B32)&lt;&gt;17,"",IF(ISERROR(VLOOKUP(E$1&amp;$B32,'BASES DE DATOS'!$E$3:$H$1792,4,0))=TRUE,"",$B32&amp;" "&amp;VLOOKUP(E$1&amp;$B32,'BASES DE DATOS'!$E$3:$H$1792,4,0)))</f>
        <v>#REF!</v>
      </c>
      <c r="F32" t="e">
        <f>IF(LEN(F$1&amp;$B32)&lt;&gt;17,"",IF(ISERROR(VLOOKUP(F$1&amp;$B32,'BASES DE DATOS'!$E$3:$H$1792,4,0))=TRUE,"",$B32&amp;" "&amp;VLOOKUP(F$1&amp;$B32,'BASES DE DATOS'!$E$3:$H$1792,4,0)))</f>
        <v>#REF!</v>
      </c>
      <c r="G32" t="e">
        <f>IF(LEN(G$1&amp;$B32)&lt;&gt;17,"",IF(ISERROR(VLOOKUP(G$1&amp;$B32,'BASES DE DATOS'!$E$3:$H$1792,4,0))=TRUE,"",$B32&amp;" "&amp;VLOOKUP(G$1&amp;$B32,'BASES DE DATOS'!$E$3:$H$1792,4,0)))</f>
        <v>#REF!</v>
      </c>
      <c r="H32" t="e">
        <f>IF(LEN(H$1&amp;$B32)&lt;&gt;17,"",IF(ISERROR(VLOOKUP(H$1&amp;$B32,'BASES DE DATOS'!$E$3:$H$1792,4,0))=TRUE,"",$B32&amp;" "&amp;VLOOKUP(H$1&amp;$B32,'BASES DE DATOS'!$E$3:$H$1792,4,0)))</f>
        <v>#REF!</v>
      </c>
      <c r="I32" t="e">
        <f>IF(LEN(I$1&amp;$B32)&lt;&gt;17,"",IF(ISERROR(VLOOKUP(I$1&amp;$B32,'BASES DE DATOS'!$E$3:$H$1792,4,0))=TRUE,"",$B32&amp;" "&amp;VLOOKUP(I$1&amp;$B32,'BASES DE DATOS'!$E$3:$H$1792,4,0)))</f>
        <v>#REF!</v>
      </c>
      <c r="J32" t="e">
        <f>IF(LEN(J$1&amp;$B32)&lt;&gt;17,"",IF(ISERROR(VLOOKUP(J$1&amp;$B32,'BASES DE DATOS'!$E$3:$H$1792,4,0))=TRUE,"",$B32&amp;" "&amp;VLOOKUP(J$1&amp;$B32,'BASES DE DATOS'!$E$3:$H$1792,4,0)))</f>
        <v>#REF!</v>
      </c>
      <c r="K32" t="e">
        <f>IF(LEN(K$1&amp;$B32)&lt;&gt;17,"",IF(ISERROR(VLOOKUP(K$1&amp;$B32,'BASES DE DATOS'!$E$3:$H$1792,4,0))=TRUE,"",$B32&amp;" "&amp;VLOOKUP(K$1&amp;$B32,'BASES DE DATOS'!$E$3:$H$1792,4,0)))</f>
        <v>#REF!</v>
      </c>
      <c r="L32" t="e">
        <f>IF(LEN(L$1&amp;$B32)&lt;&gt;17,"",IF(ISERROR(VLOOKUP(L$1&amp;$B32,'BASES DE DATOS'!$E$3:$H$1792,4,0))=TRUE,"",$B32&amp;" "&amp;VLOOKUP(L$1&amp;$B32,'BASES DE DATOS'!$E$3:$H$1792,4,0)))</f>
        <v>#REF!</v>
      </c>
      <c r="M32" t="e">
        <f>IF(LEN(M$1&amp;$B32)&lt;&gt;17,"",IF(ISERROR(VLOOKUP(M$1&amp;$B32,'BASES DE DATOS'!$E$3:$H$1792,4,0))=TRUE,"",$B32&amp;" "&amp;VLOOKUP(M$1&amp;$B32,'BASES DE DATOS'!$E$3:$H$1792,4,0)))</f>
        <v>#REF!</v>
      </c>
      <c r="N32" t="e">
        <f>IF(LEN(N$1&amp;$B32)&lt;&gt;17,"",IF(ISERROR(VLOOKUP(N$1&amp;$B32,'BASES DE DATOS'!$E$3:$H$1792,4,0))=TRUE,"",$B32&amp;" "&amp;VLOOKUP(N$1&amp;$B32,'BASES DE DATOS'!$E$3:$H$1792,4,0)))</f>
        <v>#REF!</v>
      </c>
      <c r="O32" t="e">
        <f>IF(LEN(O$1&amp;$B32)&lt;&gt;17,"",IF(ISERROR(VLOOKUP(O$1&amp;$B32,'BASES DE DATOS'!$E$3:$H$1792,4,0))=TRUE,"",$B32&amp;" "&amp;VLOOKUP(O$1&amp;$B32,'BASES DE DATOS'!$E$3:$H$1792,4,0)))</f>
        <v>#REF!</v>
      </c>
      <c r="P32" t="e">
        <f>IF(LEN(P$1&amp;$B32)&lt;&gt;17,"",IF(ISERROR(VLOOKUP(P$1&amp;$B32,'BASES DE DATOS'!$E$3:$H$1792,4,0))=TRUE,"",$B32&amp;" "&amp;VLOOKUP(P$1&amp;$B32,'BASES DE DATOS'!$E$3:$H$1792,4,0)))</f>
        <v>#REF!</v>
      </c>
      <c r="Q32" t="e">
        <f>IF(LEN(Q$1&amp;$B32)&lt;&gt;17,"",IF(ISERROR(VLOOKUP(Q$1&amp;$B32,'BASES DE DATOS'!$E$3:$H$1792,4,0))=TRUE,"",$B32&amp;" "&amp;VLOOKUP(Q$1&amp;$B32,'BASES DE DATOS'!$E$3:$H$1792,4,0)))</f>
        <v>#REF!</v>
      </c>
      <c r="R32" t="e">
        <f>IF(LEN(R$1&amp;$B32)&lt;&gt;17,"",IF(ISERROR(VLOOKUP(R$1&amp;$B32,'BASES DE DATOS'!$E$3:$H$1792,4,0))=TRUE,"",$B32&amp;" "&amp;VLOOKUP(R$1&amp;$B32,'BASES DE DATOS'!$E$3:$H$1792,4,0)))</f>
        <v>#REF!</v>
      </c>
      <c r="S32" t="e">
        <f>IF(LEN(S$1&amp;$B32)&lt;&gt;17,"",IF(ISERROR(VLOOKUP(S$1&amp;$B32,'BASES DE DATOS'!$E$3:$H$1792,4,0))=TRUE,"",$B32&amp;" "&amp;VLOOKUP(S$1&amp;$B32,'BASES DE DATOS'!$E$3:$H$1792,4,0)))</f>
        <v>#REF!</v>
      </c>
      <c r="T32" t="e">
        <f>IF(LEN(T$1&amp;$B32)&lt;&gt;17,"",IF(ISERROR(VLOOKUP(T$1&amp;$B32,'BASES DE DATOS'!$E$3:$H$1792,4,0))=TRUE,"",$B32&amp;" "&amp;VLOOKUP(T$1&amp;$B32,'BASES DE DATOS'!$E$3:$H$1792,4,0)))</f>
        <v>#REF!</v>
      </c>
      <c r="U32" t="e">
        <f>IF(LEN(U$1&amp;$B32)&lt;&gt;17,"",IF(ISERROR(VLOOKUP(U$1&amp;$B32,'BASES DE DATOS'!$E$3:$H$1792,4,0))=TRUE,"",$B32&amp;" "&amp;VLOOKUP(U$1&amp;$B32,'BASES DE DATOS'!$E$3:$H$1792,4,0)))</f>
        <v>#REF!</v>
      </c>
      <c r="V32" t="e">
        <f>IF(LEN(V$1&amp;$B32)&lt;&gt;17,"",IF(ISERROR(VLOOKUP(V$1&amp;$B32,'BASES DE DATOS'!$E$3:$H$1792,4,0))=TRUE,"",$B32&amp;" "&amp;VLOOKUP(V$1&amp;$B32,'BASES DE DATOS'!$E$3:$H$1792,4,0)))</f>
        <v>#REF!</v>
      </c>
    </row>
    <row r="34" spans="1:22" x14ac:dyDescent="0.2">
      <c r="A34">
        <f>21+6</f>
        <v>27</v>
      </c>
      <c r="C34" t="e">
        <f>C1&amp;MID(#REF!,1,2)</f>
        <v>#REF!</v>
      </c>
      <c r="D34" t="e">
        <f>D1&amp;MID(#REF!,1,2)</f>
        <v>#REF!</v>
      </c>
      <c r="E34" t="e">
        <f>E1&amp;MID(#REF!,1,2)</f>
        <v>#REF!</v>
      </c>
      <c r="F34" t="e">
        <f>F1&amp;MID(#REF!,1,2)</f>
        <v>#REF!</v>
      </c>
      <c r="G34" t="e">
        <f>G1&amp;MID(#REF!,1,2)</f>
        <v>#REF!</v>
      </c>
      <c r="H34" t="e">
        <f>H1&amp;MID(#REF!,1,2)</f>
        <v>#REF!</v>
      </c>
      <c r="I34" t="e">
        <f>I1&amp;MID(#REF!,1,2)</f>
        <v>#REF!</v>
      </c>
      <c r="J34" t="e">
        <f>J1&amp;MID(#REF!,1,2)</f>
        <v>#REF!</v>
      </c>
      <c r="K34" t="e">
        <f>K1&amp;MID(#REF!,1,2)</f>
        <v>#REF!</v>
      </c>
      <c r="L34" t="e">
        <f>L1&amp;MID(#REF!,1,2)</f>
        <v>#REF!</v>
      </c>
      <c r="M34" t="e">
        <f>M1&amp;MID(#REF!,1,2)</f>
        <v>#REF!</v>
      </c>
      <c r="N34" t="e">
        <f>N1&amp;MID(#REF!,1,2)</f>
        <v>#REF!</v>
      </c>
      <c r="O34" t="e">
        <f>O1&amp;MID(#REF!,1,2)</f>
        <v>#REF!</v>
      </c>
      <c r="P34" t="e">
        <f>P1&amp;MID(#REF!,1,2)</f>
        <v>#REF!</v>
      </c>
      <c r="Q34" t="e">
        <f>Q1&amp;MID(#REF!,1,2)</f>
        <v>#REF!</v>
      </c>
      <c r="R34" t="e">
        <f>R1&amp;MID(#REF!,1,2)</f>
        <v>#REF!</v>
      </c>
      <c r="S34" t="e">
        <f>S1&amp;MID(#REF!,1,2)</f>
        <v>#REF!</v>
      </c>
      <c r="T34" t="e">
        <f>T1&amp;MID(#REF!,1,2)</f>
        <v>#REF!</v>
      </c>
      <c r="U34" t="e">
        <f>U1&amp;MID(#REF!,1,2)</f>
        <v>#REF!</v>
      </c>
      <c r="V34" t="e">
        <f>V1&amp;MID(#REF!,1,2)</f>
        <v>#REF!</v>
      </c>
    </row>
    <row r="35" spans="1:22" x14ac:dyDescent="0.2">
      <c r="A35">
        <f>+A34+6</f>
        <v>33</v>
      </c>
      <c r="C35" s="39" t="s">
        <v>28</v>
      </c>
      <c r="D35" s="39" t="s">
        <v>1068</v>
      </c>
      <c r="E35" s="39" t="s">
        <v>1069</v>
      </c>
      <c r="F35" s="39" t="s">
        <v>1070</v>
      </c>
      <c r="G35" s="39" t="s">
        <v>1071</v>
      </c>
      <c r="H35" s="39" t="s">
        <v>1072</v>
      </c>
      <c r="I35" s="39" t="s">
        <v>1073</v>
      </c>
      <c r="J35" s="39" t="s">
        <v>1074</v>
      </c>
      <c r="K35" s="39" t="s">
        <v>1075</v>
      </c>
      <c r="L35" s="39" t="s">
        <v>1076</v>
      </c>
      <c r="M35" s="39" t="s">
        <v>1077</v>
      </c>
      <c r="N35" s="39" t="s">
        <v>1078</v>
      </c>
      <c r="O35" s="39" t="s">
        <v>1079</v>
      </c>
      <c r="P35" s="39" t="s">
        <v>1080</v>
      </c>
      <c r="Q35" s="39" t="s">
        <v>1081</v>
      </c>
      <c r="R35" s="39" t="s">
        <v>1082</v>
      </c>
      <c r="S35" s="39" t="s">
        <v>1083</v>
      </c>
      <c r="T35" s="39" t="s">
        <v>1084</v>
      </c>
      <c r="U35" s="39" t="s">
        <v>1085</v>
      </c>
      <c r="V35" s="39" t="s">
        <v>1086</v>
      </c>
    </row>
    <row r="36" spans="1:22" x14ac:dyDescent="0.2">
      <c r="A36">
        <f t="shared" ref="A36:A152" si="0">+A35+6</f>
        <v>39</v>
      </c>
      <c r="B36" s="2" t="s">
        <v>20</v>
      </c>
      <c r="C36" t="e">
        <f>IF(LEN(C$34&amp;$B36)&lt;&gt;20,"",IF(ISERROR(VLOOKUP(C$34&amp;$B36,'BASES DE DATOS'!$F$3:$J$1796,4,0))=TRUE,"",$B36&amp;" "&amp;VLOOKUP(C$34&amp;$B36,'BASES DE DATOS'!$F$3:$J$1796,4,0)))</f>
        <v>#REF!</v>
      </c>
      <c r="D36" t="e">
        <f>IF(LEN(D$34&amp;$B36)&lt;&gt;20,"",IF(ISERROR(VLOOKUP(D$34&amp;$B36,'BASES DE DATOS'!$F$3:$J$1796,4,0))=TRUE,"",$B36&amp;" "&amp;VLOOKUP(D$34&amp;$B36,'BASES DE DATOS'!$F$3:$J$1796,4,0)))</f>
        <v>#REF!</v>
      </c>
      <c r="E36" t="e">
        <f>IF(LEN(E$34&amp;$B36)&lt;&gt;20,"",IF(ISERROR(VLOOKUP(E$34&amp;$B36,'BASES DE DATOS'!$F$3:$J$1796,4,0))=TRUE,"",$B36&amp;" "&amp;VLOOKUP(E$34&amp;$B36,'BASES DE DATOS'!$F$3:$J$1796,4,0)))</f>
        <v>#REF!</v>
      </c>
      <c r="F36" t="e">
        <f>IF(LEN(F$34&amp;$B36)&lt;&gt;20,"",IF(ISERROR(VLOOKUP(F$34&amp;$B36,'BASES DE DATOS'!$F$3:$J$1796,4,0))=TRUE,"",$B36&amp;" "&amp;VLOOKUP(F$34&amp;$B36,'BASES DE DATOS'!$F$3:$J$1796,4,0)))</f>
        <v>#REF!</v>
      </c>
      <c r="G36" t="e">
        <f>IF(LEN(G$34&amp;$B36)&lt;&gt;20,"",IF(ISERROR(VLOOKUP(G$34&amp;$B36,'BASES DE DATOS'!$F$3:$J$1796,4,0))=TRUE,"",$B36&amp;" "&amp;VLOOKUP(G$34&amp;$B36,'BASES DE DATOS'!$F$3:$J$1796,4,0)))</f>
        <v>#REF!</v>
      </c>
      <c r="H36" t="e">
        <f>IF(LEN(H$34&amp;$B36)&lt;&gt;20,"",IF(ISERROR(VLOOKUP(H$34&amp;$B36,'BASES DE DATOS'!$F$3:$J$1796,4,0))=TRUE,"",$B36&amp;" "&amp;VLOOKUP(H$34&amp;$B36,'BASES DE DATOS'!$F$3:$J$1796,4,0)))</f>
        <v>#REF!</v>
      </c>
      <c r="I36" t="e">
        <f>IF(LEN(I$34&amp;$B36)&lt;&gt;20,"",IF(ISERROR(VLOOKUP(I$34&amp;$B36,'BASES DE DATOS'!$F$3:$J$1796,4,0))=TRUE,"",$B36&amp;" "&amp;VLOOKUP(I$34&amp;$B36,'BASES DE DATOS'!$F$3:$J$1796,4,0)))</f>
        <v>#REF!</v>
      </c>
      <c r="J36" t="e">
        <f>IF(LEN(J$34&amp;$B36)&lt;&gt;20,"",IF(ISERROR(VLOOKUP(J$34&amp;$B36,'BASES DE DATOS'!$F$3:$J$1796,4,0))=TRUE,"",$B36&amp;" "&amp;VLOOKUP(J$34&amp;$B36,'BASES DE DATOS'!$F$3:$J$1796,4,0)))</f>
        <v>#REF!</v>
      </c>
      <c r="K36" t="e">
        <f>IF(LEN(K$34&amp;$B36)&lt;&gt;20,"",IF(ISERROR(VLOOKUP(K$34&amp;$B36,'BASES DE DATOS'!$F$3:$J$1796,4,0))=TRUE,"",$B36&amp;" "&amp;VLOOKUP(K$34&amp;$B36,'BASES DE DATOS'!$F$3:$J$1796,4,0)))</f>
        <v>#REF!</v>
      </c>
      <c r="L36" t="e">
        <f>IF(LEN(L$34&amp;$B36)&lt;&gt;20,"",IF(ISERROR(VLOOKUP(L$34&amp;$B36,'BASES DE DATOS'!$F$3:$J$1796,4,0))=TRUE,"",$B36&amp;" "&amp;VLOOKUP(L$34&amp;$B36,'BASES DE DATOS'!$F$3:$J$1796,4,0)))</f>
        <v>#REF!</v>
      </c>
      <c r="M36" t="e">
        <f>IF(LEN(M$34&amp;$B36)&lt;&gt;20,"",IF(ISERROR(VLOOKUP(M$34&amp;$B36,'BASES DE DATOS'!$F$3:$J$1796,4,0))=TRUE,"",$B36&amp;" "&amp;VLOOKUP(M$34&amp;$B36,'BASES DE DATOS'!$F$3:$J$1796,4,0)))</f>
        <v>#REF!</v>
      </c>
      <c r="N36" t="e">
        <f>IF(LEN(N$34&amp;$B36)&lt;&gt;20,"",IF(ISERROR(VLOOKUP(N$34&amp;$B36,'BASES DE DATOS'!$F$3:$J$1796,4,0))=TRUE,"",$B36&amp;" "&amp;VLOOKUP(N$34&amp;$B36,'BASES DE DATOS'!$F$3:$J$1796,4,0)))</f>
        <v>#REF!</v>
      </c>
      <c r="O36" t="e">
        <f>IF(LEN(O$34&amp;$B36)&lt;&gt;20,"",IF(ISERROR(VLOOKUP(O$34&amp;$B36,'BASES DE DATOS'!$F$3:$J$1796,4,0))=TRUE,"",$B36&amp;" "&amp;VLOOKUP(O$34&amp;$B36,'BASES DE DATOS'!$F$3:$J$1796,4,0)))</f>
        <v>#REF!</v>
      </c>
      <c r="P36" t="e">
        <f>IF(LEN(P$34&amp;$B36)&lt;&gt;20,"",IF(ISERROR(VLOOKUP(P$34&amp;$B36,'BASES DE DATOS'!$F$3:$J$1796,4,0))=TRUE,"",$B36&amp;" "&amp;VLOOKUP(P$34&amp;$B36,'BASES DE DATOS'!$F$3:$J$1796,4,0)))</f>
        <v>#REF!</v>
      </c>
      <c r="Q36" t="e">
        <f>IF(LEN(Q$34&amp;$B36)&lt;&gt;20,"",IF(ISERROR(VLOOKUP(Q$34&amp;$B36,'BASES DE DATOS'!$F$3:$J$1796,4,0))=TRUE,"",$B36&amp;" "&amp;VLOOKUP(Q$34&amp;$B36,'BASES DE DATOS'!$F$3:$J$1796,4,0)))</f>
        <v>#REF!</v>
      </c>
      <c r="R36" t="e">
        <f>IF(LEN(R$34&amp;$B36)&lt;&gt;20,"",IF(ISERROR(VLOOKUP(R$34&amp;$B36,'BASES DE DATOS'!$F$3:$J$1796,4,0))=TRUE,"",$B36&amp;" "&amp;VLOOKUP(R$34&amp;$B36,'BASES DE DATOS'!$F$3:$J$1796,4,0)))</f>
        <v>#REF!</v>
      </c>
      <c r="S36" t="e">
        <f>IF(LEN(S$34&amp;$B36)&lt;&gt;20,"",IF(ISERROR(VLOOKUP(S$34&amp;$B36,'BASES DE DATOS'!$F$3:$J$1796,4,0))=TRUE,"",$B36&amp;" "&amp;VLOOKUP(S$34&amp;$B36,'BASES DE DATOS'!$F$3:$J$1796,4,0)))</f>
        <v>#REF!</v>
      </c>
      <c r="T36" t="e">
        <f>IF(LEN(T$34&amp;$B36)&lt;&gt;20,"",IF(ISERROR(VLOOKUP(T$34&amp;$B36,'BASES DE DATOS'!$F$3:$J$1796,4,0))=TRUE,"",$B36&amp;" "&amp;VLOOKUP(T$34&amp;$B36,'BASES DE DATOS'!$F$3:$J$1796,4,0)))</f>
        <v>#REF!</v>
      </c>
      <c r="U36" t="e">
        <f>IF(LEN(U$34&amp;$B36)&lt;&gt;20,"",IF(ISERROR(VLOOKUP(U$34&amp;$B36,'BASES DE DATOS'!$F$3:$J$1796,4,0))=TRUE,"",$B36&amp;" "&amp;VLOOKUP(U$34&amp;$B36,'BASES DE DATOS'!$F$3:$J$1796,4,0)))</f>
        <v>#REF!</v>
      </c>
      <c r="V36" t="e">
        <f>IF(LEN(V$34&amp;$B36)&lt;&gt;20,"",IF(ISERROR(VLOOKUP(V$34&amp;$B36,'BASES DE DATOS'!$F$3:$J$1796,4,0))=TRUE,"",$B36&amp;" "&amp;VLOOKUP(V$34&amp;$B36,'BASES DE DATOS'!$F$3:$J$1796,4,0)))</f>
        <v>#REF!</v>
      </c>
    </row>
    <row r="37" spans="1:22" x14ac:dyDescent="0.2">
      <c r="A37">
        <f t="shared" si="0"/>
        <v>45</v>
      </c>
      <c r="B37" s="2" t="s">
        <v>15</v>
      </c>
      <c r="C37" t="e">
        <f>IF(LEN(C$34&amp;$B37)&lt;&gt;20,"",IF(ISERROR(VLOOKUP(C$34&amp;$B37,'BASES DE DATOS'!$F$3:$J$1796,4,0))=TRUE,"",$B37&amp;" "&amp;VLOOKUP(C$34&amp;$B37,'BASES DE DATOS'!$F$3:$J$1796,4,0)))</f>
        <v>#REF!</v>
      </c>
      <c r="D37" t="e">
        <f>IF(LEN(D$34&amp;$B37)&lt;&gt;20,"",IF(ISERROR(VLOOKUP(D$34&amp;$B37,'BASES DE DATOS'!$F$3:$J$1796,4,0))=TRUE,"",$B37&amp;" "&amp;VLOOKUP(D$34&amp;$B37,'BASES DE DATOS'!$F$3:$J$1796,4,0)))</f>
        <v>#REF!</v>
      </c>
      <c r="E37" t="e">
        <f>IF(LEN(E$34&amp;$B37)&lt;&gt;20,"",IF(ISERROR(VLOOKUP(E$34&amp;$B37,'BASES DE DATOS'!$F$3:$J$1796,4,0))=TRUE,"",$B37&amp;" "&amp;VLOOKUP(E$34&amp;$B37,'BASES DE DATOS'!$F$3:$J$1796,4,0)))</f>
        <v>#REF!</v>
      </c>
      <c r="F37" t="e">
        <f>IF(LEN(F$34&amp;$B37)&lt;&gt;20,"",IF(ISERROR(VLOOKUP(F$34&amp;$B37,'BASES DE DATOS'!$F$3:$J$1796,4,0))=TRUE,"",$B37&amp;" "&amp;VLOOKUP(F$34&amp;$B37,'BASES DE DATOS'!$F$3:$J$1796,4,0)))</f>
        <v>#REF!</v>
      </c>
      <c r="G37" t="e">
        <f>IF(LEN(G$34&amp;$B37)&lt;&gt;20,"",IF(ISERROR(VLOOKUP(G$34&amp;$B37,'BASES DE DATOS'!$F$3:$J$1796,4,0))=TRUE,"",$B37&amp;" "&amp;VLOOKUP(G$34&amp;$B37,'BASES DE DATOS'!$F$3:$J$1796,4,0)))</f>
        <v>#REF!</v>
      </c>
      <c r="H37" t="e">
        <f>IF(LEN(H$34&amp;$B37)&lt;&gt;20,"",IF(ISERROR(VLOOKUP(H$34&amp;$B37,'BASES DE DATOS'!$F$3:$J$1796,4,0))=TRUE,"",$B37&amp;" "&amp;VLOOKUP(H$34&amp;$B37,'BASES DE DATOS'!$F$3:$J$1796,4,0)))</f>
        <v>#REF!</v>
      </c>
      <c r="I37" t="e">
        <f>IF(LEN(I$34&amp;$B37)&lt;&gt;20,"",IF(ISERROR(VLOOKUP(I$34&amp;$B37,'BASES DE DATOS'!$F$3:$J$1796,4,0))=TRUE,"",$B37&amp;" "&amp;VLOOKUP(I$34&amp;$B37,'BASES DE DATOS'!$F$3:$J$1796,4,0)))</f>
        <v>#REF!</v>
      </c>
      <c r="J37" t="e">
        <f>IF(LEN(J$34&amp;$B37)&lt;&gt;20,"",IF(ISERROR(VLOOKUP(J$34&amp;$B37,'BASES DE DATOS'!$F$3:$J$1796,4,0))=TRUE,"",$B37&amp;" "&amp;VLOOKUP(J$34&amp;$B37,'BASES DE DATOS'!$F$3:$J$1796,4,0)))</f>
        <v>#REF!</v>
      </c>
      <c r="K37" t="e">
        <f>IF(LEN(K$34&amp;$B37)&lt;&gt;20,"",IF(ISERROR(VLOOKUP(K$34&amp;$B37,'BASES DE DATOS'!$F$3:$J$1796,4,0))=TRUE,"",$B37&amp;" "&amp;VLOOKUP(K$34&amp;$B37,'BASES DE DATOS'!$F$3:$J$1796,4,0)))</f>
        <v>#REF!</v>
      </c>
      <c r="L37" t="e">
        <f>IF(LEN(L$34&amp;$B37)&lt;&gt;20,"",IF(ISERROR(VLOOKUP(L$34&amp;$B37,'BASES DE DATOS'!$F$3:$J$1796,4,0))=TRUE,"",$B37&amp;" "&amp;VLOOKUP(L$34&amp;$B37,'BASES DE DATOS'!$F$3:$J$1796,4,0)))</f>
        <v>#REF!</v>
      </c>
      <c r="M37" t="e">
        <f>IF(LEN(M$34&amp;$B37)&lt;&gt;20,"",IF(ISERROR(VLOOKUP(M$34&amp;$B37,'BASES DE DATOS'!$F$3:$J$1796,4,0))=TRUE,"",$B37&amp;" "&amp;VLOOKUP(M$34&amp;$B37,'BASES DE DATOS'!$F$3:$J$1796,4,0)))</f>
        <v>#REF!</v>
      </c>
      <c r="N37" t="e">
        <f>IF(LEN(N$34&amp;$B37)&lt;&gt;20,"",IF(ISERROR(VLOOKUP(N$34&amp;$B37,'BASES DE DATOS'!$F$3:$J$1796,4,0))=TRUE,"",$B37&amp;" "&amp;VLOOKUP(N$34&amp;$B37,'BASES DE DATOS'!$F$3:$J$1796,4,0)))</f>
        <v>#REF!</v>
      </c>
      <c r="O37" t="e">
        <f>IF(LEN(O$34&amp;$B37)&lt;&gt;20,"",IF(ISERROR(VLOOKUP(O$34&amp;$B37,'BASES DE DATOS'!$F$3:$J$1796,4,0))=TRUE,"",$B37&amp;" "&amp;VLOOKUP(O$34&amp;$B37,'BASES DE DATOS'!$F$3:$J$1796,4,0)))</f>
        <v>#REF!</v>
      </c>
      <c r="P37" t="e">
        <f>IF(LEN(P$34&amp;$B37)&lt;&gt;20,"",IF(ISERROR(VLOOKUP(P$34&amp;$B37,'BASES DE DATOS'!$F$3:$J$1796,4,0))=TRUE,"",$B37&amp;" "&amp;VLOOKUP(P$34&amp;$B37,'BASES DE DATOS'!$F$3:$J$1796,4,0)))</f>
        <v>#REF!</v>
      </c>
      <c r="Q37" t="e">
        <f>IF(LEN(Q$34&amp;$B37)&lt;&gt;20,"",IF(ISERROR(VLOOKUP(Q$34&amp;$B37,'BASES DE DATOS'!$F$3:$J$1796,4,0))=TRUE,"",$B37&amp;" "&amp;VLOOKUP(Q$34&amp;$B37,'BASES DE DATOS'!$F$3:$J$1796,4,0)))</f>
        <v>#REF!</v>
      </c>
      <c r="R37" t="e">
        <f>IF(LEN(R$34&amp;$B37)&lt;&gt;20,"",IF(ISERROR(VLOOKUP(R$34&amp;$B37,'BASES DE DATOS'!$F$3:$J$1796,4,0))=TRUE,"",$B37&amp;" "&amp;VLOOKUP(R$34&amp;$B37,'BASES DE DATOS'!$F$3:$J$1796,4,0)))</f>
        <v>#REF!</v>
      </c>
      <c r="S37" t="e">
        <f>IF(LEN(S$34&amp;$B37)&lt;&gt;20,"",IF(ISERROR(VLOOKUP(S$34&amp;$B37,'BASES DE DATOS'!$F$3:$J$1796,4,0))=TRUE,"",$B37&amp;" "&amp;VLOOKUP(S$34&amp;$B37,'BASES DE DATOS'!$F$3:$J$1796,4,0)))</f>
        <v>#REF!</v>
      </c>
      <c r="T37" t="e">
        <f>IF(LEN(T$34&amp;$B37)&lt;&gt;20,"",IF(ISERROR(VLOOKUP(T$34&amp;$B37,'BASES DE DATOS'!$F$3:$J$1796,4,0))=TRUE,"",$B37&amp;" "&amp;VLOOKUP(T$34&amp;$B37,'BASES DE DATOS'!$F$3:$J$1796,4,0)))</f>
        <v>#REF!</v>
      </c>
      <c r="U37" t="e">
        <f>IF(LEN(U$34&amp;$B37)&lt;&gt;20,"",IF(ISERROR(VLOOKUP(U$34&amp;$B37,'BASES DE DATOS'!$F$3:$J$1796,4,0))=TRUE,"",$B37&amp;" "&amp;VLOOKUP(U$34&amp;$B37,'BASES DE DATOS'!$F$3:$J$1796,4,0)))</f>
        <v>#REF!</v>
      </c>
      <c r="V37" t="e">
        <f>IF(LEN(V$34&amp;$B37)&lt;&gt;20,"",IF(ISERROR(VLOOKUP(V$34&amp;$B37,'BASES DE DATOS'!$F$3:$J$1796,4,0))=TRUE,"",$B37&amp;" "&amp;VLOOKUP(V$34&amp;$B37,'BASES DE DATOS'!$F$3:$J$1796,4,0)))</f>
        <v>#REF!</v>
      </c>
    </row>
    <row r="38" spans="1:22" x14ac:dyDescent="0.2">
      <c r="A38">
        <f t="shared" si="0"/>
        <v>51</v>
      </c>
      <c r="B38" s="2" t="s">
        <v>29</v>
      </c>
      <c r="C38" t="e">
        <f>IF(LEN(C$34&amp;$B38)&lt;&gt;20,"",IF(ISERROR(VLOOKUP(C$34&amp;$B38,'BASES DE DATOS'!$F$3:$J$1796,4,0))=TRUE,"",$B38&amp;" "&amp;VLOOKUP(C$34&amp;$B38,'BASES DE DATOS'!$F$3:$J$1796,4,0)))</f>
        <v>#REF!</v>
      </c>
      <c r="D38" t="e">
        <f>IF(LEN(D$34&amp;$B38)&lt;&gt;20,"",IF(ISERROR(VLOOKUP(D$34&amp;$B38,'BASES DE DATOS'!$F$3:$J$1796,4,0))=TRUE,"",$B38&amp;" "&amp;VLOOKUP(D$34&amp;$B38,'BASES DE DATOS'!$F$3:$J$1796,4,0)))</f>
        <v>#REF!</v>
      </c>
      <c r="E38" t="e">
        <f>IF(LEN(E$34&amp;$B38)&lt;&gt;20,"",IF(ISERROR(VLOOKUP(E$34&amp;$B38,'BASES DE DATOS'!$F$3:$J$1796,4,0))=TRUE,"",$B38&amp;" "&amp;VLOOKUP(E$34&amp;$B38,'BASES DE DATOS'!$F$3:$J$1796,4,0)))</f>
        <v>#REF!</v>
      </c>
      <c r="F38" t="e">
        <f>IF(LEN(F$34&amp;$B38)&lt;&gt;20,"",IF(ISERROR(VLOOKUP(F$34&amp;$B38,'BASES DE DATOS'!$F$3:$J$1796,4,0))=TRUE,"",$B38&amp;" "&amp;VLOOKUP(F$34&amp;$B38,'BASES DE DATOS'!$F$3:$J$1796,4,0)))</f>
        <v>#REF!</v>
      </c>
      <c r="G38" t="e">
        <f>IF(LEN(G$34&amp;$B38)&lt;&gt;20,"",IF(ISERROR(VLOOKUP(G$34&amp;$B38,'BASES DE DATOS'!$F$3:$J$1796,4,0))=TRUE,"",$B38&amp;" "&amp;VLOOKUP(G$34&amp;$B38,'BASES DE DATOS'!$F$3:$J$1796,4,0)))</f>
        <v>#REF!</v>
      </c>
      <c r="H38" t="e">
        <f>IF(LEN(H$34&amp;$B38)&lt;&gt;20,"",IF(ISERROR(VLOOKUP(H$34&amp;$B38,'BASES DE DATOS'!$F$3:$J$1796,4,0))=TRUE,"",$B38&amp;" "&amp;VLOOKUP(H$34&amp;$B38,'BASES DE DATOS'!$F$3:$J$1796,4,0)))</f>
        <v>#REF!</v>
      </c>
      <c r="I38" t="e">
        <f>IF(LEN(I$34&amp;$B38)&lt;&gt;20,"",IF(ISERROR(VLOOKUP(I$34&amp;$B38,'BASES DE DATOS'!$F$3:$J$1796,4,0))=TRUE,"",$B38&amp;" "&amp;VLOOKUP(I$34&amp;$B38,'BASES DE DATOS'!$F$3:$J$1796,4,0)))</f>
        <v>#REF!</v>
      </c>
      <c r="J38" t="e">
        <f>IF(LEN(J$34&amp;$B38)&lt;&gt;20,"",IF(ISERROR(VLOOKUP(J$34&amp;$B38,'BASES DE DATOS'!$F$3:$J$1796,4,0))=TRUE,"",$B38&amp;" "&amp;VLOOKUP(J$34&amp;$B38,'BASES DE DATOS'!$F$3:$J$1796,4,0)))</f>
        <v>#REF!</v>
      </c>
      <c r="K38" t="e">
        <f>IF(LEN(K$34&amp;$B38)&lt;&gt;20,"",IF(ISERROR(VLOOKUP(K$34&amp;$B38,'BASES DE DATOS'!$F$3:$J$1796,4,0))=TRUE,"",$B38&amp;" "&amp;VLOOKUP(K$34&amp;$B38,'BASES DE DATOS'!$F$3:$J$1796,4,0)))</f>
        <v>#REF!</v>
      </c>
      <c r="L38" t="e">
        <f>IF(LEN(L$34&amp;$B38)&lt;&gt;20,"",IF(ISERROR(VLOOKUP(L$34&amp;$B38,'BASES DE DATOS'!$F$3:$J$1796,4,0))=TRUE,"",$B38&amp;" "&amp;VLOOKUP(L$34&amp;$B38,'BASES DE DATOS'!$F$3:$J$1796,4,0)))</f>
        <v>#REF!</v>
      </c>
      <c r="M38" t="e">
        <f>IF(LEN(M$34&amp;$B38)&lt;&gt;20,"",IF(ISERROR(VLOOKUP(M$34&amp;$B38,'BASES DE DATOS'!$F$3:$J$1796,4,0))=TRUE,"",$B38&amp;" "&amp;VLOOKUP(M$34&amp;$B38,'BASES DE DATOS'!$F$3:$J$1796,4,0)))</f>
        <v>#REF!</v>
      </c>
      <c r="N38" t="e">
        <f>IF(LEN(N$34&amp;$B38)&lt;&gt;20,"",IF(ISERROR(VLOOKUP(N$34&amp;$B38,'BASES DE DATOS'!$F$3:$J$1796,4,0))=TRUE,"",$B38&amp;" "&amp;VLOOKUP(N$34&amp;$B38,'BASES DE DATOS'!$F$3:$J$1796,4,0)))</f>
        <v>#REF!</v>
      </c>
      <c r="O38" t="e">
        <f>IF(LEN(O$34&amp;$B38)&lt;&gt;20,"",IF(ISERROR(VLOOKUP(O$34&amp;$B38,'BASES DE DATOS'!$F$3:$J$1796,4,0))=TRUE,"",$B38&amp;" "&amp;VLOOKUP(O$34&amp;$B38,'BASES DE DATOS'!$F$3:$J$1796,4,0)))</f>
        <v>#REF!</v>
      </c>
      <c r="P38" t="e">
        <f>IF(LEN(P$34&amp;$B38)&lt;&gt;20,"",IF(ISERROR(VLOOKUP(P$34&amp;$B38,'BASES DE DATOS'!$F$3:$J$1796,4,0))=TRUE,"",$B38&amp;" "&amp;VLOOKUP(P$34&amp;$B38,'BASES DE DATOS'!$F$3:$J$1796,4,0)))</f>
        <v>#REF!</v>
      </c>
      <c r="Q38" t="e">
        <f>IF(LEN(Q$34&amp;$B38)&lt;&gt;20,"",IF(ISERROR(VLOOKUP(Q$34&amp;$B38,'BASES DE DATOS'!$F$3:$J$1796,4,0))=TRUE,"",$B38&amp;" "&amp;VLOOKUP(Q$34&amp;$B38,'BASES DE DATOS'!$F$3:$J$1796,4,0)))</f>
        <v>#REF!</v>
      </c>
      <c r="R38" t="e">
        <f>IF(LEN(R$34&amp;$B38)&lt;&gt;20,"",IF(ISERROR(VLOOKUP(R$34&amp;$B38,'BASES DE DATOS'!$F$3:$J$1796,4,0))=TRUE,"",$B38&amp;" "&amp;VLOOKUP(R$34&amp;$B38,'BASES DE DATOS'!$F$3:$J$1796,4,0)))</f>
        <v>#REF!</v>
      </c>
      <c r="S38" t="e">
        <f>IF(LEN(S$34&amp;$B38)&lt;&gt;20,"",IF(ISERROR(VLOOKUP(S$34&amp;$B38,'BASES DE DATOS'!$F$3:$J$1796,4,0))=TRUE,"",$B38&amp;" "&amp;VLOOKUP(S$34&amp;$B38,'BASES DE DATOS'!$F$3:$J$1796,4,0)))</f>
        <v>#REF!</v>
      </c>
      <c r="T38" t="e">
        <f>IF(LEN(T$34&amp;$B38)&lt;&gt;20,"",IF(ISERROR(VLOOKUP(T$34&amp;$B38,'BASES DE DATOS'!$F$3:$J$1796,4,0))=TRUE,"",$B38&amp;" "&amp;VLOOKUP(T$34&amp;$B38,'BASES DE DATOS'!$F$3:$J$1796,4,0)))</f>
        <v>#REF!</v>
      </c>
      <c r="U38" t="e">
        <f>IF(LEN(U$34&amp;$B38)&lt;&gt;20,"",IF(ISERROR(VLOOKUP(U$34&amp;$B38,'BASES DE DATOS'!$F$3:$J$1796,4,0))=TRUE,"",$B38&amp;" "&amp;VLOOKUP(U$34&amp;$B38,'BASES DE DATOS'!$F$3:$J$1796,4,0)))</f>
        <v>#REF!</v>
      </c>
      <c r="V38" t="e">
        <f>IF(LEN(V$34&amp;$B38)&lt;&gt;20,"",IF(ISERROR(VLOOKUP(V$34&amp;$B38,'BASES DE DATOS'!$F$3:$J$1796,4,0))=TRUE,"",$B38&amp;" "&amp;VLOOKUP(V$34&amp;$B38,'BASES DE DATOS'!$F$3:$J$1796,4,0)))</f>
        <v>#REF!</v>
      </c>
    </row>
    <row r="39" spans="1:22" x14ac:dyDescent="0.2">
      <c r="A39">
        <f t="shared" si="0"/>
        <v>57</v>
      </c>
      <c r="B39" s="2" t="s">
        <v>17</v>
      </c>
      <c r="C39" t="e">
        <f>IF(LEN(C$34&amp;$B39)&lt;&gt;20,"",IF(ISERROR(VLOOKUP(C$34&amp;$B39,'BASES DE DATOS'!$F$3:$J$1796,4,0))=TRUE,"",$B39&amp;" "&amp;VLOOKUP(C$34&amp;$B39,'BASES DE DATOS'!$F$3:$J$1796,4,0)))</f>
        <v>#REF!</v>
      </c>
      <c r="D39" t="e">
        <f>IF(LEN(D$34&amp;$B39)&lt;&gt;20,"",IF(ISERROR(VLOOKUP(D$34&amp;$B39,'BASES DE DATOS'!$F$3:$J$1796,4,0))=TRUE,"",$B39&amp;" "&amp;VLOOKUP(D$34&amp;$B39,'BASES DE DATOS'!$F$3:$J$1796,4,0)))</f>
        <v>#REF!</v>
      </c>
      <c r="E39" t="e">
        <f>IF(LEN(E$34&amp;$B39)&lt;&gt;20,"",IF(ISERROR(VLOOKUP(E$34&amp;$B39,'BASES DE DATOS'!$F$3:$J$1796,4,0))=TRUE,"",$B39&amp;" "&amp;VLOOKUP(E$34&amp;$B39,'BASES DE DATOS'!$F$3:$J$1796,4,0)))</f>
        <v>#REF!</v>
      </c>
      <c r="F39" t="e">
        <f>IF(LEN(F$34&amp;$B39)&lt;&gt;20,"",IF(ISERROR(VLOOKUP(F$34&amp;$B39,'BASES DE DATOS'!$F$3:$J$1796,4,0))=TRUE,"",$B39&amp;" "&amp;VLOOKUP(F$34&amp;$B39,'BASES DE DATOS'!$F$3:$J$1796,4,0)))</f>
        <v>#REF!</v>
      </c>
      <c r="G39" t="e">
        <f>IF(LEN(G$34&amp;$B39)&lt;&gt;20,"",IF(ISERROR(VLOOKUP(G$34&amp;$B39,'BASES DE DATOS'!$F$3:$J$1796,4,0))=TRUE,"",$B39&amp;" "&amp;VLOOKUP(G$34&amp;$B39,'BASES DE DATOS'!$F$3:$J$1796,4,0)))</f>
        <v>#REF!</v>
      </c>
      <c r="H39" t="e">
        <f>IF(LEN(H$34&amp;$B39)&lt;&gt;20,"",IF(ISERROR(VLOOKUP(H$34&amp;$B39,'BASES DE DATOS'!$F$3:$J$1796,4,0))=TRUE,"",$B39&amp;" "&amp;VLOOKUP(H$34&amp;$B39,'BASES DE DATOS'!$F$3:$J$1796,4,0)))</f>
        <v>#REF!</v>
      </c>
      <c r="I39" t="e">
        <f>IF(LEN(I$34&amp;$B39)&lt;&gt;20,"",IF(ISERROR(VLOOKUP(I$34&amp;$B39,'BASES DE DATOS'!$F$3:$J$1796,4,0))=TRUE,"",$B39&amp;" "&amp;VLOOKUP(I$34&amp;$B39,'BASES DE DATOS'!$F$3:$J$1796,4,0)))</f>
        <v>#REF!</v>
      </c>
      <c r="J39" t="e">
        <f>IF(LEN(J$34&amp;$B39)&lt;&gt;20,"",IF(ISERROR(VLOOKUP(J$34&amp;$B39,'BASES DE DATOS'!$F$3:$J$1796,4,0))=TRUE,"",$B39&amp;" "&amp;VLOOKUP(J$34&amp;$B39,'BASES DE DATOS'!$F$3:$J$1796,4,0)))</f>
        <v>#REF!</v>
      </c>
      <c r="K39" t="e">
        <f>IF(LEN(K$34&amp;$B39)&lt;&gt;20,"",IF(ISERROR(VLOOKUP(K$34&amp;$B39,'BASES DE DATOS'!$F$3:$J$1796,4,0))=TRUE,"",$B39&amp;" "&amp;VLOOKUP(K$34&amp;$B39,'BASES DE DATOS'!$F$3:$J$1796,4,0)))</f>
        <v>#REF!</v>
      </c>
      <c r="L39" t="e">
        <f>IF(LEN(L$34&amp;$B39)&lt;&gt;20,"",IF(ISERROR(VLOOKUP(L$34&amp;$B39,'BASES DE DATOS'!$F$3:$J$1796,4,0))=TRUE,"",$B39&amp;" "&amp;VLOOKUP(L$34&amp;$B39,'BASES DE DATOS'!$F$3:$J$1796,4,0)))</f>
        <v>#REF!</v>
      </c>
      <c r="M39" t="e">
        <f>IF(LEN(M$34&amp;$B39)&lt;&gt;20,"",IF(ISERROR(VLOOKUP(M$34&amp;$B39,'BASES DE DATOS'!$F$3:$J$1796,4,0))=TRUE,"",$B39&amp;" "&amp;VLOOKUP(M$34&amp;$B39,'BASES DE DATOS'!$F$3:$J$1796,4,0)))</f>
        <v>#REF!</v>
      </c>
      <c r="N39" t="e">
        <f>IF(LEN(N$34&amp;$B39)&lt;&gt;20,"",IF(ISERROR(VLOOKUP(N$34&amp;$B39,'BASES DE DATOS'!$F$3:$J$1796,4,0))=TRUE,"",$B39&amp;" "&amp;VLOOKUP(N$34&amp;$B39,'BASES DE DATOS'!$F$3:$J$1796,4,0)))</f>
        <v>#REF!</v>
      </c>
      <c r="O39" t="e">
        <f>IF(LEN(O$34&amp;$B39)&lt;&gt;20,"",IF(ISERROR(VLOOKUP(O$34&amp;$B39,'BASES DE DATOS'!$F$3:$J$1796,4,0))=TRUE,"",$B39&amp;" "&amp;VLOOKUP(O$34&amp;$B39,'BASES DE DATOS'!$F$3:$J$1796,4,0)))</f>
        <v>#REF!</v>
      </c>
      <c r="P39" t="e">
        <f>IF(LEN(P$34&amp;$B39)&lt;&gt;20,"",IF(ISERROR(VLOOKUP(P$34&amp;$B39,'BASES DE DATOS'!$F$3:$J$1796,4,0))=TRUE,"",$B39&amp;" "&amp;VLOOKUP(P$34&amp;$B39,'BASES DE DATOS'!$F$3:$J$1796,4,0)))</f>
        <v>#REF!</v>
      </c>
      <c r="Q39" t="e">
        <f>IF(LEN(Q$34&amp;$B39)&lt;&gt;20,"",IF(ISERROR(VLOOKUP(Q$34&amp;$B39,'BASES DE DATOS'!$F$3:$J$1796,4,0))=TRUE,"",$B39&amp;" "&amp;VLOOKUP(Q$34&amp;$B39,'BASES DE DATOS'!$F$3:$J$1796,4,0)))</f>
        <v>#REF!</v>
      </c>
      <c r="R39" t="e">
        <f>IF(LEN(R$34&amp;$B39)&lt;&gt;20,"",IF(ISERROR(VLOOKUP(R$34&amp;$B39,'BASES DE DATOS'!$F$3:$J$1796,4,0))=TRUE,"",$B39&amp;" "&amp;VLOOKUP(R$34&amp;$B39,'BASES DE DATOS'!$F$3:$J$1796,4,0)))</f>
        <v>#REF!</v>
      </c>
      <c r="S39" t="e">
        <f>IF(LEN(S$34&amp;$B39)&lt;&gt;20,"",IF(ISERROR(VLOOKUP(S$34&amp;$B39,'BASES DE DATOS'!$F$3:$J$1796,4,0))=TRUE,"",$B39&amp;" "&amp;VLOOKUP(S$34&amp;$B39,'BASES DE DATOS'!$F$3:$J$1796,4,0)))</f>
        <v>#REF!</v>
      </c>
      <c r="T39" t="e">
        <f>IF(LEN(T$34&amp;$B39)&lt;&gt;20,"",IF(ISERROR(VLOOKUP(T$34&amp;$B39,'BASES DE DATOS'!$F$3:$J$1796,4,0))=TRUE,"",$B39&amp;" "&amp;VLOOKUP(T$34&amp;$B39,'BASES DE DATOS'!$F$3:$J$1796,4,0)))</f>
        <v>#REF!</v>
      </c>
      <c r="U39" t="e">
        <f>IF(LEN(U$34&amp;$B39)&lt;&gt;20,"",IF(ISERROR(VLOOKUP(U$34&amp;$B39,'BASES DE DATOS'!$F$3:$J$1796,4,0))=TRUE,"",$B39&amp;" "&amp;VLOOKUP(U$34&amp;$B39,'BASES DE DATOS'!$F$3:$J$1796,4,0)))</f>
        <v>#REF!</v>
      </c>
      <c r="V39" t="e">
        <f>IF(LEN(V$34&amp;$B39)&lt;&gt;20,"",IF(ISERROR(VLOOKUP(V$34&amp;$B39,'BASES DE DATOS'!$F$3:$J$1796,4,0))=TRUE,"",$B39&amp;" "&amp;VLOOKUP(V$34&amp;$B39,'BASES DE DATOS'!$F$3:$J$1796,4,0)))</f>
        <v>#REF!</v>
      </c>
    </row>
    <row r="40" spans="1:22" x14ac:dyDescent="0.2">
      <c r="A40">
        <f t="shared" si="0"/>
        <v>63</v>
      </c>
      <c r="B40" s="2" t="s">
        <v>30</v>
      </c>
      <c r="C40" t="e">
        <f>IF(LEN(C$34&amp;$B40)&lt;&gt;20,"",IF(ISERROR(VLOOKUP(C$34&amp;$B40,'BASES DE DATOS'!$F$3:$J$1796,4,0))=TRUE,"",$B40&amp;" "&amp;VLOOKUP(C$34&amp;$B40,'BASES DE DATOS'!$F$3:$J$1796,4,0)))</f>
        <v>#REF!</v>
      </c>
      <c r="D40" t="e">
        <f>IF(LEN(D$34&amp;$B40)&lt;&gt;20,"",IF(ISERROR(VLOOKUP(D$34&amp;$B40,'BASES DE DATOS'!$F$3:$J$1796,4,0))=TRUE,"",$B40&amp;" "&amp;VLOOKUP(D$34&amp;$B40,'BASES DE DATOS'!$F$3:$J$1796,4,0)))</f>
        <v>#REF!</v>
      </c>
      <c r="E40" t="e">
        <f>IF(LEN(E$34&amp;$B40)&lt;&gt;20,"",IF(ISERROR(VLOOKUP(E$34&amp;$B40,'BASES DE DATOS'!$F$3:$J$1796,4,0))=TRUE,"",$B40&amp;" "&amp;VLOOKUP(E$34&amp;$B40,'BASES DE DATOS'!$F$3:$J$1796,4,0)))</f>
        <v>#REF!</v>
      </c>
      <c r="F40" t="e">
        <f>IF(LEN(F$34&amp;$B40)&lt;&gt;20,"",IF(ISERROR(VLOOKUP(F$34&amp;$B40,'BASES DE DATOS'!$F$3:$J$1796,4,0))=TRUE,"",$B40&amp;" "&amp;VLOOKUP(F$34&amp;$B40,'BASES DE DATOS'!$F$3:$J$1796,4,0)))</f>
        <v>#REF!</v>
      </c>
      <c r="G40" t="e">
        <f>IF(LEN(G$34&amp;$B40)&lt;&gt;20,"",IF(ISERROR(VLOOKUP(G$34&amp;$B40,'BASES DE DATOS'!$F$3:$J$1796,4,0))=TRUE,"",$B40&amp;" "&amp;VLOOKUP(G$34&amp;$B40,'BASES DE DATOS'!$F$3:$J$1796,4,0)))</f>
        <v>#REF!</v>
      </c>
      <c r="H40" t="e">
        <f>IF(LEN(H$34&amp;$B40)&lt;&gt;20,"",IF(ISERROR(VLOOKUP(H$34&amp;$B40,'BASES DE DATOS'!$F$3:$J$1796,4,0))=TRUE,"",$B40&amp;" "&amp;VLOOKUP(H$34&amp;$B40,'BASES DE DATOS'!$F$3:$J$1796,4,0)))</f>
        <v>#REF!</v>
      </c>
      <c r="I40" t="e">
        <f>IF(LEN(I$34&amp;$B40)&lt;&gt;20,"",IF(ISERROR(VLOOKUP(I$34&amp;$B40,'BASES DE DATOS'!$F$3:$J$1796,4,0))=TRUE,"",$B40&amp;" "&amp;VLOOKUP(I$34&amp;$B40,'BASES DE DATOS'!$F$3:$J$1796,4,0)))</f>
        <v>#REF!</v>
      </c>
      <c r="J40" t="e">
        <f>IF(LEN(J$34&amp;$B40)&lt;&gt;20,"",IF(ISERROR(VLOOKUP(J$34&amp;$B40,'BASES DE DATOS'!$F$3:$J$1796,4,0))=TRUE,"",$B40&amp;" "&amp;VLOOKUP(J$34&amp;$B40,'BASES DE DATOS'!$F$3:$J$1796,4,0)))</f>
        <v>#REF!</v>
      </c>
      <c r="K40" t="e">
        <f>IF(LEN(K$34&amp;$B40)&lt;&gt;20,"",IF(ISERROR(VLOOKUP(K$34&amp;$B40,'BASES DE DATOS'!$F$3:$J$1796,4,0))=TRUE,"",$B40&amp;" "&amp;VLOOKUP(K$34&amp;$B40,'BASES DE DATOS'!$F$3:$J$1796,4,0)))</f>
        <v>#REF!</v>
      </c>
      <c r="L40" t="e">
        <f>IF(LEN(L$34&amp;$B40)&lt;&gt;20,"",IF(ISERROR(VLOOKUP(L$34&amp;$B40,'BASES DE DATOS'!$F$3:$J$1796,4,0))=TRUE,"",$B40&amp;" "&amp;VLOOKUP(L$34&amp;$B40,'BASES DE DATOS'!$F$3:$J$1796,4,0)))</f>
        <v>#REF!</v>
      </c>
      <c r="M40" t="e">
        <f>IF(LEN(M$34&amp;$B40)&lt;&gt;20,"",IF(ISERROR(VLOOKUP(M$34&amp;$B40,'BASES DE DATOS'!$F$3:$J$1796,4,0))=TRUE,"",$B40&amp;" "&amp;VLOOKUP(M$34&amp;$B40,'BASES DE DATOS'!$F$3:$J$1796,4,0)))</f>
        <v>#REF!</v>
      </c>
      <c r="N40" t="e">
        <f>IF(LEN(N$34&amp;$B40)&lt;&gt;20,"",IF(ISERROR(VLOOKUP(N$34&amp;$B40,'BASES DE DATOS'!$F$3:$J$1796,4,0))=TRUE,"",$B40&amp;" "&amp;VLOOKUP(N$34&amp;$B40,'BASES DE DATOS'!$F$3:$J$1796,4,0)))</f>
        <v>#REF!</v>
      </c>
      <c r="O40" t="e">
        <f>IF(LEN(O$34&amp;$B40)&lt;&gt;20,"",IF(ISERROR(VLOOKUP(O$34&amp;$B40,'BASES DE DATOS'!$F$3:$J$1796,4,0))=TRUE,"",$B40&amp;" "&amp;VLOOKUP(O$34&amp;$B40,'BASES DE DATOS'!$F$3:$J$1796,4,0)))</f>
        <v>#REF!</v>
      </c>
      <c r="P40" t="e">
        <f>IF(LEN(P$34&amp;$B40)&lt;&gt;20,"",IF(ISERROR(VLOOKUP(P$34&amp;$B40,'BASES DE DATOS'!$F$3:$J$1796,4,0))=TRUE,"",$B40&amp;" "&amp;VLOOKUP(P$34&amp;$B40,'BASES DE DATOS'!$F$3:$J$1796,4,0)))</f>
        <v>#REF!</v>
      </c>
      <c r="Q40" t="e">
        <f>IF(LEN(Q$34&amp;$B40)&lt;&gt;20,"",IF(ISERROR(VLOOKUP(Q$34&amp;$B40,'BASES DE DATOS'!$F$3:$J$1796,4,0))=TRUE,"",$B40&amp;" "&amp;VLOOKUP(Q$34&amp;$B40,'BASES DE DATOS'!$F$3:$J$1796,4,0)))</f>
        <v>#REF!</v>
      </c>
      <c r="R40" t="e">
        <f>IF(LEN(R$34&amp;$B40)&lt;&gt;20,"",IF(ISERROR(VLOOKUP(R$34&amp;$B40,'BASES DE DATOS'!$F$3:$J$1796,4,0))=TRUE,"",$B40&amp;" "&amp;VLOOKUP(R$34&amp;$B40,'BASES DE DATOS'!$F$3:$J$1796,4,0)))</f>
        <v>#REF!</v>
      </c>
      <c r="S40" t="e">
        <f>IF(LEN(S$34&amp;$B40)&lt;&gt;20,"",IF(ISERROR(VLOOKUP(S$34&amp;$B40,'BASES DE DATOS'!$F$3:$J$1796,4,0))=TRUE,"",$B40&amp;" "&amp;VLOOKUP(S$34&amp;$B40,'BASES DE DATOS'!$F$3:$J$1796,4,0)))</f>
        <v>#REF!</v>
      </c>
      <c r="T40" t="e">
        <f>IF(LEN(T$34&amp;$B40)&lt;&gt;20,"",IF(ISERROR(VLOOKUP(T$34&amp;$B40,'BASES DE DATOS'!$F$3:$J$1796,4,0))=TRUE,"",$B40&amp;" "&amp;VLOOKUP(T$34&amp;$B40,'BASES DE DATOS'!$F$3:$J$1796,4,0)))</f>
        <v>#REF!</v>
      </c>
      <c r="U40" t="e">
        <f>IF(LEN(U$34&amp;$B40)&lt;&gt;20,"",IF(ISERROR(VLOOKUP(U$34&amp;$B40,'BASES DE DATOS'!$F$3:$J$1796,4,0))=TRUE,"",$B40&amp;" "&amp;VLOOKUP(U$34&amp;$B40,'BASES DE DATOS'!$F$3:$J$1796,4,0)))</f>
        <v>#REF!</v>
      </c>
      <c r="V40" t="e">
        <f>IF(LEN(V$34&amp;$B40)&lt;&gt;20,"",IF(ISERROR(VLOOKUP(V$34&amp;$B40,'BASES DE DATOS'!$F$3:$J$1796,4,0))=TRUE,"",$B40&amp;" "&amp;VLOOKUP(V$34&amp;$B40,'BASES DE DATOS'!$F$3:$J$1796,4,0)))</f>
        <v>#REF!</v>
      </c>
    </row>
    <row r="41" spans="1:22" x14ac:dyDescent="0.2">
      <c r="A41">
        <f t="shared" si="0"/>
        <v>69</v>
      </c>
      <c r="B41" s="2" t="s">
        <v>31</v>
      </c>
      <c r="C41" t="e">
        <f>IF(LEN(C$34&amp;$B41)&lt;&gt;20,"",IF(ISERROR(VLOOKUP(C$34&amp;$B41,'BASES DE DATOS'!$F$3:$J$1796,4,0))=TRUE,"",$B41&amp;" "&amp;VLOOKUP(C$34&amp;$B41,'BASES DE DATOS'!$F$3:$J$1796,4,0)))</f>
        <v>#REF!</v>
      </c>
      <c r="D41" t="e">
        <f>IF(LEN(D$34&amp;$B41)&lt;&gt;20,"",IF(ISERROR(VLOOKUP(D$34&amp;$B41,'BASES DE DATOS'!$F$3:$J$1796,4,0))=TRUE,"",$B41&amp;" "&amp;VLOOKUP(D$34&amp;$B41,'BASES DE DATOS'!$F$3:$J$1796,4,0)))</f>
        <v>#REF!</v>
      </c>
      <c r="E41" t="e">
        <f>IF(LEN(E$34&amp;$B41)&lt;&gt;20,"",IF(ISERROR(VLOOKUP(E$34&amp;$B41,'BASES DE DATOS'!$F$3:$J$1796,4,0))=TRUE,"",$B41&amp;" "&amp;VLOOKUP(E$34&amp;$B41,'BASES DE DATOS'!$F$3:$J$1796,4,0)))</f>
        <v>#REF!</v>
      </c>
      <c r="F41" t="e">
        <f>IF(LEN(F$34&amp;$B41)&lt;&gt;20,"",IF(ISERROR(VLOOKUP(F$34&amp;$B41,'BASES DE DATOS'!$F$3:$J$1796,4,0))=TRUE,"",$B41&amp;" "&amp;VLOOKUP(F$34&amp;$B41,'BASES DE DATOS'!$F$3:$J$1796,4,0)))</f>
        <v>#REF!</v>
      </c>
      <c r="G41" t="e">
        <f>IF(LEN(G$34&amp;$B41)&lt;&gt;20,"",IF(ISERROR(VLOOKUP(G$34&amp;$B41,'BASES DE DATOS'!$F$3:$J$1796,4,0))=TRUE,"",$B41&amp;" "&amp;VLOOKUP(G$34&amp;$B41,'BASES DE DATOS'!$F$3:$J$1796,4,0)))</f>
        <v>#REF!</v>
      </c>
      <c r="H41" t="e">
        <f>IF(LEN(H$34&amp;$B41)&lt;&gt;20,"",IF(ISERROR(VLOOKUP(H$34&amp;$B41,'BASES DE DATOS'!$F$3:$J$1796,4,0))=TRUE,"",$B41&amp;" "&amp;VLOOKUP(H$34&amp;$B41,'BASES DE DATOS'!$F$3:$J$1796,4,0)))</f>
        <v>#REF!</v>
      </c>
      <c r="I41" t="e">
        <f>IF(LEN(I$34&amp;$B41)&lt;&gt;20,"",IF(ISERROR(VLOOKUP(I$34&amp;$B41,'BASES DE DATOS'!$F$3:$J$1796,4,0))=TRUE,"",$B41&amp;" "&amp;VLOOKUP(I$34&amp;$B41,'BASES DE DATOS'!$F$3:$J$1796,4,0)))</f>
        <v>#REF!</v>
      </c>
      <c r="J41" t="e">
        <f>IF(LEN(J$34&amp;$B41)&lt;&gt;20,"",IF(ISERROR(VLOOKUP(J$34&amp;$B41,'BASES DE DATOS'!$F$3:$J$1796,4,0))=TRUE,"",$B41&amp;" "&amp;VLOOKUP(J$34&amp;$B41,'BASES DE DATOS'!$F$3:$J$1796,4,0)))</f>
        <v>#REF!</v>
      </c>
      <c r="K41" t="e">
        <f>IF(LEN(K$34&amp;$B41)&lt;&gt;20,"",IF(ISERROR(VLOOKUP(K$34&amp;$B41,'BASES DE DATOS'!$F$3:$J$1796,4,0))=TRUE,"",$B41&amp;" "&amp;VLOOKUP(K$34&amp;$B41,'BASES DE DATOS'!$F$3:$J$1796,4,0)))</f>
        <v>#REF!</v>
      </c>
      <c r="L41" t="e">
        <f>IF(LEN(L$34&amp;$B41)&lt;&gt;20,"",IF(ISERROR(VLOOKUP(L$34&amp;$B41,'BASES DE DATOS'!$F$3:$J$1796,4,0))=TRUE,"",$B41&amp;" "&amp;VLOOKUP(L$34&amp;$B41,'BASES DE DATOS'!$F$3:$J$1796,4,0)))</f>
        <v>#REF!</v>
      </c>
      <c r="M41" t="e">
        <f>IF(LEN(M$34&amp;$B41)&lt;&gt;20,"",IF(ISERROR(VLOOKUP(M$34&amp;$B41,'BASES DE DATOS'!$F$3:$J$1796,4,0))=TRUE,"",$B41&amp;" "&amp;VLOOKUP(M$34&amp;$B41,'BASES DE DATOS'!$F$3:$J$1796,4,0)))</f>
        <v>#REF!</v>
      </c>
      <c r="N41" t="e">
        <f>IF(LEN(N$34&amp;$B41)&lt;&gt;20,"",IF(ISERROR(VLOOKUP(N$34&amp;$B41,'BASES DE DATOS'!$F$3:$J$1796,4,0))=TRUE,"",$B41&amp;" "&amp;VLOOKUP(N$34&amp;$B41,'BASES DE DATOS'!$F$3:$J$1796,4,0)))</f>
        <v>#REF!</v>
      </c>
      <c r="O41" t="e">
        <f>IF(LEN(O$34&amp;$B41)&lt;&gt;20,"",IF(ISERROR(VLOOKUP(O$34&amp;$B41,'BASES DE DATOS'!$F$3:$J$1796,4,0))=TRUE,"",$B41&amp;" "&amp;VLOOKUP(O$34&amp;$B41,'BASES DE DATOS'!$F$3:$J$1796,4,0)))</f>
        <v>#REF!</v>
      </c>
      <c r="P41" t="e">
        <f>IF(LEN(P$34&amp;$B41)&lt;&gt;20,"",IF(ISERROR(VLOOKUP(P$34&amp;$B41,'BASES DE DATOS'!$F$3:$J$1796,4,0))=TRUE,"",$B41&amp;" "&amp;VLOOKUP(P$34&amp;$B41,'BASES DE DATOS'!$F$3:$J$1796,4,0)))</f>
        <v>#REF!</v>
      </c>
      <c r="Q41" t="e">
        <f>IF(LEN(Q$34&amp;$B41)&lt;&gt;20,"",IF(ISERROR(VLOOKUP(Q$34&amp;$B41,'BASES DE DATOS'!$F$3:$J$1796,4,0))=TRUE,"",$B41&amp;" "&amp;VLOOKUP(Q$34&amp;$B41,'BASES DE DATOS'!$F$3:$J$1796,4,0)))</f>
        <v>#REF!</v>
      </c>
      <c r="R41" t="e">
        <f>IF(LEN(R$34&amp;$B41)&lt;&gt;20,"",IF(ISERROR(VLOOKUP(R$34&amp;$B41,'BASES DE DATOS'!$F$3:$J$1796,4,0))=TRUE,"",$B41&amp;" "&amp;VLOOKUP(R$34&amp;$B41,'BASES DE DATOS'!$F$3:$J$1796,4,0)))</f>
        <v>#REF!</v>
      </c>
      <c r="S41" t="e">
        <f>IF(LEN(S$34&amp;$B41)&lt;&gt;20,"",IF(ISERROR(VLOOKUP(S$34&amp;$B41,'BASES DE DATOS'!$F$3:$J$1796,4,0))=TRUE,"",$B41&amp;" "&amp;VLOOKUP(S$34&amp;$B41,'BASES DE DATOS'!$F$3:$J$1796,4,0)))</f>
        <v>#REF!</v>
      </c>
      <c r="T41" t="e">
        <f>IF(LEN(T$34&amp;$B41)&lt;&gt;20,"",IF(ISERROR(VLOOKUP(T$34&amp;$B41,'BASES DE DATOS'!$F$3:$J$1796,4,0))=TRUE,"",$B41&amp;" "&amp;VLOOKUP(T$34&amp;$B41,'BASES DE DATOS'!$F$3:$J$1796,4,0)))</f>
        <v>#REF!</v>
      </c>
      <c r="U41" t="e">
        <f>IF(LEN(U$34&amp;$B41)&lt;&gt;20,"",IF(ISERROR(VLOOKUP(U$34&amp;$B41,'BASES DE DATOS'!$F$3:$J$1796,4,0))=TRUE,"",$B41&amp;" "&amp;VLOOKUP(U$34&amp;$B41,'BASES DE DATOS'!$F$3:$J$1796,4,0)))</f>
        <v>#REF!</v>
      </c>
      <c r="V41" t="e">
        <f>IF(LEN(V$34&amp;$B41)&lt;&gt;20,"",IF(ISERROR(VLOOKUP(V$34&amp;$B41,'BASES DE DATOS'!$F$3:$J$1796,4,0))=TRUE,"",$B41&amp;" "&amp;VLOOKUP(V$34&amp;$B41,'BASES DE DATOS'!$F$3:$J$1796,4,0)))</f>
        <v>#REF!</v>
      </c>
    </row>
    <row r="42" spans="1:22" x14ac:dyDescent="0.2">
      <c r="A42">
        <f t="shared" si="0"/>
        <v>75</v>
      </c>
      <c r="B42" s="2" t="s">
        <v>32</v>
      </c>
      <c r="C42" t="e">
        <f>IF(LEN(C$34&amp;$B42)&lt;&gt;20,"",IF(ISERROR(VLOOKUP(C$34&amp;$B42,'BASES DE DATOS'!$F$3:$J$1796,4,0))=TRUE,"",$B42&amp;" "&amp;VLOOKUP(C$34&amp;$B42,'BASES DE DATOS'!$F$3:$J$1796,4,0)))</f>
        <v>#REF!</v>
      </c>
      <c r="D42" t="e">
        <f>IF(LEN(D$34&amp;$B42)&lt;&gt;20,"",IF(ISERROR(VLOOKUP(D$34&amp;$B42,'BASES DE DATOS'!$F$3:$J$1796,4,0))=TRUE,"",$B42&amp;" "&amp;VLOOKUP(D$34&amp;$B42,'BASES DE DATOS'!$F$3:$J$1796,4,0)))</f>
        <v>#REF!</v>
      </c>
      <c r="E42" t="e">
        <f>IF(LEN(E$34&amp;$B42)&lt;&gt;20,"",IF(ISERROR(VLOOKUP(E$34&amp;$B42,'BASES DE DATOS'!$F$3:$J$1796,4,0))=TRUE,"",$B42&amp;" "&amp;VLOOKUP(E$34&amp;$B42,'BASES DE DATOS'!$F$3:$J$1796,4,0)))</f>
        <v>#REF!</v>
      </c>
      <c r="F42" t="e">
        <f>IF(LEN(F$34&amp;$B42)&lt;&gt;20,"",IF(ISERROR(VLOOKUP(F$34&amp;$B42,'BASES DE DATOS'!$F$3:$J$1796,4,0))=TRUE,"",$B42&amp;" "&amp;VLOOKUP(F$34&amp;$B42,'BASES DE DATOS'!$F$3:$J$1796,4,0)))</f>
        <v>#REF!</v>
      </c>
      <c r="G42" t="e">
        <f>IF(LEN(G$34&amp;$B42)&lt;&gt;20,"",IF(ISERROR(VLOOKUP(G$34&amp;$B42,'BASES DE DATOS'!$F$3:$J$1796,4,0))=TRUE,"",$B42&amp;" "&amp;VLOOKUP(G$34&amp;$B42,'BASES DE DATOS'!$F$3:$J$1796,4,0)))</f>
        <v>#REF!</v>
      </c>
      <c r="H42" t="e">
        <f>IF(LEN(H$34&amp;$B42)&lt;&gt;20,"",IF(ISERROR(VLOOKUP(H$34&amp;$B42,'BASES DE DATOS'!$F$3:$J$1796,4,0))=TRUE,"",$B42&amp;" "&amp;VLOOKUP(H$34&amp;$B42,'BASES DE DATOS'!$F$3:$J$1796,4,0)))</f>
        <v>#REF!</v>
      </c>
      <c r="I42" t="e">
        <f>IF(LEN(I$34&amp;$B42)&lt;&gt;20,"",IF(ISERROR(VLOOKUP(I$34&amp;$B42,'BASES DE DATOS'!$F$3:$J$1796,4,0))=TRUE,"",$B42&amp;" "&amp;VLOOKUP(I$34&amp;$B42,'BASES DE DATOS'!$F$3:$J$1796,4,0)))</f>
        <v>#REF!</v>
      </c>
      <c r="J42" t="e">
        <f>IF(LEN(J$34&amp;$B42)&lt;&gt;20,"",IF(ISERROR(VLOOKUP(J$34&amp;$B42,'BASES DE DATOS'!$F$3:$J$1796,4,0))=TRUE,"",$B42&amp;" "&amp;VLOOKUP(J$34&amp;$B42,'BASES DE DATOS'!$F$3:$J$1796,4,0)))</f>
        <v>#REF!</v>
      </c>
      <c r="K42" t="e">
        <f>IF(LEN(K$34&amp;$B42)&lt;&gt;20,"",IF(ISERROR(VLOOKUP(K$34&amp;$B42,'BASES DE DATOS'!$F$3:$J$1796,4,0))=TRUE,"",$B42&amp;" "&amp;VLOOKUP(K$34&amp;$B42,'BASES DE DATOS'!$F$3:$J$1796,4,0)))</f>
        <v>#REF!</v>
      </c>
      <c r="L42" t="e">
        <f>IF(LEN(L$34&amp;$B42)&lt;&gt;20,"",IF(ISERROR(VLOOKUP(L$34&amp;$B42,'BASES DE DATOS'!$F$3:$J$1796,4,0))=TRUE,"",$B42&amp;" "&amp;VLOOKUP(L$34&amp;$B42,'BASES DE DATOS'!$F$3:$J$1796,4,0)))</f>
        <v>#REF!</v>
      </c>
      <c r="M42" t="e">
        <f>IF(LEN(M$34&amp;$B42)&lt;&gt;20,"",IF(ISERROR(VLOOKUP(M$34&amp;$B42,'BASES DE DATOS'!$F$3:$J$1796,4,0))=TRUE,"",$B42&amp;" "&amp;VLOOKUP(M$34&amp;$B42,'BASES DE DATOS'!$F$3:$J$1796,4,0)))</f>
        <v>#REF!</v>
      </c>
      <c r="N42" t="e">
        <f>IF(LEN(N$34&amp;$B42)&lt;&gt;20,"",IF(ISERROR(VLOOKUP(N$34&amp;$B42,'BASES DE DATOS'!$F$3:$J$1796,4,0))=TRUE,"",$B42&amp;" "&amp;VLOOKUP(N$34&amp;$B42,'BASES DE DATOS'!$F$3:$J$1796,4,0)))</f>
        <v>#REF!</v>
      </c>
      <c r="O42" t="e">
        <f>IF(LEN(O$34&amp;$B42)&lt;&gt;20,"",IF(ISERROR(VLOOKUP(O$34&amp;$B42,'BASES DE DATOS'!$F$3:$J$1796,4,0))=TRUE,"",$B42&amp;" "&amp;VLOOKUP(O$34&amp;$B42,'BASES DE DATOS'!$F$3:$J$1796,4,0)))</f>
        <v>#REF!</v>
      </c>
      <c r="P42" t="e">
        <f>IF(LEN(P$34&amp;$B42)&lt;&gt;20,"",IF(ISERROR(VLOOKUP(P$34&amp;$B42,'BASES DE DATOS'!$F$3:$J$1796,4,0))=TRUE,"",$B42&amp;" "&amp;VLOOKUP(P$34&amp;$B42,'BASES DE DATOS'!$F$3:$J$1796,4,0)))</f>
        <v>#REF!</v>
      </c>
      <c r="Q42" t="e">
        <f>IF(LEN(Q$34&amp;$B42)&lt;&gt;20,"",IF(ISERROR(VLOOKUP(Q$34&amp;$B42,'BASES DE DATOS'!$F$3:$J$1796,4,0))=TRUE,"",$B42&amp;" "&amp;VLOOKUP(Q$34&amp;$B42,'BASES DE DATOS'!$F$3:$J$1796,4,0)))</f>
        <v>#REF!</v>
      </c>
      <c r="R42" t="e">
        <f>IF(LEN(R$34&amp;$B42)&lt;&gt;20,"",IF(ISERROR(VLOOKUP(R$34&amp;$B42,'BASES DE DATOS'!$F$3:$J$1796,4,0))=TRUE,"",$B42&amp;" "&amp;VLOOKUP(R$34&amp;$B42,'BASES DE DATOS'!$F$3:$J$1796,4,0)))</f>
        <v>#REF!</v>
      </c>
      <c r="S42" t="e">
        <f>IF(LEN(S$34&amp;$B42)&lt;&gt;20,"",IF(ISERROR(VLOOKUP(S$34&amp;$B42,'BASES DE DATOS'!$F$3:$J$1796,4,0))=TRUE,"",$B42&amp;" "&amp;VLOOKUP(S$34&amp;$B42,'BASES DE DATOS'!$F$3:$J$1796,4,0)))</f>
        <v>#REF!</v>
      </c>
      <c r="T42" t="e">
        <f>IF(LEN(T$34&amp;$B42)&lt;&gt;20,"",IF(ISERROR(VLOOKUP(T$34&amp;$B42,'BASES DE DATOS'!$F$3:$J$1796,4,0))=TRUE,"",$B42&amp;" "&amp;VLOOKUP(T$34&amp;$B42,'BASES DE DATOS'!$F$3:$J$1796,4,0)))</f>
        <v>#REF!</v>
      </c>
      <c r="U42" t="e">
        <f>IF(LEN(U$34&amp;$B42)&lt;&gt;20,"",IF(ISERROR(VLOOKUP(U$34&amp;$B42,'BASES DE DATOS'!$F$3:$J$1796,4,0))=TRUE,"",$B42&amp;" "&amp;VLOOKUP(U$34&amp;$B42,'BASES DE DATOS'!$F$3:$J$1796,4,0)))</f>
        <v>#REF!</v>
      </c>
      <c r="V42" t="e">
        <f>IF(LEN(V$34&amp;$B42)&lt;&gt;20,"",IF(ISERROR(VLOOKUP(V$34&amp;$B42,'BASES DE DATOS'!$F$3:$J$1796,4,0))=TRUE,"",$B42&amp;" "&amp;VLOOKUP(V$34&amp;$B42,'BASES DE DATOS'!$F$3:$J$1796,4,0)))</f>
        <v>#REF!</v>
      </c>
    </row>
    <row r="43" spans="1:22" x14ac:dyDescent="0.2">
      <c r="A43">
        <f t="shared" si="0"/>
        <v>81</v>
      </c>
      <c r="B43" s="2" t="s">
        <v>8</v>
      </c>
      <c r="C43" t="e">
        <f>IF(LEN(C$34&amp;$B43)&lt;&gt;20,"",IF(ISERROR(VLOOKUP(C$34&amp;$B43,'BASES DE DATOS'!$F$3:$J$1796,4,0))=TRUE,"",$B43&amp;" "&amp;VLOOKUP(C$34&amp;$B43,'BASES DE DATOS'!$F$3:$J$1796,4,0)))</f>
        <v>#REF!</v>
      </c>
      <c r="D43" t="e">
        <f>IF(LEN(D$34&amp;$B43)&lt;&gt;20,"",IF(ISERROR(VLOOKUP(D$34&amp;$B43,'BASES DE DATOS'!$F$3:$J$1796,4,0))=TRUE,"",$B43&amp;" "&amp;VLOOKUP(D$34&amp;$B43,'BASES DE DATOS'!$F$3:$J$1796,4,0)))</f>
        <v>#REF!</v>
      </c>
      <c r="E43" t="e">
        <f>IF(LEN(E$34&amp;$B43)&lt;&gt;20,"",IF(ISERROR(VLOOKUP(E$34&amp;$B43,'BASES DE DATOS'!$F$3:$J$1796,4,0))=TRUE,"",$B43&amp;" "&amp;VLOOKUP(E$34&amp;$B43,'BASES DE DATOS'!$F$3:$J$1796,4,0)))</f>
        <v>#REF!</v>
      </c>
      <c r="F43" t="e">
        <f>IF(LEN(F$34&amp;$B43)&lt;&gt;20,"",IF(ISERROR(VLOOKUP(F$34&amp;$B43,'BASES DE DATOS'!$F$3:$J$1796,4,0))=TRUE,"",$B43&amp;" "&amp;VLOOKUP(F$34&amp;$B43,'BASES DE DATOS'!$F$3:$J$1796,4,0)))</f>
        <v>#REF!</v>
      </c>
      <c r="G43" t="e">
        <f>IF(LEN(G$34&amp;$B43)&lt;&gt;20,"",IF(ISERROR(VLOOKUP(G$34&amp;$B43,'BASES DE DATOS'!$F$3:$J$1796,4,0))=TRUE,"",$B43&amp;" "&amp;VLOOKUP(G$34&amp;$B43,'BASES DE DATOS'!$F$3:$J$1796,4,0)))</f>
        <v>#REF!</v>
      </c>
      <c r="H43" t="e">
        <f>IF(LEN(H$34&amp;$B43)&lt;&gt;20,"",IF(ISERROR(VLOOKUP(H$34&amp;$B43,'BASES DE DATOS'!$F$3:$J$1796,4,0))=TRUE,"",$B43&amp;" "&amp;VLOOKUP(H$34&amp;$B43,'BASES DE DATOS'!$F$3:$J$1796,4,0)))</f>
        <v>#REF!</v>
      </c>
      <c r="I43" t="e">
        <f>IF(LEN(I$34&amp;$B43)&lt;&gt;20,"",IF(ISERROR(VLOOKUP(I$34&amp;$B43,'BASES DE DATOS'!$F$3:$J$1796,4,0))=TRUE,"",$B43&amp;" "&amp;VLOOKUP(I$34&amp;$B43,'BASES DE DATOS'!$F$3:$J$1796,4,0)))</f>
        <v>#REF!</v>
      </c>
      <c r="J43" t="e">
        <f>IF(LEN(J$34&amp;$B43)&lt;&gt;20,"",IF(ISERROR(VLOOKUP(J$34&amp;$B43,'BASES DE DATOS'!$F$3:$J$1796,4,0))=TRUE,"",$B43&amp;" "&amp;VLOOKUP(J$34&amp;$B43,'BASES DE DATOS'!$F$3:$J$1796,4,0)))</f>
        <v>#REF!</v>
      </c>
      <c r="K43" t="e">
        <f>IF(LEN(K$34&amp;$B43)&lt;&gt;20,"",IF(ISERROR(VLOOKUP(K$34&amp;$B43,'BASES DE DATOS'!$F$3:$J$1796,4,0))=TRUE,"",$B43&amp;" "&amp;VLOOKUP(K$34&amp;$B43,'BASES DE DATOS'!$F$3:$J$1796,4,0)))</f>
        <v>#REF!</v>
      </c>
      <c r="L43" t="e">
        <f>IF(LEN(L$34&amp;$B43)&lt;&gt;20,"",IF(ISERROR(VLOOKUP(L$34&amp;$B43,'BASES DE DATOS'!$F$3:$J$1796,4,0))=TRUE,"",$B43&amp;" "&amp;VLOOKUP(L$34&amp;$B43,'BASES DE DATOS'!$F$3:$J$1796,4,0)))</f>
        <v>#REF!</v>
      </c>
      <c r="M43" t="e">
        <f>IF(LEN(M$34&amp;$B43)&lt;&gt;20,"",IF(ISERROR(VLOOKUP(M$34&amp;$B43,'BASES DE DATOS'!$F$3:$J$1796,4,0))=TRUE,"",$B43&amp;" "&amp;VLOOKUP(M$34&amp;$B43,'BASES DE DATOS'!$F$3:$J$1796,4,0)))</f>
        <v>#REF!</v>
      </c>
      <c r="N43" t="e">
        <f>IF(LEN(N$34&amp;$B43)&lt;&gt;20,"",IF(ISERROR(VLOOKUP(N$34&amp;$B43,'BASES DE DATOS'!$F$3:$J$1796,4,0))=TRUE,"",$B43&amp;" "&amp;VLOOKUP(N$34&amp;$B43,'BASES DE DATOS'!$F$3:$J$1796,4,0)))</f>
        <v>#REF!</v>
      </c>
      <c r="O43" t="e">
        <f>IF(LEN(O$34&amp;$B43)&lt;&gt;20,"",IF(ISERROR(VLOOKUP(O$34&amp;$B43,'BASES DE DATOS'!$F$3:$J$1796,4,0))=TRUE,"",$B43&amp;" "&amp;VLOOKUP(O$34&amp;$B43,'BASES DE DATOS'!$F$3:$J$1796,4,0)))</f>
        <v>#REF!</v>
      </c>
      <c r="P43" t="e">
        <f>IF(LEN(P$34&amp;$B43)&lt;&gt;20,"",IF(ISERROR(VLOOKUP(P$34&amp;$B43,'BASES DE DATOS'!$F$3:$J$1796,4,0))=TRUE,"",$B43&amp;" "&amp;VLOOKUP(P$34&amp;$B43,'BASES DE DATOS'!$F$3:$J$1796,4,0)))</f>
        <v>#REF!</v>
      </c>
      <c r="Q43" t="e">
        <f>IF(LEN(Q$34&amp;$B43)&lt;&gt;20,"",IF(ISERROR(VLOOKUP(Q$34&amp;$B43,'BASES DE DATOS'!$F$3:$J$1796,4,0))=TRUE,"",$B43&amp;" "&amp;VLOOKUP(Q$34&amp;$B43,'BASES DE DATOS'!$F$3:$J$1796,4,0)))</f>
        <v>#REF!</v>
      </c>
      <c r="R43" t="e">
        <f>IF(LEN(R$34&amp;$B43)&lt;&gt;20,"",IF(ISERROR(VLOOKUP(R$34&amp;$B43,'BASES DE DATOS'!$F$3:$J$1796,4,0))=TRUE,"",$B43&amp;" "&amp;VLOOKUP(R$34&amp;$B43,'BASES DE DATOS'!$F$3:$J$1796,4,0)))</f>
        <v>#REF!</v>
      </c>
      <c r="S43" t="e">
        <f>IF(LEN(S$34&amp;$B43)&lt;&gt;20,"",IF(ISERROR(VLOOKUP(S$34&amp;$B43,'BASES DE DATOS'!$F$3:$J$1796,4,0))=TRUE,"",$B43&amp;" "&amp;VLOOKUP(S$34&amp;$B43,'BASES DE DATOS'!$F$3:$J$1796,4,0)))</f>
        <v>#REF!</v>
      </c>
      <c r="T43" t="e">
        <f>IF(LEN(T$34&amp;$B43)&lt;&gt;20,"",IF(ISERROR(VLOOKUP(T$34&amp;$B43,'BASES DE DATOS'!$F$3:$J$1796,4,0))=TRUE,"",$B43&amp;" "&amp;VLOOKUP(T$34&amp;$B43,'BASES DE DATOS'!$F$3:$J$1796,4,0)))</f>
        <v>#REF!</v>
      </c>
      <c r="U43" t="e">
        <f>IF(LEN(U$34&amp;$B43)&lt;&gt;20,"",IF(ISERROR(VLOOKUP(U$34&amp;$B43,'BASES DE DATOS'!$F$3:$J$1796,4,0))=TRUE,"",$B43&amp;" "&amp;VLOOKUP(U$34&amp;$B43,'BASES DE DATOS'!$F$3:$J$1796,4,0)))</f>
        <v>#REF!</v>
      </c>
      <c r="V43" t="e">
        <f>IF(LEN(V$34&amp;$B43)&lt;&gt;20,"",IF(ISERROR(VLOOKUP(V$34&amp;$B43,'BASES DE DATOS'!$F$3:$J$1796,4,0))=TRUE,"",$B43&amp;" "&amp;VLOOKUP(V$34&amp;$B43,'BASES DE DATOS'!$F$3:$J$1796,4,0)))</f>
        <v>#REF!</v>
      </c>
    </row>
    <row r="44" spans="1:22" x14ac:dyDescent="0.2">
      <c r="A44">
        <f t="shared" si="0"/>
        <v>87</v>
      </c>
      <c r="B44" s="2" t="s">
        <v>33</v>
      </c>
      <c r="C44" t="e">
        <f>IF(LEN(C$34&amp;$B44)&lt;&gt;20,"",IF(ISERROR(VLOOKUP(C$34&amp;$B44,'BASES DE DATOS'!$F$3:$J$1796,4,0))=TRUE,"",$B44&amp;" "&amp;VLOOKUP(C$34&amp;$B44,'BASES DE DATOS'!$F$3:$J$1796,4,0)))</f>
        <v>#REF!</v>
      </c>
      <c r="D44" t="e">
        <f>IF(LEN(D$34&amp;$B44)&lt;&gt;20,"",IF(ISERROR(VLOOKUP(D$34&amp;$B44,'BASES DE DATOS'!$F$3:$J$1796,4,0))=TRUE,"",$B44&amp;" "&amp;VLOOKUP(D$34&amp;$B44,'BASES DE DATOS'!$F$3:$J$1796,4,0)))</f>
        <v>#REF!</v>
      </c>
      <c r="E44" t="e">
        <f>IF(LEN(E$34&amp;$B44)&lt;&gt;20,"",IF(ISERROR(VLOOKUP(E$34&amp;$B44,'BASES DE DATOS'!$F$3:$J$1796,4,0))=TRUE,"",$B44&amp;" "&amp;VLOOKUP(E$34&amp;$B44,'BASES DE DATOS'!$F$3:$J$1796,4,0)))</f>
        <v>#REF!</v>
      </c>
      <c r="F44" t="e">
        <f>IF(LEN(F$34&amp;$B44)&lt;&gt;20,"",IF(ISERROR(VLOOKUP(F$34&amp;$B44,'BASES DE DATOS'!$F$3:$J$1796,4,0))=TRUE,"",$B44&amp;" "&amp;VLOOKUP(F$34&amp;$B44,'BASES DE DATOS'!$F$3:$J$1796,4,0)))</f>
        <v>#REF!</v>
      </c>
      <c r="G44" t="e">
        <f>IF(LEN(G$34&amp;$B44)&lt;&gt;20,"",IF(ISERROR(VLOOKUP(G$34&amp;$B44,'BASES DE DATOS'!$F$3:$J$1796,4,0))=TRUE,"",$B44&amp;" "&amp;VLOOKUP(G$34&amp;$B44,'BASES DE DATOS'!$F$3:$J$1796,4,0)))</f>
        <v>#REF!</v>
      </c>
      <c r="H44" t="e">
        <f>IF(LEN(H$34&amp;$B44)&lt;&gt;20,"",IF(ISERROR(VLOOKUP(H$34&amp;$B44,'BASES DE DATOS'!$F$3:$J$1796,4,0))=TRUE,"",$B44&amp;" "&amp;VLOOKUP(H$34&amp;$B44,'BASES DE DATOS'!$F$3:$J$1796,4,0)))</f>
        <v>#REF!</v>
      </c>
      <c r="I44" t="e">
        <f>IF(LEN(I$34&amp;$B44)&lt;&gt;20,"",IF(ISERROR(VLOOKUP(I$34&amp;$B44,'BASES DE DATOS'!$F$3:$J$1796,4,0))=TRUE,"",$B44&amp;" "&amp;VLOOKUP(I$34&amp;$B44,'BASES DE DATOS'!$F$3:$J$1796,4,0)))</f>
        <v>#REF!</v>
      </c>
      <c r="J44" t="e">
        <f>IF(LEN(J$34&amp;$B44)&lt;&gt;20,"",IF(ISERROR(VLOOKUP(J$34&amp;$B44,'BASES DE DATOS'!$F$3:$J$1796,4,0))=TRUE,"",$B44&amp;" "&amp;VLOOKUP(J$34&amp;$B44,'BASES DE DATOS'!$F$3:$J$1796,4,0)))</f>
        <v>#REF!</v>
      </c>
      <c r="K44" t="e">
        <f>IF(LEN(K$34&amp;$B44)&lt;&gt;20,"",IF(ISERROR(VLOOKUP(K$34&amp;$B44,'BASES DE DATOS'!$F$3:$J$1796,4,0))=TRUE,"",$B44&amp;" "&amp;VLOOKUP(K$34&amp;$B44,'BASES DE DATOS'!$F$3:$J$1796,4,0)))</f>
        <v>#REF!</v>
      </c>
      <c r="L44" t="e">
        <f>IF(LEN(L$34&amp;$B44)&lt;&gt;20,"",IF(ISERROR(VLOOKUP(L$34&amp;$B44,'BASES DE DATOS'!$F$3:$J$1796,4,0))=TRUE,"",$B44&amp;" "&amp;VLOOKUP(L$34&amp;$B44,'BASES DE DATOS'!$F$3:$J$1796,4,0)))</f>
        <v>#REF!</v>
      </c>
      <c r="M44" t="e">
        <f>IF(LEN(M$34&amp;$B44)&lt;&gt;20,"",IF(ISERROR(VLOOKUP(M$34&amp;$B44,'BASES DE DATOS'!$F$3:$J$1796,4,0))=TRUE,"",$B44&amp;" "&amp;VLOOKUP(M$34&amp;$B44,'BASES DE DATOS'!$F$3:$J$1796,4,0)))</f>
        <v>#REF!</v>
      </c>
      <c r="N44" t="e">
        <f>IF(LEN(N$34&amp;$B44)&lt;&gt;20,"",IF(ISERROR(VLOOKUP(N$34&amp;$B44,'BASES DE DATOS'!$F$3:$J$1796,4,0))=TRUE,"",$B44&amp;" "&amp;VLOOKUP(N$34&amp;$B44,'BASES DE DATOS'!$F$3:$J$1796,4,0)))</f>
        <v>#REF!</v>
      </c>
      <c r="O44" t="e">
        <f>IF(LEN(O$34&amp;$B44)&lt;&gt;20,"",IF(ISERROR(VLOOKUP(O$34&amp;$B44,'BASES DE DATOS'!$F$3:$J$1796,4,0))=TRUE,"",$B44&amp;" "&amp;VLOOKUP(O$34&amp;$B44,'BASES DE DATOS'!$F$3:$J$1796,4,0)))</f>
        <v>#REF!</v>
      </c>
      <c r="P44" t="e">
        <f>IF(LEN(P$34&amp;$B44)&lt;&gt;20,"",IF(ISERROR(VLOOKUP(P$34&amp;$B44,'BASES DE DATOS'!$F$3:$J$1796,4,0))=TRUE,"",$B44&amp;" "&amp;VLOOKUP(P$34&amp;$B44,'BASES DE DATOS'!$F$3:$J$1796,4,0)))</f>
        <v>#REF!</v>
      </c>
      <c r="Q44" t="e">
        <f>IF(LEN(Q$34&amp;$B44)&lt;&gt;20,"",IF(ISERROR(VLOOKUP(Q$34&amp;$B44,'BASES DE DATOS'!$F$3:$J$1796,4,0))=TRUE,"",$B44&amp;" "&amp;VLOOKUP(Q$34&amp;$B44,'BASES DE DATOS'!$F$3:$J$1796,4,0)))</f>
        <v>#REF!</v>
      </c>
      <c r="R44" t="e">
        <f>IF(LEN(R$34&amp;$B44)&lt;&gt;20,"",IF(ISERROR(VLOOKUP(R$34&amp;$B44,'BASES DE DATOS'!$F$3:$J$1796,4,0))=TRUE,"",$B44&amp;" "&amp;VLOOKUP(R$34&amp;$B44,'BASES DE DATOS'!$F$3:$J$1796,4,0)))</f>
        <v>#REF!</v>
      </c>
      <c r="S44" t="e">
        <f>IF(LEN(S$34&amp;$B44)&lt;&gt;20,"",IF(ISERROR(VLOOKUP(S$34&amp;$B44,'BASES DE DATOS'!$F$3:$J$1796,4,0))=TRUE,"",$B44&amp;" "&amp;VLOOKUP(S$34&amp;$B44,'BASES DE DATOS'!$F$3:$J$1796,4,0)))</f>
        <v>#REF!</v>
      </c>
      <c r="T44" t="e">
        <f>IF(LEN(T$34&amp;$B44)&lt;&gt;20,"",IF(ISERROR(VLOOKUP(T$34&amp;$B44,'BASES DE DATOS'!$F$3:$J$1796,4,0))=TRUE,"",$B44&amp;" "&amp;VLOOKUP(T$34&amp;$B44,'BASES DE DATOS'!$F$3:$J$1796,4,0)))</f>
        <v>#REF!</v>
      </c>
      <c r="U44" t="e">
        <f>IF(LEN(U$34&amp;$B44)&lt;&gt;20,"",IF(ISERROR(VLOOKUP(U$34&amp;$B44,'BASES DE DATOS'!$F$3:$J$1796,4,0))=TRUE,"",$B44&amp;" "&amp;VLOOKUP(U$34&amp;$B44,'BASES DE DATOS'!$F$3:$J$1796,4,0)))</f>
        <v>#REF!</v>
      </c>
      <c r="V44" t="e">
        <f>IF(LEN(V$34&amp;$B44)&lt;&gt;20,"",IF(ISERROR(VLOOKUP(V$34&amp;$B44,'BASES DE DATOS'!$F$3:$J$1796,4,0))=TRUE,"",$B44&amp;" "&amp;VLOOKUP(V$34&amp;$B44,'BASES DE DATOS'!$F$3:$J$1796,4,0)))</f>
        <v>#REF!</v>
      </c>
    </row>
    <row r="45" spans="1:22" x14ac:dyDescent="0.2">
      <c r="A45">
        <f t="shared" si="0"/>
        <v>93</v>
      </c>
      <c r="B45" s="2" t="s">
        <v>34</v>
      </c>
      <c r="C45" t="e">
        <f>IF(LEN(C$34&amp;$B45)&lt;&gt;20,"",IF(ISERROR(VLOOKUP(C$34&amp;$B45,'BASES DE DATOS'!$F$3:$J$1796,4,0))=TRUE,"",$B45&amp;" "&amp;VLOOKUP(C$34&amp;$B45,'BASES DE DATOS'!$F$3:$J$1796,4,0)))</f>
        <v>#REF!</v>
      </c>
      <c r="D45" t="e">
        <f>IF(LEN(D$34&amp;$B45)&lt;&gt;20,"",IF(ISERROR(VLOOKUP(D$34&amp;$B45,'BASES DE DATOS'!$F$3:$J$1796,4,0))=TRUE,"",$B45&amp;" "&amp;VLOOKUP(D$34&amp;$B45,'BASES DE DATOS'!$F$3:$J$1796,4,0)))</f>
        <v>#REF!</v>
      </c>
      <c r="E45" t="e">
        <f>IF(LEN(E$34&amp;$B45)&lt;&gt;20,"",IF(ISERROR(VLOOKUP(E$34&amp;$B45,'BASES DE DATOS'!$F$3:$J$1796,4,0))=TRUE,"",$B45&amp;" "&amp;VLOOKUP(E$34&amp;$B45,'BASES DE DATOS'!$F$3:$J$1796,4,0)))</f>
        <v>#REF!</v>
      </c>
      <c r="F45" t="e">
        <f>IF(LEN(F$34&amp;$B45)&lt;&gt;20,"",IF(ISERROR(VLOOKUP(F$34&amp;$B45,'BASES DE DATOS'!$F$3:$J$1796,4,0))=TRUE,"",$B45&amp;" "&amp;VLOOKUP(F$34&amp;$B45,'BASES DE DATOS'!$F$3:$J$1796,4,0)))</f>
        <v>#REF!</v>
      </c>
      <c r="G45" t="e">
        <f>IF(LEN(G$34&amp;$B45)&lt;&gt;20,"",IF(ISERROR(VLOOKUP(G$34&amp;$B45,'BASES DE DATOS'!$F$3:$J$1796,4,0))=TRUE,"",$B45&amp;" "&amp;VLOOKUP(G$34&amp;$B45,'BASES DE DATOS'!$F$3:$J$1796,4,0)))</f>
        <v>#REF!</v>
      </c>
      <c r="H45" t="e">
        <f>IF(LEN(H$34&amp;$B45)&lt;&gt;20,"",IF(ISERROR(VLOOKUP(H$34&amp;$B45,'BASES DE DATOS'!$F$3:$J$1796,4,0))=TRUE,"",$B45&amp;" "&amp;VLOOKUP(H$34&amp;$B45,'BASES DE DATOS'!$F$3:$J$1796,4,0)))</f>
        <v>#REF!</v>
      </c>
      <c r="I45" t="e">
        <f>IF(LEN(I$34&amp;$B45)&lt;&gt;20,"",IF(ISERROR(VLOOKUP(I$34&amp;$B45,'BASES DE DATOS'!$F$3:$J$1796,4,0))=TRUE,"",$B45&amp;" "&amp;VLOOKUP(I$34&amp;$B45,'BASES DE DATOS'!$F$3:$J$1796,4,0)))</f>
        <v>#REF!</v>
      </c>
      <c r="J45" t="e">
        <f>IF(LEN(J$34&amp;$B45)&lt;&gt;20,"",IF(ISERROR(VLOOKUP(J$34&amp;$B45,'BASES DE DATOS'!$F$3:$J$1796,4,0))=TRUE,"",$B45&amp;" "&amp;VLOOKUP(J$34&amp;$B45,'BASES DE DATOS'!$F$3:$J$1796,4,0)))</f>
        <v>#REF!</v>
      </c>
      <c r="K45" t="e">
        <f>IF(LEN(K$34&amp;$B45)&lt;&gt;20,"",IF(ISERROR(VLOOKUP(K$34&amp;$B45,'BASES DE DATOS'!$F$3:$J$1796,4,0))=TRUE,"",$B45&amp;" "&amp;VLOOKUP(K$34&amp;$B45,'BASES DE DATOS'!$F$3:$J$1796,4,0)))</f>
        <v>#REF!</v>
      </c>
      <c r="L45" t="e">
        <f>IF(LEN(L$34&amp;$B45)&lt;&gt;20,"",IF(ISERROR(VLOOKUP(L$34&amp;$B45,'BASES DE DATOS'!$F$3:$J$1796,4,0))=TRUE,"",$B45&amp;" "&amp;VLOOKUP(L$34&amp;$B45,'BASES DE DATOS'!$F$3:$J$1796,4,0)))</f>
        <v>#REF!</v>
      </c>
      <c r="M45" t="e">
        <f>IF(LEN(M$34&amp;$B45)&lt;&gt;20,"",IF(ISERROR(VLOOKUP(M$34&amp;$B45,'BASES DE DATOS'!$F$3:$J$1796,4,0))=TRUE,"",$B45&amp;" "&amp;VLOOKUP(M$34&amp;$B45,'BASES DE DATOS'!$F$3:$J$1796,4,0)))</f>
        <v>#REF!</v>
      </c>
      <c r="N45" t="e">
        <f>IF(LEN(N$34&amp;$B45)&lt;&gt;20,"",IF(ISERROR(VLOOKUP(N$34&amp;$B45,'BASES DE DATOS'!$F$3:$J$1796,4,0))=TRUE,"",$B45&amp;" "&amp;VLOOKUP(N$34&amp;$B45,'BASES DE DATOS'!$F$3:$J$1796,4,0)))</f>
        <v>#REF!</v>
      </c>
      <c r="O45" t="e">
        <f>IF(LEN(O$34&amp;$B45)&lt;&gt;20,"",IF(ISERROR(VLOOKUP(O$34&amp;$B45,'BASES DE DATOS'!$F$3:$J$1796,4,0))=TRUE,"",$B45&amp;" "&amp;VLOOKUP(O$34&amp;$B45,'BASES DE DATOS'!$F$3:$J$1796,4,0)))</f>
        <v>#REF!</v>
      </c>
      <c r="P45" t="e">
        <f>IF(LEN(P$34&amp;$B45)&lt;&gt;20,"",IF(ISERROR(VLOOKUP(P$34&amp;$B45,'BASES DE DATOS'!$F$3:$J$1796,4,0))=TRUE,"",$B45&amp;" "&amp;VLOOKUP(P$34&amp;$B45,'BASES DE DATOS'!$F$3:$J$1796,4,0)))</f>
        <v>#REF!</v>
      </c>
      <c r="Q45" t="e">
        <f>IF(LEN(Q$34&amp;$B45)&lt;&gt;20,"",IF(ISERROR(VLOOKUP(Q$34&amp;$B45,'BASES DE DATOS'!$F$3:$J$1796,4,0))=TRUE,"",$B45&amp;" "&amp;VLOOKUP(Q$34&amp;$B45,'BASES DE DATOS'!$F$3:$J$1796,4,0)))</f>
        <v>#REF!</v>
      </c>
      <c r="R45" t="e">
        <f>IF(LEN(R$34&amp;$B45)&lt;&gt;20,"",IF(ISERROR(VLOOKUP(R$34&amp;$B45,'BASES DE DATOS'!$F$3:$J$1796,4,0))=TRUE,"",$B45&amp;" "&amp;VLOOKUP(R$34&amp;$B45,'BASES DE DATOS'!$F$3:$J$1796,4,0)))</f>
        <v>#REF!</v>
      </c>
      <c r="S45" t="e">
        <f>IF(LEN(S$34&amp;$B45)&lt;&gt;20,"",IF(ISERROR(VLOOKUP(S$34&amp;$B45,'BASES DE DATOS'!$F$3:$J$1796,4,0))=TRUE,"",$B45&amp;" "&amp;VLOOKUP(S$34&amp;$B45,'BASES DE DATOS'!$F$3:$J$1796,4,0)))</f>
        <v>#REF!</v>
      </c>
      <c r="T45" t="e">
        <f>IF(LEN(T$34&amp;$B45)&lt;&gt;20,"",IF(ISERROR(VLOOKUP(T$34&amp;$B45,'BASES DE DATOS'!$F$3:$J$1796,4,0))=TRUE,"",$B45&amp;" "&amp;VLOOKUP(T$34&amp;$B45,'BASES DE DATOS'!$F$3:$J$1796,4,0)))</f>
        <v>#REF!</v>
      </c>
      <c r="U45" t="e">
        <f>IF(LEN(U$34&amp;$B45)&lt;&gt;20,"",IF(ISERROR(VLOOKUP(U$34&amp;$B45,'BASES DE DATOS'!$F$3:$J$1796,4,0))=TRUE,"",$B45&amp;" "&amp;VLOOKUP(U$34&amp;$B45,'BASES DE DATOS'!$F$3:$J$1796,4,0)))</f>
        <v>#REF!</v>
      </c>
      <c r="V45" t="e">
        <f>IF(LEN(V$34&amp;$B45)&lt;&gt;20,"",IF(ISERROR(VLOOKUP(V$34&amp;$B45,'BASES DE DATOS'!$F$3:$J$1796,4,0))=TRUE,"",$B45&amp;" "&amp;VLOOKUP(V$34&amp;$B45,'BASES DE DATOS'!$F$3:$J$1796,4,0)))</f>
        <v>#REF!</v>
      </c>
    </row>
    <row r="46" spans="1:22" x14ac:dyDescent="0.2">
      <c r="A46">
        <f t="shared" si="0"/>
        <v>99</v>
      </c>
      <c r="B46" s="2" t="s">
        <v>35</v>
      </c>
      <c r="C46" t="e">
        <f>IF(LEN(C$34&amp;$B46)&lt;&gt;20,"",IF(ISERROR(VLOOKUP(C$34&amp;$B46,'BASES DE DATOS'!$F$3:$J$1796,4,0))=TRUE,"",$B46&amp;" "&amp;VLOOKUP(C$34&amp;$B46,'BASES DE DATOS'!$F$3:$J$1796,4,0)))</f>
        <v>#REF!</v>
      </c>
      <c r="D46" t="e">
        <f>IF(LEN(D$34&amp;$B46)&lt;&gt;20,"",IF(ISERROR(VLOOKUP(D$34&amp;$B46,'BASES DE DATOS'!$F$3:$J$1796,4,0))=TRUE,"",$B46&amp;" "&amp;VLOOKUP(D$34&amp;$B46,'BASES DE DATOS'!$F$3:$J$1796,4,0)))</f>
        <v>#REF!</v>
      </c>
      <c r="E46" t="e">
        <f>IF(LEN(E$34&amp;$B46)&lt;&gt;20,"",IF(ISERROR(VLOOKUP(E$34&amp;$B46,'BASES DE DATOS'!$F$3:$J$1796,4,0))=TRUE,"",$B46&amp;" "&amp;VLOOKUP(E$34&amp;$B46,'BASES DE DATOS'!$F$3:$J$1796,4,0)))</f>
        <v>#REF!</v>
      </c>
      <c r="F46" t="e">
        <f>IF(LEN(F$34&amp;$B46)&lt;&gt;20,"",IF(ISERROR(VLOOKUP(F$34&amp;$B46,'BASES DE DATOS'!$F$3:$J$1796,4,0))=TRUE,"",$B46&amp;" "&amp;VLOOKUP(F$34&amp;$B46,'BASES DE DATOS'!$F$3:$J$1796,4,0)))</f>
        <v>#REF!</v>
      </c>
      <c r="G46" t="e">
        <f>IF(LEN(G$34&amp;$B46)&lt;&gt;20,"",IF(ISERROR(VLOOKUP(G$34&amp;$B46,'BASES DE DATOS'!$F$3:$J$1796,4,0))=TRUE,"",$B46&amp;" "&amp;VLOOKUP(G$34&amp;$B46,'BASES DE DATOS'!$F$3:$J$1796,4,0)))</f>
        <v>#REF!</v>
      </c>
      <c r="H46" t="e">
        <f>IF(LEN(H$34&amp;$B46)&lt;&gt;20,"",IF(ISERROR(VLOOKUP(H$34&amp;$B46,'BASES DE DATOS'!$F$3:$J$1796,4,0))=TRUE,"",$B46&amp;" "&amp;VLOOKUP(H$34&amp;$B46,'BASES DE DATOS'!$F$3:$J$1796,4,0)))</f>
        <v>#REF!</v>
      </c>
      <c r="I46" t="e">
        <f>IF(LEN(I$34&amp;$B46)&lt;&gt;20,"",IF(ISERROR(VLOOKUP(I$34&amp;$B46,'BASES DE DATOS'!$F$3:$J$1796,4,0))=TRUE,"",$B46&amp;" "&amp;VLOOKUP(I$34&amp;$B46,'BASES DE DATOS'!$F$3:$J$1796,4,0)))</f>
        <v>#REF!</v>
      </c>
      <c r="J46" t="e">
        <f>IF(LEN(J$34&amp;$B46)&lt;&gt;20,"",IF(ISERROR(VLOOKUP(J$34&amp;$B46,'BASES DE DATOS'!$F$3:$J$1796,4,0))=TRUE,"",$B46&amp;" "&amp;VLOOKUP(J$34&amp;$B46,'BASES DE DATOS'!$F$3:$J$1796,4,0)))</f>
        <v>#REF!</v>
      </c>
      <c r="K46" t="e">
        <f>IF(LEN(K$34&amp;$B46)&lt;&gt;20,"",IF(ISERROR(VLOOKUP(K$34&amp;$B46,'BASES DE DATOS'!$F$3:$J$1796,4,0))=TRUE,"",$B46&amp;" "&amp;VLOOKUP(K$34&amp;$B46,'BASES DE DATOS'!$F$3:$J$1796,4,0)))</f>
        <v>#REF!</v>
      </c>
      <c r="L46" t="e">
        <f>IF(LEN(L$34&amp;$B46)&lt;&gt;20,"",IF(ISERROR(VLOOKUP(L$34&amp;$B46,'BASES DE DATOS'!$F$3:$J$1796,4,0))=TRUE,"",$B46&amp;" "&amp;VLOOKUP(L$34&amp;$B46,'BASES DE DATOS'!$F$3:$J$1796,4,0)))</f>
        <v>#REF!</v>
      </c>
      <c r="M46" t="e">
        <f>IF(LEN(M$34&amp;$B46)&lt;&gt;20,"",IF(ISERROR(VLOOKUP(M$34&amp;$B46,'BASES DE DATOS'!$F$3:$J$1796,4,0))=TRUE,"",$B46&amp;" "&amp;VLOOKUP(M$34&amp;$B46,'BASES DE DATOS'!$F$3:$J$1796,4,0)))</f>
        <v>#REF!</v>
      </c>
      <c r="N46" t="e">
        <f>IF(LEN(N$34&amp;$B46)&lt;&gt;20,"",IF(ISERROR(VLOOKUP(N$34&amp;$B46,'BASES DE DATOS'!$F$3:$J$1796,4,0))=TRUE,"",$B46&amp;" "&amp;VLOOKUP(N$34&amp;$B46,'BASES DE DATOS'!$F$3:$J$1796,4,0)))</f>
        <v>#REF!</v>
      </c>
      <c r="O46" t="e">
        <f>IF(LEN(O$34&amp;$B46)&lt;&gt;20,"",IF(ISERROR(VLOOKUP(O$34&amp;$B46,'BASES DE DATOS'!$F$3:$J$1796,4,0))=TRUE,"",$B46&amp;" "&amp;VLOOKUP(O$34&amp;$B46,'BASES DE DATOS'!$F$3:$J$1796,4,0)))</f>
        <v>#REF!</v>
      </c>
      <c r="P46" t="e">
        <f>IF(LEN(P$34&amp;$B46)&lt;&gt;20,"",IF(ISERROR(VLOOKUP(P$34&amp;$B46,'BASES DE DATOS'!$F$3:$J$1796,4,0))=TRUE,"",$B46&amp;" "&amp;VLOOKUP(P$34&amp;$B46,'BASES DE DATOS'!$F$3:$J$1796,4,0)))</f>
        <v>#REF!</v>
      </c>
      <c r="Q46" t="e">
        <f>IF(LEN(Q$34&amp;$B46)&lt;&gt;20,"",IF(ISERROR(VLOOKUP(Q$34&amp;$B46,'BASES DE DATOS'!$F$3:$J$1796,4,0))=TRUE,"",$B46&amp;" "&amp;VLOOKUP(Q$34&amp;$B46,'BASES DE DATOS'!$F$3:$J$1796,4,0)))</f>
        <v>#REF!</v>
      </c>
      <c r="R46" t="e">
        <f>IF(LEN(R$34&amp;$B46)&lt;&gt;20,"",IF(ISERROR(VLOOKUP(R$34&amp;$B46,'BASES DE DATOS'!$F$3:$J$1796,4,0))=TRUE,"",$B46&amp;" "&amp;VLOOKUP(R$34&amp;$B46,'BASES DE DATOS'!$F$3:$J$1796,4,0)))</f>
        <v>#REF!</v>
      </c>
      <c r="S46" t="e">
        <f>IF(LEN(S$34&amp;$B46)&lt;&gt;20,"",IF(ISERROR(VLOOKUP(S$34&amp;$B46,'BASES DE DATOS'!$F$3:$J$1796,4,0))=TRUE,"",$B46&amp;" "&amp;VLOOKUP(S$34&amp;$B46,'BASES DE DATOS'!$F$3:$J$1796,4,0)))</f>
        <v>#REF!</v>
      </c>
      <c r="T46" t="e">
        <f>IF(LEN(T$34&amp;$B46)&lt;&gt;20,"",IF(ISERROR(VLOOKUP(T$34&amp;$B46,'BASES DE DATOS'!$F$3:$J$1796,4,0))=TRUE,"",$B46&amp;" "&amp;VLOOKUP(T$34&amp;$B46,'BASES DE DATOS'!$F$3:$J$1796,4,0)))</f>
        <v>#REF!</v>
      </c>
      <c r="U46" t="e">
        <f>IF(LEN(U$34&amp;$B46)&lt;&gt;20,"",IF(ISERROR(VLOOKUP(U$34&amp;$B46,'BASES DE DATOS'!$F$3:$J$1796,4,0))=TRUE,"",$B46&amp;" "&amp;VLOOKUP(U$34&amp;$B46,'BASES DE DATOS'!$F$3:$J$1796,4,0)))</f>
        <v>#REF!</v>
      </c>
      <c r="V46" t="e">
        <f>IF(LEN(V$34&amp;$B46)&lt;&gt;20,"",IF(ISERROR(VLOOKUP(V$34&amp;$B46,'BASES DE DATOS'!$F$3:$J$1796,4,0))=TRUE,"",$B46&amp;" "&amp;VLOOKUP(V$34&amp;$B46,'BASES DE DATOS'!$F$3:$J$1796,4,0)))</f>
        <v>#REF!</v>
      </c>
    </row>
    <row r="47" spans="1:22" x14ac:dyDescent="0.2">
      <c r="A47">
        <f t="shared" si="0"/>
        <v>105</v>
      </c>
      <c r="B47" s="2" t="s">
        <v>36</v>
      </c>
      <c r="C47" t="e">
        <f>IF(LEN(C$34&amp;$B47)&lt;&gt;20,"",IF(ISERROR(VLOOKUP(C$34&amp;$B47,'BASES DE DATOS'!$F$3:$J$1796,4,0))=TRUE,"",$B47&amp;" "&amp;VLOOKUP(C$34&amp;$B47,'BASES DE DATOS'!$F$3:$J$1796,4,0)))</f>
        <v>#REF!</v>
      </c>
      <c r="D47" t="e">
        <f>IF(LEN(D$34&amp;$B47)&lt;&gt;20,"",IF(ISERROR(VLOOKUP(D$34&amp;$B47,'BASES DE DATOS'!$F$3:$J$1796,4,0))=TRUE,"",$B47&amp;" "&amp;VLOOKUP(D$34&amp;$B47,'BASES DE DATOS'!$F$3:$J$1796,4,0)))</f>
        <v>#REF!</v>
      </c>
      <c r="E47" t="e">
        <f>IF(LEN(E$34&amp;$B47)&lt;&gt;20,"",IF(ISERROR(VLOOKUP(E$34&amp;$B47,'BASES DE DATOS'!$F$3:$J$1796,4,0))=TRUE,"",$B47&amp;" "&amp;VLOOKUP(E$34&amp;$B47,'BASES DE DATOS'!$F$3:$J$1796,4,0)))</f>
        <v>#REF!</v>
      </c>
      <c r="F47" t="e">
        <f>IF(LEN(F$34&amp;$B47)&lt;&gt;20,"",IF(ISERROR(VLOOKUP(F$34&amp;$B47,'BASES DE DATOS'!$F$3:$J$1796,4,0))=TRUE,"",$B47&amp;" "&amp;VLOOKUP(F$34&amp;$B47,'BASES DE DATOS'!$F$3:$J$1796,4,0)))</f>
        <v>#REF!</v>
      </c>
      <c r="G47" t="e">
        <f>IF(LEN(G$34&amp;$B47)&lt;&gt;20,"",IF(ISERROR(VLOOKUP(G$34&amp;$B47,'BASES DE DATOS'!$F$3:$J$1796,4,0))=TRUE,"",$B47&amp;" "&amp;VLOOKUP(G$34&amp;$B47,'BASES DE DATOS'!$F$3:$J$1796,4,0)))</f>
        <v>#REF!</v>
      </c>
      <c r="H47" t="e">
        <f>IF(LEN(H$34&amp;$B47)&lt;&gt;20,"",IF(ISERROR(VLOOKUP(H$34&amp;$B47,'BASES DE DATOS'!$F$3:$J$1796,4,0))=TRUE,"",$B47&amp;" "&amp;VLOOKUP(H$34&amp;$B47,'BASES DE DATOS'!$F$3:$J$1796,4,0)))</f>
        <v>#REF!</v>
      </c>
      <c r="I47" t="e">
        <f>IF(LEN(I$34&amp;$B47)&lt;&gt;20,"",IF(ISERROR(VLOOKUP(I$34&amp;$B47,'BASES DE DATOS'!$F$3:$J$1796,4,0))=TRUE,"",$B47&amp;" "&amp;VLOOKUP(I$34&amp;$B47,'BASES DE DATOS'!$F$3:$J$1796,4,0)))</f>
        <v>#REF!</v>
      </c>
      <c r="J47" t="e">
        <f>IF(LEN(J$34&amp;$B47)&lt;&gt;20,"",IF(ISERROR(VLOOKUP(J$34&amp;$B47,'BASES DE DATOS'!$F$3:$J$1796,4,0))=TRUE,"",$B47&amp;" "&amp;VLOOKUP(J$34&amp;$B47,'BASES DE DATOS'!$F$3:$J$1796,4,0)))</f>
        <v>#REF!</v>
      </c>
      <c r="K47" t="e">
        <f>IF(LEN(K$34&amp;$B47)&lt;&gt;20,"",IF(ISERROR(VLOOKUP(K$34&amp;$B47,'BASES DE DATOS'!$F$3:$J$1796,4,0))=TRUE,"",$B47&amp;" "&amp;VLOOKUP(K$34&amp;$B47,'BASES DE DATOS'!$F$3:$J$1796,4,0)))</f>
        <v>#REF!</v>
      </c>
      <c r="L47" t="e">
        <f>IF(LEN(L$34&amp;$B47)&lt;&gt;20,"",IF(ISERROR(VLOOKUP(L$34&amp;$B47,'BASES DE DATOS'!$F$3:$J$1796,4,0))=TRUE,"",$B47&amp;" "&amp;VLOOKUP(L$34&amp;$B47,'BASES DE DATOS'!$F$3:$J$1796,4,0)))</f>
        <v>#REF!</v>
      </c>
      <c r="M47" t="e">
        <f>IF(LEN(M$34&amp;$B47)&lt;&gt;20,"",IF(ISERROR(VLOOKUP(M$34&amp;$B47,'BASES DE DATOS'!$F$3:$J$1796,4,0))=TRUE,"",$B47&amp;" "&amp;VLOOKUP(M$34&amp;$B47,'BASES DE DATOS'!$F$3:$J$1796,4,0)))</f>
        <v>#REF!</v>
      </c>
      <c r="N47" t="e">
        <f>IF(LEN(N$34&amp;$B47)&lt;&gt;20,"",IF(ISERROR(VLOOKUP(N$34&amp;$B47,'BASES DE DATOS'!$F$3:$J$1796,4,0))=TRUE,"",$B47&amp;" "&amp;VLOOKUP(N$34&amp;$B47,'BASES DE DATOS'!$F$3:$J$1796,4,0)))</f>
        <v>#REF!</v>
      </c>
      <c r="O47" t="e">
        <f>IF(LEN(O$34&amp;$B47)&lt;&gt;20,"",IF(ISERROR(VLOOKUP(O$34&amp;$B47,'BASES DE DATOS'!$F$3:$J$1796,4,0))=TRUE,"",$B47&amp;" "&amp;VLOOKUP(O$34&amp;$B47,'BASES DE DATOS'!$F$3:$J$1796,4,0)))</f>
        <v>#REF!</v>
      </c>
      <c r="P47" t="e">
        <f>IF(LEN(P$34&amp;$B47)&lt;&gt;20,"",IF(ISERROR(VLOOKUP(P$34&amp;$B47,'BASES DE DATOS'!$F$3:$J$1796,4,0))=TRUE,"",$B47&amp;" "&amp;VLOOKUP(P$34&amp;$B47,'BASES DE DATOS'!$F$3:$J$1796,4,0)))</f>
        <v>#REF!</v>
      </c>
      <c r="Q47" t="e">
        <f>IF(LEN(Q$34&amp;$B47)&lt;&gt;20,"",IF(ISERROR(VLOOKUP(Q$34&amp;$B47,'BASES DE DATOS'!$F$3:$J$1796,4,0))=TRUE,"",$B47&amp;" "&amp;VLOOKUP(Q$34&amp;$B47,'BASES DE DATOS'!$F$3:$J$1796,4,0)))</f>
        <v>#REF!</v>
      </c>
      <c r="R47" t="e">
        <f>IF(LEN(R$34&amp;$B47)&lt;&gt;20,"",IF(ISERROR(VLOOKUP(R$34&amp;$B47,'BASES DE DATOS'!$F$3:$J$1796,4,0))=TRUE,"",$B47&amp;" "&amp;VLOOKUP(R$34&amp;$B47,'BASES DE DATOS'!$F$3:$J$1796,4,0)))</f>
        <v>#REF!</v>
      </c>
      <c r="S47" t="e">
        <f>IF(LEN(S$34&amp;$B47)&lt;&gt;20,"",IF(ISERROR(VLOOKUP(S$34&amp;$B47,'BASES DE DATOS'!$F$3:$J$1796,4,0))=TRUE,"",$B47&amp;" "&amp;VLOOKUP(S$34&amp;$B47,'BASES DE DATOS'!$F$3:$J$1796,4,0)))</f>
        <v>#REF!</v>
      </c>
      <c r="T47" t="e">
        <f>IF(LEN(T$34&amp;$B47)&lt;&gt;20,"",IF(ISERROR(VLOOKUP(T$34&amp;$B47,'BASES DE DATOS'!$F$3:$J$1796,4,0))=TRUE,"",$B47&amp;" "&amp;VLOOKUP(T$34&amp;$B47,'BASES DE DATOS'!$F$3:$J$1796,4,0)))</f>
        <v>#REF!</v>
      </c>
      <c r="U47" t="e">
        <f>IF(LEN(U$34&amp;$B47)&lt;&gt;20,"",IF(ISERROR(VLOOKUP(U$34&amp;$B47,'BASES DE DATOS'!$F$3:$J$1796,4,0))=TRUE,"",$B47&amp;" "&amp;VLOOKUP(U$34&amp;$B47,'BASES DE DATOS'!$F$3:$J$1796,4,0)))</f>
        <v>#REF!</v>
      </c>
      <c r="V47" t="e">
        <f>IF(LEN(V$34&amp;$B47)&lt;&gt;20,"",IF(ISERROR(VLOOKUP(V$34&amp;$B47,'BASES DE DATOS'!$F$3:$J$1796,4,0))=TRUE,"",$B47&amp;" "&amp;VLOOKUP(V$34&amp;$B47,'BASES DE DATOS'!$F$3:$J$1796,4,0)))</f>
        <v>#REF!</v>
      </c>
    </row>
    <row r="48" spans="1:22" x14ac:dyDescent="0.2">
      <c r="A48">
        <f t="shared" si="0"/>
        <v>111</v>
      </c>
      <c r="B48" s="2" t="s">
        <v>37</v>
      </c>
      <c r="C48" t="e">
        <f>IF(LEN(C$34&amp;$B48)&lt;&gt;20,"",IF(ISERROR(VLOOKUP(C$34&amp;$B48,'BASES DE DATOS'!$F$3:$J$1796,4,0))=TRUE,"",$B48&amp;" "&amp;VLOOKUP(C$34&amp;$B48,'BASES DE DATOS'!$F$3:$J$1796,4,0)))</f>
        <v>#REF!</v>
      </c>
      <c r="D48" t="e">
        <f>IF(LEN(D$34&amp;$B48)&lt;&gt;20,"",IF(ISERROR(VLOOKUP(D$34&amp;$B48,'BASES DE DATOS'!$F$3:$J$1796,4,0))=TRUE,"",$B48&amp;" "&amp;VLOOKUP(D$34&amp;$B48,'BASES DE DATOS'!$F$3:$J$1796,4,0)))</f>
        <v>#REF!</v>
      </c>
      <c r="E48" t="e">
        <f>IF(LEN(E$34&amp;$B48)&lt;&gt;20,"",IF(ISERROR(VLOOKUP(E$34&amp;$B48,'BASES DE DATOS'!$F$3:$J$1796,4,0))=TRUE,"",$B48&amp;" "&amp;VLOOKUP(E$34&amp;$B48,'BASES DE DATOS'!$F$3:$J$1796,4,0)))</f>
        <v>#REF!</v>
      </c>
      <c r="F48" t="e">
        <f>IF(LEN(F$34&amp;$B48)&lt;&gt;20,"",IF(ISERROR(VLOOKUP(F$34&amp;$B48,'BASES DE DATOS'!$F$3:$J$1796,4,0))=TRUE,"",$B48&amp;" "&amp;VLOOKUP(F$34&amp;$B48,'BASES DE DATOS'!$F$3:$J$1796,4,0)))</f>
        <v>#REF!</v>
      </c>
      <c r="G48" t="e">
        <f>IF(LEN(G$34&amp;$B48)&lt;&gt;20,"",IF(ISERROR(VLOOKUP(G$34&amp;$B48,'BASES DE DATOS'!$F$3:$J$1796,4,0))=TRUE,"",$B48&amp;" "&amp;VLOOKUP(G$34&amp;$B48,'BASES DE DATOS'!$F$3:$J$1796,4,0)))</f>
        <v>#REF!</v>
      </c>
      <c r="H48" t="e">
        <f>IF(LEN(H$34&amp;$B48)&lt;&gt;20,"",IF(ISERROR(VLOOKUP(H$34&amp;$B48,'BASES DE DATOS'!$F$3:$J$1796,4,0))=TRUE,"",$B48&amp;" "&amp;VLOOKUP(H$34&amp;$B48,'BASES DE DATOS'!$F$3:$J$1796,4,0)))</f>
        <v>#REF!</v>
      </c>
      <c r="I48" t="e">
        <f>IF(LEN(I$34&amp;$B48)&lt;&gt;20,"",IF(ISERROR(VLOOKUP(I$34&amp;$B48,'BASES DE DATOS'!$F$3:$J$1796,4,0))=TRUE,"",$B48&amp;" "&amp;VLOOKUP(I$34&amp;$B48,'BASES DE DATOS'!$F$3:$J$1796,4,0)))</f>
        <v>#REF!</v>
      </c>
      <c r="J48" t="e">
        <f>IF(LEN(J$34&amp;$B48)&lt;&gt;20,"",IF(ISERROR(VLOOKUP(J$34&amp;$B48,'BASES DE DATOS'!$F$3:$J$1796,4,0))=TRUE,"",$B48&amp;" "&amp;VLOOKUP(J$34&amp;$B48,'BASES DE DATOS'!$F$3:$J$1796,4,0)))</f>
        <v>#REF!</v>
      </c>
      <c r="K48" t="e">
        <f>IF(LEN(K$34&amp;$B48)&lt;&gt;20,"",IF(ISERROR(VLOOKUP(K$34&amp;$B48,'BASES DE DATOS'!$F$3:$J$1796,4,0))=TRUE,"",$B48&amp;" "&amp;VLOOKUP(K$34&amp;$B48,'BASES DE DATOS'!$F$3:$J$1796,4,0)))</f>
        <v>#REF!</v>
      </c>
      <c r="L48" t="e">
        <f>IF(LEN(L$34&amp;$B48)&lt;&gt;20,"",IF(ISERROR(VLOOKUP(L$34&amp;$B48,'BASES DE DATOS'!$F$3:$J$1796,4,0))=TRUE,"",$B48&amp;" "&amp;VLOOKUP(L$34&amp;$B48,'BASES DE DATOS'!$F$3:$J$1796,4,0)))</f>
        <v>#REF!</v>
      </c>
      <c r="M48" t="e">
        <f>IF(LEN(M$34&amp;$B48)&lt;&gt;20,"",IF(ISERROR(VLOOKUP(M$34&amp;$B48,'BASES DE DATOS'!$F$3:$J$1796,4,0))=TRUE,"",$B48&amp;" "&amp;VLOOKUP(M$34&amp;$B48,'BASES DE DATOS'!$F$3:$J$1796,4,0)))</f>
        <v>#REF!</v>
      </c>
      <c r="N48" t="e">
        <f>IF(LEN(N$34&amp;$B48)&lt;&gt;20,"",IF(ISERROR(VLOOKUP(N$34&amp;$B48,'BASES DE DATOS'!$F$3:$J$1796,4,0))=TRUE,"",$B48&amp;" "&amp;VLOOKUP(N$34&amp;$B48,'BASES DE DATOS'!$F$3:$J$1796,4,0)))</f>
        <v>#REF!</v>
      </c>
      <c r="O48" t="e">
        <f>IF(LEN(O$34&amp;$B48)&lt;&gt;20,"",IF(ISERROR(VLOOKUP(O$34&amp;$B48,'BASES DE DATOS'!$F$3:$J$1796,4,0))=TRUE,"",$B48&amp;" "&amp;VLOOKUP(O$34&amp;$B48,'BASES DE DATOS'!$F$3:$J$1796,4,0)))</f>
        <v>#REF!</v>
      </c>
      <c r="P48" t="e">
        <f>IF(LEN(P$34&amp;$B48)&lt;&gt;20,"",IF(ISERROR(VLOOKUP(P$34&amp;$B48,'BASES DE DATOS'!$F$3:$J$1796,4,0))=TRUE,"",$B48&amp;" "&amp;VLOOKUP(P$34&amp;$B48,'BASES DE DATOS'!$F$3:$J$1796,4,0)))</f>
        <v>#REF!</v>
      </c>
      <c r="Q48" t="e">
        <f>IF(LEN(Q$34&amp;$B48)&lt;&gt;20,"",IF(ISERROR(VLOOKUP(Q$34&amp;$B48,'BASES DE DATOS'!$F$3:$J$1796,4,0))=TRUE,"",$B48&amp;" "&amp;VLOOKUP(Q$34&amp;$B48,'BASES DE DATOS'!$F$3:$J$1796,4,0)))</f>
        <v>#REF!</v>
      </c>
      <c r="R48" t="e">
        <f>IF(LEN(R$34&amp;$B48)&lt;&gt;20,"",IF(ISERROR(VLOOKUP(R$34&amp;$B48,'BASES DE DATOS'!$F$3:$J$1796,4,0))=TRUE,"",$B48&amp;" "&amp;VLOOKUP(R$34&amp;$B48,'BASES DE DATOS'!$F$3:$J$1796,4,0)))</f>
        <v>#REF!</v>
      </c>
      <c r="S48" t="e">
        <f>IF(LEN(S$34&amp;$B48)&lt;&gt;20,"",IF(ISERROR(VLOOKUP(S$34&amp;$B48,'BASES DE DATOS'!$F$3:$J$1796,4,0))=TRUE,"",$B48&amp;" "&amp;VLOOKUP(S$34&amp;$B48,'BASES DE DATOS'!$F$3:$J$1796,4,0)))</f>
        <v>#REF!</v>
      </c>
      <c r="T48" t="e">
        <f>IF(LEN(T$34&amp;$B48)&lt;&gt;20,"",IF(ISERROR(VLOOKUP(T$34&amp;$B48,'BASES DE DATOS'!$F$3:$J$1796,4,0))=TRUE,"",$B48&amp;" "&amp;VLOOKUP(T$34&amp;$B48,'BASES DE DATOS'!$F$3:$J$1796,4,0)))</f>
        <v>#REF!</v>
      </c>
      <c r="U48" t="e">
        <f>IF(LEN(U$34&amp;$B48)&lt;&gt;20,"",IF(ISERROR(VLOOKUP(U$34&amp;$B48,'BASES DE DATOS'!$F$3:$J$1796,4,0))=TRUE,"",$B48&amp;" "&amp;VLOOKUP(U$34&amp;$B48,'BASES DE DATOS'!$F$3:$J$1796,4,0)))</f>
        <v>#REF!</v>
      </c>
      <c r="V48" t="e">
        <f>IF(LEN(V$34&amp;$B48)&lt;&gt;20,"",IF(ISERROR(VLOOKUP(V$34&amp;$B48,'BASES DE DATOS'!$F$3:$J$1796,4,0))=TRUE,"",$B48&amp;" "&amp;VLOOKUP(V$34&amp;$B48,'BASES DE DATOS'!$F$3:$J$1796,4,0)))</f>
        <v>#REF!</v>
      </c>
    </row>
    <row r="49" spans="1:22" x14ac:dyDescent="0.2">
      <c r="A49">
        <f t="shared" si="0"/>
        <v>117</v>
      </c>
      <c r="B49" s="2" t="s">
        <v>38</v>
      </c>
      <c r="C49" t="e">
        <f>IF(LEN(C$34&amp;$B49)&lt;&gt;20,"",IF(ISERROR(VLOOKUP(C$34&amp;$B49,'BASES DE DATOS'!$F$3:$J$1796,4,0))=TRUE,"",$B49&amp;" "&amp;VLOOKUP(C$34&amp;$B49,'BASES DE DATOS'!$F$3:$J$1796,4,0)))</f>
        <v>#REF!</v>
      </c>
      <c r="D49" t="e">
        <f>IF(LEN(D$34&amp;$B49)&lt;&gt;20,"",IF(ISERROR(VLOOKUP(D$34&amp;$B49,'BASES DE DATOS'!$F$3:$J$1796,4,0))=TRUE,"",$B49&amp;" "&amp;VLOOKUP(D$34&amp;$B49,'BASES DE DATOS'!$F$3:$J$1796,4,0)))</f>
        <v>#REF!</v>
      </c>
      <c r="E49" t="e">
        <f>IF(LEN(E$34&amp;$B49)&lt;&gt;20,"",IF(ISERROR(VLOOKUP(E$34&amp;$B49,'BASES DE DATOS'!$F$3:$J$1796,4,0))=TRUE,"",$B49&amp;" "&amp;VLOOKUP(E$34&amp;$B49,'BASES DE DATOS'!$F$3:$J$1796,4,0)))</f>
        <v>#REF!</v>
      </c>
      <c r="F49" t="e">
        <f>IF(LEN(F$34&amp;$B49)&lt;&gt;20,"",IF(ISERROR(VLOOKUP(F$34&amp;$B49,'BASES DE DATOS'!$F$3:$J$1796,4,0))=TRUE,"",$B49&amp;" "&amp;VLOOKUP(F$34&amp;$B49,'BASES DE DATOS'!$F$3:$J$1796,4,0)))</f>
        <v>#REF!</v>
      </c>
      <c r="G49" t="e">
        <f>IF(LEN(G$34&amp;$B49)&lt;&gt;20,"",IF(ISERROR(VLOOKUP(G$34&amp;$B49,'BASES DE DATOS'!$F$3:$J$1796,4,0))=TRUE,"",$B49&amp;" "&amp;VLOOKUP(G$34&amp;$B49,'BASES DE DATOS'!$F$3:$J$1796,4,0)))</f>
        <v>#REF!</v>
      </c>
      <c r="H49" t="e">
        <f>IF(LEN(H$34&amp;$B49)&lt;&gt;20,"",IF(ISERROR(VLOOKUP(H$34&amp;$B49,'BASES DE DATOS'!$F$3:$J$1796,4,0))=TRUE,"",$B49&amp;" "&amp;VLOOKUP(H$34&amp;$B49,'BASES DE DATOS'!$F$3:$J$1796,4,0)))</f>
        <v>#REF!</v>
      </c>
      <c r="I49" t="e">
        <f>IF(LEN(I$34&amp;$B49)&lt;&gt;20,"",IF(ISERROR(VLOOKUP(I$34&amp;$B49,'BASES DE DATOS'!$F$3:$J$1796,4,0))=TRUE,"",$B49&amp;" "&amp;VLOOKUP(I$34&amp;$B49,'BASES DE DATOS'!$F$3:$J$1796,4,0)))</f>
        <v>#REF!</v>
      </c>
      <c r="J49" t="e">
        <f>IF(LEN(J$34&amp;$B49)&lt;&gt;20,"",IF(ISERROR(VLOOKUP(J$34&amp;$B49,'BASES DE DATOS'!$F$3:$J$1796,4,0))=TRUE,"",$B49&amp;" "&amp;VLOOKUP(J$34&amp;$B49,'BASES DE DATOS'!$F$3:$J$1796,4,0)))</f>
        <v>#REF!</v>
      </c>
      <c r="K49" t="e">
        <f>IF(LEN(K$34&amp;$B49)&lt;&gt;20,"",IF(ISERROR(VLOOKUP(K$34&amp;$B49,'BASES DE DATOS'!$F$3:$J$1796,4,0))=TRUE,"",$B49&amp;" "&amp;VLOOKUP(K$34&amp;$B49,'BASES DE DATOS'!$F$3:$J$1796,4,0)))</f>
        <v>#REF!</v>
      </c>
      <c r="L49" t="e">
        <f>IF(LEN(L$34&amp;$B49)&lt;&gt;20,"",IF(ISERROR(VLOOKUP(L$34&amp;$B49,'BASES DE DATOS'!$F$3:$J$1796,4,0))=TRUE,"",$B49&amp;" "&amp;VLOOKUP(L$34&amp;$B49,'BASES DE DATOS'!$F$3:$J$1796,4,0)))</f>
        <v>#REF!</v>
      </c>
      <c r="M49" t="e">
        <f>IF(LEN(M$34&amp;$B49)&lt;&gt;20,"",IF(ISERROR(VLOOKUP(M$34&amp;$B49,'BASES DE DATOS'!$F$3:$J$1796,4,0))=TRUE,"",$B49&amp;" "&amp;VLOOKUP(M$34&amp;$B49,'BASES DE DATOS'!$F$3:$J$1796,4,0)))</f>
        <v>#REF!</v>
      </c>
      <c r="N49" t="e">
        <f>IF(LEN(N$34&amp;$B49)&lt;&gt;20,"",IF(ISERROR(VLOOKUP(N$34&amp;$B49,'BASES DE DATOS'!$F$3:$J$1796,4,0))=TRUE,"",$B49&amp;" "&amp;VLOOKUP(N$34&amp;$B49,'BASES DE DATOS'!$F$3:$J$1796,4,0)))</f>
        <v>#REF!</v>
      </c>
      <c r="O49" t="e">
        <f>IF(LEN(O$34&amp;$B49)&lt;&gt;20,"",IF(ISERROR(VLOOKUP(O$34&amp;$B49,'BASES DE DATOS'!$F$3:$J$1796,4,0))=TRUE,"",$B49&amp;" "&amp;VLOOKUP(O$34&amp;$B49,'BASES DE DATOS'!$F$3:$J$1796,4,0)))</f>
        <v>#REF!</v>
      </c>
      <c r="P49" t="e">
        <f>IF(LEN(P$34&amp;$B49)&lt;&gt;20,"",IF(ISERROR(VLOOKUP(P$34&amp;$B49,'BASES DE DATOS'!$F$3:$J$1796,4,0))=TRUE,"",$B49&amp;" "&amp;VLOOKUP(P$34&amp;$B49,'BASES DE DATOS'!$F$3:$J$1796,4,0)))</f>
        <v>#REF!</v>
      </c>
      <c r="Q49" t="e">
        <f>IF(LEN(Q$34&amp;$B49)&lt;&gt;20,"",IF(ISERROR(VLOOKUP(Q$34&amp;$B49,'BASES DE DATOS'!$F$3:$J$1796,4,0))=TRUE,"",$B49&amp;" "&amp;VLOOKUP(Q$34&amp;$B49,'BASES DE DATOS'!$F$3:$J$1796,4,0)))</f>
        <v>#REF!</v>
      </c>
      <c r="R49" t="e">
        <f>IF(LEN(R$34&amp;$B49)&lt;&gt;20,"",IF(ISERROR(VLOOKUP(R$34&amp;$B49,'BASES DE DATOS'!$F$3:$J$1796,4,0))=TRUE,"",$B49&amp;" "&amp;VLOOKUP(R$34&amp;$B49,'BASES DE DATOS'!$F$3:$J$1796,4,0)))</f>
        <v>#REF!</v>
      </c>
      <c r="S49" t="e">
        <f>IF(LEN(S$34&amp;$B49)&lt;&gt;20,"",IF(ISERROR(VLOOKUP(S$34&amp;$B49,'BASES DE DATOS'!$F$3:$J$1796,4,0))=TRUE,"",$B49&amp;" "&amp;VLOOKUP(S$34&amp;$B49,'BASES DE DATOS'!$F$3:$J$1796,4,0)))</f>
        <v>#REF!</v>
      </c>
      <c r="T49" t="e">
        <f>IF(LEN(T$34&amp;$B49)&lt;&gt;20,"",IF(ISERROR(VLOOKUP(T$34&amp;$B49,'BASES DE DATOS'!$F$3:$J$1796,4,0))=TRUE,"",$B49&amp;" "&amp;VLOOKUP(T$34&amp;$B49,'BASES DE DATOS'!$F$3:$J$1796,4,0)))</f>
        <v>#REF!</v>
      </c>
      <c r="U49" t="e">
        <f>IF(LEN(U$34&amp;$B49)&lt;&gt;20,"",IF(ISERROR(VLOOKUP(U$34&amp;$B49,'BASES DE DATOS'!$F$3:$J$1796,4,0))=TRUE,"",$B49&amp;" "&amp;VLOOKUP(U$34&amp;$B49,'BASES DE DATOS'!$F$3:$J$1796,4,0)))</f>
        <v>#REF!</v>
      </c>
      <c r="V49" t="e">
        <f>IF(LEN(V$34&amp;$B49)&lt;&gt;20,"",IF(ISERROR(VLOOKUP(V$34&amp;$B49,'BASES DE DATOS'!$F$3:$J$1796,4,0))=TRUE,"",$B49&amp;" "&amp;VLOOKUP(V$34&amp;$B49,'BASES DE DATOS'!$F$3:$J$1796,4,0)))</f>
        <v>#REF!</v>
      </c>
    </row>
    <row r="50" spans="1:22" x14ac:dyDescent="0.2">
      <c r="A50">
        <f t="shared" si="0"/>
        <v>123</v>
      </c>
      <c r="B50" s="2" t="s">
        <v>39</v>
      </c>
      <c r="C50" t="e">
        <f>IF(LEN(C$34&amp;$B50)&lt;&gt;20,"",IF(ISERROR(VLOOKUP(C$34&amp;$B50,'BASES DE DATOS'!$F$3:$J$1796,4,0))=TRUE,"",$B50&amp;" "&amp;VLOOKUP(C$34&amp;$B50,'BASES DE DATOS'!$F$3:$J$1796,4,0)))</f>
        <v>#REF!</v>
      </c>
      <c r="D50" t="e">
        <f>IF(LEN(D$34&amp;$B50)&lt;&gt;20,"",IF(ISERROR(VLOOKUP(D$34&amp;$B50,'BASES DE DATOS'!$F$3:$J$1796,4,0))=TRUE,"",$B50&amp;" "&amp;VLOOKUP(D$34&amp;$B50,'BASES DE DATOS'!$F$3:$J$1796,4,0)))</f>
        <v>#REF!</v>
      </c>
      <c r="E50" t="e">
        <f>IF(LEN(E$34&amp;$B50)&lt;&gt;20,"",IF(ISERROR(VLOOKUP(E$34&amp;$B50,'BASES DE DATOS'!$F$3:$J$1796,4,0))=TRUE,"",$B50&amp;" "&amp;VLOOKUP(E$34&amp;$B50,'BASES DE DATOS'!$F$3:$J$1796,4,0)))</f>
        <v>#REF!</v>
      </c>
      <c r="F50" t="e">
        <f>IF(LEN(F$34&amp;$B50)&lt;&gt;20,"",IF(ISERROR(VLOOKUP(F$34&amp;$B50,'BASES DE DATOS'!$F$3:$J$1796,4,0))=TRUE,"",$B50&amp;" "&amp;VLOOKUP(F$34&amp;$B50,'BASES DE DATOS'!$F$3:$J$1796,4,0)))</f>
        <v>#REF!</v>
      </c>
      <c r="G50" t="e">
        <f>IF(LEN(G$34&amp;$B50)&lt;&gt;20,"",IF(ISERROR(VLOOKUP(G$34&amp;$B50,'BASES DE DATOS'!$F$3:$J$1796,4,0))=TRUE,"",$B50&amp;" "&amp;VLOOKUP(G$34&amp;$B50,'BASES DE DATOS'!$F$3:$J$1796,4,0)))</f>
        <v>#REF!</v>
      </c>
      <c r="H50" t="e">
        <f>IF(LEN(H$34&amp;$B50)&lt;&gt;20,"",IF(ISERROR(VLOOKUP(H$34&amp;$B50,'BASES DE DATOS'!$F$3:$J$1796,4,0))=TRUE,"",$B50&amp;" "&amp;VLOOKUP(H$34&amp;$B50,'BASES DE DATOS'!$F$3:$J$1796,4,0)))</f>
        <v>#REF!</v>
      </c>
      <c r="I50" t="e">
        <f>IF(LEN(I$34&amp;$B50)&lt;&gt;20,"",IF(ISERROR(VLOOKUP(I$34&amp;$B50,'BASES DE DATOS'!$F$3:$J$1796,4,0))=TRUE,"",$B50&amp;" "&amp;VLOOKUP(I$34&amp;$B50,'BASES DE DATOS'!$F$3:$J$1796,4,0)))</f>
        <v>#REF!</v>
      </c>
      <c r="J50" t="e">
        <f>IF(LEN(J$34&amp;$B50)&lt;&gt;20,"",IF(ISERROR(VLOOKUP(J$34&amp;$B50,'BASES DE DATOS'!$F$3:$J$1796,4,0))=TRUE,"",$B50&amp;" "&amp;VLOOKUP(J$34&amp;$B50,'BASES DE DATOS'!$F$3:$J$1796,4,0)))</f>
        <v>#REF!</v>
      </c>
      <c r="K50" t="e">
        <f>IF(LEN(K$34&amp;$B50)&lt;&gt;20,"",IF(ISERROR(VLOOKUP(K$34&amp;$B50,'BASES DE DATOS'!$F$3:$J$1796,4,0))=TRUE,"",$B50&amp;" "&amp;VLOOKUP(K$34&amp;$B50,'BASES DE DATOS'!$F$3:$J$1796,4,0)))</f>
        <v>#REF!</v>
      </c>
      <c r="L50" t="e">
        <f>IF(LEN(L$34&amp;$B50)&lt;&gt;20,"",IF(ISERROR(VLOOKUP(L$34&amp;$B50,'BASES DE DATOS'!$F$3:$J$1796,4,0))=TRUE,"",$B50&amp;" "&amp;VLOOKUP(L$34&amp;$B50,'BASES DE DATOS'!$F$3:$J$1796,4,0)))</f>
        <v>#REF!</v>
      </c>
      <c r="M50" t="e">
        <f>IF(LEN(M$34&amp;$B50)&lt;&gt;20,"",IF(ISERROR(VLOOKUP(M$34&amp;$B50,'BASES DE DATOS'!$F$3:$J$1796,4,0))=TRUE,"",$B50&amp;" "&amp;VLOOKUP(M$34&amp;$B50,'BASES DE DATOS'!$F$3:$J$1796,4,0)))</f>
        <v>#REF!</v>
      </c>
      <c r="N50" t="e">
        <f>IF(LEN(N$34&amp;$B50)&lt;&gt;20,"",IF(ISERROR(VLOOKUP(N$34&amp;$B50,'BASES DE DATOS'!$F$3:$J$1796,4,0))=TRUE,"",$B50&amp;" "&amp;VLOOKUP(N$34&amp;$B50,'BASES DE DATOS'!$F$3:$J$1796,4,0)))</f>
        <v>#REF!</v>
      </c>
      <c r="O50" t="e">
        <f>IF(LEN(O$34&amp;$B50)&lt;&gt;20,"",IF(ISERROR(VLOOKUP(O$34&amp;$B50,'BASES DE DATOS'!$F$3:$J$1796,4,0))=TRUE,"",$B50&amp;" "&amp;VLOOKUP(O$34&amp;$B50,'BASES DE DATOS'!$F$3:$J$1796,4,0)))</f>
        <v>#REF!</v>
      </c>
      <c r="P50" t="e">
        <f>IF(LEN(P$34&amp;$B50)&lt;&gt;20,"",IF(ISERROR(VLOOKUP(P$34&amp;$B50,'BASES DE DATOS'!$F$3:$J$1796,4,0))=TRUE,"",$B50&amp;" "&amp;VLOOKUP(P$34&amp;$B50,'BASES DE DATOS'!$F$3:$J$1796,4,0)))</f>
        <v>#REF!</v>
      </c>
      <c r="Q50" t="e">
        <f>IF(LEN(Q$34&amp;$B50)&lt;&gt;20,"",IF(ISERROR(VLOOKUP(Q$34&amp;$B50,'BASES DE DATOS'!$F$3:$J$1796,4,0))=TRUE,"",$B50&amp;" "&amp;VLOOKUP(Q$34&amp;$B50,'BASES DE DATOS'!$F$3:$J$1796,4,0)))</f>
        <v>#REF!</v>
      </c>
      <c r="R50" t="e">
        <f>IF(LEN(R$34&amp;$B50)&lt;&gt;20,"",IF(ISERROR(VLOOKUP(R$34&amp;$B50,'BASES DE DATOS'!$F$3:$J$1796,4,0))=TRUE,"",$B50&amp;" "&amp;VLOOKUP(R$34&amp;$B50,'BASES DE DATOS'!$F$3:$J$1796,4,0)))</f>
        <v>#REF!</v>
      </c>
      <c r="S50" t="e">
        <f>IF(LEN(S$34&amp;$B50)&lt;&gt;20,"",IF(ISERROR(VLOOKUP(S$34&amp;$B50,'BASES DE DATOS'!$F$3:$J$1796,4,0))=TRUE,"",$B50&amp;" "&amp;VLOOKUP(S$34&amp;$B50,'BASES DE DATOS'!$F$3:$J$1796,4,0)))</f>
        <v>#REF!</v>
      </c>
      <c r="T50" t="e">
        <f>IF(LEN(T$34&amp;$B50)&lt;&gt;20,"",IF(ISERROR(VLOOKUP(T$34&amp;$B50,'BASES DE DATOS'!$F$3:$J$1796,4,0))=TRUE,"",$B50&amp;" "&amp;VLOOKUP(T$34&amp;$B50,'BASES DE DATOS'!$F$3:$J$1796,4,0)))</f>
        <v>#REF!</v>
      </c>
      <c r="U50" t="e">
        <f>IF(LEN(U$34&amp;$B50)&lt;&gt;20,"",IF(ISERROR(VLOOKUP(U$34&amp;$B50,'BASES DE DATOS'!$F$3:$J$1796,4,0))=TRUE,"",$B50&amp;" "&amp;VLOOKUP(U$34&amp;$B50,'BASES DE DATOS'!$F$3:$J$1796,4,0)))</f>
        <v>#REF!</v>
      </c>
      <c r="V50" t="e">
        <f>IF(LEN(V$34&amp;$B50)&lt;&gt;20,"",IF(ISERROR(VLOOKUP(V$34&amp;$B50,'BASES DE DATOS'!$F$3:$J$1796,4,0))=TRUE,"",$B50&amp;" "&amp;VLOOKUP(V$34&amp;$B50,'BASES DE DATOS'!$F$3:$J$1796,4,0)))</f>
        <v>#REF!</v>
      </c>
    </row>
    <row r="51" spans="1:22" x14ac:dyDescent="0.2">
      <c r="A51">
        <f t="shared" si="0"/>
        <v>129</v>
      </c>
      <c r="B51" s="2" t="s">
        <v>40</v>
      </c>
      <c r="C51" t="e">
        <f>IF(LEN(C$34&amp;$B51)&lt;&gt;20,"",IF(ISERROR(VLOOKUP(C$34&amp;$B51,'BASES DE DATOS'!$F$3:$J$1796,4,0))=TRUE,"",$B51&amp;" "&amp;VLOOKUP(C$34&amp;$B51,'BASES DE DATOS'!$F$3:$J$1796,4,0)))</f>
        <v>#REF!</v>
      </c>
      <c r="D51" t="e">
        <f>IF(LEN(D$34&amp;$B51)&lt;&gt;20,"",IF(ISERROR(VLOOKUP(D$34&amp;$B51,'BASES DE DATOS'!$F$3:$J$1796,4,0))=TRUE,"",$B51&amp;" "&amp;VLOOKUP(D$34&amp;$B51,'BASES DE DATOS'!$F$3:$J$1796,4,0)))</f>
        <v>#REF!</v>
      </c>
      <c r="E51" t="e">
        <f>IF(LEN(E$34&amp;$B51)&lt;&gt;20,"",IF(ISERROR(VLOOKUP(E$34&amp;$B51,'BASES DE DATOS'!$F$3:$J$1796,4,0))=TRUE,"",$B51&amp;" "&amp;VLOOKUP(E$34&amp;$B51,'BASES DE DATOS'!$F$3:$J$1796,4,0)))</f>
        <v>#REF!</v>
      </c>
      <c r="F51" t="e">
        <f>IF(LEN(F$34&amp;$B51)&lt;&gt;20,"",IF(ISERROR(VLOOKUP(F$34&amp;$B51,'BASES DE DATOS'!$F$3:$J$1796,4,0))=TRUE,"",$B51&amp;" "&amp;VLOOKUP(F$34&amp;$B51,'BASES DE DATOS'!$F$3:$J$1796,4,0)))</f>
        <v>#REF!</v>
      </c>
      <c r="G51" t="e">
        <f>IF(LEN(G$34&amp;$B51)&lt;&gt;20,"",IF(ISERROR(VLOOKUP(G$34&amp;$B51,'BASES DE DATOS'!$F$3:$J$1796,4,0))=TRUE,"",$B51&amp;" "&amp;VLOOKUP(G$34&amp;$B51,'BASES DE DATOS'!$F$3:$J$1796,4,0)))</f>
        <v>#REF!</v>
      </c>
      <c r="H51" t="e">
        <f>IF(LEN(H$34&amp;$B51)&lt;&gt;20,"",IF(ISERROR(VLOOKUP(H$34&amp;$B51,'BASES DE DATOS'!$F$3:$J$1796,4,0))=TRUE,"",$B51&amp;" "&amp;VLOOKUP(H$34&amp;$B51,'BASES DE DATOS'!$F$3:$J$1796,4,0)))</f>
        <v>#REF!</v>
      </c>
      <c r="I51" t="e">
        <f>IF(LEN(I$34&amp;$B51)&lt;&gt;20,"",IF(ISERROR(VLOOKUP(I$34&amp;$B51,'BASES DE DATOS'!$F$3:$J$1796,4,0))=TRUE,"",$B51&amp;" "&amp;VLOOKUP(I$34&amp;$B51,'BASES DE DATOS'!$F$3:$J$1796,4,0)))</f>
        <v>#REF!</v>
      </c>
      <c r="J51" t="e">
        <f>IF(LEN(J$34&amp;$B51)&lt;&gt;20,"",IF(ISERROR(VLOOKUP(J$34&amp;$B51,'BASES DE DATOS'!$F$3:$J$1796,4,0))=TRUE,"",$B51&amp;" "&amp;VLOOKUP(J$34&amp;$B51,'BASES DE DATOS'!$F$3:$J$1796,4,0)))</f>
        <v>#REF!</v>
      </c>
      <c r="K51" t="e">
        <f>IF(LEN(K$34&amp;$B51)&lt;&gt;20,"",IF(ISERROR(VLOOKUP(K$34&amp;$B51,'BASES DE DATOS'!$F$3:$J$1796,4,0))=TRUE,"",$B51&amp;" "&amp;VLOOKUP(K$34&amp;$B51,'BASES DE DATOS'!$F$3:$J$1796,4,0)))</f>
        <v>#REF!</v>
      </c>
      <c r="L51" t="e">
        <f>IF(LEN(L$34&amp;$B51)&lt;&gt;20,"",IF(ISERROR(VLOOKUP(L$34&amp;$B51,'BASES DE DATOS'!$F$3:$J$1796,4,0))=TRUE,"",$B51&amp;" "&amp;VLOOKUP(L$34&amp;$B51,'BASES DE DATOS'!$F$3:$J$1796,4,0)))</f>
        <v>#REF!</v>
      </c>
      <c r="M51" t="e">
        <f>IF(LEN(M$34&amp;$B51)&lt;&gt;20,"",IF(ISERROR(VLOOKUP(M$34&amp;$B51,'BASES DE DATOS'!$F$3:$J$1796,4,0))=TRUE,"",$B51&amp;" "&amp;VLOOKUP(M$34&amp;$B51,'BASES DE DATOS'!$F$3:$J$1796,4,0)))</f>
        <v>#REF!</v>
      </c>
      <c r="N51" t="e">
        <f>IF(LEN(N$34&amp;$B51)&lt;&gt;20,"",IF(ISERROR(VLOOKUP(N$34&amp;$B51,'BASES DE DATOS'!$F$3:$J$1796,4,0))=TRUE,"",$B51&amp;" "&amp;VLOOKUP(N$34&amp;$B51,'BASES DE DATOS'!$F$3:$J$1796,4,0)))</f>
        <v>#REF!</v>
      </c>
      <c r="O51" t="e">
        <f>IF(LEN(O$34&amp;$B51)&lt;&gt;20,"",IF(ISERROR(VLOOKUP(O$34&amp;$B51,'BASES DE DATOS'!$F$3:$J$1796,4,0))=TRUE,"",$B51&amp;" "&amp;VLOOKUP(O$34&amp;$B51,'BASES DE DATOS'!$F$3:$J$1796,4,0)))</f>
        <v>#REF!</v>
      </c>
      <c r="P51" t="e">
        <f>IF(LEN(P$34&amp;$B51)&lt;&gt;20,"",IF(ISERROR(VLOOKUP(P$34&amp;$B51,'BASES DE DATOS'!$F$3:$J$1796,4,0))=TRUE,"",$B51&amp;" "&amp;VLOOKUP(P$34&amp;$B51,'BASES DE DATOS'!$F$3:$J$1796,4,0)))</f>
        <v>#REF!</v>
      </c>
      <c r="Q51" t="e">
        <f>IF(LEN(Q$34&amp;$B51)&lt;&gt;20,"",IF(ISERROR(VLOOKUP(Q$34&amp;$B51,'BASES DE DATOS'!$F$3:$J$1796,4,0))=TRUE,"",$B51&amp;" "&amp;VLOOKUP(Q$34&amp;$B51,'BASES DE DATOS'!$F$3:$J$1796,4,0)))</f>
        <v>#REF!</v>
      </c>
      <c r="R51" t="e">
        <f>IF(LEN(R$34&amp;$B51)&lt;&gt;20,"",IF(ISERROR(VLOOKUP(R$34&amp;$B51,'BASES DE DATOS'!$F$3:$J$1796,4,0))=TRUE,"",$B51&amp;" "&amp;VLOOKUP(R$34&amp;$B51,'BASES DE DATOS'!$F$3:$J$1796,4,0)))</f>
        <v>#REF!</v>
      </c>
      <c r="S51" t="e">
        <f>IF(LEN(S$34&amp;$B51)&lt;&gt;20,"",IF(ISERROR(VLOOKUP(S$34&amp;$B51,'BASES DE DATOS'!$F$3:$J$1796,4,0))=TRUE,"",$B51&amp;" "&amp;VLOOKUP(S$34&amp;$B51,'BASES DE DATOS'!$F$3:$J$1796,4,0)))</f>
        <v>#REF!</v>
      </c>
      <c r="T51" t="e">
        <f>IF(LEN(T$34&amp;$B51)&lt;&gt;20,"",IF(ISERROR(VLOOKUP(T$34&amp;$B51,'BASES DE DATOS'!$F$3:$J$1796,4,0))=TRUE,"",$B51&amp;" "&amp;VLOOKUP(T$34&amp;$B51,'BASES DE DATOS'!$F$3:$J$1796,4,0)))</f>
        <v>#REF!</v>
      </c>
      <c r="U51" t="e">
        <f>IF(LEN(U$34&amp;$B51)&lt;&gt;20,"",IF(ISERROR(VLOOKUP(U$34&amp;$B51,'BASES DE DATOS'!$F$3:$J$1796,4,0))=TRUE,"",$B51&amp;" "&amp;VLOOKUP(U$34&amp;$B51,'BASES DE DATOS'!$F$3:$J$1796,4,0)))</f>
        <v>#REF!</v>
      </c>
      <c r="V51" t="e">
        <f>IF(LEN(V$34&amp;$B51)&lt;&gt;20,"",IF(ISERROR(VLOOKUP(V$34&amp;$B51,'BASES DE DATOS'!$F$3:$J$1796,4,0))=TRUE,"",$B51&amp;" "&amp;VLOOKUP(V$34&amp;$B51,'BASES DE DATOS'!$F$3:$J$1796,4,0)))</f>
        <v>#REF!</v>
      </c>
    </row>
    <row r="52" spans="1:22" x14ac:dyDescent="0.2">
      <c r="A52">
        <f t="shared" si="0"/>
        <v>135</v>
      </c>
      <c r="B52" s="2" t="s">
        <v>41</v>
      </c>
      <c r="C52" t="e">
        <f>IF(LEN(C$34&amp;$B52)&lt;&gt;20,"",IF(ISERROR(VLOOKUP(C$34&amp;$B52,'BASES DE DATOS'!$F$3:$J$1796,4,0))=TRUE,"",$B52&amp;" "&amp;VLOOKUP(C$34&amp;$B52,'BASES DE DATOS'!$F$3:$J$1796,4,0)))</f>
        <v>#REF!</v>
      </c>
      <c r="D52" t="e">
        <f>IF(LEN(D$34&amp;$B52)&lt;&gt;20,"",IF(ISERROR(VLOOKUP(D$34&amp;$B52,'BASES DE DATOS'!$F$3:$J$1796,4,0))=TRUE,"",$B52&amp;" "&amp;VLOOKUP(D$34&amp;$B52,'BASES DE DATOS'!$F$3:$J$1796,4,0)))</f>
        <v>#REF!</v>
      </c>
      <c r="E52" t="e">
        <f>IF(LEN(E$34&amp;$B52)&lt;&gt;20,"",IF(ISERROR(VLOOKUP(E$34&amp;$B52,'BASES DE DATOS'!$F$3:$J$1796,4,0))=TRUE,"",$B52&amp;" "&amp;VLOOKUP(E$34&amp;$B52,'BASES DE DATOS'!$F$3:$J$1796,4,0)))</f>
        <v>#REF!</v>
      </c>
      <c r="F52" t="e">
        <f>IF(LEN(F$34&amp;$B52)&lt;&gt;20,"",IF(ISERROR(VLOOKUP(F$34&amp;$B52,'BASES DE DATOS'!$F$3:$J$1796,4,0))=TRUE,"",$B52&amp;" "&amp;VLOOKUP(F$34&amp;$B52,'BASES DE DATOS'!$F$3:$J$1796,4,0)))</f>
        <v>#REF!</v>
      </c>
      <c r="G52" t="e">
        <f>IF(LEN(G$34&amp;$B52)&lt;&gt;20,"",IF(ISERROR(VLOOKUP(G$34&amp;$B52,'BASES DE DATOS'!$F$3:$J$1796,4,0))=TRUE,"",$B52&amp;" "&amp;VLOOKUP(G$34&amp;$B52,'BASES DE DATOS'!$F$3:$J$1796,4,0)))</f>
        <v>#REF!</v>
      </c>
      <c r="H52" t="e">
        <f>IF(LEN(H$34&amp;$B52)&lt;&gt;20,"",IF(ISERROR(VLOOKUP(H$34&amp;$B52,'BASES DE DATOS'!$F$3:$J$1796,4,0))=TRUE,"",$B52&amp;" "&amp;VLOOKUP(H$34&amp;$B52,'BASES DE DATOS'!$F$3:$J$1796,4,0)))</f>
        <v>#REF!</v>
      </c>
      <c r="I52" t="e">
        <f>IF(LEN(I$34&amp;$B52)&lt;&gt;20,"",IF(ISERROR(VLOOKUP(I$34&amp;$B52,'BASES DE DATOS'!$F$3:$J$1796,4,0))=TRUE,"",$B52&amp;" "&amp;VLOOKUP(I$34&amp;$B52,'BASES DE DATOS'!$F$3:$J$1796,4,0)))</f>
        <v>#REF!</v>
      </c>
      <c r="J52" t="e">
        <f>IF(LEN(J$34&amp;$B52)&lt;&gt;20,"",IF(ISERROR(VLOOKUP(J$34&amp;$B52,'BASES DE DATOS'!$F$3:$J$1796,4,0))=TRUE,"",$B52&amp;" "&amp;VLOOKUP(J$34&amp;$B52,'BASES DE DATOS'!$F$3:$J$1796,4,0)))</f>
        <v>#REF!</v>
      </c>
      <c r="K52" t="e">
        <f>IF(LEN(K$34&amp;$B52)&lt;&gt;20,"",IF(ISERROR(VLOOKUP(K$34&amp;$B52,'BASES DE DATOS'!$F$3:$J$1796,4,0))=TRUE,"",$B52&amp;" "&amp;VLOOKUP(K$34&amp;$B52,'BASES DE DATOS'!$F$3:$J$1796,4,0)))</f>
        <v>#REF!</v>
      </c>
      <c r="L52" t="e">
        <f>IF(LEN(L$34&amp;$B52)&lt;&gt;20,"",IF(ISERROR(VLOOKUP(L$34&amp;$B52,'BASES DE DATOS'!$F$3:$J$1796,4,0))=TRUE,"",$B52&amp;" "&amp;VLOOKUP(L$34&amp;$B52,'BASES DE DATOS'!$F$3:$J$1796,4,0)))</f>
        <v>#REF!</v>
      </c>
      <c r="M52" t="e">
        <f>IF(LEN(M$34&amp;$B52)&lt;&gt;20,"",IF(ISERROR(VLOOKUP(M$34&amp;$B52,'BASES DE DATOS'!$F$3:$J$1796,4,0))=TRUE,"",$B52&amp;" "&amp;VLOOKUP(M$34&amp;$B52,'BASES DE DATOS'!$F$3:$J$1796,4,0)))</f>
        <v>#REF!</v>
      </c>
      <c r="N52" t="e">
        <f>IF(LEN(N$34&amp;$B52)&lt;&gt;20,"",IF(ISERROR(VLOOKUP(N$34&amp;$B52,'BASES DE DATOS'!$F$3:$J$1796,4,0))=TRUE,"",$B52&amp;" "&amp;VLOOKUP(N$34&amp;$B52,'BASES DE DATOS'!$F$3:$J$1796,4,0)))</f>
        <v>#REF!</v>
      </c>
      <c r="O52" t="e">
        <f>IF(LEN(O$34&amp;$B52)&lt;&gt;20,"",IF(ISERROR(VLOOKUP(O$34&amp;$B52,'BASES DE DATOS'!$F$3:$J$1796,4,0))=TRUE,"",$B52&amp;" "&amp;VLOOKUP(O$34&amp;$B52,'BASES DE DATOS'!$F$3:$J$1796,4,0)))</f>
        <v>#REF!</v>
      </c>
      <c r="P52" t="e">
        <f>IF(LEN(P$34&amp;$B52)&lt;&gt;20,"",IF(ISERROR(VLOOKUP(P$34&amp;$B52,'BASES DE DATOS'!$F$3:$J$1796,4,0))=TRUE,"",$B52&amp;" "&amp;VLOOKUP(P$34&amp;$B52,'BASES DE DATOS'!$F$3:$J$1796,4,0)))</f>
        <v>#REF!</v>
      </c>
      <c r="Q52" t="e">
        <f>IF(LEN(Q$34&amp;$B52)&lt;&gt;20,"",IF(ISERROR(VLOOKUP(Q$34&amp;$B52,'BASES DE DATOS'!$F$3:$J$1796,4,0))=TRUE,"",$B52&amp;" "&amp;VLOOKUP(Q$34&amp;$B52,'BASES DE DATOS'!$F$3:$J$1796,4,0)))</f>
        <v>#REF!</v>
      </c>
      <c r="R52" t="e">
        <f>IF(LEN(R$34&amp;$B52)&lt;&gt;20,"",IF(ISERROR(VLOOKUP(R$34&amp;$B52,'BASES DE DATOS'!$F$3:$J$1796,4,0))=TRUE,"",$B52&amp;" "&amp;VLOOKUP(R$34&amp;$B52,'BASES DE DATOS'!$F$3:$J$1796,4,0)))</f>
        <v>#REF!</v>
      </c>
      <c r="S52" t="e">
        <f>IF(LEN(S$34&amp;$B52)&lt;&gt;20,"",IF(ISERROR(VLOOKUP(S$34&amp;$B52,'BASES DE DATOS'!$F$3:$J$1796,4,0))=TRUE,"",$B52&amp;" "&amp;VLOOKUP(S$34&amp;$B52,'BASES DE DATOS'!$F$3:$J$1796,4,0)))</f>
        <v>#REF!</v>
      </c>
      <c r="T52" t="e">
        <f>IF(LEN(T$34&amp;$B52)&lt;&gt;20,"",IF(ISERROR(VLOOKUP(T$34&amp;$B52,'BASES DE DATOS'!$F$3:$J$1796,4,0))=TRUE,"",$B52&amp;" "&amp;VLOOKUP(T$34&amp;$B52,'BASES DE DATOS'!$F$3:$J$1796,4,0)))</f>
        <v>#REF!</v>
      </c>
      <c r="U52" t="e">
        <f>IF(LEN(U$34&amp;$B52)&lt;&gt;20,"",IF(ISERROR(VLOOKUP(U$34&amp;$B52,'BASES DE DATOS'!$F$3:$J$1796,4,0))=TRUE,"",$B52&amp;" "&amp;VLOOKUP(U$34&amp;$B52,'BASES DE DATOS'!$F$3:$J$1796,4,0)))</f>
        <v>#REF!</v>
      </c>
      <c r="V52" t="e">
        <f>IF(LEN(V$34&amp;$B52)&lt;&gt;20,"",IF(ISERROR(VLOOKUP(V$34&amp;$B52,'BASES DE DATOS'!$F$3:$J$1796,4,0))=TRUE,"",$B52&amp;" "&amp;VLOOKUP(V$34&amp;$B52,'BASES DE DATOS'!$F$3:$J$1796,4,0)))</f>
        <v>#REF!</v>
      </c>
    </row>
    <row r="53" spans="1:22" x14ac:dyDescent="0.2">
      <c r="A53">
        <f t="shared" si="0"/>
        <v>141</v>
      </c>
      <c r="B53" s="2" t="s">
        <v>42</v>
      </c>
      <c r="C53" t="e">
        <f>IF(LEN(C$34&amp;$B53)&lt;&gt;20,"",IF(ISERROR(VLOOKUP(C$34&amp;$B53,'BASES DE DATOS'!$F$3:$J$1796,4,0))=TRUE,"",$B53&amp;" "&amp;VLOOKUP(C$34&amp;$B53,'BASES DE DATOS'!$F$3:$J$1796,4,0)))</f>
        <v>#REF!</v>
      </c>
      <c r="D53" t="e">
        <f>IF(LEN(D$34&amp;$B53)&lt;&gt;20,"",IF(ISERROR(VLOOKUP(D$34&amp;$B53,'BASES DE DATOS'!$F$3:$J$1796,4,0))=TRUE,"",$B53&amp;" "&amp;VLOOKUP(D$34&amp;$B53,'BASES DE DATOS'!$F$3:$J$1796,4,0)))</f>
        <v>#REF!</v>
      </c>
      <c r="E53" t="e">
        <f>IF(LEN(E$34&amp;$B53)&lt;&gt;20,"",IF(ISERROR(VLOOKUP(E$34&amp;$B53,'BASES DE DATOS'!$F$3:$J$1796,4,0))=TRUE,"",$B53&amp;" "&amp;VLOOKUP(E$34&amp;$B53,'BASES DE DATOS'!$F$3:$J$1796,4,0)))</f>
        <v>#REF!</v>
      </c>
      <c r="F53" t="e">
        <f>IF(LEN(F$34&amp;$B53)&lt;&gt;20,"",IF(ISERROR(VLOOKUP(F$34&amp;$B53,'BASES DE DATOS'!$F$3:$J$1796,4,0))=TRUE,"",$B53&amp;" "&amp;VLOOKUP(F$34&amp;$B53,'BASES DE DATOS'!$F$3:$J$1796,4,0)))</f>
        <v>#REF!</v>
      </c>
      <c r="G53" t="e">
        <f>IF(LEN(G$34&amp;$B53)&lt;&gt;20,"",IF(ISERROR(VLOOKUP(G$34&amp;$B53,'BASES DE DATOS'!$F$3:$J$1796,4,0))=TRUE,"",$B53&amp;" "&amp;VLOOKUP(G$34&amp;$B53,'BASES DE DATOS'!$F$3:$J$1796,4,0)))</f>
        <v>#REF!</v>
      </c>
      <c r="H53" t="e">
        <f>IF(LEN(H$34&amp;$B53)&lt;&gt;20,"",IF(ISERROR(VLOOKUP(H$34&amp;$B53,'BASES DE DATOS'!$F$3:$J$1796,4,0))=TRUE,"",$B53&amp;" "&amp;VLOOKUP(H$34&amp;$B53,'BASES DE DATOS'!$F$3:$J$1796,4,0)))</f>
        <v>#REF!</v>
      </c>
      <c r="I53" t="e">
        <f>IF(LEN(I$34&amp;$B53)&lt;&gt;20,"",IF(ISERROR(VLOOKUP(I$34&amp;$B53,'BASES DE DATOS'!$F$3:$J$1796,4,0))=TRUE,"",$B53&amp;" "&amp;VLOOKUP(I$34&amp;$B53,'BASES DE DATOS'!$F$3:$J$1796,4,0)))</f>
        <v>#REF!</v>
      </c>
      <c r="J53" t="e">
        <f>IF(LEN(J$34&amp;$B53)&lt;&gt;20,"",IF(ISERROR(VLOOKUP(J$34&amp;$B53,'BASES DE DATOS'!$F$3:$J$1796,4,0))=TRUE,"",$B53&amp;" "&amp;VLOOKUP(J$34&amp;$B53,'BASES DE DATOS'!$F$3:$J$1796,4,0)))</f>
        <v>#REF!</v>
      </c>
      <c r="K53" t="e">
        <f>IF(LEN(K$34&amp;$B53)&lt;&gt;20,"",IF(ISERROR(VLOOKUP(K$34&amp;$B53,'BASES DE DATOS'!$F$3:$J$1796,4,0))=TRUE,"",$B53&amp;" "&amp;VLOOKUP(K$34&amp;$B53,'BASES DE DATOS'!$F$3:$J$1796,4,0)))</f>
        <v>#REF!</v>
      </c>
      <c r="L53" t="e">
        <f>IF(LEN(L$34&amp;$B53)&lt;&gt;20,"",IF(ISERROR(VLOOKUP(L$34&amp;$B53,'BASES DE DATOS'!$F$3:$J$1796,4,0))=TRUE,"",$B53&amp;" "&amp;VLOOKUP(L$34&amp;$B53,'BASES DE DATOS'!$F$3:$J$1796,4,0)))</f>
        <v>#REF!</v>
      </c>
      <c r="M53" t="e">
        <f>IF(LEN(M$34&amp;$B53)&lt;&gt;20,"",IF(ISERROR(VLOOKUP(M$34&amp;$B53,'BASES DE DATOS'!$F$3:$J$1796,4,0))=TRUE,"",$B53&amp;" "&amp;VLOOKUP(M$34&amp;$B53,'BASES DE DATOS'!$F$3:$J$1796,4,0)))</f>
        <v>#REF!</v>
      </c>
      <c r="N53" t="e">
        <f>IF(LEN(N$34&amp;$B53)&lt;&gt;20,"",IF(ISERROR(VLOOKUP(N$34&amp;$B53,'BASES DE DATOS'!$F$3:$J$1796,4,0))=TRUE,"",$B53&amp;" "&amp;VLOOKUP(N$34&amp;$B53,'BASES DE DATOS'!$F$3:$J$1796,4,0)))</f>
        <v>#REF!</v>
      </c>
      <c r="O53" t="e">
        <f>IF(LEN(O$34&amp;$B53)&lt;&gt;20,"",IF(ISERROR(VLOOKUP(O$34&amp;$B53,'BASES DE DATOS'!$F$3:$J$1796,4,0))=TRUE,"",$B53&amp;" "&amp;VLOOKUP(O$34&amp;$B53,'BASES DE DATOS'!$F$3:$J$1796,4,0)))</f>
        <v>#REF!</v>
      </c>
      <c r="P53" t="e">
        <f>IF(LEN(P$34&amp;$B53)&lt;&gt;20,"",IF(ISERROR(VLOOKUP(P$34&amp;$B53,'BASES DE DATOS'!$F$3:$J$1796,4,0))=TRUE,"",$B53&amp;" "&amp;VLOOKUP(P$34&amp;$B53,'BASES DE DATOS'!$F$3:$J$1796,4,0)))</f>
        <v>#REF!</v>
      </c>
      <c r="Q53" t="e">
        <f>IF(LEN(Q$34&amp;$B53)&lt;&gt;20,"",IF(ISERROR(VLOOKUP(Q$34&amp;$B53,'BASES DE DATOS'!$F$3:$J$1796,4,0))=TRUE,"",$B53&amp;" "&amp;VLOOKUP(Q$34&amp;$B53,'BASES DE DATOS'!$F$3:$J$1796,4,0)))</f>
        <v>#REF!</v>
      </c>
      <c r="R53" t="e">
        <f>IF(LEN(R$34&amp;$B53)&lt;&gt;20,"",IF(ISERROR(VLOOKUP(R$34&amp;$B53,'BASES DE DATOS'!$F$3:$J$1796,4,0))=TRUE,"",$B53&amp;" "&amp;VLOOKUP(R$34&amp;$B53,'BASES DE DATOS'!$F$3:$J$1796,4,0)))</f>
        <v>#REF!</v>
      </c>
      <c r="S53" t="e">
        <f>IF(LEN(S$34&amp;$B53)&lt;&gt;20,"",IF(ISERROR(VLOOKUP(S$34&amp;$B53,'BASES DE DATOS'!$F$3:$J$1796,4,0))=TRUE,"",$B53&amp;" "&amp;VLOOKUP(S$34&amp;$B53,'BASES DE DATOS'!$F$3:$J$1796,4,0)))</f>
        <v>#REF!</v>
      </c>
      <c r="T53" t="e">
        <f>IF(LEN(T$34&amp;$B53)&lt;&gt;20,"",IF(ISERROR(VLOOKUP(T$34&amp;$B53,'BASES DE DATOS'!$F$3:$J$1796,4,0))=TRUE,"",$B53&amp;" "&amp;VLOOKUP(T$34&amp;$B53,'BASES DE DATOS'!$F$3:$J$1796,4,0)))</f>
        <v>#REF!</v>
      </c>
      <c r="U53" t="e">
        <f>IF(LEN(U$34&amp;$B53)&lt;&gt;20,"",IF(ISERROR(VLOOKUP(U$34&amp;$B53,'BASES DE DATOS'!$F$3:$J$1796,4,0))=TRUE,"",$B53&amp;" "&amp;VLOOKUP(U$34&amp;$B53,'BASES DE DATOS'!$F$3:$J$1796,4,0)))</f>
        <v>#REF!</v>
      </c>
      <c r="V53" t="e">
        <f>IF(LEN(V$34&amp;$B53)&lt;&gt;20,"",IF(ISERROR(VLOOKUP(V$34&amp;$B53,'BASES DE DATOS'!$F$3:$J$1796,4,0))=TRUE,"",$B53&amp;" "&amp;VLOOKUP(V$34&amp;$B53,'BASES DE DATOS'!$F$3:$J$1796,4,0)))</f>
        <v>#REF!</v>
      </c>
    </row>
    <row r="54" spans="1:22" x14ac:dyDescent="0.2">
      <c r="A54">
        <f t="shared" si="0"/>
        <v>147</v>
      </c>
      <c r="B54" s="2" t="s">
        <v>43</v>
      </c>
      <c r="C54" t="e">
        <f>IF(LEN(C$34&amp;$B54)&lt;&gt;20,"",IF(ISERROR(VLOOKUP(C$34&amp;$B54,'BASES DE DATOS'!$F$3:$J$1796,4,0))=TRUE,"",$B54&amp;" "&amp;VLOOKUP(C$34&amp;$B54,'BASES DE DATOS'!$F$3:$J$1796,4,0)))</f>
        <v>#REF!</v>
      </c>
      <c r="D54" t="e">
        <f>IF(LEN(D$34&amp;$B54)&lt;&gt;20,"",IF(ISERROR(VLOOKUP(D$34&amp;$B54,'BASES DE DATOS'!$F$3:$J$1796,4,0))=TRUE,"",$B54&amp;" "&amp;VLOOKUP(D$34&amp;$B54,'BASES DE DATOS'!$F$3:$J$1796,4,0)))</f>
        <v>#REF!</v>
      </c>
      <c r="E54" t="e">
        <f>IF(LEN(E$34&amp;$B54)&lt;&gt;20,"",IF(ISERROR(VLOOKUP(E$34&amp;$B54,'BASES DE DATOS'!$F$3:$J$1796,4,0))=TRUE,"",$B54&amp;" "&amp;VLOOKUP(E$34&amp;$B54,'BASES DE DATOS'!$F$3:$J$1796,4,0)))</f>
        <v>#REF!</v>
      </c>
      <c r="F54" t="e">
        <f>IF(LEN(F$34&amp;$B54)&lt;&gt;20,"",IF(ISERROR(VLOOKUP(F$34&amp;$B54,'BASES DE DATOS'!$F$3:$J$1796,4,0))=TRUE,"",$B54&amp;" "&amp;VLOOKUP(F$34&amp;$B54,'BASES DE DATOS'!$F$3:$J$1796,4,0)))</f>
        <v>#REF!</v>
      </c>
      <c r="G54" t="e">
        <f>IF(LEN(G$34&amp;$B54)&lt;&gt;20,"",IF(ISERROR(VLOOKUP(G$34&amp;$B54,'BASES DE DATOS'!$F$3:$J$1796,4,0))=TRUE,"",$B54&amp;" "&amp;VLOOKUP(G$34&amp;$B54,'BASES DE DATOS'!$F$3:$J$1796,4,0)))</f>
        <v>#REF!</v>
      </c>
      <c r="H54" t="e">
        <f>IF(LEN(H$34&amp;$B54)&lt;&gt;20,"",IF(ISERROR(VLOOKUP(H$34&amp;$B54,'BASES DE DATOS'!$F$3:$J$1796,4,0))=TRUE,"",$B54&amp;" "&amp;VLOOKUP(H$34&amp;$B54,'BASES DE DATOS'!$F$3:$J$1796,4,0)))</f>
        <v>#REF!</v>
      </c>
      <c r="I54" t="e">
        <f>IF(LEN(I$34&amp;$B54)&lt;&gt;20,"",IF(ISERROR(VLOOKUP(I$34&amp;$B54,'BASES DE DATOS'!$F$3:$J$1796,4,0))=TRUE,"",$B54&amp;" "&amp;VLOOKUP(I$34&amp;$B54,'BASES DE DATOS'!$F$3:$J$1796,4,0)))</f>
        <v>#REF!</v>
      </c>
      <c r="J54" t="e">
        <f>IF(LEN(J$34&amp;$B54)&lt;&gt;20,"",IF(ISERROR(VLOOKUP(J$34&amp;$B54,'BASES DE DATOS'!$F$3:$J$1796,4,0))=TRUE,"",$B54&amp;" "&amp;VLOOKUP(J$34&amp;$B54,'BASES DE DATOS'!$F$3:$J$1796,4,0)))</f>
        <v>#REF!</v>
      </c>
      <c r="K54" t="e">
        <f>IF(LEN(K$34&amp;$B54)&lt;&gt;20,"",IF(ISERROR(VLOOKUP(K$34&amp;$B54,'BASES DE DATOS'!$F$3:$J$1796,4,0))=TRUE,"",$B54&amp;" "&amp;VLOOKUP(K$34&amp;$B54,'BASES DE DATOS'!$F$3:$J$1796,4,0)))</f>
        <v>#REF!</v>
      </c>
      <c r="L54" t="e">
        <f>IF(LEN(L$34&amp;$B54)&lt;&gt;20,"",IF(ISERROR(VLOOKUP(L$34&amp;$B54,'BASES DE DATOS'!$F$3:$J$1796,4,0))=TRUE,"",$B54&amp;" "&amp;VLOOKUP(L$34&amp;$B54,'BASES DE DATOS'!$F$3:$J$1796,4,0)))</f>
        <v>#REF!</v>
      </c>
      <c r="M54" t="e">
        <f>IF(LEN(M$34&amp;$B54)&lt;&gt;20,"",IF(ISERROR(VLOOKUP(M$34&amp;$B54,'BASES DE DATOS'!$F$3:$J$1796,4,0))=TRUE,"",$B54&amp;" "&amp;VLOOKUP(M$34&amp;$B54,'BASES DE DATOS'!$F$3:$J$1796,4,0)))</f>
        <v>#REF!</v>
      </c>
      <c r="N54" t="e">
        <f>IF(LEN(N$34&amp;$B54)&lt;&gt;20,"",IF(ISERROR(VLOOKUP(N$34&amp;$B54,'BASES DE DATOS'!$F$3:$J$1796,4,0))=TRUE,"",$B54&amp;" "&amp;VLOOKUP(N$34&amp;$B54,'BASES DE DATOS'!$F$3:$J$1796,4,0)))</f>
        <v>#REF!</v>
      </c>
      <c r="O54" t="e">
        <f>IF(LEN(O$34&amp;$B54)&lt;&gt;20,"",IF(ISERROR(VLOOKUP(O$34&amp;$B54,'BASES DE DATOS'!$F$3:$J$1796,4,0))=TRUE,"",$B54&amp;" "&amp;VLOOKUP(O$34&amp;$B54,'BASES DE DATOS'!$F$3:$J$1796,4,0)))</f>
        <v>#REF!</v>
      </c>
      <c r="P54" t="e">
        <f>IF(LEN(P$34&amp;$B54)&lt;&gt;20,"",IF(ISERROR(VLOOKUP(P$34&amp;$B54,'BASES DE DATOS'!$F$3:$J$1796,4,0))=TRUE,"",$B54&amp;" "&amp;VLOOKUP(P$34&amp;$B54,'BASES DE DATOS'!$F$3:$J$1796,4,0)))</f>
        <v>#REF!</v>
      </c>
      <c r="Q54" t="e">
        <f>IF(LEN(Q$34&amp;$B54)&lt;&gt;20,"",IF(ISERROR(VLOOKUP(Q$34&amp;$B54,'BASES DE DATOS'!$F$3:$J$1796,4,0))=TRUE,"",$B54&amp;" "&amp;VLOOKUP(Q$34&amp;$B54,'BASES DE DATOS'!$F$3:$J$1796,4,0)))</f>
        <v>#REF!</v>
      </c>
      <c r="R54" t="e">
        <f>IF(LEN(R$34&amp;$B54)&lt;&gt;20,"",IF(ISERROR(VLOOKUP(R$34&amp;$B54,'BASES DE DATOS'!$F$3:$J$1796,4,0))=TRUE,"",$B54&amp;" "&amp;VLOOKUP(R$34&amp;$B54,'BASES DE DATOS'!$F$3:$J$1796,4,0)))</f>
        <v>#REF!</v>
      </c>
      <c r="S54" t="e">
        <f>IF(LEN(S$34&amp;$B54)&lt;&gt;20,"",IF(ISERROR(VLOOKUP(S$34&amp;$B54,'BASES DE DATOS'!$F$3:$J$1796,4,0))=TRUE,"",$B54&amp;" "&amp;VLOOKUP(S$34&amp;$B54,'BASES DE DATOS'!$F$3:$J$1796,4,0)))</f>
        <v>#REF!</v>
      </c>
      <c r="T54" t="e">
        <f>IF(LEN(T$34&amp;$B54)&lt;&gt;20,"",IF(ISERROR(VLOOKUP(T$34&amp;$B54,'BASES DE DATOS'!$F$3:$J$1796,4,0))=TRUE,"",$B54&amp;" "&amp;VLOOKUP(T$34&amp;$B54,'BASES DE DATOS'!$F$3:$J$1796,4,0)))</f>
        <v>#REF!</v>
      </c>
      <c r="U54" t="e">
        <f>IF(LEN(U$34&amp;$B54)&lt;&gt;20,"",IF(ISERROR(VLOOKUP(U$34&amp;$B54,'BASES DE DATOS'!$F$3:$J$1796,4,0))=TRUE,"",$B54&amp;" "&amp;VLOOKUP(U$34&amp;$B54,'BASES DE DATOS'!$F$3:$J$1796,4,0)))</f>
        <v>#REF!</v>
      </c>
      <c r="V54" t="e">
        <f>IF(LEN(V$34&amp;$B54)&lt;&gt;20,"",IF(ISERROR(VLOOKUP(V$34&amp;$B54,'BASES DE DATOS'!$F$3:$J$1796,4,0))=TRUE,"",$B54&amp;" "&amp;VLOOKUP(V$34&amp;$B54,'BASES DE DATOS'!$F$3:$J$1796,4,0)))</f>
        <v>#REF!</v>
      </c>
    </row>
    <row r="55" spans="1:22" x14ac:dyDescent="0.2">
      <c r="A55">
        <f t="shared" si="0"/>
        <v>153</v>
      </c>
      <c r="B55" s="2" t="s">
        <v>44</v>
      </c>
      <c r="C55" t="e">
        <f>IF(LEN(C$34&amp;$B55)&lt;&gt;20,"",IF(ISERROR(VLOOKUP(C$34&amp;$B55,'BASES DE DATOS'!$F$3:$J$1796,4,0))=TRUE,"",$B55&amp;" "&amp;VLOOKUP(C$34&amp;$B55,'BASES DE DATOS'!$F$3:$J$1796,4,0)))</f>
        <v>#REF!</v>
      </c>
      <c r="D55" t="e">
        <f>IF(LEN(D$34&amp;$B55)&lt;&gt;20,"",IF(ISERROR(VLOOKUP(D$34&amp;$B55,'BASES DE DATOS'!$F$3:$J$1796,4,0))=TRUE,"",$B55&amp;" "&amp;VLOOKUP(D$34&amp;$B55,'BASES DE DATOS'!$F$3:$J$1796,4,0)))</f>
        <v>#REF!</v>
      </c>
      <c r="E55" t="e">
        <f>IF(LEN(E$34&amp;$B55)&lt;&gt;20,"",IF(ISERROR(VLOOKUP(E$34&amp;$B55,'BASES DE DATOS'!$F$3:$J$1796,4,0))=TRUE,"",$B55&amp;" "&amp;VLOOKUP(E$34&amp;$B55,'BASES DE DATOS'!$F$3:$J$1796,4,0)))</f>
        <v>#REF!</v>
      </c>
      <c r="F55" t="e">
        <f>IF(LEN(F$34&amp;$B55)&lt;&gt;20,"",IF(ISERROR(VLOOKUP(F$34&amp;$B55,'BASES DE DATOS'!$F$3:$J$1796,4,0))=TRUE,"",$B55&amp;" "&amp;VLOOKUP(F$34&amp;$B55,'BASES DE DATOS'!$F$3:$J$1796,4,0)))</f>
        <v>#REF!</v>
      </c>
      <c r="G55" t="e">
        <f>IF(LEN(G$34&amp;$B55)&lt;&gt;20,"",IF(ISERROR(VLOOKUP(G$34&amp;$B55,'BASES DE DATOS'!$F$3:$J$1796,4,0))=TRUE,"",$B55&amp;" "&amp;VLOOKUP(G$34&amp;$B55,'BASES DE DATOS'!$F$3:$J$1796,4,0)))</f>
        <v>#REF!</v>
      </c>
      <c r="H55" t="e">
        <f>IF(LEN(H$34&amp;$B55)&lt;&gt;20,"",IF(ISERROR(VLOOKUP(H$34&amp;$B55,'BASES DE DATOS'!$F$3:$J$1796,4,0))=TRUE,"",$B55&amp;" "&amp;VLOOKUP(H$34&amp;$B55,'BASES DE DATOS'!$F$3:$J$1796,4,0)))</f>
        <v>#REF!</v>
      </c>
      <c r="I55" t="e">
        <f>IF(LEN(I$34&amp;$B55)&lt;&gt;20,"",IF(ISERROR(VLOOKUP(I$34&amp;$B55,'BASES DE DATOS'!$F$3:$J$1796,4,0))=TRUE,"",$B55&amp;" "&amp;VLOOKUP(I$34&amp;$B55,'BASES DE DATOS'!$F$3:$J$1796,4,0)))</f>
        <v>#REF!</v>
      </c>
      <c r="J55" t="e">
        <f>IF(LEN(J$34&amp;$B55)&lt;&gt;20,"",IF(ISERROR(VLOOKUP(J$34&amp;$B55,'BASES DE DATOS'!$F$3:$J$1796,4,0))=TRUE,"",$B55&amp;" "&amp;VLOOKUP(J$34&amp;$B55,'BASES DE DATOS'!$F$3:$J$1796,4,0)))</f>
        <v>#REF!</v>
      </c>
      <c r="K55" t="e">
        <f>IF(LEN(K$34&amp;$B55)&lt;&gt;20,"",IF(ISERROR(VLOOKUP(K$34&amp;$B55,'BASES DE DATOS'!$F$3:$J$1796,4,0))=TRUE,"",$B55&amp;" "&amp;VLOOKUP(K$34&amp;$B55,'BASES DE DATOS'!$F$3:$J$1796,4,0)))</f>
        <v>#REF!</v>
      </c>
      <c r="L55" t="e">
        <f>IF(LEN(L$34&amp;$B55)&lt;&gt;20,"",IF(ISERROR(VLOOKUP(L$34&amp;$B55,'BASES DE DATOS'!$F$3:$J$1796,4,0))=TRUE,"",$B55&amp;" "&amp;VLOOKUP(L$34&amp;$B55,'BASES DE DATOS'!$F$3:$J$1796,4,0)))</f>
        <v>#REF!</v>
      </c>
      <c r="M55" t="e">
        <f>IF(LEN(M$34&amp;$B55)&lt;&gt;20,"",IF(ISERROR(VLOOKUP(M$34&amp;$B55,'BASES DE DATOS'!$F$3:$J$1796,4,0))=TRUE,"",$B55&amp;" "&amp;VLOOKUP(M$34&amp;$B55,'BASES DE DATOS'!$F$3:$J$1796,4,0)))</f>
        <v>#REF!</v>
      </c>
      <c r="N55" t="e">
        <f>IF(LEN(N$34&amp;$B55)&lt;&gt;20,"",IF(ISERROR(VLOOKUP(N$34&amp;$B55,'BASES DE DATOS'!$F$3:$J$1796,4,0))=TRUE,"",$B55&amp;" "&amp;VLOOKUP(N$34&amp;$B55,'BASES DE DATOS'!$F$3:$J$1796,4,0)))</f>
        <v>#REF!</v>
      </c>
      <c r="O55" t="e">
        <f>IF(LEN(O$34&amp;$B55)&lt;&gt;20,"",IF(ISERROR(VLOOKUP(O$34&amp;$B55,'BASES DE DATOS'!$F$3:$J$1796,4,0))=TRUE,"",$B55&amp;" "&amp;VLOOKUP(O$34&amp;$B55,'BASES DE DATOS'!$F$3:$J$1796,4,0)))</f>
        <v>#REF!</v>
      </c>
      <c r="P55" t="e">
        <f>IF(LEN(P$34&amp;$B55)&lt;&gt;20,"",IF(ISERROR(VLOOKUP(P$34&amp;$B55,'BASES DE DATOS'!$F$3:$J$1796,4,0))=TRUE,"",$B55&amp;" "&amp;VLOOKUP(P$34&amp;$B55,'BASES DE DATOS'!$F$3:$J$1796,4,0)))</f>
        <v>#REF!</v>
      </c>
      <c r="Q55" t="e">
        <f>IF(LEN(Q$34&amp;$B55)&lt;&gt;20,"",IF(ISERROR(VLOOKUP(Q$34&amp;$B55,'BASES DE DATOS'!$F$3:$J$1796,4,0))=TRUE,"",$B55&amp;" "&amp;VLOOKUP(Q$34&amp;$B55,'BASES DE DATOS'!$F$3:$J$1796,4,0)))</f>
        <v>#REF!</v>
      </c>
      <c r="R55" t="e">
        <f>IF(LEN(R$34&amp;$B55)&lt;&gt;20,"",IF(ISERROR(VLOOKUP(R$34&amp;$B55,'BASES DE DATOS'!$F$3:$J$1796,4,0))=TRUE,"",$B55&amp;" "&amp;VLOOKUP(R$34&amp;$B55,'BASES DE DATOS'!$F$3:$J$1796,4,0)))</f>
        <v>#REF!</v>
      </c>
      <c r="S55" t="e">
        <f>IF(LEN(S$34&amp;$B55)&lt;&gt;20,"",IF(ISERROR(VLOOKUP(S$34&amp;$B55,'BASES DE DATOS'!$F$3:$J$1796,4,0))=TRUE,"",$B55&amp;" "&amp;VLOOKUP(S$34&amp;$B55,'BASES DE DATOS'!$F$3:$J$1796,4,0)))</f>
        <v>#REF!</v>
      </c>
      <c r="T55" t="e">
        <f>IF(LEN(T$34&amp;$B55)&lt;&gt;20,"",IF(ISERROR(VLOOKUP(T$34&amp;$B55,'BASES DE DATOS'!$F$3:$J$1796,4,0))=TRUE,"",$B55&amp;" "&amp;VLOOKUP(T$34&amp;$B55,'BASES DE DATOS'!$F$3:$J$1796,4,0)))</f>
        <v>#REF!</v>
      </c>
      <c r="U55" t="e">
        <f>IF(LEN(U$34&amp;$B55)&lt;&gt;20,"",IF(ISERROR(VLOOKUP(U$34&amp;$B55,'BASES DE DATOS'!$F$3:$J$1796,4,0))=TRUE,"",$B55&amp;" "&amp;VLOOKUP(U$34&amp;$B55,'BASES DE DATOS'!$F$3:$J$1796,4,0)))</f>
        <v>#REF!</v>
      </c>
      <c r="V55" t="e">
        <f>IF(LEN(V$34&amp;$B55)&lt;&gt;20,"",IF(ISERROR(VLOOKUP(V$34&amp;$B55,'BASES DE DATOS'!$F$3:$J$1796,4,0))=TRUE,"",$B55&amp;" "&amp;VLOOKUP(V$34&amp;$B55,'BASES DE DATOS'!$F$3:$J$1796,4,0)))</f>
        <v>#REF!</v>
      </c>
    </row>
    <row r="56" spans="1:22" x14ac:dyDescent="0.2">
      <c r="A56">
        <f t="shared" si="0"/>
        <v>159</v>
      </c>
      <c r="B56" s="2" t="s">
        <v>45</v>
      </c>
      <c r="C56" t="e">
        <f>IF(LEN(C$34&amp;$B56)&lt;&gt;20,"",IF(ISERROR(VLOOKUP(C$34&amp;$B56,'BASES DE DATOS'!$F$3:$J$1796,4,0))=TRUE,"",$B56&amp;" "&amp;VLOOKUP(C$34&amp;$B56,'BASES DE DATOS'!$F$3:$J$1796,4,0)))</f>
        <v>#REF!</v>
      </c>
      <c r="D56" t="e">
        <f>IF(LEN(D$34&amp;$B56)&lt;&gt;20,"",IF(ISERROR(VLOOKUP(D$34&amp;$B56,'BASES DE DATOS'!$F$3:$J$1796,4,0))=TRUE,"",$B56&amp;" "&amp;VLOOKUP(D$34&amp;$B56,'BASES DE DATOS'!$F$3:$J$1796,4,0)))</f>
        <v>#REF!</v>
      </c>
      <c r="E56" t="e">
        <f>IF(LEN(E$34&amp;$B56)&lt;&gt;20,"",IF(ISERROR(VLOOKUP(E$34&amp;$B56,'BASES DE DATOS'!$F$3:$J$1796,4,0))=TRUE,"",$B56&amp;" "&amp;VLOOKUP(E$34&amp;$B56,'BASES DE DATOS'!$F$3:$J$1796,4,0)))</f>
        <v>#REF!</v>
      </c>
      <c r="F56" t="e">
        <f>IF(LEN(F$34&amp;$B56)&lt;&gt;20,"",IF(ISERROR(VLOOKUP(F$34&amp;$B56,'BASES DE DATOS'!$F$3:$J$1796,4,0))=TRUE,"",$B56&amp;" "&amp;VLOOKUP(F$34&amp;$B56,'BASES DE DATOS'!$F$3:$J$1796,4,0)))</f>
        <v>#REF!</v>
      </c>
      <c r="G56" t="e">
        <f>IF(LEN(G$34&amp;$B56)&lt;&gt;20,"",IF(ISERROR(VLOOKUP(G$34&amp;$B56,'BASES DE DATOS'!$F$3:$J$1796,4,0))=TRUE,"",$B56&amp;" "&amp;VLOOKUP(G$34&amp;$B56,'BASES DE DATOS'!$F$3:$J$1796,4,0)))</f>
        <v>#REF!</v>
      </c>
      <c r="H56" t="e">
        <f>IF(LEN(H$34&amp;$B56)&lt;&gt;20,"",IF(ISERROR(VLOOKUP(H$34&amp;$B56,'BASES DE DATOS'!$F$3:$J$1796,4,0))=TRUE,"",$B56&amp;" "&amp;VLOOKUP(H$34&amp;$B56,'BASES DE DATOS'!$F$3:$J$1796,4,0)))</f>
        <v>#REF!</v>
      </c>
      <c r="I56" t="e">
        <f>IF(LEN(I$34&amp;$B56)&lt;&gt;20,"",IF(ISERROR(VLOOKUP(I$34&amp;$B56,'BASES DE DATOS'!$F$3:$J$1796,4,0))=TRUE,"",$B56&amp;" "&amp;VLOOKUP(I$34&amp;$B56,'BASES DE DATOS'!$F$3:$J$1796,4,0)))</f>
        <v>#REF!</v>
      </c>
      <c r="J56" t="e">
        <f>IF(LEN(J$34&amp;$B56)&lt;&gt;20,"",IF(ISERROR(VLOOKUP(J$34&amp;$B56,'BASES DE DATOS'!$F$3:$J$1796,4,0))=TRUE,"",$B56&amp;" "&amp;VLOOKUP(J$34&amp;$B56,'BASES DE DATOS'!$F$3:$J$1796,4,0)))</f>
        <v>#REF!</v>
      </c>
      <c r="K56" t="e">
        <f>IF(LEN(K$34&amp;$B56)&lt;&gt;20,"",IF(ISERROR(VLOOKUP(K$34&amp;$B56,'BASES DE DATOS'!$F$3:$J$1796,4,0))=TRUE,"",$B56&amp;" "&amp;VLOOKUP(K$34&amp;$B56,'BASES DE DATOS'!$F$3:$J$1796,4,0)))</f>
        <v>#REF!</v>
      </c>
      <c r="L56" t="e">
        <f>IF(LEN(L$34&amp;$B56)&lt;&gt;20,"",IF(ISERROR(VLOOKUP(L$34&amp;$B56,'BASES DE DATOS'!$F$3:$J$1796,4,0))=TRUE,"",$B56&amp;" "&amp;VLOOKUP(L$34&amp;$B56,'BASES DE DATOS'!$F$3:$J$1796,4,0)))</f>
        <v>#REF!</v>
      </c>
      <c r="M56" t="e">
        <f>IF(LEN(M$34&amp;$B56)&lt;&gt;20,"",IF(ISERROR(VLOOKUP(M$34&amp;$B56,'BASES DE DATOS'!$F$3:$J$1796,4,0))=TRUE,"",$B56&amp;" "&amp;VLOOKUP(M$34&amp;$B56,'BASES DE DATOS'!$F$3:$J$1796,4,0)))</f>
        <v>#REF!</v>
      </c>
      <c r="N56" t="e">
        <f>IF(LEN(N$34&amp;$B56)&lt;&gt;20,"",IF(ISERROR(VLOOKUP(N$34&amp;$B56,'BASES DE DATOS'!$F$3:$J$1796,4,0))=TRUE,"",$B56&amp;" "&amp;VLOOKUP(N$34&amp;$B56,'BASES DE DATOS'!$F$3:$J$1796,4,0)))</f>
        <v>#REF!</v>
      </c>
      <c r="O56" t="e">
        <f>IF(LEN(O$34&amp;$B56)&lt;&gt;20,"",IF(ISERROR(VLOOKUP(O$34&amp;$B56,'BASES DE DATOS'!$F$3:$J$1796,4,0))=TRUE,"",$B56&amp;" "&amp;VLOOKUP(O$34&amp;$B56,'BASES DE DATOS'!$F$3:$J$1796,4,0)))</f>
        <v>#REF!</v>
      </c>
      <c r="P56" t="e">
        <f>IF(LEN(P$34&amp;$B56)&lt;&gt;20,"",IF(ISERROR(VLOOKUP(P$34&amp;$B56,'BASES DE DATOS'!$F$3:$J$1796,4,0))=TRUE,"",$B56&amp;" "&amp;VLOOKUP(P$34&amp;$B56,'BASES DE DATOS'!$F$3:$J$1796,4,0)))</f>
        <v>#REF!</v>
      </c>
      <c r="Q56" t="e">
        <f>IF(LEN(Q$34&amp;$B56)&lt;&gt;20,"",IF(ISERROR(VLOOKUP(Q$34&amp;$B56,'BASES DE DATOS'!$F$3:$J$1796,4,0))=TRUE,"",$B56&amp;" "&amp;VLOOKUP(Q$34&amp;$B56,'BASES DE DATOS'!$F$3:$J$1796,4,0)))</f>
        <v>#REF!</v>
      </c>
      <c r="R56" t="e">
        <f>IF(LEN(R$34&amp;$B56)&lt;&gt;20,"",IF(ISERROR(VLOOKUP(R$34&amp;$B56,'BASES DE DATOS'!$F$3:$J$1796,4,0))=TRUE,"",$B56&amp;" "&amp;VLOOKUP(R$34&amp;$B56,'BASES DE DATOS'!$F$3:$J$1796,4,0)))</f>
        <v>#REF!</v>
      </c>
      <c r="S56" t="e">
        <f>IF(LEN(S$34&amp;$B56)&lt;&gt;20,"",IF(ISERROR(VLOOKUP(S$34&amp;$B56,'BASES DE DATOS'!$F$3:$J$1796,4,0))=TRUE,"",$B56&amp;" "&amp;VLOOKUP(S$34&amp;$B56,'BASES DE DATOS'!$F$3:$J$1796,4,0)))</f>
        <v>#REF!</v>
      </c>
      <c r="T56" t="e">
        <f>IF(LEN(T$34&amp;$B56)&lt;&gt;20,"",IF(ISERROR(VLOOKUP(T$34&amp;$B56,'BASES DE DATOS'!$F$3:$J$1796,4,0))=TRUE,"",$B56&amp;" "&amp;VLOOKUP(T$34&amp;$B56,'BASES DE DATOS'!$F$3:$J$1796,4,0)))</f>
        <v>#REF!</v>
      </c>
      <c r="U56" t="e">
        <f>IF(LEN(U$34&amp;$B56)&lt;&gt;20,"",IF(ISERROR(VLOOKUP(U$34&amp;$B56,'BASES DE DATOS'!$F$3:$J$1796,4,0))=TRUE,"",$B56&amp;" "&amp;VLOOKUP(U$34&amp;$B56,'BASES DE DATOS'!$F$3:$J$1796,4,0)))</f>
        <v>#REF!</v>
      </c>
      <c r="V56" t="e">
        <f>IF(LEN(V$34&amp;$B56)&lt;&gt;20,"",IF(ISERROR(VLOOKUP(V$34&amp;$B56,'BASES DE DATOS'!$F$3:$J$1796,4,0))=TRUE,"",$B56&amp;" "&amp;VLOOKUP(V$34&amp;$B56,'BASES DE DATOS'!$F$3:$J$1796,4,0)))</f>
        <v>#REF!</v>
      </c>
    </row>
    <row r="57" spans="1:22" x14ac:dyDescent="0.2">
      <c r="A57">
        <f t="shared" si="0"/>
        <v>165</v>
      </c>
      <c r="B57" s="2" t="s">
        <v>46</v>
      </c>
      <c r="C57" t="e">
        <f>IF(LEN(C$34&amp;$B57)&lt;&gt;20,"",IF(ISERROR(VLOOKUP(C$34&amp;$B57,'BASES DE DATOS'!$F$3:$J$1796,4,0))=TRUE,"",$B57&amp;" "&amp;VLOOKUP(C$34&amp;$B57,'BASES DE DATOS'!$F$3:$J$1796,4,0)))</f>
        <v>#REF!</v>
      </c>
      <c r="D57" t="e">
        <f>IF(LEN(D$34&amp;$B57)&lt;&gt;20,"",IF(ISERROR(VLOOKUP(D$34&amp;$B57,'BASES DE DATOS'!$F$3:$J$1796,4,0))=TRUE,"",$B57&amp;" "&amp;VLOOKUP(D$34&amp;$B57,'BASES DE DATOS'!$F$3:$J$1796,4,0)))</f>
        <v>#REF!</v>
      </c>
      <c r="E57" t="e">
        <f>IF(LEN(E$34&amp;$B57)&lt;&gt;20,"",IF(ISERROR(VLOOKUP(E$34&amp;$B57,'BASES DE DATOS'!$F$3:$J$1796,4,0))=TRUE,"",$B57&amp;" "&amp;VLOOKUP(E$34&amp;$B57,'BASES DE DATOS'!$F$3:$J$1796,4,0)))</f>
        <v>#REF!</v>
      </c>
      <c r="F57" t="e">
        <f>IF(LEN(F$34&amp;$B57)&lt;&gt;20,"",IF(ISERROR(VLOOKUP(F$34&amp;$B57,'BASES DE DATOS'!$F$3:$J$1796,4,0))=TRUE,"",$B57&amp;" "&amp;VLOOKUP(F$34&amp;$B57,'BASES DE DATOS'!$F$3:$J$1796,4,0)))</f>
        <v>#REF!</v>
      </c>
      <c r="G57" t="e">
        <f>IF(LEN(G$34&amp;$B57)&lt;&gt;20,"",IF(ISERROR(VLOOKUP(G$34&amp;$B57,'BASES DE DATOS'!$F$3:$J$1796,4,0))=TRUE,"",$B57&amp;" "&amp;VLOOKUP(G$34&amp;$B57,'BASES DE DATOS'!$F$3:$J$1796,4,0)))</f>
        <v>#REF!</v>
      </c>
      <c r="H57" t="e">
        <f>IF(LEN(H$34&amp;$B57)&lt;&gt;20,"",IF(ISERROR(VLOOKUP(H$34&amp;$B57,'BASES DE DATOS'!$F$3:$J$1796,4,0))=TRUE,"",$B57&amp;" "&amp;VLOOKUP(H$34&amp;$B57,'BASES DE DATOS'!$F$3:$J$1796,4,0)))</f>
        <v>#REF!</v>
      </c>
      <c r="I57" t="e">
        <f>IF(LEN(I$34&amp;$B57)&lt;&gt;20,"",IF(ISERROR(VLOOKUP(I$34&amp;$B57,'BASES DE DATOS'!$F$3:$J$1796,4,0))=TRUE,"",$B57&amp;" "&amp;VLOOKUP(I$34&amp;$B57,'BASES DE DATOS'!$F$3:$J$1796,4,0)))</f>
        <v>#REF!</v>
      </c>
      <c r="J57" t="e">
        <f>IF(LEN(J$34&amp;$B57)&lt;&gt;20,"",IF(ISERROR(VLOOKUP(J$34&amp;$B57,'BASES DE DATOS'!$F$3:$J$1796,4,0))=TRUE,"",$B57&amp;" "&amp;VLOOKUP(J$34&amp;$B57,'BASES DE DATOS'!$F$3:$J$1796,4,0)))</f>
        <v>#REF!</v>
      </c>
      <c r="K57" t="e">
        <f>IF(LEN(K$34&amp;$B57)&lt;&gt;20,"",IF(ISERROR(VLOOKUP(K$34&amp;$B57,'BASES DE DATOS'!$F$3:$J$1796,4,0))=TRUE,"",$B57&amp;" "&amp;VLOOKUP(K$34&amp;$B57,'BASES DE DATOS'!$F$3:$J$1796,4,0)))</f>
        <v>#REF!</v>
      </c>
      <c r="L57" t="e">
        <f>IF(LEN(L$34&amp;$B57)&lt;&gt;20,"",IF(ISERROR(VLOOKUP(L$34&amp;$B57,'BASES DE DATOS'!$F$3:$J$1796,4,0))=TRUE,"",$B57&amp;" "&amp;VLOOKUP(L$34&amp;$B57,'BASES DE DATOS'!$F$3:$J$1796,4,0)))</f>
        <v>#REF!</v>
      </c>
      <c r="M57" t="e">
        <f>IF(LEN(M$34&amp;$B57)&lt;&gt;20,"",IF(ISERROR(VLOOKUP(M$34&amp;$B57,'BASES DE DATOS'!$F$3:$J$1796,4,0))=TRUE,"",$B57&amp;" "&amp;VLOOKUP(M$34&amp;$B57,'BASES DE DATOS'!$F$3:$J$1796,4,0)))</f>
        <v>#REF!</v>
      </c>
      <c r="N57" t="e">
        <f>IF(LEN(N$34&amp;$B57)&lt;&gt;20,"",IF(ISERROR(VLOOKUP(N$34&amp;$B57,'BASES DE DATOS'!$F$3:$J$1796,4,0))=TRUE,"",$B57&amp;" "&amp;VLOOKUP(N$34&amp;$B57,'BASES DE DATOS'!$F$3:$J$1796,4,0)))</f>
        <v>#REF!</v>
      </c>
      <c r="O57" t="e">
        <f>IF(LEN(O$34&amp;$B57)&lt;&gt;20,"",IF(ISERROR(VLOOKUP(O$34&amp;$B57,'BASES DE DATOS'!$F$3:$J$1796,4,0))=TRUE,"",$B57&amp;" "&amp;VLOOKUP(O$34&amp;$B57,'BASES DE DATOS'!$F$3:$J$1796,4,0)))</f>
        <v>#REF!</v>
      </c>
      <c r="P57" t="e">
        <f>IF(LEN(P$34&amp;$B57)&lt;&gt;20,"",IF(ISERROR(VLOOKUP(P$34&amp;$B57,'BASES DE DATOS'!$F$3:$J$1796,4,0))=TRUE,"",$B57&amp;" "&amp;VLOOKUP(P$34&amp;$B57,'BASES DE DATOS'!$F$3:$J$1796,4,0)))</f>
        <v>#REF!</v>
      </c>
      <c r="Q57" t="e">
        <f>IF(LEN(Q$34&amp;$B57)&lt;&gt;20,"",IF(ISERROR(VLOOKUP(Q$34&amp;$B57,'BASES DE DATOS'!$F$3:$J$1796,4,0))=TRUE,"",$B57&amp;" "&amp;VLOOKUP(Q$34&amp;$B57,'BASES DE DATOS'!$F$3:$J$1796,4,0)))</f>
        <v>#REF!</v>
      </c>
      <c r="R57" t="e">
        <f>IF(LEN(R$34&amp;$B57)&lt;&gt;20,"",IF(ISERROR(VLOOKUP(R$34&amp;$B57,'BASES DE DATOS'!$F$3:$J$1796,4,0))=TRUE,"",$B57&amp;" "&amp;VLOOKUP(R$34&amp;$B57,'BASES DE DATOS'!$F$3:$J$1796,4,0)))</f>
        <v>#REF!</v>
      </c>
      <c r="S57" t="e">
        <f>IF(LEN(S$34&amp;$B57)&lt;&gt;20,"",IF(ISERROR(VLOOKUP(S$34&amp;$B57,'BASES DE DATOS'!$F$3:$J$1796,4,0))=TRUE,"",$B57&amp;" "&amp;VLOOKUP(S$34&amp;$B57,'BASES DE DATOS'!$F$3:$J$1796,4,0)))</f>
        <v>#REF!</v>
      </c>
      <c r="T57" t="e">
        <f>IF(LEN(T$34&amp;$B57)&lt;&gt;20,"",IF(ISERROR(VLOOKUP(T$34&amp;$B57,'BASES DE DATOS'!$F$3:$J$1796,4,0))=TRUE,"",$B57&amp;" "&amp;VLOOKUP(T$34&amp;$B57,'BASES DE DATOS'!$F$3:$J$1796,4,0)))</f>
        <v>#REF!</v>
      </c>
      <c r="U57" t="e">
        <f>IF(LEN(U$34&amp;$B57)&lt;&gt;20,"",IF(ISERROR(VLOOKUP(U$34&amp;$B57,'BASES DE DATOS'!$F$3:$J$1796,4,0))=TRUE,"",$B57&amp;" "&amp;VLOOKUP(U$34&amp;$B57,'BASES DE DATOS'!$F$3:$J$1796,4,0)))</f>
        <v>#REF!</v>
      </c>
      <c r="V57" t="e">
        <f>IF(LEN(V$34&amp;$B57)&lt;&gt;20,"",IF(ISERROR(VLOOKUP(V$34&amp;$B57,'BASES DE DATOS'!$F$3:$J$1796,4,0))=TRUE,"",$B57&amp;" "&amp;VLOOKUP(V$34&amp;$B57,'BASES DE DATOS'!$F$3:$J$1796,4,0)))</f>
        <v>#REF!</v>
      </c>
    </row>
    <row r="58" spans="1:22" x14ac:dyDescent="0.2">
      <c r="A58">
        <f t="shared" si="0"/>
        <v>171</v>
      </c>
      <c r="B58" s="2" t="s">
        <v>47</v>
      </c>
      <c r="C58" t="e">
        <f>IF(LEN(C$34&amp;$B58)&lt;&gt;20,"",IF(ISERROR(VLOOKUP(C$34&amp;$B58,'BASES DE DATOS'!$F$3:$J$1796,4,0))=TRUE,"",$B58&amp;" "&amp;VLOOKUP(C$34&amp;$B58,'BASES DE DATOS'!$F$3:$J$1796,4,0)))</f>
        <v>#REF!</v>
      </c>
      <c r="D58" t="e">
        <f>IF(LEN(D$34&amp;$B58)&lt;&gt;20,"",IF(ISERROR(VLOOKUP(D$34&amp;$B58,'BASES DE DATOS'!$F$3:$J$1796,4,0))=TRUE,"",$B58&amp;" "&amp;VLOOKUP(D$34&amp;$B58,'BASES DE DATOS'!$F$3:$J$1796,4,0)))</f>
        <v>#REF!</v>
      </c>
      <c r="E58" t="e">
        <f>IF(LEN(E$34&amp;$B58)&lt;&gt;20,"",IF(ISERROR(VLOOKUP(E$34&amp;$B58,'BASES DE DATOS'!$F$3:$J$1796,4,0))=TRUE,"",$B58&amp;" "&amp;VLOOKUP(E$34&amp;$B58,'BASES DE DATOS'!$F$3:$J$1796,4,0)))</f>
        <v>#REF!</v>
      </c>
      <c r="F58" t="e">
        <f>IF(LEN(F$34&amp;$B58)&lt;&gt;20,"",IF(ISERROR(VLOOKUP(F$34&amp;$B58,'BASES DE DATOS'!$F$3:$J$1796,4,0))=TRUE,"",$B58&amp;" "&amp;VLOOKUP(F$34&amp;$B58,'BASES DE DATOS'!$F$3:$J$1796,4,0)))</f>
        <v>#REF!</v>
      </c>
      <c r="G58" t="e">
        <f>IF(LEN(G$34&amp;$B58)&lt;&gt;20,"",IF(ISERROR(VLOOKUP(G$34&amp;$B58,'BASES DE DATOS'!$F$3:$J$1796,4,0))=TRUE,"",$B58&amp;" "&amp;VLOOKUP(G$34&amp;$B58,'BASES DE DATOS'!$F$3:$J$1796,4,0)))</f>
        <v>#REF!</v>
      </c>
      <c r="H58" t="e">
        <f>IF(LEN(H$34&amp;$B58)&lt;&gt;20,"",IF(ISERROR(VLOOKUP(H$34&amp;$B58,'BASES DE DATOS'!$F$3:$J$1796,4,0))=TRUE,"",$B58&amp;" "&amp;VLOOKUP(H$34&amp;$B58,'BASES DE DATOS'!$F$3:$J$1796,4,0)))</f>
        <v>#REF!</v>
      </c>
      <c r="I58" t="e">
        <f>IF(LEN(I$34&amp;$B58)&lt;&gt;20,"",IF(ISERROR(VLOOKUP(I$34&amp;$B58,'BASES DE DATOS'!$F$3:$J$1796,4,0))=TRUE,"",$B58&amp;" "&amp;VLOOKUP(I$34&amp;$B58,'BASES DE DATOS'!$F$3:$J$1796,4,0)))</f>
        <v>#REF!</v>
      </c>
      <c r="J58" t="e">
        <f>IF(LEN(J$34&amp;$B58)&lt;&gt;20,"",IF(ISERROR(VLOOKUP(J$34&amp;$B58,'BASES DE DATOS'!$F$3:$J$1796,4,0))=TRUE,"",$B58&amp;" "&amp;VLOOKUP(J$34&amp;$B58,'BASES DE DATOS'!$F$3:$J$1796,4,0)))</f>
        <v>#REF!</v>
      </c>
      <c r="K58" t="e">
        <f>IF(LEN(K$34&amp;$B58)&lt;&gt;20,"",IF(ISERROR(VLOOKUP(K$34&amp;$B58,'BASES DE DATOS'!$F$3:$J$1796,4,0))=TRUE,"",$B58&amp;" "&amp;VLOOKUP(K$34&amp;$B58,'BASES DE DATOS'!$F$3:$J$1796,4,0)))</f>
        <v>#REF!</v>
      </c>
      <c r="L58" t="e">
        <f>IF(LEN(L$34&amp;$B58)&lt;&gt;20,"",IF(ISERROR(VLOOKUP(L$34&amp;$B58,'BASES DE DATOS'!$F$3:$J$1796,4,0))=TRUE,"",$B58&amp;" "&amp;VLOOKUP(L$34&amp;$B58,'BASES DE DATOS'!$F$3:$J$1796,4,0)))</f>
        <v>#REF!</v>
      </c>
      <c r="M58" t="e">
        <f>IF(LEN(M$34&amp;$B58)&lt;&gt;20,"",IF(ISERROR(VLOOKUP(M$34&amp;$B58,'BASES DE DATOS'!$F$3:$J$1796,4,0))=TRUE,"",$B58&amp;" "&amp;VLOOKUP(M$34&amp;$B58,'BASES DE DATOS'!$F$3:$J$1796,4,0)))</f>
        <v>#REF!</v>
      </c>
      <c r="N58" t="e">
        <f>IF(LEN(N$34&amp;$B58)&lt;&gt;20,"",IF(ISERROR(VLOOKUP(N$34&amp;$B58,'BASES DE DATOS'!$F$3:$J$1796,4,0))=TRUE,"",$B58&amp;" "&amp;VLOOKUP(N$34&amp;$B58,'BASES DE DATOS'!$F$3:$J$1796,4,0)))</f>
        <v>#REF!</v>
      </c>
      <c r="O58" t="e">
        <f>IF(LEN(O$34&amp;$B58)&lt;&gt;20,"",IF(ISERROR(VLOOKUP(O$34&amp;$B58,'BASES DE DATOS'!$F$3:$J$1796,4,0))=TRUE,"",$B58&amp;" "&amp;VLOOKUP(O$34&amp;$B58,'BASES DE DATOS'!$F$3:$J$1796,4,0)))</f>
        <v>#REF!</v>
      </c>
      <c r="P58" t="e">
        <f>IF(LEN(P$34&amp;$B58)&lt;&gt;20,"",IF(ISERROR(VLOOKUP(P$34&amp;$B58,'BASES DE DATOS'!$F$3:$J$1796,4,0))=TRUE,"",$B58&amp;" "&amp;VLOOKUP(P$34&amp;$B58,'BASES DE DATOS'!$F$3:$J$1796,4,0)))</f>
        <v>#REF!</v>
      </c>
      <c r="Q58" t="e">
        <f>IF(LEN(Q$34&amp;$B58)&lt;&gt;20,"",IF(ISERROR(VLOOKUP(Q$34&amp;$B58,'BASES DE DATOS'!$F$3:$J$1796,4,0))=TRUE,"",$B58&amp;" "&amp;VLOOKUP(Q$34&amp;$B58,'BASES DE DATOS'!$F$3:$J$1796,4,0)))</f>
        <v>#REF!</v>
      </c>
      <c r="R58" t="e">
        <f>IF(LEN(R$34&amp;$B58)&lt;&gt;20,"",IF(ISERROR(VLOOKUP(R$34&amp;$B58,'BASES DE DATOS'!$F$3:$J$1796,4,0))=TRUE,"",$B58&amp;" "&amp;VLOOKUP(R$34&amp;$B58,'BASES DE DATOS'!$F$3:$J$1796,4,0)))</f>
        <v>#REF!</v>
      </c>
      <c r="S58" t="e">
        <f>IF(LEN(S$34&amp;$B58)&lt;&gt;20,"",IF(ISERROR(VLOOKUP(S$34&amp;$B58,'BASES DE DATOS'!$F$3:$J$1796,4,0))=TRUE,"",$B58&amp;" "&amp;VLOOKUP(S$34&amp;$B58,'BASES DE DATOS'!$F$3:$J$1796,4,0)))</f>
        <v>#REF!</v>
      </c>
      <c r="T58" t="e">
        <f>IF(LEN(T$34&amp;$B58)&lt;&gt;20,"",IF(ISERROR(VLOOKUP(T$34&amp;$B58,'BASES DE DATOS'!$F$3:$J$1796,4,0))=TRUE,"",$B58&amp;" "&amp;VLOOKUP(T$34&amp;$B58,'BASES DE DATOS'!$F$3:$J$1796,4,0)))</f>
        <v>#REF!</v>
      </c>
      <c r="U58" t="e">
        <f>IF(LEN(U$34&amp;$B58)&lt;&gt;20,"",IF(ISERROR(VLOOKUP(U$34&amp;$B58,'BASES DE DATOS'!$F$3:$J$1796,4,0))=TRUE,"",$B58&amp;" "&amp;VLOOKUP(U$34&amp;$B58,'BASES DE DATOS'!$F$3:$J$1796,4,0)))</f>
        <v>#REF!</v>
      </c>
      <c r="V58" t="e">
        <f>IF(LEN(V$34&amp;$B58)&lt;&gt;20,"",IF(ISERROR(VLOOKUP(V$34&amp;$B58,'BASES DE DATOS'!$F$3:$J$1796,4,0))=TRUE,"",$B58&amp;" "&amp;VLOOKUP(V$34&amp;$B58,'BASES DE DATOS'!$F$3:$J$1796,4,0)))</f>
        <v>#REF!</v>
      </c>
    </row>
    <row r="59" spans="1:22" x14ac:dyDescent="0.2">
      <c r="A59">
        <f t="shared" si="0"/>
        <v>177</v>
      </c>
      <c r="B59" s="2" t="s">
        <v>48</v>
      </c>
      <c r="C59" t="e">
        <f>IF(LEN(C$34&amp;$B59)&lt;&gt;20,"",IF(ISERROR(VLOOKUP(C$34&amp;$B59,'BASES DE DATOS'!$F$3:$J$1796,4,0))=TRUE,"",$B59&amp;" "&amp;VLOOKUP(C$34&amp;$B59,'BASES DE DATOS'!$F$3:$J$1796,4,0)))</f>
        <v>#REF!</v>
      </c>
      <c r="D59" t="e">
        <f>IF(LEN(D$34&amp;$B59)&lt;&gt;20,"",IF(ISERROR(VLOOKUP(D$34&amp;$B59,'BASES DE DATOS'!$F$3:$J$1796,4,0))=TRUE,"",$B59&amp;" "&amp;VLOOKUP(D$34&amp;$B59,'BASES DE DATOS'!$F$3:$J$1796,4,0)))</f>
        <v>#REF!</v>
      </c>
      <c r="E59" t="e">
        <f>IF(LEN(E$34&amp;$B59)&lt;&gt;20,"",IF(ISERROR(VLOOKUP(E$34&amp;$B59,'BASES DE DATOS'!$F$3:$J$1796,4,0))=TRUE,"",$B59&amp;" "&amp;VLOOKUP(E$34&amp;$B59,'BASES DE DATOS'!$F$3:$J$1796,4,0)))</f>
        <v>#REF!</v>
      </c>
      <c r="F59" t="e">
        <f>IF(LEN(F$34&amp;$B59)&lt;&gt;20,"",IF(ISERROR(VLOOKUP(F$34&amp;$B59,'BASES DE DATOS'!$F$3:$J$1796,4,0))=TRUE,"",$B59&amp;" "&amp;VLOOKUP(F$34&amp;$B59,'BASES DE DATOS'!$F$3:$J$1796,4,0)))</f>
        <v>#REF!</v>
      </c>
      <c r="G59" t="e">
        <f>IF(LEN(G$34&amp;$B59)&lt;&gt;20,"",IF(ISERROR(VLOOKUP(G$34&amp;$B59,'BASES DE DATOS'!$F$3:$J$1796,4,0))=TRUE,"",$B59&amp;" "&amp;VLOOKUP(G$34&amp;$B59,'BASES DE DATOS'!$F$3:$J$1796,4,0)))</f>
        <v>#REF!</v>
      </c>
      <c r="H59" t="e">
        <f>IF(LEN(H$34&amp;$B59)&lt;&gt;20,"",IF(ISERROR(VLOOKUP(H$34&amp;$B59,'BASES DE DATOS'!$F$3:$J$1796,4,0))=TRUE,"",$B59&amp;" "&amp;VLOOKUP(H$34&amp;$B59,'BASES DE DATOS'!$F$3:$J$1796,4,0)))</f>
        <v>#REF!</v>
      </c>
      <c r="I59" t="e">
        <f>IF(LEN(I$34&amp;$B59)&lt;&gt;20,"",IF(ISERROR(VLOOKUP(I$34&amp;$B59,'BASES DE DATOS'!$F$3:$J$1796,4,0))=TRUE,"",$B59&amp;" "&amp;VLOOKUP(I$34&amp;$B59,'BASES DE DATOS'!$F$3:$J$1796,4,0)))</f>
        <v>#REF!</v>
      </c>
      <c r="J59" t="e">
        <f>IF(LEN(J$34&amp;$B59)&lt;&gt;20,"",IF(ISERROR(VLOOKUP(J$34&amp;$B59,'BASES DE DATOS'!$F$3:$J$1796,4,0))=TRUE,"",$B59&amp;" "&amp;VLOOKUP(J$34&amp;$B59,'BASES DE DATOS'!$F$3:$J$1796,4,0)))</f>
        <v>#REF!</v>
      </c>
      <c r="K59" t="e">
        <f>IF(LEN(K$34&amp;$B59)&lt;&gt;20,"",IF(ISERROR(VLOOKUP(K$34&amp;$B59,'BASES DE DATOS'!$F$3:$J$1796,4,0))=TRUE,"",$B59&amp;" "&amp;VLOOKUP(K$34&amp;$B59,'BASES DE DATOS'!$F$3:$J$1796,4,0)))</f>
        <v>#REF!</v>
      </c>
      <c r="L59" t="e">
        <f>IF(LEN(L$34&amp;$B59)&lt;&gt;20,"",IF(ISERROR(VLOOKUP(L$34&amp;$B59,'BASES DE DATOS'!$F$3:$J$1796,4,0))=TRUE,"",$B59&amp;" "&amp;VLOOKUP(L$34&amp;$B59,'BASES DE DATOS'!$F$3:$J$1796,4,0)))</f>
        <v>#REF!</v>
      </c>
      <c r="M59" t="e">
        <f>IF(LEN(M$34&amp;$B59)&lt;&gt;20,"",IF(ISERROR(VLOOKUP(M$34&amp;$B59,'BASES DE DATOS'!$F$3:$J$1796,4,0))=TRUE,"",$B59&amp;" "&amp;VLOOKUP(M$34&amp;$B59,'BASES DE DATOS'!$F$3:$J$1796,4,0)))</f>
        <v>#REF!</v>
      </c>
      <c r="N59" t="e">
        <f>IF(LEN(N$34&amp;$B59)&lt;&gt;20,"",IF(ISERROR(VLOOKUP(N$34&amp;$B59,'BASES DE DATOS'!$F$3:$J$1796,4,0))=TRUE,"",$B59&amp;" "&amp;VLOOKUP(N$34&amp;$B59,'BASES DE DATOS'!$F$3:$J$1796,4,0)))</f>
        <v>#REF!</v>
      </c>
      <c r="O59" t="e">
        <f>IF(LEN(O$34&amp;$B59)&lt;&gt;20,"",IF(ISERROR(VLOOKUP(O$34&amp;$B59,'BASES DE DATOS'!$F$3:$J$1796,4,0))=TRUE,"",$B59&amp;" "&amp;VLOOKUP(O$34&amp;$B59,'BASES DE DATOS'!$F$3:$J$1796,4,0)))</f>
        <v>#REF!</v>
      </c>
      <c r="P59" t="e">
        <f>IF(LEN(P$34&amp;$B59)&lt;&gt;20,"",IF(ISERROR(VLOOKUP(P$34&amp;$B59,'BASES DE DATOS'!$F$3:$J$1796,4,0))=TRUE,"",$B59&amp;" "&amp;VLOOKUP(P$34&amp;$B59,'BASES DE DATOS'!$F$3:$J$1796,4,0)))</f>
        <v>#REF!</v>
      </c>
      <c r="Q59" t="e">
        <f>IF(LEN(Q$34&amp;$B59)&lt;&gt;20,"",IF(ISERROR(VLOOKUP(Q$34&amp;$B59,'BASES DE DATOS'!$F$3:$J$1796,4,0))=TRUE,"",$B59&amp;" "&amp;VLOOKUP(Q$34&amp;$B59,'BASES DE DATOS'!$F$3:$J$1796,4,0)))</f>
        <v>#REF!</v>
      </c>
      <c r="R59" t="e">
        <f>IF(LEN(R$34&amp;$B59)&lt;&gt;20,"",IF(ISERROR(VLOOKUP(R$34&amp;$B59,'BASES DE DATOS'!$F$3:$J$1796,4,0))=TRUE,"",$B59&amp;" "&amp;VLOOKUP(R$34&amp;$B59,'BASES DE DATOS'!$F$3:$J$1796,4,0)))</f>
        <v>#REF!</v>
      </c>
      <c r="S59" t="e">
        <f>IF(LEN(S$34&amp;$B59)&lt;&gt;20,"",IF(ISERROR(VLOOKUP(S$34&amp;$B59,'BASES DE DATOS'!$F$3:$J$1796,4,0))=TRUE,"",$B59&amp;" "&amp;VLOOKUP(S$34&amp;$B59,'BASES DE DATOS'!$F$3:$J$1796,4,0)))</f>
        <v>#REF!</v>
      </c>
      <c r="T59" t="e">
        <f>IF(LEN(T$34&amp;$B59)&lt;&gt;20,"",IF(ISERROR(VLOOKUP(T$34&amp;$B59,'BASES DE DATOS'!$F$3:$J$1796,4,0))=TRUE,"",$B59&amp;" "&amp;VLOOKUP(T$34&amp;$B59,'BASES DE DATOS'!$F$3:$J$1796,4,0)))</f>
        <v>#REF!</v>
      </c>
      <c r="U59" t="e">
        <f>IF(LEN(U$34&amp;$B59)&lt;&gt;20,"",IF(ISERROR(VLOOKUP(U$34&amp;$B59,'BASES DE DATOS'!$F$3:$J$1796,4,0))=TRUE,"",$B59&amp;" "&amp;VLOOKUP(U$34&amp;$B59,'BASES DE DATOS'!$F$3:$J$1796,4,0)))</f>
        <v>#REF!</v>
      </c>
      <c r="V59" t="e">
        <f>IF(LEN(V$34&amp;$B59)&lt;&gt;20,"",IF(ISERROR(VLOOKUP(V$34&amp;$B59,'BASES DE DATOS'!$F$3:$J$1796,4,0))=TRUE,"",$B59&amp;" "&amp;VLOOKUP(V$34&amp;$B59,'BASES DE DATOS'!$F$3:$J$1796,4,0)))</f>
        <v>#REF!</v>
      </c>
    </row>
    <row r="60" spans="1:22" x14ac:dyDescent="0.2">
      <c r="A60">
        <f t="shared" si="0"/>
        <v>183</v>
      </c>
      <c r="B60" s="2" t="s">
        <v>49</v>
      </c>
      <c r="C60" t="e">
        <f>IF(LEN(C$34&amp;$B60)&lt;&gt;20,"",IF(ISERROR(VLOOKUP(C$34&amp;$B60,'BASES DE DATOS'!$F$3:$J$1796,4,0))=TRUE,"",$B60&amp;" "&amp;VLOOKUP(C$34&amp;$B60,'BASES DE DATOS'!$F$3:$J$1796,4,0)))</f>
        <v>#REF!</v>
      </c>
      <c r="D60" t="e">
        <f>IF(LEN(D$34&amp;$B60)&lt;&gt;20,"",IF(ISERROR(VLOOKUP(D$34&amp;$B60,'BASES DE DATOS'!$F$3:$J$1796,4,0))=TRUE,"",$B60&amp;" "&amp;VLOOKUP(D$34&amp;$B60,'BASES DE DATOS'!$F$3:$J$1796,4,0)))</f>
        <v>#REF!</v>
      </c>
      <c r="E60" t="e">
        <f>IF(LEN(E$34&amp;$B60)&lt;&gt;20,"",IF(ISERROR(VLOOKUP(E$34&amp;$B60,'BASES DE DATOS'!$F$3:$J$1796,4,0))=TRUE,"",$B60&amp;" "&amp;VLOOKUP(E$34&amp;$B60,'BASES DE DATOS'!$F$3:$J$1796,4,0)))</f>
        <v>#REF!</v>
      </c>
      <c r="F60" t="e">
        <f>IF(LEN(F$34&amp;$B60)&lt;&gt;20,"",IF(ISERROR(VLOOKUP(F$34&amp;$B60,'BASES DE DATOS'!$F$3:$J$1796,4,0))=TRUE,"",$B60&amp;" "&amp;VLOOKUP(F$34&amp;$B60,'BASES DE DATOS'!$F$3:$J$1796,4,0)))</f>
        <v>#REF!</v>
      </c>
      <c r="G60" t="e">
        <f>IF(LEN(G$34&amp;$B60)&lt;&gt;20,"",IF(ISERROR(VLOOKUP(G$34&amp;$B60,'BASES DE DATOS'!$F$3:$J$1796,4,0))=TRUE,"",$B60&amp;" "&amp;VLOOKUP(G$34&amp;$B60,'BASES DE DATOS'!$F$3:$J$1796,4,0)))</f>
        <v>#REF!</v>
      </c>
      <c r="H60" t="e">
        <f>IF(LEN(H$34&amp;$B60)&lt;&gt;20,"",IF(ISERROR(VLOOKUP(H$34&amp;$B60,'BASES DE DATOS'!$F$3:$J$1796,4,0))=TRUE,"",$B60&amp;" "&amp;VLOOKUP(H$34&amp;$B60,'BASES DE DATOS'!$F$3:$J$1796,4,0)))</f>
        <v>#REF!</v>
      </c>
      <c r="I60" t="e">
        <f>IF(LEN(I$34&amp;$B60)&lt;&gt;20,"",IF(ISERROR(VLOOKUP(I$34&amp;$B60,'BASES DE DATOS'!$F$3:$J$1796,4,0))=TRUE,"",$B60&amp;" "&amp;VLOOKUP(I$34&amp;$B60,'BASES DE DATOS'!$F$3:$J$1796,4,0)))</f>
        <v>#REF!</v>
      </c>
      <c r="J60" t="e">
        <f>IF(LEN(J$34&amp;$B60)&lt;&gt;20,"",IF(ISERROR(VLOOKUP(J$34&amp;$B60,'BASES DE DATOS'!$F$3:$J$1796,4,0))=TRUE,"",$B60&amp;" "&amp;VLOOKUP(J$34&amp;$B60,'BASES DE DATOS'!$F$3:$J$1796,4,0)))</f>
        <v>#REF!</v>
      </c>
      <c r="K60" t="e">
        <f>IF(LEN(K$34&amp;$B60)&lt;&gt;20,"",IF(ISERROR(VLOOKUP(K$34&amp;$B60,'BASES DE DATOS'!$F$3:$J$1796,4,0))=TRUE,"",$B60&amp;" "&amp;VLOOKUP(K$34&amp;$B60,'BASES DE DATOS'!$F$3:$J$1796,4,0)))</f>
        <v>#REF!</v>
      </c>
      <c r="L60" t="e">
        <f>IF(LEN(L$34&amp;$B60)&lt;&gt;20,"",IF(ISERROR(VLOOKUP(L$34&amp;$B60,'BASES DE DATOS'!$F$3:$J$1796,4,0))=TRUE,"",$B60&amp;" "&amp;VLOOKUP(L$34&amp;$B60,'BASES DE DATOS'!$F$3:$J$1796,4,0)))</f>
        <v>#REF!</v>
      </c>
      <c r="M60" t="e">
        <f>IF(LEN(M$34&amp;$B60)&lt;&gt;20,"",IF(ISERROR(VLOOKUP(M$34&amp;$B60,'BASES DE DATOS'!$F$3:$J$1796,4,0))=TRUE,"",$B60&amp;" "&amp;VLOOKUP(M$34&amp;$B60,'BASES DE DATOS'!$F$3:$J$1796,4,0)))</f>
        <v>#REF!</v>
      </c>
      <c r="N60" t="e">
        <f>IF(LEN(N$34&amp;$B60)&lt;&gt;20,"",IF(ISERROR(VLOOKUP(N$34&amp;$B60,'BASES DE DATOS'!$F$3:$J$1796,4,0))=TRUE,"",$B60&amp;" "&amp;VLOOKUP(N$34&amp;$B60,'BASES DE DATOS'!$F$3:$J$1796,4,0)))</f>
        <v>#REF!</v>
      </c>
      <c r="O60" t="e">
        <f>IF(LEN(O$34&amp;$B60)&lt;&gt;20,"",IF(ISERROR(VLOOKUP(O$34&amp;$B60,'BASES DE DATOS'!$F$3:$J$1796,4,0))=TRUE,"",$B60&amp;" "&amp;VLOOKUP(O$34&amp;$B60,'BASES DE DATOS'!$F$3:$J$1796,4,0)))</f>
        <v>#REF!</v>
      </c>
      <c r="P60" t="e">
        <f>IF(LEN(P$34&amp;$B60)&lt;&gt;20,"",IF(ISERROR(VLOOKUP(P$34&amp;$B60,'BASES DE DATOS'!$F$3:$J$1796,4,0))=TRUE,"",$B60&amp;" "&amp;VLOOKUP(P$34&amp;$B60,'BASES DE DATOS'!$F$3:$J$1796,4,0)))</f>
        <v>#REF!</v>
      </c>
      <c r="Q60" t="e">
        <f>IF(LEN(Q$34&amp;$B60)&lt;&gt;20,"",IF(ISERROR(VLOOKUP(Q$34&amp;$B60,'BASES DE DATOS'!$F$3:$J$1796,4,0))=TRUE,"",$B60&amp;" "&amp;VLOOKUP(Q$34&amp;$B60,'BASES DE DATOS'!$F$3:$J$1796,4,0)))</f>
        <v>#REF!</v>
      </c>
      <c r="R60" t="e">
        <f>IF(LEN(R$34&amp;$B60)&lt;&gt;20,"",IF(ISERROR(VLOOKUP(R$34&amp;$B60,'BASES DE DATOS'!$F$3:$J$1796,4,0))=TRUE,"",$B60&amp;" "&amp;VLOOKUP(R$34&amp;$B60,'BASES DE DATOS'!$F$3:$J$1796,4,0)))</f>
        <v>#REF!</v>
      </c>
      <c r="S60" t="e">
        <f>IF(LEN(S$34&amp;$B60)&lt;&gt;20,"",IF(ISERROR(VLOOKUP(S$34&amp;$B60,'BASES DE DATOS'!$F$3:$J$1796,4,0))=TRUE,"",$B60&amp;" "&amp;VLOOKUP(S$34&amp;$B60,'BASES DE DATOS'!$F$3:$J$1796,4,0)))</f>
        <v>#REF!</v>
      </c>
      <c r="T60" t="e">
        <f>IF(LEN(T$34&amp;$B60)&lt;&gt;20,"",IF(ISERROR(VLOOKUP(T$34&amp;$B60,'BASES DE DATOS'!$F$3:$J$1796,4,0))=TRUE,"",$B60&amp;" "&amp;VLOOKUP(T$34&amp;$B60,'BASES DE DATOS'!$F$3:$J$1796,4,0)))</f>
        <v>#REF!</v>
      </c>
      <c r="U60" t="e">
        <f>IF(LEN(U$34&amp;$B60)&lt;&gt;20,"",IF(ISERROR(VLOOKUP(U$34&amp;$B60,'BASES DE DATOS'!$F$3:$J$1796,4,0))=TRUE,"",$B60&amp;" "&amp;VLOOKUP(U$34&amp;$B60,'BASES DE DATOS'!$F$3:$J$1796,4,0)))</f>
        <v>#REF!</v>
      </c>
      <c r="V60" t="e">
        <f>IF(LEN(V$34&amp;$B60)&lt;&gt;20,"",IF(ISERROR(VLOOKUP(V$34&amp;$B60,'BASES DE DATOS'!$F$3:$J$1796,4,0))=TRUE,"",$B60&amp;" "&amp;VLOOKUP(V$34&amp;$B60,'BASES DE DATOS'!$F$3:$J$1796,4,0)))</f>
        <v>#REF!</v>
      </c>
    </row>
    <row r="61" spans="1:22" x14ac:dyDescent="0.2">
      <c r="A61">
        <f t="shared" si="0"/>
        <v>189</v>
      </c>
      <c r="B61" s="2" t="s">
        <v>50</v>
      </c>
      <c r="C61" t="e">
        <f>IF(LEN(C$34&amp;$B61)&lt;&gt;20,"",IF(ISERROR(VLOOKUP(C$34&amp;$B61,'BASES DE DATOS'!$F$3:$J$1796,4,0))=TRUE,"",$B61&amp;" "&amp;VLOOKUP(C$34&amp;$B61,'BASES DE DATOS'!$F$3:$J$1796,4,0)))</f>
        <v>#REF!</v>
      </c>
      <c r="D61" t="e">
        <f>IF(LEN(D$34&amp;$B61)&lt;&gt;20,"",IF(ISERROR(VLOOKUP(D$34&amp;$B61,'BASES DE DATOS'!$F$3:$J$1796,4,0))=TRUE,"",$B61&amp;" "&amp;VLOOKUP(D$34&amp;$B61,'BASES DE DATOS'!$F$3:$J$1796,4,0)))</f>
        <v>#REF!</v>
      </c>
      <c r="E61" t="e">
        <f>IF(LEN(E$34&amp;$B61)&lt;&gt;20,"",IF(ISERROR(VLOOKUP(E$34&amp;$B61,'BASES DE DATOS'!$F$3:$J$1796,4,0))=TRUE,"",$B61&amp;" "&amp;VLOOKUP(E$34&amp;$B61,'BASES DE DATOS'!$F$3:$J$1796,4,0)))</f>
        <v>#REF!</v>
      </c>
      <c r="F61" t="e">
        <f>IF(LEN(F$34&amp;$B61)&lt;&gt;20,"",IF(ISERROR(VLOOKUP(F$34&amp;$B61,'BASES DE DATOS'!$F$3:$J$1796,4,0))=TRUE,"",$B61&amp;" "&amp;VLOOKUP(F$34&amp;$B61,'BASES DE DATOS'!$F$3:$J$1796,4,0)))</f>
        <v>#REF!</v>
      </c>
      <c r="G61" t="e">
        <f>IF(LEN(G$34&amp;$B61)&lt;&gt;20,"",IF(ISERROR(VLOOKUP(G$34&amp;$B61,'BASES DE DATOS'!$F$3:$J$1796,4,0))=TRUE,"",$B61&amp;" "&amp;VLOOKUP(G$34&amp;$B61,'BASES DE DATOS'!$F$3:$J$1796,4,0)))</f>
        <v>#REF!</v>
      </c>
      <c r="H61" t="e">
        <f>IF(LEN(H$34&amp;$B61)&lt;&gt;20,"",IF(ISERROR(VLOOKUP(H$34&amp;$B61,'BASES DE DATOS'!$F$3:$J$1796,4,0))=TRUE,"",$B61&amp;" "&amp;VLOOKUP(H$34&amp;$B61,'BASES DE DATOS'!$F$3:$J$1796,4,0)))</f>
        <v>#REF!</v>
      </c>
      <c r="I61" t="e">
        <f>IF(LEN(I$34&amp;$B61)&lt;&gt;20,"",IF(ISERROR(VLOOKUP(I$34&amp;$B61,'BASES DE DATOS'!$F$3:$J$1796,4,0))=TRUE,"",$B61&amp;" "&amp;VLOOKUP(I$34&amp;$B61,'BASES DE DATOS'!$F$3:$J$1796,4,0)))</f>
        <v>#REF!</v>
      </c>
      <c r="J61" t="e">
        <f>IF(LEN(J$34&amp;$B61)&lt;&gt;20,"",IF(ISERROR(VLOOKUP(J$34&amp;$B61,'BASES DE DATOS'!$F$3:$J$1796,4,0))=TRUE,"",$B61&amp;" "&amp;VLOOKUP(J$34&amp;$B61,'BASES DE DATOS'!$F$3:$J$1796,4,0)))</f>
        <v>#REF!</v>
      </c>
      <c r="K61" t="e">
        <f>IF(LEN(K$34&amp;$B61)&lt;&gt;20,"",IF(ISERROR(VLOOKUP(K$34&amp;$B61,'BASES DE DATOS'!$F$3:$J$1796,4,0))=TRUE,"",$B61&amp;" "&amp;VLOOKUP(K$34&amp;$B61,'BASES DE DATOS'!$F$3:$J$1796,4,0)))</f>
        <v>#REF!</v>
      </c>
      <c r="L61" t="e">
        <f>IF(LEN(L$34&amp;$B61)&lt;&gt;20,"",IF(ISERROR(VLOOKUP(L$34&amp;$B61,'BASES DE DATOS'!$F$3:$J$1796,4,0))=TRUE,"",$B61&amp;" "&amp;VLOOKUP(L$34&amp;$B61,'BASES DE DATOS'!$F$3:$J$1796,4,0)))</f>
        <v>#REF!</v>
      </c>
      <c r="M61" t="e">
        <f>IF(LEN(M$34&amp;$B61)&lt;&gt;20,"",IF(ISERROR(VLOOKUP(M$34&amp;$B61,'BASES DE DATOS'!$F$3:$J$1796,4,0))=TRUE,"",$B61&amp;" "&amp;VLOOKUP(M$34&amp;$B61,'BASES DE DATOS'!$F$3:$J$1796,4,0)))</f>
        <v>#REF!</v>
      </c>
      <c r="N61" t="e">
        <f>IF(LEN(N$34&amp;$B61)&lt;&gt;20,"",IF(ISERROR(VLOOKUP(N$34&amp;$B61,'BASES DE DATOS'!$F$3:$J$1796,4,0))=TRUE,"",$B61&amp;" "&amp;VLOOKUP(N$34&amp;$B61,'BASES DE DATOS'!$F$3:$J$1796,4,0)))</f>
        <v>#REF!</v>
      </c>
      <c r="O61" t="e">
        <f>IF(LEN(O$34&amp;$B61)&lt;&gt;20,"",IF(ISERROR(VLOOKUP(O$34&amp;$B61,'BASES DE DATOS'!$F$3:$J$1796,4,0))=TRUE,"",$B61&amp;" "&amp;VLOOKUP(O$34&amp;$B61,'BASES DE DATOS'!$F$3:$J$1796,4,0)))</f>
        <v>#REF!</v>
      </c>
      <c r="P61" t="e">
        <f>IF(LEN(P$34&amp;$B61)&lt;&gt;20,"",IF(ISERROR(VLOOKUP(P$34&amp;$B61,'BASES DE DATOS'!$F$3:$J$1796,4,0))=TRUE,"",$B61&amp;" "&amp;VLOOKUP(P$34&amp;$B61,'BASES DE DATOS'!$F$3:$J$1796,4,0)))</f>
        <v>#REF!</v>
      </c>
      <c r="Q61" t="e">
        <f>IF(LEN(Q$34&amp;$B61)&lt;&gt;20,"",IF(ISERROR(VLOOKUP(Q$34&amp;$B61,'BASES DE DATOS'!$F$3:$J$1796,4,0))=TRUE,"",$B61&amp;" "&amp;VLOOKUP(Q$34&amp;$B61,'BASES DE DATOS'!$F$3:$J$1796,4,0)))</f>
        <v>#REF!</v>
      </c>
      <c r="R61" t="e">
        <f>IF(LEN(R$34&amp;$B61)&lt;&gt;20,"",IF(ISERROR(VLOOKUP(R$34&amp;$B61,'BASES DE DATOS'!$F$3:$J$1796,4,0))=TRUE,"",$B61&amp;" "&amp;VLOOKUP(R$34&amp;$B61,'BASES DE DATOS'!$F$3:$J$1796,4,0)))</f>
        <v>#REF!</v>
      </c>
      <c r="S61" t="e">
        <f>IF(LEN(S$34&amp;$B61)&lt;&gt;20,"",IF(ISERROR(VLOOKUP(S$34&amp;$B61,'BASES DE DATOS'!$F$3:$J$1796,4,0))=TRUE,"",$B61&amp;" "&amp;VLOOKUP(S$34&amp;$B61,'BASES DE DATOS'!$F$3:$J$1796,4,0)))</f>
        <v>#REF!</v>
      </c>
      <c r="T61" t="e">
        <f>IF(LEN(T$34&amp;$B61)&lt;&gt;20,"",IF(ISERROR(VLOOKUP(T$34&amp;$B61,'BASES DE DATOS'!$F$3:$J$1796,4,0))=TRUE,"",$B61&amp;" "&amp;VLOOKUP(T$34&amp;$B61,'BASES DE DATOS'!$F$3:$J$1796,4,0)))</f>
        <v>#REF!</v>
      </c>
      <c r="U61" t="e">
        <f>IF(LEN(U$34&amp;$B61)&lt;&gt;20,"",IF(ISERROR(VLOOKUP(U$34&amp;$B61,'BASES DE DATOS'!$F$3:$J$1796,4,0))=TRUE,"",$B61&amp;" "&amp;VLOOKUP(U$34&amp;$B61,'BASES DE DATOS'!$F$3:$J$1796,4,0)))</f>
        <v>#REF!</v>
      </c>
      <c r="V61" t="e">
        <f>IF(LEN(V$34&amp;$B61)&lt;&gt;20,"",IF(ISERROR(VLOOKUP(V$34&amp;$B61,'BASES DE DATOS'!$F$3:$J$1796,4,0))=TRUE,"",$B61&amp;" "&amp;VLOOKUP(V$34&amp;$B61,'BASES DE DATOS'!$F$3:$J$1796,4,0)))</f>
        <v>#REF!</v>
      </c>
    </row>
    <row r="62" spans="1:22" x14ac:dyDescent="0.2">
      <c r="A62">
        <f t="shared" si="0"/>
        <v>195</v>
      </c>
      <c r="B62" s="2" t="s">
        <v>51</v>
      </c>
      <c r="C62" t="e">
        <f>IF(LEN(C$34&amp;$B62)&lt;&gt;20,"",IF(ISERROR(VLOOKUP(C$34&amp;$B62,'BASES DE DATOS'!$F$3:$J$1796,4,0))=TRUE,"",$B62&amp;" "&amp;VLOOKUP(C$34&amp;$B62,'BASES DE DATOS'!$F$3:$J$1796,4,0)))</f>
        <v>#REF!</v>
      </c>
      <c r="D62" t="e">
        <f>IF(LEN(D$34&amp;$B62)&lt;&gt;20,"",IF(ISERROR(VLOOKUP(D$34&amp;$B62,'BASES DE DATOS'!$F$3:$J$1796,4,0))=TRUE,"",$B62&amp;" "&amp;VLOOKUP(D$34&amp;$B62,'BASES DE DATOS'!$F$3:$J$1796,4,0)))</f>
        <v>#REF!</v>
      </c>
      <c r="E62" t="e">
        <f>IF(LEN(E$34&amp;$B62)&lt;&gt;20,"",IF(ISERROR(VLOOKUP(E$34&amp;$B62,'BASES DE DATOS'!$F$3:$J$1796,4,0))=TRUE,"",$B62&amp;" "&amp;VLOOKUP(E$34&amp;$B62,'BASES DE DATOS'!$F$3:$J$1796,4,0)))</f>
        <v>#REF!</v>
      </c>
      <c r="F62" t="e">
        <f>IF(LEN(F$34&amp;$B62)&lt;&gt;20,"",IF(ISERROR(VLOOKUP(F$34&amp;$B62,'BASES DE DATOS'!$F$3:$J$1796,4,0))=TRUE,"",$B62&amp;" "&amp;VLOOKUP(F$34&amp;$B62,'BASES DE DATOS'!$F$3:$J$1796,4,0)))</f>
        <v>#REF!</v>
      </c>
      <c r="G62" t="e">
        <f>IF(LEN(G$34&amp;$B62)&lt;&gt;20,"",IF(ISERROR(VLOOKUP(G$34&amp;$B62,'BASES DE DATOS'!$F$3:$J$1796,4,0))=TRUE,"",$B62&amp;" "&amp;VLOOKUP(G$34&amp;$B62,'BASES DE DATOS'!$F$3:$J$1796,4,0)))</f>
        <v>#REF!</v>
      </c>
      <c r="H62" t="e">
        <f>IF(LEN(H$34&amp;$B62)&lt;&gt;20,"",IF(ISERROR(VLOOKUP(H$34&amp;$B62,'BASES DE DATOS'!$F$3:$J$1796,4,0))=TRUE,"",$B62&amp;" "&amp;VLOOKUP(H$34&amp;$B62,'BASES DE DATOS'!$F$3:$J$1796,4,0)))</f>
        <v>#REF!</v>
      </c>
      <c r="I62" t="e">
        <f>IF(LEN(I$34&amp;$B62)&lt;&gt;20,"",IF(ISERROR(VLOOKUP(I$34&amp;$B62,'BASES DE DATOS'!$F$3:$J$1796,4,0))=TRUE,"",$B62&amp;" "&amp;VLOOKUP(I$34&amp;$B62,'BASES DE DATOS'!$F$3:$J$1796,4,0)))</f>
        <v>#REF!</v>
      </c>
      <c r="J62" t="e">
        <f>IF(LEN(J$34&amp;$B62)&lt;&gt;20,"",IF(ISERROR(VLOOKUP(J$34&amp;$B62,'BASES DE DATOS'!$F$3:$J$1796,4,0))=TRUE,"",$B62&amp;" "&amp;VLOOKUP(J$34&amp;$B62,'BASES DE DATOS'!$F$3:$J$1796,4,0)))</f>
        <v>#REF!</v>
      </c>
      <c r="K62" t="e">
        <f>IF(LEN(K$34&amp;$B62)&lt;&gt;20,"",IF(ISERROR(VLOOKUP(K$34&amp;$B62,'BASES DE DATOS'!$F$3:$J$1796,4,0))=TRUE,"",$B62&amp;" "&amp;VLOOKUP(K$34&amp;$B62,'BASES DE DATOS'!$F$3:$J$1796,4,0)))</f>
        <v>#REF!</v>
      </c>
      <c r="L62" t="e">
        <f>IF(LEN(L$34&amp;$B62)&lt;&gt;20,"",IF(ISERROR(VLOOKUP(L$34&amp;$B62,'BASES DE DATOS'!$F$3:$J$1796,4,0))=TRUE,"",$B62&amp;" "&amp;VLOOKUP(L$34&amp;$B62,'BASES DE DATOS'!$F$3:$J$1796,4,0)))</f>
        <v>#REF!</v>
      </c>
      <c r="M62" t="e">
        <f>IF(LEN(M$34&amp;$B62)&lt;&gt;20,"",IF(ISERROR(VLOOKUP(M$34&amp;$B62,'BASES DE DATOS'!$F$3:$J$1796,4,0))=TRUE,"",$B62&amp;" "&amp;VLOOKUP(M$34&amp;$B62,'BASES DE DATOS'!$F$3:$J$1796,4,0)))</f>
        <v>#REF!</v>
      </c>
      <c r="N62" t="e">
        <f>IF(LEN(N$34&amp;$B62)&lt;&gt;20,"",IF(ISERROR(VLOOKUP(N$34&amp;$B62,'BASES DE DATOS'!$F$3:$J$1796,4,0))=TRUE,"",$B62&amp;" "&amp;VLOOKUP(N$34&amp;$B62,'BASES DE DATOS'!$F$3:$J$1796,4,0)))</f>
        <v>#REF!</v>
      </c>
      <c r="O62" t="e">
        <f>IF(LEN(O$34&amp;$B62)&lt;&gt;20,"",IF(ISERROR(VLOOKUP(O$34&amp;$B62,'BASES DE DATOS'!$F$3:$J$1796,4,0))=TRUE,"",$B62&amp;" "&amp;VLOOKUP(O$34&amp;$B62,'BASES DE DATOS'!$F$3:$J$1796,4,0)))</f>
        <v>#REF!</v>
      </c>
      <c r="P62" t="e">
        <f>IF(LEN(P$34&amp;$B62)&lt;&gt;20,"",IF(ISERROR(VLOOKUP(P$34&amp;$B62,'BASES DE DATOS'!$F$3:$J$1796,4,0))=TRUE,"",$B62&amp;" "&amp;VLOOKUP(P$34&amp;$B62,'BASES DE DATOS'!$F$3:$J$1796,4,0)))</f>
        <v>#REF!</v>
      </c>
      <c r="Q62" t="e">
        <f>IF(LEN(Q$34&amp;$B62)&lt;&gt;20,"",IF(ISERROR(VLOOKUP(Q$34&amp;$B62,'BASES DE DATOS'!$F$3:$J$1796,4,0))=TRUE,"",$B62&amp;" "&amp;VLOOKUP(Q$34&amp;$B62,'BASES DE DATOS'!$F$3:$J$1796,4,0)))</f>
        <v>#REF!</v>
      </c>
      <c r="R62" t="e">
        <f>IF(LEN(R$34&amp;$B62)&lt;&gt;20,"",IF(ISERROR(VLOOKUP(R$34&amp;$B62,'BASES DE DATOS'!$F$3:$J$1796,4,0))=TRUE,"",$B62&amp;" "&amp;VLOOKUP(R$34&amp;$B62,'BASES DE DATOS'!$F$3:$J$1796,4,0)))</f>
        <v>#REF!</v>
      </c>
      <c r="S62" t="e">
        <f>IF(LEN(S$34&amp;$B62)&lt;&gt;20,"",IF(ISERROR(VLOOKUP(S$34&amp;$B62,'BASES DE DATOS'!$F$3:$J$1796,4,0))=TRUE,"",$B62&amp;" "&amp;VLOOKUP(S$34&amp;$B62,'BASES DE DATOS'!$F$3:$J$1796,4,0)))</f>
        <v>#REF!</v>
      </c>
      <c r="T62" t="e">
        <f>IF(LEN(T$34&amp;$B62)&lt;&gt;20,"",IF(ISERROR(VLOOKUP(T$34&amp;$B62,'BASES DE DATOS'!$F$3:$J$1796,4,0))=TRUE,"",$B62&amp;" "&amp;VLOOKUP(T$34&amp;$B62,'BASES DE DATOS'!$F$3:$J$1796,4,0)))</f>
        <v>#REF!</v>
      </c>
      <c r="U62" t="e">
        <f>IF(LEN(U$34&amp;$B62)&lt;&gt;20,"",IF(ISERROR(VLOOKUP(U$34&amp;$B62,'BASES DE DATOS'!$F$3:$J$1796,4,0))=TRUE,"",$B62&amp;" "&amp;VLOOKUP(U$34&amp;$B62,'BASES DE DATOS'!$F$3:$J$1796,4,0)))</f>
        <v>#REF!</v>
      </c>
      <c r="V62" t="e">
        <f>IF(LEN(V$34&amp;$B62)&lt;&gt;20,"",IF(ISERROR(VLOOKUP(V$34&amp;$B62,'BASES DE DATOS'!$F$3:$J$1796,4,0))=TRUE,"",$B62&amp;" "&amp;VLOOKUP(V$34&amp;$B62,'BASES DE DATOS'!$F$3:$J$1796,4,0)))</f>
        <v>#REF!</v>
      </c>
    </row>
    <row r="63" spans="1:22" x14ac:dyDescent="0.2">
      <c r="A63">
        <f t="shared" si="0"/>
        <v>201</v>
      </c>
      <c r="B63" s="2" t="s">
        <v>52</v>
      </c>
      <c r="C63" t="e">
        <f>IF(LEN(C$34&amp;$B63)&lt;&gt;20,"",IF(ISERROR(VLOOKUP(C$34&amp;$B63,'BASES DE DATOS'!$F$3:$J$1796,4,0))=TRUE,"",$B63&amp;" "&amp;VLOOKUP(C$34&amp;$B63,'BASES DE DATOS'!$F$3:$J$1796,4,0)))</f>
        <v>#REF!</v>
      </c>
      <c r="D63" t="e">
        <f>IF(LEN(D$34&amp;$B63)&lt;&gt;20,"",IF(ISERROR(VLOOKUP(D$34&amp;$B63,'BASES DE DATOS'!$F$3:$J$1796,4,0))=TRUE,"",$B63&amp;" "&amp;VLOOKUP(D$34&amp;$B63,'BASES DE DATOS'!$F$3:$J$1796,4,0)))</f>
        <v>#REF!</v>
      </c>
      <c r="E63" t="e">
        <f>IF(LEN(E$34&amp;$B63)&lt;&gt;20,"",IF(ISERROR(VLOOKUP(E$34&amp;$B63,'BASES DE DATOS'!$F$3:$J$1796,4,0))=TRUE,"",$B63&amp;" "&amp;VLOOKUP(E$34&amp;$B63,'BASES DE DATOS'!$F$3:$J$1796,4,0)))</f>
        <v>#REF!</v>
      </c>
      <c r="F63" t="e">
        <f>IF(LEN(F$34&amp;$B63)&lt;&gt;20,"",IF(ISERROR(VLOOKUP(F$34&amp;$B63,'BASES DE DATOS'!$F$3:$J$1796,4,0))=TRUE,"",$B63&amp;" "&amp;VLOOKUP(F$34&amp;$B63,'BASES DE DATOS'!$F$3:$J$1796,4,0)))</f>
        <v>#REF!</v>
      </c>
      <c r="G63" t="e">
        <f>IF(LEN(G$34&amp;$B63)&lt;&gt;20,"",IF(ISERROR(VLOOKUP(G$34&amp;$B63,'BASES DE DATOS'!$F$3:$J$1796,4,0))=TRUE,"",$B63&amp;" "&amp;VLOOKUP(G$34&amp;$B63,'BASES DE DATOS'!$F$3:$J$1796,4,0)))</f>
        <v>#REF!</v>
      </c>
      <c r="H63" t="e">
        <f>IF(LEN(H$34&amp;$B63)&lt;&gt;20,"",IF(ISERROR(VLOOKUP(H$34&amp;$B63,'BASES DE DATOS'!$F$3:$J$1796,4,0))=TRUE,"",$B63&amp;" "&amp;VLOOKUP(H$34&amp;$B63,'BASES DE DATOS'!$F$3:$J$1796,4,0)))</f>
        <v>#REF!</v>
      </c>
      <c r="I63" t="e">
        <f>IF(LEN(I$34&amp;$B63)&lt;&gt;20,"",IF(ISERROR(VLOOKUP(I$34&amp;$B63,'BASES DE DATOS'!$F$3:$J$1796,4,0))=TRUE,"",$B63&amp;" "&amp;VLOOKUP(I$34&amp;$B63,'BASES DE DATOS'!$F$3:$J$1796,4,0)))</f>
        <v>#REF!</v>
      </c>
      <c r="J63" t="e">
        <f>IF(LEN(J$34&amp;$B63)&lt;&gt;20,"",IF(ISERROR(VLOOKUP(J$34&amp;$B63,'BASES DE DATOS'!$F$3:$J$1796,4,0))=TRUE,"",$B63&amp;" "&amp;VLOOKUP(J$34&amp;$B63,'BASES DE DATOS'!$F$3:$J$1796,4,0)))</f>
        <v>#REF!</v>
      </c>
      <c r="K63" t="e">
        <f>IF(LEN(K$34&amp;$B63)&lt;&gt;20,"",IF(ISERROR(VLOOKUP(K$34&amp;$B63,'BASES DE DATOS'!$F$3:$J$1796,4,0))=TRUE,"",$B63&amp;" "&amp;VLOOKUP(K$34&amp;$B63,'BASES DE DATOS'!$F$3:$J$1796,4,0)))</f>
        <v>#REF!</v>
      </c>
      <c r="L63" t="e">
        <f>IF(LEN(L$34&amp;$B63)&lt;&gt;20,"",IF(ISERROR(VLOOKUP(L$34&amp;$B63,'BASES DE DATOS'!$F$3:$J$1796,4,0))=TRUE,"",$B63&amp;" "&amp;VLOOKUP(L$34&amp;$B63,'BASES DE DATOS'!$F$3:$J$1796,4,0)))</f>
        <v>#REF!</v>
      </c>
      <c r="M63" t="e">
        <f>IF(LEN(M$34&amp;$B63)&lt;&gt;20,"",IF(ISERROR(VLOOKUP(M$34&amp;$B63,'BASES DE DATOS'!$F$3:$J$1796,4,0))=TRUE,"",$B63&amp;" "&amp;VLOOKUP(M$34&amp;$B63,'BASES DE DATOS'!$F$3:$J$1796,4,0)))</f>
        <v>#REF!</v>
      </c>
      <c r="N63" t="e">
        <f>IF(LEN(N$34&amp;$B63)&lt;&gt;20,"",IF(ISERROR(VLOOKUP(N$34&amp;$B63,'BASES DE DATOS'!$F$3:$J$1796,4,0))=TRUE,"",$B63&amp;" "&amp;VLOOKUP(N$34&amp;$B63,'BASES DE DATOS'!$F$3:$J$1796,4,0)))</f>
        <v>#REF!</v>
      </c>
      <c r="O63" t="e">
        <f>IF(LEN(O$34&amp;$B63)&lt;&gt;20,"",IF(ISERROR(VLOOKUP(O$34&amp;$B63,'BASES DE DATOS'!$F$3:$J$1796,4,0))=TRUE,"",$B63&amp;" "&amp;VLOOKUP(O$34&amp;$B63,'BASES DE DATOS'!$F$3:$J$1796,4,0)))</f>
        <v>#REF!</v>
      </c>
      <c r="P63" t="e">
        <f>IF(LEN(P$34&amp;$B63)&lt;&gt;20,"",IF(ISERROR(VLOOKUP(P$34&amp;$B63,'BASES DE DATOS'!$F$3:$J$1796,4,0))=TRUE,"",$B63&amp;" "&amp;VLOOKUP(P$34&amp;$B63,'BASES DE DATOS'!$F$3:$J$1796,4,0)))</f>
        <v>#REF!</v>
      </c>
      <c r="Q63" t="e">
        <f>IF(LEN(Q$34&amp;$B63)&lt;&gt;20,"",IF(ISERROR(VLOOKUP(Q$34&amp;$B63,'BASES DE DATOS'!$F$3:$J$1796,4,0))=TRUE,"",$B63&amp;" "&amp;VLOOKUP(Q$34&amp;$B63,'BASES DE DATOS'!$F$3:$J$1796,4,0)))</f>
        <v>#REF!</v>
      </c>
      <c r="R63" t="e">
        <f>IF(LEN(R$34&amp;$B63)&lt;&gt;20,"",IF(ISERROR(VLOOKUP(R$34&amp;$B63,'BASES DE DATOS'!$F$3:$J$1796,4,0))=TRUE,"",$B63&amp;" "&amp;VLOOKUP(R$34&amp;$B63,'BASES DE DATOS'!$F$3:$J$1796,4,0)))</f>
        <v>#REF!</v>
      </c>
      <c r="S63" t="e">
        <f>IF(LEN(S$34&amp;$B63)&lt;&gt;20,"",IF(ISERROR(VLOOKUP(S$34&amp;$B63,'BASES DE DATOS'!$F$3:$J$1796,4,0))=TRUE,"",$B63&amp;" "&amp;VLOOKUP(S$34&amp;$B63,'BASES DE DATOS'!$F$3:$J$1796,4,0)))</f>
        <v>#REF!</v>
      </c>
      <c r="T63" t="e">
        <f>IF(LEN(T$34&amp;$B63)&lt;&gt;20,"",IF(ISERROR(VLOOKUP(T$34&amp;$B63,'BASES DE DATOS'!$F$3:$J$1796,4,0))=TRUE,"",$B63&amp;" "&amp;VLOOKUP(T$34&amp;$B63,'BASES DE DATOS'!$F$3:$J$1796,4,0)))</f>
        <v>#REF!</v>
      </c>
      <c r="U63" t="e">
        <f>IF(LEN(U$34&amp;$B63)&lt;&gt;20,"",IF(ISERROR(VLOOKUP(U$34&amp;$B63,'BASES DE DATOS'!$F$3:$J$1796,4,0))=TRUE,"",$B63&amp;" "&amp;VLOOKUP(U$34&amp;$B63,'BASES DE DATOS'!$F$3:$J$1796,4,0)))</f>
        <v>#REF!</v>
      </c>
      <c r="V63" t="e">
        <f>IF(LEN(V$34&amp;$B63)&lt;&gt;20,"",IF(ISERROR(VLOOKUP(V$34&amp;$B63,'BASES DE DATOS'!$F$3:$J$1796,4,0))=TRUE,"",$B63&amp;" "&amp;VLOOKUP(V$34&amp;$B63,'BASES DE DATOS'!$F$3:$J$1796,4,0)))</f>
        <v>#REF!</v>
      </c>
    </row>
    <row r="64" spans="1:22" x14ac:dyDescent="0.2">
      <c r="A64">
        <f t="shared" si="0"/>
        <v>207</v>
      </c>
      <c r="B64" s="2" t="s">
        <v>53</v>
      </c>
      <c r="C64" t="e">
        <f>IF(LEN(C$34&amp;$B64)&lt;&gt;20,"",IF(ISERROR(VLOOKUP(C$34&amp;$B64,'BASES DE DATOS'!$F$3:$J$1796,4,0))=TRUE,"",$B64&amp;" "&amp;VLOOKUP(C$34&amp;$B64,'BASES DE DATOS'!$F$3:$J$1796,4,0)))</f>
        <v>#REF!</v>
      </c>
      <c r="D64" t="e">
        <f>IF(LEN(D$34&amp;$B64)&lt;&gt;20,"",IF(ISERROR(VLOOKUP(D$34&amp;$B64,'BASES DE DATOS'!$F$3:$J$1796,4,0))=TRUE,"",$B64&amp;" "&amp;VLOOKUP(D$34&amp;$B64,'BASES DE DATOS'!$F$3:$J$1796,4,0)))</f>
        <v>#REF!</v>
      </c>
      <c r="E64" t="e">
        <f>IF(LEN(E$34&amp;$B64)&lt;&gt;20,"",IF(ISERROR(VLOOKUP(E$34&amp;$B64,'BASES DE DATOS'!$F$3:$J$1796,4,0))=TRUE,"",$B64&amp;" "&amp;VLOOKUP(E$34&amp;$B64,'BASES DE DATOS'!$F$3:$J$1796,4,0)))</f>
        <v>#REF!</v>
      </c>
      <c r="F64" t="e">
        <f>IF(LEN(F$34&amp;$B64)&lt;&gt;20,"",IF(ISERROR(VLOOKUP(F$34&amp;$B64,'BASES DE DATOS'!$F$3:$J$1796,4,0))=TRUE,"",$B64&amp;" "&amp;VLOOKUP(F$34&amp;$B64,'BASES DE DATOS'!$F$3:$J$1796,4,0)))</f>
        <v>#REF!</v>
      </c>
      <c r="G64" t="e">
        <f>IF(LEN(G$34&amp;$B64)&lt;&gt;20,"",IF(ISERROR(VLOOKUP(G$34&amp;$B64,'BASES DE DATOS'!$F$3:$J$1796,4,0))=TRUE,"",$B64&amp;" "&amp;VLOOKUP(G$34&amp;$B64,'BASES DE DATOS'!$F$3:$J$1796,4,0)))</f>
        <v>#REF!</v>
      </c>
      <c r="H64" t="e">
        <f>IF(LEN(H$34&amp;$B64)&lt;&gt;20,"",IF(ISERROR(VLOOKUP(H$34&amp;$B64,'BASES DE DATOS'!$F$3:$J$1796,4,0))=TRUE,"",$B64&amp;" "&amp;VLOOKUP(H$34&amp;$B64,'BASES DE DATOS'!$F$3:$J$1796,4,0)))</f>
        <v>#REF!</v>
      </c>
      <c r="I64" t="e">
        <f>IF(LEN(I$34&amp;$B64)&lt;&gt;20,"",IF(ISERROR(VLOOKUP(I$34&amp;$B64,'BASES DE DATOS'!$F$3:$J$1796,4,0))=TRUE,"",$B64&amp;" "&amp;VLOOKUP(I$34&amp;$B64,'BASES DE DATOS'!$F$3:$J$1796,4,0)))</f>
        <v>#REF!</v>
      </c>
      <c r="J64" t="e">
        <f>IF(LEN(J$34&amp;$B64)&lt;&gt;20,"",IF(ISERROR(VLOOKUP(J$34&amp;$B64,'BASES DE DATOS'!$F$3:$J$1796,4,0))=TRUE,"",$B64&amp;" "&amp;VLOOKUP(J$34&amp;$B64,'BASES DE DATOS'!$F$3:$J$1796,4,0)))</f>
        <v>#REF!</v>
      </c>
      <c r="K64" t="e">
        <f>IF(LEN(K$34&amp;$B64)&lt;&gt;20,"",IF(ISERROR(VLOOKUP(K$34&amp;$B64,'BASES DE DATOS'!$F$3:$J$1796,4,0))=TRUE,"",$B64&amp;" "&amp;VLOOKUP(K$34&amp;$B64,'BASES DE DATOS'!$F$3:$J$1796,4,0)))</f>
        <v>#REF!</v>
      </c>
      <c r="L64" t="e">
        <f>IF(LEN(L$34&amp;$B64)&lt;&gt;20,"",IF(ISERROR(VLOOKUP(L$34&amp;$B64,'BASES DE DATOS'!$F$3:$J$1796,4,0))=TRUE,"",$B64&amp;" "&amp;VLOOKUP(L$34&amp;$B64,'BASES DE DATOS'!$F$3:$J$1796,4,0)))</f>
        <v>#REF!</v>
      </c>
      <c r="M64" t="e">
        <f>IF(LEN(M$34&amp;$B64)&lt;&gt;20,"",IF(ISERROR(VLOOKUP(M$34&amp;$B64,'BASES DE DATOS'!$F$3:$J$1796,4,0))=TRUE,"",$B64&amp;" "&amp;VLOOKUP(M$34&amp;$B64,'BASES DE DATOS'!$F$3:$J$1796,4,0)))</f>
        <v>#REF!</v>
      </c>
      <c r="N64" t="e">
        <f>IF(LEN(N$34&amp;$B64)&lt;&gt;20,"",IF(ISERROR(VLOOKUP(N$34&amp;$B64,'BASES DE DATOS'!$F$3:$J$1796,4,0))=TRUE,"",$B64&amp;" "&amp;VLOOKUP(N$34&amp;$B64,'BASES DE DATOS'!$F$3:$J$1796,4,0)))</f>
        <v>#REF!</v>
      </c>
      <c r="O64" t="e">
        <f>IF(LEN(O$34&amp;$B64)&lt;&gt;20,"",IF(ISERROR(VLOOKUP(O$34&amp;$B64,'BASES DE DATOS'!$F$3:$J$1796,4,0))=TRUE,"",$B64&amp;" "&amp;VLOOKUP(O$34&amp;$B64,'BASES DE DATOS'!$F$3:$J$1796,4,0)))</f>
        <v>#REF!</v>
      </c>
      <c r="P64" t="e">
        <f>IF(LEN(P$34&amp;$B64)&lt;&gt;20,"",IF(ISERROR(VLOOKUP(P$34&amp;$B64,'BASES DE DATOS'!$F$3:$J$1796,4,0))=TRUE,"",$B64&amp;" "&amp;VLOOKUP(P$34&amp;$B64,'BASES DE DATOS'!$F$3:$J$1796,4,0)))</f>
        <v>#REF!</v>
      </c>
      <c r="Q64" t="e">
        <f>IF(LEN(Q$34&amp;$B64)&lt;&gt;20,"",IF(ISERROR(VLOOKUP(Q$34&amp;$B64,'BASES DE DATOS'!$F$3:$J$1796,4,0))=TRUE,"",$B64&amp;" "&amp;VLOOKUP(Q$34&amp;$B64,'BASES DE DATOS'!$F$3:$J$1796,4,0)))</f>
        <v>#REF!</v>
      </c>
      <c r="R64" t="e">
        <f>IF(LEN(R$34&amp;$B64)&lt;&gt;20,"",IF(ISERROR(VLOOKUP(R$34&amp;$B64,'BASES DE DATOS'!$F$3:$J$1796,4,0))=TRUE,"",$B64&amp;" "&amp;VLOOKUP(R$34&amp;$B64,'BASES DE DATOS'!$F$3:$J$1796,4,0)))</f>
        <v>#REF!</v>
      </c>
      <c r="S64" t="e">
        <f>IF(LEN(S$34&amp;$B64)&lt;&gt;20,"",IF(ISERROR(VLOOKUP(S$34&amp;$B64,'BASES DE DATOS'!$F$3:$J$1796,4,0))=TRUE,"",$B64&amp;" "&amp;VLOOKUP(S$34&amp;$B64,'BASES DE DATOS'!$F$3:$J$1796,4,0)))</f>
        <v>#REF!</v>
      </c>
      <c r="T64" t="e">
        <f>IF(LEN(T$34&amp;$B64)&lt;&gt;20,"",IF(ISERROR(VLOOKUP(T$34&amp;$B64,'BASES DE DATOS'!$F$3:$J$1796,4,0))=TRUE,"",$B64&amp;" "&amp;VLOOKUP(T$34&amp;$B64,'BASES DE DATOS'!$F$3:$J$1796,4,0)))</f>
        <v>#REF!</v>
      </c>
      <c r="U64" t="e">
        <f>IF(LEN(U$34&amp;$B64)&lt;&gt;20,"",IF(ISERROR(VLOOKUP(U$34&amp;$B64,'BASES DE DATOS'!$F$3:$J$1796,4,0))=TRUE,"",$B64&amp;" "&amp;VLOOKUP(U$34&amp;$B64,'BASES DE DATOS'!$F$3:$J$1796,4,0)))</f>
        <v>#REF!</v>
      </c>
      <c r="V64" t="e">
        <f>IF(LEN(V$34&amp;$B64)&lt;&gt;20,"",IF(ISERROR(VLOOKUP(V$34&amp;$B64,'BASES DE DATOS'!$F$3:$J$1796,4,0))=TRUE,"",$B64&amp;" "&amp;VLOOKUP(V$34&amp;$B64,'BASES DE DATOS'!$F$3:$J$1796,4,0)))</f>
        <v>#REF!</v>
      </c>
    </row>
    <row r="65" spans="1:22" x14ac:dyDescent="0.2">
      <c r="A65">
        <f t="shared" si="0"/>
        <v>213</v>
      </c>
      <c r="B65" s="2" t="s">
        <v>54</v>
      </c>
      <c r="C65" t="e">
        <f>IF(LEN(C$34&amp;$B65)&lt;&gt;20,"",IF(ISERROR(VLOOKUP(C$34&amp;$B65,'BASES DE DATOS'!$F$3:$J$1796,4,0))=TRUE,"",$B65&amp;" "&amp;VLOOKUP(C$34&amp;$B65,'BASES DE DATOS'!$F$3:$J$1796,4,0)))</f>
        <v>#REF!</v>
      </c>
      <c r="D65" t="e">
        <f>IF(LEN(D$34&amp;$B65)&lt;&gt;20,"",IF(ISERROR(VLOOKUP(D$34&amp;$B65,'BASES DE DATOS'!$F$3:$J$1796,4,0))=TRUE,"",$B65&amp;" "&amp;VLOOKUP(D$34&amp;$B65,'BASES DE DATOS'!$F$3:$J$1796,4,0)))</f>
        <v>#REF!</v>
      </c>
      <c r="E65" t="e">
        <f>IF(LEN(E$34&amp;$B65)&lt;&gt;20,"",IF(ISERROR(VLOOKUP(E$34&amp;$B65,'BASES DE DATOS'!$F$3:$J$1796,4,0))=TRUE,"",$B65&amp;" "&amp;VLOOKUP(E$34&amp;$B65,'BASES DE DATOS'!$F$3:$J$1796,4,0)))</f>
        <v>#REF!</v>
      </c>
      <c r="F65" t="e">
        <f>IF(LEN(F$34&amp;$B65)&lt;&gt;20,"",IF(ISERROR(VLOOKUP(F$34&amp;$B65,'BASES DE DATOS'!$F$3:$J$1796,4,0))=TRUE,"",$B65&amp;" "&amp;VLOOKUP(F$34&amp;$B65,'BASES DE DATOS'!$F$3:$J$1796,4,0)))</f>
        <v>#REF!</v>
      </c>
      <c r="G65" t="e">
        <f>IF(LEN(G$34&amp;$B65)&lt;&gt;20,"",IF(ISERROR(VLOOKUP(G$34&amp;$B65,'BASES DE DATOS'!$F$3:$J$1796,4,0))=TRUE,"",$B65&amp;" "&amp;VLOOKUP(G$34&amp;$B65,'BASES DE DATOS'!$F$3:$J$1796,4,0)))</f>
        <v>#REF!</v>
      </c>
      <c r="H65" t="e">
        <f>IF(LEN(H$34&amp;$B65)&lt;&gt;20,"",IF(ISERROR(VLOOKUP(H$34&amp;$B65,'BASES DE DATOS'!$F$3:$J$1796,4,0))=TRUE,"",$B65&amp;" "&amp;VLOOKUP(H$34&amp;$B65,'BASES DE DATOS'!$F$3:$J$1796,4,0)))</f>
        <v>#REF!</v>
      </c>
      <c r="I65" t="e">
        <f>IF(LEN(I$34&amp;$B65)&lt;&gt;20,"",IF(ISERROR(VLOOKUP(I$34&amp;$B65,'BASES DE DATOS'!$F$3:$J$1796,4,0))=TRUE,"",$B65&amp;" "&amp;VLOOKUP(I$34&amp;$B65,'BASES DE DATOS'!$F$3:$J$1796,4,0)))</f>
        <v>#REF!</v>
      </c>
      <c r="J65" t="e">
        <f>IF(LEN(J$34&amp;$B65)&lt;&gt;20,"",IF(ISERROR(VLOOKUP(J$34&amp;$B65,'BASES DE DATOS'!$F$3:$J$1796,4,0))=TRUE,"",$B65&amp;" "&amp;VLOOKUP(J$34&amp;$B65,'BASES DE DATOS'!$F$3:$J$1796,4,0)))</f>
        <v>#REF!</v>
      </c>
      <c r="K65" t="e">
        <f>IF(LEN(K$34&amp;$B65)&lt;&gt;20,"",IF(ISERROR(VLOOKUP(K$34&amp;$B65,'BASES DE DATOS'!$F$3:$J$1796,4,0))=TRUE,"",$B65&amp;" "&amp;VLOOKUP(K$34&amp;$B65,'BASES DE DATOS'!$F$3:$J$1796,4,0)))</f>
        <v>#REF!</v>
      </c>
      <c r="L65" t="e">
        <f>IF(LEN(L$34&amp;$B65)&lt;&gt;20,"",IF(ISERROR(VLOOKUP(L$34&amp;$B65,'BASES DE DATOS'!$F$3:$J$1796,4,0))=TRUE,"",$B65&amp;" "&amp;VLOOKUP(L$34&amp;$B65,'BASES DE DATOS'!$F$3:$J$1796,4,0)))</f>
        <v>#REF!</v>
      </c>
      <c r="M65" t="e">
        <f>IF(LEN(M$34&amp;$B65)&lt;&gt;20,"",IF(ISERROR(VLOOKUP(M$34&amp;$B65,'BASES DE DATOS'!$F$3:$J$1796,4,0))=TRUE,"",$B65&amp;" "&amp;VLOOKUP(M$34&amp;$B65,'BASES DE DATOS'!$F$3:$J$1796,4,0)))</f>
        <v>#REF!</v>
      </c>
      <c r="N65" t="e">
        <f>IF(LEN(N$34&amp;$B65)&lt;&gt;20,"",IF(ISERROR(VLOOKUP(N$34&amp;$B65,'BASES DE DATOS'!$F$3:$J$1796,4,0))=TRUE,"",$B65&amp;" "&amp;VLOOKUP(N$34&amp;$B65,'BASES DE DATOS'!$F$3:$J$1796,4,0)))</f>
        <v>#REF!</v>
      </c>
      <c r="O65" t="e">
        <f>IF(LEN(O$34&amp;$B65)&lt;&gt;20,"",IF(ISERROR(VLOOKUP(O$34&amp;$B65,'BASES DE DATOS'!$F$3:$J$1796,4,0))=TRUE,"",$B65&amp;" "&amp;VLOOKUP(O$34&amp;$B65,'BASES DE DATOS'!$F$3:$J$1796,4,0)))</f>
        <v>#REF!</v>
      </c>
      <c r="P65" t="e">
        <f>IF(LEN(P$34&amp;$B65)&lt;&gt;20,"",IF(ISERROR(VLOOKUP(P$34&amp;$B65,'BASES DE DATOS'!$F$3:$J$1796,4,0))=TRUE,"",$B65&amp;" "&amp;VLOOKUP(P$34&amp;$B65,'BASES DE DATOS'!$F$3:$J$1796,4,0)))</f>
        <v>#REF!</v>
      </c>
      <c r="Q65" t="e">
        <f>IF(LEN(Q$34&amp;$B65)&lt;&gt;20,"",IF(ISERROR(VLOOKUP(Q$34&amp;$B65,'BASES DE DATOS'!$F$3:$J$1796,4,0))=TRUE,"",$B65&amp;" "&amp;VLOOKUP(Q$34&amp;$B65,'BASES DE DATOS'!$F$3:$J$1796,4,0)))</f>
        <v>#REF!</v>
      </c>
      <c r="R65" t="e">
        <f>IF(LEN(R$34&amp;$B65)&lt;&gt;20,"",IF(ISERROR(VLOOKUP(R$34&amp;$B65,'BASES DE DATOS'!$F$3:$J$1796,4,0))=TRUE,"",$B65&amp;" "&amp;VLOOKUP(R$34&amp;$B65,'BASES DE DATOS'!$F$3:$J$1796,4,0)))</f>
        <v>#REF!</v>
      </c>
      <c r="S65" t="e">
        <f>IF(LEN(S$34&amp;$B65)&lt;&gt;20,"",IF(ISERROR(VLOOKUP(S$34&amp;$B65,'BASES DE DATOS'!$F$3:$J$1796,4,0))=TRUE,"",$B65&amp;" "&amp;VLOOKUP(S$34&amp;$B65,'BASES DE DATOS'!$F$3:$J$1796,4,0)))</f>
        <v>#REF!</v>
      </c>
      <c r="T65" t="e">
        <f>IF(LEN(T$34&amp;$B65)&lt;&gt;20,"",IF(ISERROR(VLOOKUP(T$34&amp;$B65,'BASES DE DATOS'!$F$3:$J$1796,4,0))=TRUE,"",$B65&amp;" "&amp;VLOOKUP(T$34&amp;$B65,'BASES DE DATOS'!$F$3:$J$1796,4,0)))</f>
        <v>#REF!</v>
      </c>
      <c r="U65" t="e">
        <f>IF(LEN(U$34&amp;$B65)&lt;&gt;20,"",IF(ISERROR(VLOOKUP(U$34&amp;$B65,'BASES DE DATOS'!$F$3:$J$1796,4,0))=TRUE,"",$B65&amp;" "&amp;VLOOKUP(U$34&amp;$B65,'BASES DE DATOS'!$F$3:$J$1796,4,0)))</f>
        <v>#REF!</v>
      </c>
      <c r="V65" t="e">
        <f>IF(LEN(V$34&amp;$B65)&lt;&gt;20,"",IF(ISERROR(VLOOKUP(V$34&amp;$B65,'BASES DE DATOS'!$F$3:$J$1796,4,0))=TRUE,"",$B65&amp;" "&amp;VLOOKUP(V$34&amp;$B65,'BASES DE DATOS'!$F$3:$J$1796,4,0)))</f>
        <v>#REF!</v>
      </c>
    </row>
    <row r="66" spans="1:22" x14ac:dyDescent="0.2">
      <c r="A66">
        <f t="shared" si="0"/>
        <v>219</v>
      </c>
      <c r="B66" s="2" t="s">
        <v>55</v>
      </c>
      <c r="C66" t="e">
        <f>IF(LEN(C$34&amp;$B66)&lt;&gt;20,"",IF(ISERROR(VLOOKUP(C$34&amp;$B66,'BASES DE DATOS'!$F$3:$J$1796,4,0))=TRUE,"",$B66&amp;" "&amp;VLOOKUP(C$34&amp;$B66,'BASES DE DATOS'!$F$3:$J$1796,4,0)))</f>
        <v>#REF!</v>
      </c>
      <c r="D66" t="e">
        <f>IF(LEN(D$34&amp;$B66)&lt;&gt;20,"",IF(ISERROR(VLOOKUP(D$34&amp;$B66,'BASES DE DATOS'!$F$3:$J$1796,4,0))=TRUE,"",$B66&amp;" "&amp;VLOOKUP(D$34&amp;$B66,'BASES DE DATOS'!$F$3:$J$1796,4,0)))</f>
        <v>#REF!</v>
      </c>
      <c r="E66" t="e">
        <f>IF(LEN(E$34&amp;$B66)&lt;&gt;20,"",IF(ISERROR(VLOOKUP(E$34&amp;$B66,'BASES DE DATOS'!$F$3:$J$1796,4,0))=TRUE,"",$B66&amp;" "&amp;VLOOKUP(E$34&amp;$B66,'BASES DE DATOS'!$F$3:$J$1796,4,0)))</f>
        <v>#REF!</v>
      </c>
      <c r="F66" t="e">
        <f>IF(LEN(F$34&amp;$B66)&lt;&gt;20,"",IF(ISERROR(VLOOKUP(F$34&amp;$B66,'BASES DE DATOS'!$F$3:$J$1796,4,0))=TRUE,"",$B66&amp;" "&amp;VLOOKUP(F$34&amp;$B66,'BASES DE DATOS'!$F$3:$J$1796,4,0)))</f>
        <v>#REF!</v>
      </c>
      <c r="G66" t="e">
        <f>IF(LEN(G$34&amp;$B66)&lt;&gt;20,"",IF(ISERROR(VLOOKUP(G$34&amp;$B66,'BASES DE DATOS'!$F$3:$J$1796,4,0))=TRUE,"",$B66&amp;" "&amp;VLOOKUP(G$34&amp;$B66,'BASES DE DATOS'!$F$3:$J$1796,4,0)))</f>
        <v>#REF!</v>
      </c>
      <c r="H66" t="e">
        <f>IF(LEN(H$34&amp;$B66)&lt;&gt;20,"",IF(ISERROR(VLOOKUP(H$34&amp;$B66,'BASES DE DATOS'!$F$3:$J$1796,4,0))=TRUE,"",$B66&amp;" "&amp;VLOOKUP(H$34&amp;$B66,'BASES DE DATOS'!$F$3:$J$1796,4,0)))</f>
        <v>#REF!</v>
      </c>
      <c r="I66" t="e">
        <f>IF(LEN(I$34&amp;$B66)&lt;&gt;20,"",IF(ISERROR(VLOOKUP(I$34&amp;$B66,'BASES DE DATOS'!$F$3:$J$1796,4,0))=TRUE,"",$B66&amp;" "&amp;VLOOKUP(I$34&amp;$B66,'BASES DE DATOS'!$F$3:$J$1796,4,0)))</f>
        <v>#REF!</v>
      </c>
      <c r="J66" t="e">
        <f>IF(LEN(J$34&amp;$B66)&lt;&gt;20,"",IF(ISERROR(VLOOKUP(J$34&amp;$B66,'BASES DE DATOS'!$F$3:$J$1796,4,0))=TRUE,"",$B66&amp;" "&amp;VLOOKUP(J$34&amp;$B66,'BASES DE DATOS'!$F$3:$J$1796,4,0)))</f>
        <v>#REF!</v>
      </c>
      <c r="K66" t="e">
        <f>IF(LEN(K$34&amp;$B66)&lt;&gt;20,"",IF(ISERROR(VLOOKUP(K$34&amp;$B66,'BASES DE DATOS'!$F$3:$J$1796,4,0))=TRUE,"",$B66&amp;" "&amp;VLOOKUP(K$34&amp;$B66,'BASES DE DATOS'!$F$3:$J$1796,4,0)))</f>
        <v>#REF!</v>
      </c>
      <c r="L66" t="e">
        <f>IF(LEN(L$34&amp;$B66)&lt;&gt;20,"",IF(ISERROR(VLOOKUP(L$34&amp;$B66,'BASES DE DATOS'!$F$3:$J$1796,4,0))=TRUE,"",$B66&amp;" "&amp;VLOOKUP(L$34&amp;$B66,'BASES DE DATOS'!$F$3:$J$1796,4,0)))</f>
        <v>#REF!</v>
      </c>
      <c r="M66" t="e">
        <f>IF(LEN(M$34&amp;$B66)&lt;&gt;20,"",IF(ISERROR(VLOOKUP(M$34&amp;$B66,'BASES DE DATOS'!$F$3:$J$1796,4,0))=TRUE,"",$B66&amp;" "&amp;VLOOKUP(M$34&amp;$B66,'BASES DE DATOS'!$F$3:$J$1796,4,0)))</f>
        <v>#REF!</v>
      </c>
      <c r="N66" t="e">
        <f>IF(LEN(N$34&amp;$B66)&lt;&gt;20,"",IF(ISERROR(VLOOKUP(N$34&amp;$B66,'BASES DE DATOS'!$F$3:$J$1796,4,0))=TRUE,"",$B66&amp;" "&amp;VLOOKUP(N$34&amp;$B66,'BASES DE DATOS'!$F$3:$J$1796,4,0)))</f>
        <v>#REF!</v>
      </c>
      <c r="O66" t="e">
        <f>IF(LEN(O$34&amp;$B66)&lt;&gt;20,"",IF(ISERROR(VLOOKUP(O$34&amp;$B66,'BASES DE DATOS'!$F$3:$J$1796,4,0))=TRUE,"",$B66&amp;" "&amp;VLOOKUP(O$34&amp;$B66,'BASES DE DATOS'!$F$3:$J$1796,4,0)))</f>
        <v>#REF!</v>
      </c>
      <c r="P66" t="e">
        <f>IF(LEN(P$34&amp;$B66)&lt;&gt;20,"",IF(ISERROR(VLOOKUP(P$34&amp;$B66,'BASES DE DATOS'!$F$3:$J$1796,4,0))=TRUE,"",$B66&amp;" "&amp;VLOOKUP(P$34&amp;$B66,'BASES DE DATOS'!$F$3:$J$1796,4,0)))</f>
        <v>#REF!</v>
      </c>
      <c r="Q66" t="e">
        <f>IF(LEN(Q$34&amp;$B66)&lt;&gt;20,"",IF(ISERROR(VLOOKUP(Q$34&amp;$B66,'BASES DE DATOS'!$F$3:$J$1796,4,0))=TRUE,"",$B66&amp;" "&amp;VLOOKUP(Q$34&amp;$B66,'BASES DE DATOS'!$F$3:$J$1796,4,0)))</f>
        <v>#REF!</v>
      </c>
      <c r="R66" t="e">
        <f>IF(LEN(R$34&amp;$B66)&lt;&gt;20,"",IF(ISERROR(VLOOKUP(R$34&amp;$B66,'BASES DE DATOS'!$F$3:$J$1796,4,0))=TRUE,"",$B66&amp;" "&amp;VLOOKUP(R$34&amp;$B66,'BASES DE DATOS'!$F$3:$J$1796,4,0)))</f>
        <v>#REF!</v>
      </c>
      <c r="S66" t="e">
        <f>IF(LEN(S$34&amp;$B66)&lt;&gt;20,"",IF(ISERROR(VLOOKUP(S$34&amp;$B66,'BASES DE DATOS'!$F$3:$J$1796,4,0))=TRUE,"",$B66&amp;" "&amp;VLOOKUP(S$34&amp;$B66,'BASES DE DATOS'!$F$3:$J$1796,4,0)))</f>
        <v>#REF!</v>
      </c>
      <c r="T66" t="e">
        <f>IF(LEN(T$34&amp;$B66)&lt;&gt;20,"",IF(ISERROR(VLOOKUP(T$34&amp;$B66,'BASES DE DATOS'!$F$3:$J$1796,4,0))=TRUE,"",$B66&amp;" "&amp;VLOOKUP(T$34&amp;$B66,'BASES DE DATOS'!$F$3:$J$1796,4,0)))</f>
        <v>#REF!</v>
      </c>
      <c r="U66" t="e">
        <f>IF(LEN(U$34&amp;$B66)&lt;&gt;20,"",IF(ISERROR(VLOOKUP(U$34&amp;$B66,'BASES DE DATOS'!$F$3:$J$1796,4,0))=TRUE,"",$B66&amp;" "&amp;VLOOKUP(U$34&amp;$B66,'BASES DE DATOS'!$F$3:$J$1796,4,0)))</f>
        <v>#REF!</v>
      </c>
      <c r="V66" t="e">
        <f>IF(LEN(V$34&amp;$B66)&lt;&gt;20,"",IF(ISERROR(VLOOKUP(V$34&amp;$B66,'BASES DE DATOS'!$F$3:$J$1796,4,0))=TRUE,"",$B66&amp;" "&amp;VLOOKUP(V$34&amp;$B66,'BASES DE DATOS'!$F$3:$J$1796,4,0)))</f>
        <v>#REF!</v>
      </c>
    </row>
    <row r="67" spans="1:22" x14ac:dyDescent="0.2">
      <c r="A67">
        <f t="shared" si="0"/>
        <v>225</v>
      </c>
      <c r="B67" s="2" t="s">
        <v>56</v>
      </c>
      <c r="C67" t="e">
        <f>IF(LEN(C$34&amp;$B67)&lt;&gt;20,"",IF(ISERROR(VLOOKUP(C$34&amp;$B67,'BASES DE DATOS'!$F$3:$J$1796,4,0))=TRUE,"",$B67&amp;" "&amp;VLOOKUP(C$34&amp;$B67,'BASES DE DATOS'!$F$3:$J$1796,4,0)))</f>
        <v>#REF!</v>
      </c>
      <c r="D67" t="e">
        <f>IF(LEN(D$34&amp;$B67)&lt;&gt;20,"",IF(ISERROR(VLOOKUP(D$34&amp;$B67,'BASES DE DATOS'!$F$3:$J$1796,4,0))=TRUE,"",$B67&amp;" "&amp;VLOOKUP(D$34&amp;$B67,'BASES DE DATOS'!$F$3:$J$1796,4,0)))</f>
        <v>#REF!</v>
      </c>
      <c r="E67" t="e">
        <f>IF(LEN(E$34&amp;$B67)&lt;&gt;20,"",IF(ISERROR(VLOOKUP(E$34&amp;$B67,'BASES DE DATOS'!$F$3:$J$1796,4,0))=TRUE,"",$B67&amp;" "&amp;VLOOKUP(E$34&amp;$B67,'BASES DE DATOS'!$F$3:$J$1796,4,0)))</f>
        <v>#REF!</v>
      </c>
      <c r="F67" t="e">
        <f>IF(LEN(F$34&amp;$B67)&lt;&gt;20,"",IF(ISERROR(VLOOKUP(F$34&amp;$B67,'BASES DE DATOS'!$F$3:$J$1796,4,0))=TRUE,"",$B67&amp;" "&amp;VLOOKUP(F$34&amp;$B67,'BASES DE DATOS'!$F$3:$J$1796,4,0)))</f>
        <v>#REF!</v>
      </c>
      <c r="G67" t="e">
        <f>IF(LEN(G$34&amp;$B67)&lt;&gt;20,"",IF(ISERROR(VLOOKUP(G$34&amp;$B67,'BASES DE DATOS'!$F$3:$J$1796,4,0))=TRUE,"",$B67&amp;" "&amp;VLOOKUP(G$34&amp;$B67,'BASES DE DATOS'!$F$3:$J$1796,4,0)))</f>
        <v>#REF!</v>
      </c>
      <c r="H67" t="e">
        <f>IF(LEN(H$34&amp;$B67)&lt;&gt;20,"",IF(ISERROR(VLOOKUP(H$34&amp;$B67,'BASES DE DATOS'!$F$3:$J$1796,4,0))=TRUE,"",$B67&amp;" "&amp;VLOOKUP(H$34&amp;$B67,'BASES DE DATOS'!$F$3:$J$1796,4,0)))</f>
        <v>#REF!</v>
      </c>
      <c r="I67" t="e">
        <f>IF(LEN(I$34&amp;$B67)&lt;&gt;20,"",IF(ISERROR(VLOOKUP(I$34&amp;$B67,'BASES DE DATOS'!$F$3:$J$1796,4,0))=TRUE,"",$B67&amp;" "&amp;VLOOKUP(I$34&amp;$B67,'BASES DE DATOS'!$F$3:$J$1796,4,0)))</f>
        <v>#REF!</v>
      </c>
      <c r="J67" t="e">
        <f>IF(LEN(J$34&amp;$B67)&lt;&gt;20,"",IF(ISERROR(VLOOKUP(J$34&amp;$B67,'BASES DE DATOS'!$F$3:$J$1796,4,0))=TRUE,"",$B67&amp;" "&amp;VLOOKUP(J$34&amp;$B67,'BASES DE DATOS'!$F$3:$J$1796,4,0)))</f>
        <v>#REF!</v>
      </c>
      <c r="K67" t="e">
        <f>IF(LEN(K$34&amp;$B67)&lt;&gt;20,"",IF(ISERROR(VLOOKUP(K$34&amp;$B67,'BASES DE DATOS'!$F$3:$J$1796,4,0))=TRUE,"",$B67&amp;" "&amp;VLOOKUP(K$34&amp;$B67,'BASES DE DATOS'!$F$3:$J$1796,4,0)))</f>
        <v>#REF!</v>
      </c>
      <c r="L67" t="e">
        <f>IF(LEN(L$34&amp;$B67)&lt;&gt;20,"",IF(ISERROR(VLOOKUP(L$34&amp;$B67,'BASES DE DATOS'!$F$3:$J$1796,4,0))=TRUE,"",$B67&amp;" "&amp;VLOOKUP(L$34&amp;$B67,'BASES DE DATOS'!$F$3:$J$1796,4,0)))</f>
        <v>#REF!</v>
      </c>
      <c r="M67" t="e">
        <f>IF(LEN(M$34&amp;$B67)&lt;&gt;20,"",IF(ISERROR(VLOOKUP(M$34&amp;$B67,'BASES DE DATOS'!$F$3:$J$1796,4,0))=TRUE,"",$B67&amp;" "&amp;VLOOKUP(M$34&amp;$B67,'BASES DE DATOS'!$F$3:$J$1796,4,0)))</f>
        <v>#REF!</v>
      </c>
      <c r="N67" t="e">
        <f>IF(LEN(N$34&amp;$B67)&lt;&gt;20,"",IF(ISERROR(VLOOKUP(N$34&amp;$B67,'BASES DE DATOS'!$F$3:$J$1796,4,0))=TRUE,"",$B67&amp;" "&amp;VLOOKUP(N$34&amp;$B67,'BASES DE DATOS'!$F$3:$J$1796,4,0)))</f>
        <v>#REF!</v>
      </c>
      <c r="O67" t="e">
        <f>IF(LEN(O$34&amp;$B67)&lt;&gt;20,"",IF(ISERROR(VLOOKUP(O$34&amp;$B67,'BASES DE DATOS'!$F$3:$J$1796,4,0))=TRUE,"",$B67&amp;" "&amp;VLOOKUP(O$34&amp;$B67,'BASES DE DATOS'!$F$3:$J$1796,4,0)))</f>
        <v>#REF!</v>
      </c>
      <c r="P67" t="e">
        <f>IF(LEN(P$34&amp;$B67)&lt;&gt;20,"",IF(ISERROR(VLOOKUP(P$34&amp;$B67,'BASES DE DATOS'!$F$3:$J$1796,4,0))=TRUE,"",$B67&amp;" "&amp;VLOOKUP(P$34&amp;$B67,'BASES DE DATOS'!$F$3:$J$1796,4,0)))</f>
        <v>#REF!</v>
      </c>
      <c r="Q67" t="e">
        <f>IF(LEN(Q$34&amp;$B67)&lt;&gt;20,"",IF(ISERROR(VLOOKUP(Q$34&amp;$B67,'BASES DE DATOS'!$F$3:$J$1796,4,0))=TRUE,"",$B67&amp;" "&amp;VLOOKUP(Q$34&amp;$B67,'BASES DE DATOS'!$F$3:$J$1796,4,0)))</f>
        <v>#REF!</v>
      </c>
      <c r="R67" t="e">
        <f>IF(LEN(R$34&amp;$B67)&lt;&gt;20,"",IF(ISERROR(VLOOKUP(R$34&amp;$B67,'BASES DE DATOS'!$F$3:$J$1796,4,0))=TRUE,"",$B67&amp;" "&amp;VLOOKUP(R$34&amp;$B67,'BASES DE DATOS'!$F$3:$J$1796,4,0)))</f>
        <v>#REF!</v>
      </c>
      <c r="S67" t="e">
        <f>IF(LEN(S$34&amp;$B67)&lt;&gt;20,"",IF(ISERROR(VLOOKUP(S$34&amp;$B67,'BASES DE DATOS'!$F$3:$J$1796,4,0))=TRUE,"",$B67&amp;" "&amp;VLOOKUP(S$34&amp;$B67,'BASES DE DATOS'!$F$3:$J$1796,4,0)))</f>
        <v>#REF!</v>
      </c>
      <c r="T67" t="e">
        <f>IF(LEN(T$34&amp;$B67)&lt;&gt;20,"",IF(ISERROR(VLOOKUP(T$34&amp;$B67,'BASES DE DATOS'!$F$3:$J$1796,4,0))=TRUE,"",$B67&amp;" "&amp;VLOOKUP(T$34&amp;$B67,'BASES DE DATOS'!$F$3:$J$1796,4,0)))</f>
        <v>#REF!</v>
      </c>
      <c r="U67" t="e">
        <f>IF(LEN(U$34&amp;$B67)&lt;&gt;20,"",IF(ISERROR(VLOOKUP(U$34&amp;$B67,'BASES DE DATOS'!$F$3:$J$1796,4,0))=TRUE,"",$B67&amp;" "&amp;VLOOKUP(U$34&amp;$B67,'BASES DE DATOS'!$F$3:$J$1796,4,0)))</f>
        <v>#REF!</v>
      </c>
      <c r="V67" t="e">
        <f>IF(LEN(V$34&amp;$B67)&lt;&gt;20,"",IF(ISERROR(VLOOKUP(V$34&amp;$B67,'BASES DE DATOS'!$F$3:$J$1796,4,0))=TRUE,"",$B67&amp;" "&amp;VLOOKUP(V$34&amp;$B67,'BASES DE DATOS'!$F$3:$J$1796,4,0)))</f>
        <v>#REF!</v>
      </c>
    </row>
    <row r="68" spans="1:22" x14ac:dyDescent="0.2">
      <c r="A68">
        <f t="shared" si="0"/>
        <v>231</v>
      </c>
      <c r="B68" s="2" t="s">
        <v>57</v>
      </c>
      <c r="C68" t="e">
        <f>IF(LEN(C$34&amp;$B68)&lt;&gt;20,"",IF(ISERROR(VLOOKUP(C$34&amp;$B68,'BASES DE DATOS'!$F$3:$J$1796,4,0))=TRUE,"",$B68&amp;" "&amp;VLOOKUP(C$34&amp;$B68,'BASES DE DATOS'!$F$3:$J$1796,4,0)))</f>
        <v>#REF!</v>
      </c>
      <c r="D68" t="e">
        <f>IF(LEN(D$34&amp;$B68)&lt;&gt;20,"",IF(ISERROR(VLOOKUP(D$34&amp;$B68,'BASES DE DATOS'!$F$3:$J$1796,4,0))=TRUE,"",$B68&amp;" "&amp;VLOOKUP(D$34&amp;$B68,'BASES DE DATOS'!$F$3:$J$1796,4,0)))</f>
        <v>#REF!</v>
      </c>
      <c r="E68" t="e">
        <f>IF(LEN(E$34&amp;$B68)&lt;&gt;20,"",IF(ISERROR(VLOOKUP(E$34&amp;$B68,'BASES DE DATOS'!$F$3:$J$1796,4,0))=TRUE,"",$B68&amp;" "&amp;VLOOKUP(E$34&amp;$B68,'BASES DE DATOS'!$F$3:$J$1796,4,0)))</f>
        <v>#REF!</v>
      </c>
      <c r="F68" t="e">
        <f>IF(LEN(F$34&amp;$B68)&lt;&gt;20,"",IF(ISERROR(VLOOKUP(F$34&amp;$B68,'BASES DE DATOS'!$F$3:$J$1796,4,0))=TRUE,"",$B68&amp;" "&amp;VLOOKUP(F$34&amp;$B68,'BASES DE DATOS'!$F$3:$J$1796,4,0)))</f>
        <v>#REF!</v>
      </c>
      <c r="G68" t="e">
        <f>IF(LEN(G$34&amp;$B68)&lt;&gt;20,"",IF(ISERROR(VLOOKUP(G$34&amp;$B68,'BASES DE DATOS'!$F$3:$J$1796,4,0))=TRUE,"",$B68&amp;" "&amp;VLOOKUP(G$34&amp;$B68,'BASES DE DATOS'!$F$3:$J$1796,4,0)))</f>
        <v>#REF!</v>
      </c>
      <c r="H68" t="e">
        <f>IF(LEN(H$34&amp;$B68)&lt;&gt;20,"",IF(ISERROR(VLOOKUP(H$34&amp;$B68,'BASES DE DATOS'!$F$3:$J$1796,4,0))=TRUE,"",$B68&amp;" "&amp;VLOOKUP(H$34&amp;$B68,'BASES DE DATOS'!$F$3:$J$1796,4,0)))</f>
        <v>#REF!</v>
      </c>
      <c r="I68" t="e">
        <f>IF(LEN(I$34&amp;$B68)&lt;&gt;20,"",IF(ISERROR(VLOOKUP(I$34&amp;$B68,'BASES DE DATOS'!$F$3:$J$1796,4,0))=TRUE,"",$B68&amp;" "&amp;VLOOKUP(I$34&amp;$B68,'BASES DE DATOS'!$F$3:$J$1796,4,0)))</f>
        <v>#REF!</v>
      </c>
      <c r="J68" t="e">
        <f>IF(LEN(J$34&amp;$B68)&lt;&gt;20,"",IF(ISERROR(VLOOKUP(J$34&amp;$B68,'BASES DE DATOS'!$F$3:$J$1796,4,0))=TRUE,"",$B68&amp;" "&amp;VLOOKUP(J$34&amp;$B68,'BASES DE DATOS'!$F$3:$J$1796,4,0)))</f>
        <v>#REF!</v>
      </c>
      <c r="K68" t="e">
        <f>IF(LEN(K$34&amp;$B68)&lt;&gt;20,"",IF(ISERROR(VLOOKUP(K$34&amp;$B68,'BASES DE DATOS'!$F$3:$J$1796,4,0))=TRUE,"",$B68&amp;" "&amp;VLOOKUP(K$34&amp;$B68,'BASES DE DATOS'!$F$3:$J$1796,4,0)))</f>
        <v>#REF!</v>
      </c>
      <c r="L68" t="e">
        <f>IF(LEN(L$34&amp;$B68)&lt;&gt;20,"",IF(ISERROR(VLOOKUP(L$34&amp;$B68,'BASES DE DATOS'!$F$3:$J$1796,4,0))=TRUE,"",$B68&amp;" "&amp;VLOOKUP(L$34&amp;$B68,'BASES DE DATOS'!$F$3:$J$1796,4,0)))</f>
        <v>#REF!</v>
      </c>
      <c r="M68" t="e">
        <f>IF(LEN(M$34&amp;$B68)&lt;&gt;20,"",IF(ISERROR(VLOOKUP(M$34&amp;$B68,'BASES DE DATOS'!$F$3:$J$1796,4,0))=TRUE,"",$B68&amp;" "&amp;VLOOKUP(M$34&amp;$B68,'BASES DE DATOS'!$F$3:$J$1796,4,0)))</f>
        <v>#REF!</v>
      </c>
      <c r="N68" t="e">
        <f>IF(LEN(N$34&amp;$B68)&lt;&gt;20,"",IF(ISERROR(VLOOKUP(N$34&amp;$B68,'BASES DE DATOS'!$F$3:$J$1796,4,0))=TRUE,"",$B68&amp;" "&amp;VLOOKUP(N$34&amp;$B68,'BASES DE DATOS'!$F$3:$J$1796,4,0)))</f>
        <v>#REF!</v>
      </c>
      <c r="O68" t="e">
        <f>IF(LEN(O$34&amp;$B68)&lt;&gt;20,"",IF(ISERROR(VLOOKUP(O$34&amp;$B68,'BASES DE DATOS'!$F$3:$J$1796,4,0))=TRUE,"",$B68&amp;" "&amp;VLOOKUP(O$34&amp;$B68,'BASES DE DATOS'!$F$3:$J$1796,4,0)))</f>
        <v>#REF!</v>
      </c>
      <c r="P68" t="e">
        <f>IF(LEN(P$34&amp;$B68)&lt;&gt;20,"",IF(ISERROR(VLOOKUP(P$34&amp;$B68,'BASES DE DATOS'!$F$3:$J$1796,4,0))=TRUE,"",$B68&amp;" "&amp;VLOOKUP(P$34&amp;$B68,'BASES DE DATOS'!$F$3:$J$1796,4,0)))</f>
        <v>#REF!</v>
      </c>
      <c r="Q68" t="e">
        <f>IF(LEN(Q$34&amp;$B68)&lt;&gt;20,"",IF(ISERROR(VLOOKUP(Q$34&amp;$B68,'BASES DE DATOS'!$F$3:$J$1796,4,0))=TRUE,"",$B68&amp;" "&amp;VLOOKUP(Q$34&amp;$B68,'BASES DE DATOS'!$F$3:$J$1796,4,0)))</f>
        <v>#REF!</v>
      </c>
      <c r="R68" t="e">
        <f>IF(LEN(R$34&amp;$B68)&lt;&gt;20,"",IF(ISERROR(VLOOKUP(R$34&amp;$B68,'BASES DE DATOS'!$F$3:$J$1796,4,0))=TRUE,"",$B68&amp;" "&amp;VLOOKUP(R$34&amp;$B68,'BASES DE DATOS'!$F$3:$J$1796,4,0)))</f>
        <v>#REF!</v>
      </c>
      <c r="S68" t="e">
        <f>IF(LEN(S$34&amp;$B68)&lt;&gt;20,"",IF(ISERROR(VLOOKUP(S$34&amp;$B68,'BASES DE DATOS'!$F$3:$J$1796,4,0))=TRUE,"",$B68&amp;" "&amp;VLOOKUP(S$34&amp;$B68,'BASES DE DATOS'!$F$3:$J$1796,4,0)))</f>
        <v>#REF!</v>
      </c>
      <c r="T68" t="e">
        <f>IF(LEN(T$34&amp;$B68)&lt;&gt;20,"",IF(ISERROR(VLOOKUP(T$34&amp;$B68,'BASES DE DATOS'!$F$3:$J$1796,4,0))=TRUE,"",$B68&amp;" "&amp;VLOOKUP(T$34&amp;$B68,'BASES DE DATOS'!$F$3:$J$1796,4,0)))</f>
        <v>#REF!</v>
      </c>
      <c r="U68" t="e">
        <f>IF(LEN(U$34&amp;$B68)&lt;&gt;20,"",IF(ISERROR(VLOOKUP(U$34&amp;$B68,'BASES DE DATOS'!$F$3:$J$1796,4,0))=TRUE,"",$B68&amp;" "&amp;VLOOKUP(U$34&amp;$B68,'BASES DE DATOS'!$F$3:$J$1796,4,0)))</f>
        <v>#REF!</v>
      </c>
      <c r="V68" t="e">
        <f>IF(LEN(V$34&amp;$B68)&lt;&gt;20,"",IF(ISERROR(VLOOKUP(V$34&amp;$B68,'BASES DE DATOS'!$F$3:$J$1796,4,0))=TRUE,"",$B68&amp;" "&amp;VLOOKUP(V$34&amp;$B68,'BASES DE DATOS'!$F$3:$J$1796,4,0)))</f>
        <v>#REF!</v>
      </c>
    </row>
    <row r="69" spans="1:22" x14ac:dyDescent="0.2">
      <c r="A69">
        <f t="shared" si="0"/>
        <v>237</v>
      </c>
      <c r="B69" s="2" t="s">
        <v>58</v>
      </c>
      <c r="C69" t="e">
        <f>IF(LEN(C$34&amp;$B69)&lt;&gt;20,"",IF(ISERROR(VLOOKUP(C$34&amp;$B69,'BASES DE DATOS'!$F$3:$J$1796,4,0))=TRUE,"",$B69&amp;" "&amp;VLOOKUP(C$34&amp;$B69,'BASES DE DATOS'!$F$3:$J$1796,4,0)))</f>
        <v>#REF!</v>
      </c>
      <c r="D69" t="e">
        <f>IF(LEN(D$34&amp;$B69)&lt;&gt;20,"",IF(ISERROR(VLOOKUP(D$34&amp;$B69,'BASES DE DATOS'!$F$3:$J$1796,4,0))=TRUE,"",$B69&amp;" "&amp;VLOOKUP(D$34&amp;$B69,'BASES DE DATOS'!$F$3:$J$1796,4,0)))</f>
        <v>#REF!</v>
      </c>
      <c r="E69" t="e">
        <f>IF(LEN(E$34&amp;$B69)&lt;&gt;20,"",IF(ISERROR(VLOOKUP(E$34&amp;$B69,'BASES DE DATOS'!$F$3:$J$1796,4,0))=TRUE,"",$B69&amp;" "&amp;VLOOKUP(E$34&amp;$B69,'BASES DE DATOS'!$F$3:$J$1796,4,0)))</f>
        <v>#REF!</v>
      </c>
      <c r="F69" t="e">
        <f>IF(LEN(F$34&amp;$B69)&lt;&gt;20,"",IF(ISERROR(VLOOKUP(F$34&amp;$B69,'BASES DE DATOS'!$F$3:$J$1796,4,0))=TRUE,"",$B69&amp;" "&amp;VLOOKUP(F$34&amp;$B69,'BASES DE DATOS'!$F$3:$J$1796,4,0)))</f>
        <v>#REF!</v>
      </c>
      <c r="G69" t="e">
        <f>IF(LEN(G$34&amp;$B69)&lt;&gt;20,"",IF(ISERROR(VLOOKUP(G$34&amp;$B69,'BASES DE DATOS'!$F$3:$J$1796,4,0))=TRUE,"",$B69&amp;" "&amp;VLOOKUP(G$34&amp;$B69,'BASES DE DATOS'!$F$3:$J$1796,4,0)))</f>
        <v>#REF!</v>
      </c>
      <c r="H69" t="e">
        <f>IF(LEN(H$34&amp;$B69)&lt;&gt;20,"",IF(ISERROR(VLOOKUP(H$34&amp;$B69,'BASES DE DATOS'!$F$3:$J$1796,4,0))=TRUE,"",$B69&amp;" "&amp;VLOOKUP(H$34&amp;$B69,'BASES DE DATOS'!$F$3:$J$1796,4,0)))</f>
        <v>#REF!</v>
      </c>
      <c r="I69" t="e">
        <f>IF(LEN(I$34&amp;$B69)&lt;&gt;20,"",IF(ISERROR(VLOOKUP(I$34&amp;$B69,'BASES DE DATOS'!$F$3:$J$1796,4,0))=TRUE,"",$B69&amp;" "&amp;VLOOKUP(I$34&amp;$B69,'BASES DE DATOS'!$F$3:$J$1796,4,0)))</f>
        <v>#REF!</v>
      </c>
      <c r="J69" t="e">
        <f>IF(LEN(J$34&amp;$B69)&lt;&gt;20,"",IF(ISERROR(VLOOKUP(J$34&amp;$B69,'BASES DE DATOS'!$F$3:$J$1796,4,0))=TRUE,"",$B69&amp;" "&amp;VLOOKUP(J$34&amp;$B69,'BASES DE DATOS'!$F$3:$J$1796,4,0)))</f>
        <v>#REF!</v>
      </c>
      <c r="K69" t="e">
        <f>IF(LEN(K$34&amp;$B69)&lt;&gt;20,"",IF(ISERROR(VLOOKUP(K$34&amp;$B69,'BASES DE DATOS'!$F$3:$J$1796,4,0))=TRUE,"",$B69&amp;" "&amp;VLOOKUP(K$34&amp;$B69,'BASES DE DATOS'!$F$3:$J$1796,4,0)))</f>
        <v>#REF!</v>
      </c>
      <c r="L69" t="e">
        <f>IF(LEN(L$34&amp;$B69)&lt;&gt;20,"",IF(ISERROR(VLOOKUP(L$34&amp;$B69,'BASES DE DATOS'!$F$3:$J$1796,4,0))=TRUE,"",$B69&amp;" "&amp;VLOOKUP(L$34&amp;$B69,'BASES DE DATOS'!$F$3:$J$1796,4,0)))</f>
        <v>#REF!</v>
      </c>
      <c r="M69" t="e">
        <f>IF(LEN(M$34&amp;$B69)&lt;&gt;20,"",IF(ISERROR(VLOOKUP(M$34&amp;$B69,'BASES DE DATOS'!$F$3:$J$1796,4,0))=TRUE,"",$B69&amp;" "&amp;VLOOKUP(M$34&amp;$B69,'BASES DE DATOS'!$F$3:$J$1796,4,0)))</f>
        <v>#REF!</v>
      </c>
      <c r="N69" t="e">
        <f>IF(LEN(N$34&amp;$B69)&lt;&gt;20,"",IF(ISERROR(VLOOKUP(N$34&amp;$B69,'BASES DE DATOS'!$F$3:$J$1796,4,0))=TRUE,"",$B69&amp;" "&amp;VLOOKUP(N$34&amp;$B69,'BASES DE DATOS'!$F$3:$J$1796,4,0)))</f>
        <v>#REF!</v>
      </c>
      <c r="O69" t="e">
        <f>IF(LEN(O$34&amp;$B69)&lt;&gt;20,"",IF(ISERROR(VLOOKUP(O$34&amp;$B69,'BASES DE DATOS'!$F$3:$J$1796,4,0))=TRUE,"",$B69&amp;" "&amp;VLOOKUP(O$34&amp;$B69,'BASES DE DATOS'!$F$3:$J$1796,4,0)))</f>
        <v>#REF!</v>
      </c>
      <c r="P69" t="e">
        <f>IF(LEN(P$34&amp;$B69)&lt;&gt;20,"",IF(ISERROR(VLOOKUP(P$34&amp;$B69,'BASES DE DATOS'!$F$3:$J$1796,4,0))=TRUE,"",$B69&amp;" "&amp;VLOOKUP(P$34&amp;$B69,'BASES DE DATOS'!$F$3:$J$1796,4,0)))</f>
        <v>#REF!</v>
      </c>
      <c r="Q69" t="e">
        <f>IF(LEN(Q$34&amp;$B69)&lt;&gt;20,"",IF(ISERROR(VLOOKUP(Q$34&amp;$B69,'BASES DE DATOS'!$F$3:$J$1796,4,0))=TRUE,"",$B69&amp;" "&amp;VLOOKUP(Q$34&amp;$B69,'BASES DE DATOS'!$F$3:$J$1796,4,0)))</f>
        <v>#REF!</v>
      </c>
      <c r="R69" t="e">
        <f>IF(LEN(R$34&amp;$B69)&lt;&gt;20,"",IF(ISERROR(VLOOKUP(R$34&amp;$B69,'BASES DE DATOS'!$F$3:$J$1796,4,0))=TRUE,"",$B69&amp;" "&amp;VLOOKUP(R$34&amp;$B69,'BASES DE DATOS'!$F$3:$J$1796,4,0)))</f>
        <v>#REF!</v>
      </c>
      <c r="S69" t="e">
        <f>IF(LEN(S$34&amp;$B69)&lt;&gt;20,"",IF(ISERROR(VLOOKUP(S$34&amp;$B69,'BASES DE DATOS'!$F$3:$J$1796,4,0))=TRUE,"",$B69&amp;" "&amp;VLOOKUP(S$34&amp;$B69,'BASES DE DATOS'!$F$3:$J$1796,4,0)))</f>
        <v>#REF!</v>
      </c>
      <c r="T69" t="e">
        <f>IF(LEN(T$34&amp;$B69)&lt;&gt;20,"",IF(ISERROR(VLOOKUP(T$34&amp;$B69,'BASES DE DATOS'!$F$3:$J$1796,4,0))=TRUE,"",$B69&amp;" "&amp;VLOOKUP(T$34&amp;$B69,'BASES DE DATOS'!$F$3:$J$1796,4,0)))</f>
        <v>#REF!</v>
      </c>
      <c r="U69" t="e">
        <f>IF(LEN(U$34&amp;$B69)&lt;&gt;20,"",IF(ISERROR(VLOOKUP(U$34&amp;$B69,'BASES DE DATOS'!$F$3:$J$1796,4,0))=TRUE,"",$B69&amp;" "&amp;VLOOKUP(U$34&amp;$B69,'BASES DE DATOS'!$F$3:$J$1796,4,0)))</f>
        <v>#REF!</v>
      </c>
      <c r="V69" t="e">
        <f>IF(LEN(V$34&amp;$B69)&lt;&gt;20,"",IF(ISERROR(VLOOKUP(V$34&amp;$B69,'BASES DE DATOS'!$F$3:$J$1796,4,0))=TRUE,"",$B69&amp;" "&amp;VLOOKUP(V$34&amp;$B69,'BASES DE DATOS'!$F$3:$J$1796,4,0)))</f>
        <v>#REF!</v>
      </c>
    </row>
    <row r="70" spans="1:22" x14ac:dyDescent="0.2">
      <c r="A70">
        <f t="shared" si="0"/>
        <v>243</v>
      </c>
      <c r="B70" s="2" t="s">
        <v>59</v>
      </c>
      <c r="C70" t="e">
        <f>IF(LEN(C$34&amp;$B70)&lt;&gt;20,"",IF(ISERROR(VLOOKUP(C$34&amp;$B70,'BASES DE DATOS'!$F$3:$J$1796,4,0))=TRUE,"",$B70&amp;" "&amp;VLOOKUP(C$34&amp;$B70,'BASES DE DATOS'!$F$3:$J$1796,4,0)))</f>
        <v>#REF!</v>
      </c>
      <c r="D70" t="e">
        <f>IF(LEN(D$34&amp;$B70)&lt;&gt;20,"",IF(ISERROR(VLOOKUP(D$34&amp;$B70,'BASES DE DATOS'!$F$3:$J$1796,4,0))=TRUE,"",$B70&amp;" "&amp;VLOOKUP(D$34&amp;$B70,'BASES DE DATOS'!$F$3:$J$1796,4,0)))</f>
        <v>#REF!</v>
      </c>
      <c r="E70" t="e">
        <f>IF(LEN(E$34&amp;$B70)&lt;&gt;20,"",IF(ISERROR(VLOOKUP(E$34&amp;$B70,'BASES DE DATOS'!$F$3:$J$1796,4,0))=TRUE,"",$B70&amp;" "&amp;VLOOKUP(E$34&amp;$B70,'BASES DE DATOS'!$F$3:$J$1796,4,0)))</f>
        <v>#REF!</v>
      </c>
      <c r="F70" t="e">
        <f>IF(LEN(F$34&amp;$B70)&lt;&gt;20,"",IF(ISERROR(VLOOKUP(F$34&amp;$B70,'BASES DE DATOS'!$F$3:$J$1796,4,0))=TRUE,"",$B70&amp;" "&amp;VLOOKUP(F$34&amp;$B70,'BASES DE DATOS'!$F$3:$J$1796,4,0)))</f>
        <v>#REF!</v>
      </c>
      <c r="G70" t="e">
        <f>IF(LEN(G$34&amp;$B70)&lt;&gt;20,"",IF(ISERROR(VLOOKUP(G$34&amp;$B70,'BASES DE DATOS'!$F$3:$J$1796,4,0))=TRUE,"",$B70&amp;" "&amp;VLOOKUP(G$34&amp;$B70,'BASES DE DATOS'!$F$3:$J$1796,4,0)))</f>
        <v>#REF!</v>
      </c>
      <c r="H70" t="e">
        <f>IF(LEN(H$34&amp;$B70)&lt;&gt;20,"",IF(ISERROR(VLOOKUP(H$34&amp;$B70,'BASES DE DATOS'!$F$3:$J$1796,4,0))=TRUE,"",$B70&amp;" "&amp;VLOOKUP(H$34&amp;$B70,'BASES DE DATOS'!$F$3:$J$1796,4,0)))</f>
        <v>#REF!</v>
      </c>
      <c r="I70" t="e">
        <f>IF(LEN(I$34&amp;$B70)&lt;&gt;20,"",IF(ISERROR(VLOOKUP(I$34&amp;$B70,'BASES DE DATOS'!$F$3:$J$1796,4,0))=TRUE,"",$B70&amp;" "&amp;VLOOKUP(I$34&amp;$B70,'BASES DE DATOS'!$F$3:$J$1796,4,0)))</f>
        <v>#REF!</v>
      </c>
      <c r="J70" t="e">
        <f>IF(LEN(J$34&amp;$B70)&lt;&gt;20,"",IF(ISERROR(VLOOKUP(J$34&amp;$B70,'BASES DE DATOS'!$F$3:$J$1796,4,0))=TRUE,"",$B70&amp;" "&amp;VLOOKUP(J$34&amp;$B70,'BASES DE DATOS'!$F$3:$J$1796,4,0)))</f>
        <v>#REF!</v>
      </c>
      <c r="K70" t="e">
        <f>IF(LEN(K$34&amp;$B70)&lt;&gt;20,"",IF(ISERROR(VLOOKUP(K$34&amp;$B70,'BASES DE DATOS'!$F$3:$J$1796,4,0))=TRUE,"",$B70&amp;" "&amp;VLOOKUP(K$34&amp;$B70,'BASES DE DATOS'!$F$3:$J$1796,4,0)))</f>
        <v>#REF!</v>
      </c>
      <c r="L70" t="e">
        <f>IF(LEN(L$34&amp;$B70)&lt;&gt;20,"",IF(ISERROR(VLOOKUP(L$34&amp;$B70,'BASES DE DATOS'!$F$3:$J$1796,4,0))=TRUE,"",$B70&amp;" "&amp;VLOOKUP(L$34&amp;$B70,'BASES DE DATOS'!$F$3:$J$1796,4,0)))</f>
        <v>#REF!</v>
      </c>
      <c r="M70" t="e">
        <f>IF(LEN(M$34&amp;$B70)&lt;&gt;20,"",IF(ISERROR(VLOOKUP(M$34&amp;$B70,'BASES DE DATOS'!$F$3:$J$1796,4,0))=TRUE,"",$B70&amp;" "&amp;VLOOKUP(M$34&amp;$B70,'BASES DE DATOS'!$F$3:$J$1796,4,0)))</f>
        <v>#REF!</v>
      </c>
      <c r="N70" t="e">
        <f>IF(LEN(N$34&amp;$B70)&lt;&gt;20,"",IF(ISERROR(VLOOKUP(N$34&amp;$B70,'BASES DE DATOS'!$F$3:$J$1796,4,0))=TRUE,"",$B70&amp;" "&amp;VLOOKUP(N$34&amp;$B70,'BASES DE DATOS'!$F$3:$J$1796,4,0)))</f>
        <v>#REF!</v>
      </c>
      <c r="O70" t="e">
        <f>IF(LEN(O$34&amp;$B70)&lt;&gt;20,"",IF(ISERROR(VLOOKUP(O$34&amp;$B70,'BASES DE DATOS'!$F$3:$J$1796,4,0))=TRUE,"",$B70&amp;" "&amp;VLOOKUP(O$34&amp;$B70,'BASES DE DATOS'!$F$3:$J$1796,4,0)))</f>
        <v>#REF!</v>
      </c>
      <c r="P70" t="e">
        <f>IF(LEN(P$34&amp;$B70)&lt;&gt;20,"",IF(ISERROR(VLOOKUP(P$34&amp;$B70,'BASES DE DATOS'!$F$3:$J$1796,4,0))=TRUE,"",$B70&amp;" "&amp;VLOOKUP(P$34&amp;$B70,'BASES DE DATOS'!$F$3:$J$1796,4,0)))</f>
        <v>#REF!</v>
      </c>
      <c r="Q70" t="e">
        <f>IF(LEN(Q$34&amp;$B70)&lt;&gt;20,"",IF(ISERROR(VLOOKUP(Q$34&amp;$B70,'BASES DE DATOS'!$F$3:$J$1796,4,0))=TRUE,"",$B70&amp;" "&amp;VLOOKUP(Q$34&amp;$B70,'BASES DE DATOS'!$F$3:$J$1796,4,0)))</f>
        <v>#REF!</v>
      </c>
      <c r="R70" t="e">
        <f>IF(LEN(R$34&amp;$B70)&lt;&gt;20,"",IF(ISERROR(VLOOKUP(R$34&amp;$B70,'BASES DE DATOS'!$F$3:$J$1796,4,0))=TRUE,"",$B70&amp;" "&amp;VLOOKUP(R$34&amp;$B70,'BASES DE DATOS'!$F$3:$J$1796,4,0)))</f>
        <v>#REF!</v>
      </c>
      <c r="S70" t="e">
        <f>IF(LEN(S$34&amp;$B70)&lt;&gt;20,"",IF(ISERROR(VLOOKUP(S$34&amp;$B70,'BASES DE DATOS'!$F$3:$J$1796,4,0))=TRUE,"",$B70&amp;" "&amp;VLOOKUP(S$34&amp;$B70,'BASES DE DATOS'!$F$3:$J$1796,4,0)))</f>
        <v>#REF!</v>
      </c>
      <c r="T70" t="e">
        <f>IF(LEN(T$34&amp;$B70)&lt;&gt;20,"",IF(ISERROR(VLOOKUP(T$34&amp;$B70,'BASES DE DATOS'!$F$3:$J$1796,4,0))=TRUE,"",$B70&amp;" "&amp;VLOOKUP(T$34&amp;$B70,'BASES DE DATOS'!$F$3:$J$1796,4,0)))</f>
        <v>#REF!</v>
      </c>
      <c r="U70" t="e">
        <f>IF(LEN(U$34&amp;$B70)&lt;&gt;20,"",IF(ISERROR(VLOOKUP(U$34&amp;$B70,'BASES DE DATOS'!$F$3:$J$1796,4,0))=TRUE,"",$B70&amp;" "&amp;VLOOKUP(U$34&amp;$B70,'BASES DE DATOS'!$F$3:$J$1796,4,0)))</f>
        <v>#REF!</v>
      </c>
      <c r="V70" t="e">
        <f>IF(LEN(V$34&amp;$B70)&lt;&gt;20,"",IF(ISERROR(VLOOKUP(V$34&amp;$B70,'BASES DE DATOS'!$F$3:$J$1796,4,0))=TRUE,"",$B70&amp;" "&amp;VLOOKUP(V$34&amp;$B70,'BASES DE DATOS'!$F$3:$J$1796,4,0)))</f>
        <v>#REF!</v>
      </c>
    </row>
    <row r="71" spans="1:22" x14ac:dyDescent="0.2">
      <c r="A71">
        <f t="shared" si="0"/>
        <v>249</v>
      </c>
      <c r="B71" s="2" t="s">
        <v>60</v>
      </c>
      <c r="C71" t="e">
        <f>IF(LEN(C$34&amp;$B71)&lt;&gt;20,"",IF(ISERROR(VLOOKUP(C$34&amp;$B71,'BASES DE DATOS'!$F$3:$J$1796,4,0))=TRUE,"",$B71&amp;" "&amp;VLOOKUP(C$34&amp;$B71,'BASES DE DATOS'!$F$3:$J$1796,4,0)))</f>
        <v>#REF!</v>
      </c>
      <c r="D71" t="e">
        <f>IF(LEN(D$34&amp;$B71)&lt;&gt;20,"",IF(ISERROR(VLOOKUP(D$34&amp;$B71,'BASES DE DATOS'!$F$3:$J$1796,4,0))=TRUE,"",$B71&amp;" "&amp;VLOOKUP(D$34&amp;$B71,'BASES DE DATOS'!$F$3:$J$1796,4,0)))</f>
        <v>#REF!</v>
      </c>
      <c r="E71" t="e">
        <f>IF(LEN(E$34&amp;$B71)&lt;&gt;20,"",IF(ISERROR(VLOOKUP(E$34&amp;$B71,'BASES DE DATOS'!$F$3:$J$1796,4,0))=TRUE,"",$B71&amp;" "&amp;VLOOKUP(E$34&amp;$B71,'BASES DE DATOS'!$F$3:$J$1796,4,0)))</f>
        <v>#REF!</v>
      </c>
      <c r="F71" t="e">
        <f>IF(LEN(F$34&amp;$B71)&lt;&gt;20,"",IF(ISERROR(VLOOKUP(F$34&amp;$B71,'BASES DE DATOS'!$F$3:$J$1796,4,0))=TRUE,"",$B71&amp;" "&amp;VLOOKUP(F$34&amp;$B71,'BASES DE DATOS'!$F$3:$J$1796,4,0)))</f>
        <v>#REF!</v>
      </c>
      <c r="G71" t="e">
        <f>IF(LEN(G$34&amp;$B71)&lt;&gt;20,"",IF(ISERROR(VLOOKUP(G$34&amp;$B71,'BASES DE DATOS'!$F$3:$J$1796,4,0))=TRUE,"",$B71&amp;" "&amp;VLOOKUP(G$34&amp;$B71,'BASES DE DATOS'!$F$3:$J$1796,4,0)))</f>
        <v>#REF!</v>
      </c>
      <c r="H71" t="e">
        <f>IF(LEN(H$34&amp;$B71)&lt;&gt;20,"",IF(ISERROR(VLOOKUP(H$34&amp;$B71,'BASES DE DATOS'!$F$3:$J$1796,4,0))=TRUE,"",$B71&amp;" "&amp;VLOOKUP(H$34&amp;$B71,'BASES DE DATOS'!$F$3:$J$1796,4,0)))</f>
        <v>#REF!</v>
      </c>
      <c r="I71" t="e">
        <f>IF(LEN(I$34&amp;$B71)&lt;&gt;20,"",IF(ISERROR(VLOOKUP(I$34&amp;$B71,'BASES DE DATOS'!$F$3:$J$1796,4,0))=TRUE,"",$B71&amp;" "&amp;VLOOKUP(I$34&amp;$B71,'BASES DE DATOS'!$F$3:$J$1796,4,0)))</f>
        <v>#REF!</v>
      </c>
      <c r="J71" t="e">
        <f>IF(LEN(J$34&amp;$B71)&lt;&gt;20,"",IF(ISERROR(VLOOKUP(J$34&amp;$B71,'BASES DE DATOS'!$F$3:$J$1796,4,0))=TRUE,"",$B71&amp;" "&amp;VLOOKUP(J$34&amp;$B71,'BASES DE DATOS'!$F$3:$J$1796,4,0)))</f>
        <v>#REF!</v>
      </c>
      <c r="K71" t="e">
        <f>IF(LEN(K$34&amp;$B71)&lt;&gt;20,"",IF(ISERROR(VLOOKUP(K$34&amp;$B71,'BASES DE DATOS'!$F$3:$J$1796,4,0))=TRUE,"",$B71&amp;" "&amp;VLOOKUP(K$34&amp;$B71,'BASES DE DATOS'!$F$3:$J$1796,4,0)))</f>
        <v>#REF!</v>
      </c>
      <c r="L71" t="e">
        <f>IF(LEN(L$34&amp;$B71)&lt;&gt;20,"",IF(ISERROR(VLOOKUP(L$34&amp;$B71,'BASES DE DATOS'!$F$3:$J$1796,4,0))=TRUE,"",$B71&amp;" "&amp;VLOOKUP(L$34&amp;$B71,'BASES DE DATOS'!$F$3:$J$1796,4,0)))</f>
        <v>#REF!</v>
      </c>
      <c r="M71" t="e">
        <f>IF(LEN(M$34&amp;$B71)&lt;&gt;20,"",IF(ISERROR(VLOOKUP(M$34&amp;$B71,'BASES DE DATOS'!$F$3:$J$1796,4,0))=TRUE,"",$B71&amp;" "&amp;VLOOKUP(M$34&amp;$B71,'BASES DE DATOS'!$F$3:$J$1796,4,0)))</f>
        <v>#REF!</v>
      </c>
      <c r="N71" t="e">
        <f>IF(LEN(N$34&amp;$B71)&lt;&gt;20,"",IF(ISERROR(VLOOKUP(N$34&amp;$B71,'BASES DE DATOS'!$F$3:$J$1796,4,0))=TRUE,"",$B71&amp;" "&amp;VLOOKUP(N$34&amp;$B71,'BASES DE DATOS'!$F$3:$J$1796,4,0)))</f>
        <v>#REF!</v>
      </c>
      <c r="O71" t="e">
        <f>IF(LEN(O$34&amp;$B71)&lt;&gt;20,"",IF(ISERROR(VLOOKUP(O$34&amp;$B71,'BASES DE DATOS'!$F$3:$J$1796,4,0))=TRUE,"",$B71&amp;" "&amp;VLOOKUP(O$34&amp;$B71,'BASES DE DATOS'!$F$3:$J$1796,4,0)))</f>
        <v>#REF!</v>
      </c>
      <c r="P71" t="e">
        <f>IF(LEN(P$34&amp;$B71)&lt;&gt;20,"",IF(ISERROR(VLOOKUP(P$34&amp;$B71,'BASES DE DATOS'!$F$3:$J$1796,4,0))=TRUE,"",$B71&amp;" "&amp;VLOOKUP(P$34&amp;$B71,'BASES DE DATOS'!$F$3:$J$1796,4,0)))</f>
        <v>#REF!</v>
      </c>
      <c r="Q71" t="e">
        <f>IF(LEN(Q$34&amp;$B71)&lt;&gt;20,"",IF(ISERROR(VLOOKUP(Q$34&amp;$B71,'BASES DE DATOS'!$F$3:$J$1796,4,0))=TRUE,"",$B71&amp;" "&amp;VLOOKUP(Q$34&amp;$B71,'BASES DE DATOS'!$F$3:$J$1796,4,0)))</f>
        <v>#REF!</v>
      </c>
      <c r="R71" t="e">
        <f>IF(LEN(R$34&amp;$B71)&lt;&gt;20,"",IF(ISERROR(VLOOKUP(R$34&amp;$B71,'BASES DE DATOS'!$F$3:$J$1796,4,0))=TRUE,"",$B71&amp;" "&amp;VLOOKUP(R$34&amp;$B71,'BASES DE DATOS'!$F$3:$J$1796,4,0)))</f>
        <v>#REF!</v>
      </c>
      <c r="S71" t="e">
        <f>IF(LEN(S$34&amp;$B71)&lt;&gt;20,"",IF(ISERROR(VLOOKUP(S$34&amp;$B71,'BASES DE DATOS'!$F$3:$J$1796,4,0))=TRUE,"",$B71&amp;" "&amp;VLOOKUP(S$34&amp;$B71,'BASES DE DATOS'!$F$3:$J$1796,4,0)))</f>
        <v>#REF!</v>
      </c>
      <c r="T71" t="e">
        <f>IF(LEN(T$34&amp;$B71)&lt;&gt;20,"",IF(ISERROR(VLOOKUP(T$34&amp;$B71,'BASES DE DATOS'!$F$3:$J$1796,4,0))=TRUE,"",$B71&amp;" "&amp;VLOOKUP(T$34&amp;$B71,'BASES DE DATOS'!$F$3:$J$1796,4,0)))</f>
        <v>#REF!</v>
      </c>
      <c r="U71" t="e">
        <f>IF(LEN(U$34&amp;$B71)&lt;&gt;20,"",IF(ISERROR(VLOOKUP(U$34&amp;$B71,'BASES DE DATOS'!$F$3:$J$1796,4,0))=TRUE,"",$B71&amp;" "&amp;VLOOKUP(U$34&amp;$B71,'BASES DE DATOS'!$F$3:$J$1796,4,0)))</f>
        <v>#REF!</v>
      </c>
      <c r="V71" t="e">
        <f>IF(LEN(V$34&amp;$B71)&lt;&gt;20,"",IF(ISERROR(VLOOKUP(V$34&amp;$B71,'BASES DE DATOS'!$F$3:$J$1796,4,0))=TRUE,"",$B71&amp;" "&amp;VLOOKUP(V$34&amp;$B71,'BASES DE DATOS'!$F$3:$J$1796,4,0)))</f>
        <v>#REF!</v>
      </c>
    </row>
    <row r="72" spans="1:22" x14ac:dyDescent="0.2">
      <c r="A72">
        <f t="shared" si="0"/>
        <v>255</v>
      </c>
      <c r="B72" s="2" t="s">
        <v>61</v>
      </c>
      <c r="C72" t="e">
        <f>IF(LEN(C$34&amp;$B72)&lt;&gt;20,"",IF(ISERROR(VLOOKUP(C$34&amp;$B72,'BASES DE DATOS'!$F$3:$J$1796,4,0))=TRUE,"",$B72&amp;" "&amp;VLOOKUP(C$34&amp;$B72,'BASES DE DATOS'!$F$3:$J$1796,4,0)))</f>
        <v>#REF!</v>
      </c>
      <c r="D72" t="e">
        <f>IF(LEN(D$34&amp;$B72)&lt;&gt;20,"",IF(ISERROR(VLOOKUP(D$34&amp;$B72,'BASES DE DATOS'!$F$3:$J$1796,4,0))=TRUE,"",$B72&amp;" "&amp;VLOOKUP(D$34&amp;$B72,'BASES DE DATOS'!$F$3:$J$1796,4,0)))</f>
        <v>#REF!</v>
      </c>
      <c r="E72" t="e">
        <f>IF(LEN(E$34&amp;$B72)&lt;&gt;20,"",IF(ISERROR(VLOOKUP(E$34&amp;$B72,'BASES DE DATOS'!$F$3:$J$1796,4,0))=TRUE,"",$B72&amp;" "&amp;VLOOKUP(E$34&amp;$B72,'BASES DE DATOS'!$F$3:$J$1796,4,0)))</f>
        <v>#REF!</v>
      </c>
      <c r="F72" t="e">
        <f>IF(LEN(F$34&amp;$B72)&lt;&gt;20,"",IF(ISERROR(VLOOKUP(F$34&amp;$B72,'BASES DE DATOS'!$F$3:$J$1796,4,0))=TRUE,"",$B72&amp;" "&amp;VLOOKUP(F$34&amp;$B72,'BASES DE DATOS'!$F$3:$J$1796,4,0)))</f>
        <v>#REF!</v>
      </c>
      <c r="G72" t="e">
        <f>IF(LEN(G$34&amp;$B72)&lt;&gt;20,"",IF(ISERROR(VLOOKUP(G$34&amp;$B72,'BASES DE DATOS'!$F$3:$J$1796,4,0))=TRUE,"",$B72&amp;" "&amp;VLOOKUP(G$34&amp;$B72,'BASES DE DATOS'!$F$3:$J$1796,4,0)))</f>
        <v>#REF!</v>
      </c>
      <c r="H72" t="e">
        <f>IF(LEN(H$34&amp;$B72)&lt;&gt;20,"",IF(ISERROR(VLOOKUP(H$34&amp;$B72,'BASES DE DATOS'!$F$3:$J$1796,4,0))=TRUE,"",$B72&amp;" "&amp;VLOOKUP(H$34&amp;$B72,'BASES DE DATOS'!$F$3:$J$1796,4,0)))</f>
        <v>#REF!</v>
      </c>
      <c r="I72" t="e">
        <f>IF(LEN(I$34&amp;$B72)&lt;&gt;20,"",IF(ISERROR(VLOOKUP(I$34&amp;$B72,'BASES DE DATOS'!$F$3:$J$1796,4,0))=TRUE,"",$B72&amp;" "&amp;VLOOKUP(I$34&amp;$B72,'BASES DE DATOS'!$F$3:$J$1796,4,0)))</f>
        <v>#REF!</v>
      </c>
      <c r="J72" t="e">
        <f>IF(LEN(J$34&amp;$B72)&lt;&gt;20,"",IF(ISERROR(VLOOKUP(J$34&amp;$B72,'BASES DE DATOS'!$F$3:$J$1796,4,0))=TRUE,"",$B72&amp;" "&amp;VLOOKUP(J$34&amp;$B72,'BASES DE DATOS'!$F$3:$J$1796,4,0)))</f>
        <v>#REF!</v>
      </c>
      <c r="K72" t="e">
        <f>IF(LEN(K$34&amp;$B72)&lt;&gt;20,"",IF(ISERROR(VLOOKUP(K$34&amp;$B72,'BASES DE DATOS'!$F$3:$J$1796,4,0))=TRUE,"",$B72&amp;" "&amp;VLOOKUP(K$34&amp;$B72,'BASES DE DATOS'!$F$3:$J$1796,4,0)))</f>
        <v>#REF!</v>
      </c>
      <c r="L72" t="e">
        <f>IF(LEN(L$34&amp;$B72)&lt;&gt;20,"",IF(ISERROR(VLOOKUP(L$34&amp;$B72,'BASES DE DATOS'!$F$3:$J$1796,4,0))=TRUE,"",$B72&amp;" "&amp;VLOOKUP(L$34&amp;$B72,'BASES DE DATOS'!$F$3:$J$1796,4,0)))</f>
        <v>#REF!</v>
      </c>
      <c r="M72" t="e">
        <f>IF(LEN(M$34&amp;$B72)&lt;&gt;20,"",IF(ISERROR(VLOOKUP(M$34&amp;$B72,'BASES DE DATOS'!$F$3:$J$1796,4,0))=TRUE,"",$B72&amp;" "&amp;VLOOKUP(M$34&amp;$B72,'BASES DE DATOS'!$F$3:$J$1796,4,0)))</f>
        <v>#REF!</v>
      </c>
      <c r="N72" t="e">
        <f>IF(LEN(N$34&amp;$B72)&lt;&gt;20,"",IF(ISERROR(VLOOKUP(N$34&amp;$B72,'BASES DE DATOS'!$F$3:$J$1796,4,0))=TRUE,"",$B72&amp;" "&amp;VLOOKUP(N$34&amp;$B72,'BASES DE DATOS'!$F$3:$J$1796,4,0)))</f>
        <v>#REF!</v>
      </c>
      <c r="O72" t="e">
        <f>IF(LEN(O$34&amp;$B72)&lt;&gt;20,"",IF(ISERROR(VLOOKUP(O$34&amp;$B72,'BASES DE DATOS'!$F$3:$J$1796,4,0))=TRUE,"",$B72&amp;" "&amp;VLOOKUP(O$34&amp;$B72,'BASES DE DATOS'!$F$3:$J$1796,4,0)))</f>
        <v>#REF!</v>
      </c>
      <c r="P72" t="e">
        <f>IF(LEN(P$34&amp;$B72)&lt;&gt;20,"",IF(ISERROR(VLOOKUP(P$34&amp;$B72,'BASES DE DATOS'!$F$3:$J$1796,4,0))=TRUE,"",$B72&amp;" "&amp;VLOOKUP(P$34&amp;$B72,'BASES DE DATOS'!$F$3:$J$1796,4,0)))</f>
        <v>#REF!</v>
      </c>
      <c r="Q72" t="e">
        <f>IF(LEN(Q$34&amp;$B72)&lt;&gt;20,"",IF(ISERROR(VLOOKUP(Q$34&amp;$B72,'BASES DE DATOS'!$F$3:$J$1796,4,0))=TRUE,"",$B72&amp;" "&amp;VLOOKUP(Q$34&amp;$B72,'BASES DE DATOS'!$F$3:$J$1796,4,0)))</f>
        <v>#REF!</v>
      </c>
      <c r="R72" t="e">
        <f>IF(LEN(R$34&amp;$B72)&lt;&gt;20,"",IF(ISERROR(VLOOKUP(R$34&amp;$B72,'BASES DE DATOS'!$F$3:$J$1796,4,0))=TRUE,"",$B72&amp;" "&amp;VLOOKUP(R$34&amp;$B72,'BASES DE DATOS'!$F$3:$J$1796,4,0)))</f>
        <v>#REF!</v>
      </c>
      <c r="S72" t="e">
        <f>IF(LEN(S$34&amp;$B72)&lt;&gt;20,"",IF(ISERROR(VLOOKUP(S$34&amp;$B72,'BASES DE DATOS'!$F$3:$J$1796,4,0))=TRUE,"",$B72&amp;" "&amp;VLOOKUP(S$34&amp;$B72,'BASES DE DATOS'!$F$3:$J$1796,4,0)))</f>
        <v>#REF!</v>
      </c>
      <c r="T72" t="e">
        <f>IF(LEN(T$34&amp;$B72)&lt;&gt;20,"",IF(ISERROR(VLOOKUP(T$34&amp;$B72,'BASES DE DATOS'!$F$3:$J$1796,4,0))=TRUE,"",$B72&amp;" "&amp;VLOOKUP(T$34&amp;$B72,'BASES DE DATOS'!$F$3:$J$1796,4,0)))</f>
        <v>#REF!</v>
      </c>
      <c r="U72" t="e">
        <f>IF(LEN(U$34&amp;$B72)&lt;&gt;20,"",IF(ISERROR(VLOOKUP(U$34&amp;$B72,'BASES DE DATOS'!$F$3:$J$1796,4,0))=TRUE,"",$B72&amp;" "&amp;VLOOKUP(U$34&amp;$B72,'BASES DE DATOS'!$F$3:$J$1796,4,0)))</f>
        <v>#REF!</v>
      </c>
      <c r="V72" t="e">
        <f>IF(LEN(V$34&amp;$B72)&lt;&gt;20,"",IF(ISERROR(VLOOKUP(V$34&amp;$B72,'BASES DE DATOS'!$F$3:$J$1796,4,0))=TRUE,"",$B72&amp;" "&amp;VLOOKUP(V$34&amp;$B72,'BASES DE DATOS'!$F$3:$J$1796,4,0)))</f>
        <v>#REF!</v>
      </c>
    </row>
    <row r="73" spans="1:22" x14ac:dyDescent="0.2">
      <c r="A73">
        <f t="shared" si="0"/>
        <v>261</v>
      </c>
      <c r="B73" s="2" t="s">
        <v>62</v>
      </c>
      <c r="C73" t="e">
        <f>IF(LEN(C$34&amp;$B73)&lt;&gt;20,"",IF(ISERROR(VLOOKUP(C$34&amp;$B73,'BASES DE DATOS'!$F$3:$J$1796,4,0))=TRUE,"",$B73&amp;" "&amp;VLOOKUP(C$34&amp;$B73,'BASES DE DATOS'!$F$3:$J$1796,4,0)))</f>
        <v>#REF!</v>
      </c>
      <c r="D73" t="e">
        <f>IF(LEN(D$34&amp;$B73)&lt;&gt;20,"",IF(ISERROR(VLOOKUP(D$34&amp;$B73,'BASES DE DATOS'!$F$3:$J$1796,4,0))=TRUE,"",$B73&amp;" "&amp;VLOOKUP(D$34&amp;$B73,'BASES DE DATOS'!$F$3:$J$1796,4,0)))</f>
        <v>#REF!</v>
      </c>
      <c r="E73" t="e">
        <f>IF(LEN(E$34&amp;$B73)&lt;&gt;20,"",IF(ISERROR(VLOOKUP(E$34&amp;$B73,'BASES DE DATOS'!$F$3:$J$1796,4,0))=TRUE,"",$B73&amp;" "&amp;VLOOKUP(E$34&amp;$B73,'BASES DE DATOS'!$F$3:$J$1796,4,0)))</f>
        <v>#REF!</v>
      </c>
      <c r="F73" t="e">
        <f>IF(LEN(F$34&amp;$B73)&lt;&gt;20,"",IF(ISERROR(VLOOKUP(F$34&amp;$B73,'BASES DE DATOS'!$F$3:$J$1796,4,0))=TRUE,"",$B73&amp;" "&amp;VLOOKUP(F$34&amp;$B73,'BASES DE DATOS'!$F$3:$J$1796,4,0)))</f>
        <v>#REF!</v>
      </c>
      <c r="G73" t="e">
        <f>IF(LEN(G$34&amp;$B73)&lt;&gt;20,"",IF(ISERROR(VLOOKUP(G$34&amp;$B73,'BASES DE DATOS'!$F$3:$J$1796,4,0))=TRUE,"",$B73&amp;" "&amp;VLOOKUP(G$34&amp;$B73,'BASES DE DATOS'!$F$3:$J$1796,4,0)))</f>
        <v>#REF!</v>
      </c>
      <c r="H73" t="e">
        <f>IF(LEN(H$34&amp;$B73)&lt;&gt;20,"",IF(ISERROR(VLOOKUP(H$34&amp;$B73,'BASES DE DATOS'!$F$3:$J$1796,4,0))=TRUE,"",$B73&amp;" "&amp;VLOOKUP(H$34&amp;$B73,'BASES DE DATOS'!$F$3:$J$1796,4,0)))</f>
        <v>#REF!</v>
      </c>
      <c r="I73" t="e">
        <f>IF(LEN(I$34&amp;$B73)&lt;&gt;20,"",IF(ISERROR(VLOOKUP(I$34&amp;$B73,'BASES DE DATOS'!$F$3:$J$1796,4,0))=TRUE,"",$B73&amp;" "&amp;VLOOKUP(I$34&amp;$B73,'BASES DE DATOS'!$F$3:$J$1796,4,0)))</f>
        <v>#REF!</v>
      </c>
      <c r="J73" t="e">
        <f>IF(LEN(J$34&amp;$B73)&lt;&gt;20,"",IF(ISERROR(VLOOKUP(J$34&amp;$B73,'BASES DE DATOS'!$F$3:$J$1796,4,0))=TRUE,"",$B73&amp;" "&amp;VLOOKUP(J$34&amp;$B73,'BASES DE DATOS'!$F$3:$J$1796,4,0)))</f>
        <v>#REF!</v>
      </c>
      <c r="K73" t="e">
        <f>IF(LEN(K$34&amp;$B73)&lt;&gt;20,"",IF(ISERROR(VLOOKUP(K$34&amp;$B73,'BASES DE DATOS'!$F$3:$J$1796,4,0))=TRUE,"",$B73&amp;" "&amp;VLOOKUP(K$34&amp;$B73,'BASES DE DATOS'!$F$3:$J$1796,4,0)))</f>
        <v>#REF!</v>
      </c>
      <c r="L73" t="e">
        <f>IF(LEN(L$34&amp;$B73)&lt;&gt;20,"",IF(ISERROR(VLOOKUP(L$34&amp;$B73,'BASES DE DATOS'!$F$3:$J$1796,4,0))=TRUE,"",$B73&amp;" "&amp;VLOOKUP(L$34&amp;$B73,'BASES DE DATOS'!$F$3:$J$1796,4,0)))</f>
        <v>#REF!</v>
      </c>
      <c r="M73" t="e">
        <f>IF(LEN(M$34&amp;$B73)&lt;&gt;20,"",IF(ISERROR(VLOOKUP(M$34&amp;$B73,'BASES DE DATOS'!$F$3:$J$1796,4,0))=TRUE,"",$B73&amp;" "&amp;VLOOKUP(M$34&amp;$B73,'BASES DE DATOS'!$F$3:$J$1796,4,0)))</f>
        <v>#REF!</v>
      </c>
      <c r="N73" t="e">
        <f>IF(LEN(N$34&amp;$B73)&lt;&gt;20,"",IF(ISERROR(VLOOKUP(N$34&amp;$B73,'BASES DE DATOS'!$F$3:$J$1796,4,0))=TRUE,"",$B73&amp;" "&amp;VLOOKUP(N$34&amp;$B73,'BASES DE DATOS'!$F$3:$J$1796,4,0)))</f>
        <v>#REF!</v>
      </c>
      <c r="O73" t="e">
        <f>IF(LEN(O$34&amp;$B73)&lt;&gt;20,"",IF(ISERROR(VLOOKUP(O$34&amp;$B73,'BASES DE DATOS'!$F$3:$J$1796,4,0))=TRUE,"",$B73&amp;" "&amp;VLOOKUP(O$34&amp;$B73,'BASES DE DATOS'!$F$3:$J$1796,4,0)))</f>
        <v>#REF!</v>
      </c>
      <c r="P73" t="e">
        <f>IF(LEN(P$34&amp;$B73)&lt;&gt;20,"",IF(ISERROR(VLOOKUP(P$34&amp;$B73,'BASES DE DATOS'!$F$3:$J$1796,4,0))=TRUE,"",$B73&amp;" "&amp;VLOOKUP(P$34&amp;$B73,'BASES DE DATOS'!$F$3:$J$1796,4,0)))</f>
        <v>#REF!</v>
      </c>
      <c r="Q73" t="e">
        <f>IF(LEN(Q$34&amp;$B73)&lt;&gt;20,"",IF(ISERROR(VLOOKUP(Q$34&amp;$B73,'BASES DE DATOS'!$F$3:$J$1796,4,0))=TRUE,"",$B73&amp;" "&amp;VLOOKUP(Q$34&amp;$B73,'BASES DE DATOS'!$F$3:$J$1796,4,0)))</f>
        <v>#REF!</v>
      </c>
      <c r="R73" t="e">
        <f>IF(LEN(R$34&amp;$B73)&lt;&gt;20,"",IF(ISERROR(VLOOKUP(R$34&amp;$B73,'BASES DE DATOS'!$F$3:$J$1796,4,0))=TRUE,"",$B73&amp;" "&amp;VLOOKUP(R$34&amp;$B73,'BASES DE DATOS'!$F$3:$J$1796,4,0)))</f>
        <v>#REF!</v>
      </c>
      <c r="S73" t="e">
        <f>IF(LEN(S$34&amp;$B73)&lt;&gt;20,"",IF(ISERROR(VLOOKUP(S$34&amp;$B73,'BASES DE DATOS'!$F$3:$J$1796,4,0))=TRUE,"",$B73&amp;" "&amp;VLOOKUP(S$34&amp;$B73,'BASES DE DATOS'!$F$3:$J$1796,4,0)))</f>
        <v>#REF!</v>
      </c>
      <c r="T73" t="e">
        <f>IF(LEN(T$34&amp;$B73)&lt;&gt;20,"",IF(ISERROR(VLOOKUP(T$34&amp;$B73,'BASES DE DATOS'!$F$3:$J$1796,4,0))=TRUE,"",$B73&amp;" "&amp;VLOOKUP(T$34&amp;$B73,'BASES DE DATOS'!$F$3:$J$1796,4,0)))</f>
        <v>#REF!</v>
      </c>
      <c r="U73" t="e">
        <f>IF(LEN(U$34&amp;$B73)&lt;&gt;20,"",IF(ISERROR(VLOOKUP(U$34&amp;$B73,'BASES DE DATOS'!$F$3:$J$1796,4,0))=TRUE,"",$B73&amp;" "&amp;VLOOKUP(U$34&amp;$B73,'BASES DE DATOS'!$F$3:$J$1796,4,0)))</f>
        <v>#REF!</v>
      </c>
      <c r="V73" t="e">
        <f>IF(LEN(V$34&amp;$B73)&lt;&gt;20,"",IF(ISERROR(VLOOKUP(V$34&amp;$B73,'BASES DE DATOS'!$F$3:$J$1796,4,0))=TRUE,"",$B73&amp;" "&amp;VLOOKUP(V$34&amp;$B73,'BASES DE DATOS'!$F$3:$J$1796,4,0)))</f>
        <v>#REF!</v>
      </c>
    </row>
    <row r="74" spans="1:22" x14ac:dyDescent="0.2">
      <c r="A74">
        <f t="shared" si="0"/>
        <v>267</v>
      </c>
      <c r="B74" s="2" t="s">
        <v>63</v>
      </c>
      <c r="C74" t="e">
        <f>IF(LEN(C$34&amp;$B74)&lt;&gt;20,"",IF(ISERROR(VLOOKUP(C$34&amp;$B74,'BASES DE DATOS'!$F$3:$J$1796,4,0))=TRUE,"",$B74&amp;" "&amp;VLOOKUP(C$34&amp;$B74,'BASES DE DATOS'!$F$3:$J$1796,4,0)))</f>
        <v>#REF!</v>
      </c>
      <c r="D74" t="e">
        <f>IF(LEN(D$34&amp;$B74)&lt;&gt;20,"",IF(ISERROR(VLOOKUP(D$34&amp;$B74,'BASES DE DATOS'!$F$3:$J$1796,4,0))=TRUE,"",$B74&amp;" "&amp;VLOOKUP(D$34&amp;$B74,'BASES DE DATOS'!$F$3:$J$1796,4,0)))</f>
        <v>#REF!</v>
      </c>
      <c r="E74" t="e">
        <f>IF(LEN(E$34&amp;$B74)&lt;&gt;20,"",IF(ISERROR(VLOOKUP(E$34&amp;$B74,'BASES DE DATOS'!$F$3:$J$1796,4,0))=TRUE,"",$B74&amp;" "&amp;VLOOKUP(E$34&amp;$B74,'BASES DE DATOS'!$F$3:$J$1796,4,0)))</f>
        <v>#REF!</v>
      </c>
      <c r="F74" t="e">
        <f>IF(LEN(F$34&amp;$B74)&lt;&gt;20,"",IF(ISERROR(VLOOKUP(F$34&amp;$B74,'BASES DE DATOS'!$F$3:$J$1796,4,0))=TRUE,"",$B74&amp;" "&amp;VLOOKUP(F$34&amp;$B74,'BASES DE DATOS'!$F$3:$J$1796,4,0)))</f>
        <v>#REF!</v>
      </c>
      <c r="G74" t="e">
        <f>IF(LEN(G$34&amp;$B74)&lt;&gt;20,"",IF(ISERROR(VLOOKUP(G$34&amp;$B74,'BASES DE DATOS'!$F$3:$J$1796,4,0))=TRUE,"",$B74&amp;" "&amp;VLOOKUP(G$34&amp;$B74,'BASES DE DATOS'!$F$3:$J$1796,4,0)))</f>
        <v>#REF!</v>
      </c>
      <c r="H74" t="e">
        <f>IF(LEN(H$34&amp;$B74)&lt;&gt;20,"",IF(ISERROR(VLOOKUP(H$34&amp;$B74,'BASES DE DATOS'!$F$3:$J$1796,4,0))=TRUE,"",$B74&amp;" "&amp;VLOOKUP(H$34&amp;$B74,'BASES DE DATOS'!$F$3:$J$1796,4,0)))</f>
        <v>#REF!</v>
      </c>
      <c r="I74" t="e">
        <f>IF(LEN(I$34&amp;$B74)&lt;&gt;20,"",IF(ISERROR(VLOOKUP(I$34&amp;$B74,'BASES DE DATOS'!$F$3:$J$1796,4,0))=TRUE,"",$B74&amp;" "&amp;VLOOKUP(I$34&amp;$B74,'BASES DE DATOS'!$F$3:$J$1796,4,0)))</f>
        <v>#REF!</v>
      </c>
      <c r="J74" t="e">
        <f>IF(LEN(J$34&amp;$B74)&lt;&gt;20,"",IF(ISERROR(VLOOKUP(J$34&amp;$B74,'BASES DE DATOS'!$F$3:$J$1796,4,0))=TRUE,"",$B74&amp;" "&amp;VLOOKUP(J$34&amp;$B74,'BASES DE DATOS'!$F$3:$J$1796,4,0)))</f>
        <v>#REF!</v>
      </c>
      <c r="K74" t="e">
        <f>IF(LEN(K$34&amp;$B74)&lt;&gt;20,"",IF(ISERROR(VLOOKUP(K$34&amp;$B74,'BASES DE DATOS'!$F$3:$J$1796,4,0))=TRUE,"",$B74&amp;" "&amp;VLOOKUP(K$34&amp;$B74,'BASES DE DATOS'!$F$3:$J$1796,4,0)))</f>
        <v>#REF!</v>
      </c>
      <c r="L74" t="e">
        <f>IF(LEN(L$34&amp;$B74)&lt;&gt;20,"",IF(ISERROR(VLOOKUP(L$34&amp;$B74,'BASES DE DATOS'!$F$3:$J$1796,4,0))=TRUE,"",$B74&amp;" "&amp;VLOOKUP(L$34&amp;$B74,'BASES DE DATOS'!$F$3:$J$1796,4,0)))</f>
        <v>#REF!</v>
      </c>
      <c r="M74" t="e">
        <f>IF(LEN(M$34&amp;$B74)&lt;&gt;20,"",IF(ISERROR(VLOOKUP(M$34&amp;$B74,'BASES DE DATOS'!$F$3:$J$1796,4,0))=TRUE,"",$B74&amp;" "&amp;VLOOKUP(M$34&amp;$B74,'BASES DE DATOS'!$F$3:$J$1796,4,0)))</f>
        <v>#REF!</v>
      </c>
      <c r="N74" t="e">
        <f>IF(LEN(N$34&amp;$B74)&lt;&gt;20,"",IF(ISERROR(VLOOKUP(N$34&amp;$B74,'BASES DE DATOS'!$F$3:$J$1796,4,0))=TRUE,"",$B74&amp;" "&amp;VLOOKUP(N$34&amp;$B74,'BASES DE DATOS'!$F$3:$J$1796,4,0)))</f>
        <v>#REF!</v>
      </c>
      <c r="O74" t="e">
        <f>IF(LEN(O$34&amp;$B74)&lt;&gt;20,"",IF(ISERROR(VLOOKUP(O$34&amp;$B74,'BASES DE DATOS'!$F$3:$J$1796,4,0))=TRUE,"",$B74&amp;" "&amp;VLOOKUP(O$34&amp;$B74,'BASES DE DATOS'!$F$3:$J$1796,4,0)))</f>
        <v>#REF!</v>
      </c>
      <c r="P74" t="e">
        <f>IF(LEN(P$34&amp;$B74)&lt;&gt;20,"",IF(ISERROR(VLOOKUP(P$34&amp;$B74,'BASES DE DATOS'!$F$3:$J$1796,4,0))=TRUE,"",$B74&amp;" "&amp;VLOOKUP(P$34&amp;$B74,'BASES DE DATOS'!$F$3:$J$1796,4,0)))</f>
        <v>#REF!</v>
      </c>
      <c r="Q74" t="e">
        <f>IF(LEN(Q$34&amp;$B74)&lt;&gt;20,"",IF(ISERROR(VLOOKUP(Q$34&amp;$B74,'BASES DE DATOS'!$F$3:$J$1796,4,0))=TRUE,"",$B74&amp;" "&amp;VLOOKUP(Q$34&amp;$B74,'BASES DE DATOS'!$F$3:$J$1796,4,0)))</f>
        <v>#REF!</v>
      </c>
      <c r="R74" t="e">
        <f>IF(LEN(R$34&amp;$B74)&lt;&gt;20,"",IF(ISERROR(VLOOKUP(R$34&amp;$B74,'BASES DE DATOS'!$F$3:$J$1796,4,0))=TRUE,"",$B74&amp;" "&amp;VLOOKUP(R$34&amp;$B74,'BASES DE DATOS'!$F$3:$J$1796,4,0)))</f>
        <v>#REF!</v>
      </c>
      <c r="S74" t="e">
        <f>IF(LEN(S$34&amp;$B74)&lt;&gt;20,"",IF(ISERROR(VLOOKUP(S$34&amp;$B74,'BASES DE DATOS'!$F$3:$J$1796,4,0))=TRUE,"",$B74&amp;" "&amp;VLOOKUP(S$34&amp;$B74,'BASES DE DATOS'!$F$3:$J$1796,4,0)))</f>
        <v>#REF!</v>
      </c>
      <c r="T74" t="e">
        <f>IF(LEN(T$34&amp;$B74)&lt;&gt;20,"",IF(ISERROR(VLOOKUP(T$34&amp;$B74,'BASES DE DATOS'!$F$3:$J$1796,4,0))=TRUE,"",$B74&amp;" "&amp;VLOOKUP(T$34&amp;$B74,'BASES DE DATOS'!$F$3:$J$1796,4,0)))</f>
        <v>#REF!</v>
      </c>
      <c r="U74" t="e">
        <f>IF(LEN(U$34&amp;$B74)&lt;&gt;20,"",IF(ISERROR(VLOOKUP(U$34&amp;$B74,'BASES DE DATOS'!$F$3:$J$1796,4,0))=TRUE,"",$B74&amp;" "&amp;VLOOKUP(U$34&amp;$B74,'BASES DE DATOS'!$F$3:$J$1796,4,0)))</f>
        <v>#REF!</v>
      </c>
      <c r="V74" t="e">
        <f>IF(LEN(V$34&amp;$B74)&lt;&gt;20,"",IF(ISERROR(VLOOKUP(V$34&amp;$B74,'BASES DE DATOS'!$F$3:$J$1796,4,0))=TRUE,"",$B74&amp;" "&amp;VLOOKUP(V$34&amp;$B74,'BASES DE DATOS'!$F$3:$J$1796,4,0)))</f>
        <v>#REF!</v>
      </c>
    </row>
    <row r="75" spans="1:22" x14ac:dyDescent="0.2">
      <c r="A75">
        <f t="shared" si="0"/>
        <v>273</v>
      </c>
      <c r="B75" s="2" t="s">
        <v>64</v>
      </c>
      <c r="C75" t="e">
        <f>IF(LEN(C$34&amp;$B75)&lt;&gt;20,"",IF(ISERROR(VLOOKUP(C$34&amp;$B75,'BASES DE DATOS'!$F$3:$J$1796,4,0))=TRUE,"",$B75&amp;" "&amp;VLOOKUP(C$34&amp;$B75,'BASES DE DATOS'!$F$3:$J$1796,4,0)))</f>
        <v>#REF!</v>
      </c>
      <c r="D75" t="e">
        <f>IF(LEN(D$34&amp;$B75)&lt;&gt;20,"",IF(ISERROR(VLOOKUP(D$34&amp;$B75,'BASES DE DATOS'!$F$3:$J$1796,4,0))=TRUE,"",$B75&amp;" "&amp;VLOOKUP(D$34&amp;$B75,'BASES DE DATOS'!$F$3:$J$1796,4,0)))</f>
        <v>#REF!</v>
      </c>
      <c r="E75" t="e">
        <f>IF(LEN(E$34&amp;$B75)&lt;&gt;20,"",IF(ISERROR(VLOOKUP(E$34&amp;$B75,'BASES DE DATOS'!$F$3:$J$1796,4,0))=TRUE,"",$B75&amp;" "&amp;VLOOKUP(E$34&amp;$B75,'BASES DE DATOS'!$F$3:$J$1796,4,0)))</f>
        <v>#REF!</v>
      </c>
      <c r="F75" t="e">
        <f>IF(LEN(F$34&amp;$B75)&lt;&gt;20,"",IF(ISERROR(VLOOKUP(F$34&amp;$B75,'BASES DE DATOS'!$F$3:$J$1796,4,0))=TRUE,"",$B75&amp;" "&amp;VLOOKUP(F$34&amp;$B75,'BASES DE DATOS'!$F$3:$J$1796,4,0)))</f>
        <v>#REF!</v>
      </c>
      <c r="G75" t="e">
        <f>IF(LEN(G$34&amp;$B75)&lt;&gt;20,"",IF(ISERROR(VLOOKUP(G$34&amp;$B75,'BASES DE DATOS'!$F$3:$J$1796,4,0))=TRUE,"",$B75&amp;" "&amp;VLOOKUP(G$34&amp;$B75,'BASES DE DATOS'!$F$3:$J$1796,4,0)))</f>
        <v>#REF!</v>
      </c>
      <c r="H75" t="e">
        <f>IF(LEN(H$34&amp;$B75)&lt;&gt;20,"",IF(ISERROR(VLOOKUP(H$34&amp;$B75,'BASES DE DATOS'!$F$3:$J$1796,4,0))=TRUE,"",$B75&amp;" "&amp;VLOOKUP(H$34&amp;$B75,'BASES DE DATOS'!$F$3:$J$1796,4,0)))</f>
        <v>#REF!</v>
      </c>
      <c r="I75" t="e">
        <f>IF(LEN(I$34&amp;$B75)&lt;&gt;20,"",IF(ISERROR(VLOOKUP(I$34&amp;$B75,'BASES DE DATOS'!$F$3:$J$1796,4,0))=TRUE,"",$B75&amp;" "&amp;VLOOKUP(I$34&amp;$B75,'BASES DE DATOS'!$F$3:$J$1796,4,0)))</f>
        <v>#REF!</v>
      </c>
      <c r="J75" t="e">
        <f>IF(LEN(J$34&amp;$B75)&lt;&gt;20,"",IF(ISERROR(VLOOKUP(J$34&amp;$B75,'BASES DE DATOS'!$F$3:$J$1796,4,0))=TRUE,"",$B75&amp;" "&amp;VLOOKUP(J$34&amp;$B75,'BASES DE DATOS'!$F$3:$J$1796,4,0)))</f>
        <v>#REF!</v>
      </c>
      <c r="K75" t="e">
        <f>IF(LEN(K$34&amp;$B75)&lt;&gt;20,"",IF(ISERROR(VLOOKUP(K$34&amp;$B75,'BASES DE DATOS'!$F$3:$J$1796,4,0))=TRUE,"",$B75&amp;" "&amp;VLOOKUP(K$34&amp;$B75,'BASES DE DATOS'!$F$3:$J$1796,4,0)))</f>
        <v>#REF!</v>
      </c>
      <c r="L75" t="e">
        <f>IF(LEN(L$34&amp;$B75)&lt;&gt;20,"",IF(ISERROR(VLOOKUP(L$34&amp;$B75,'BASES DE DATOS'!$F$3:$J$1796,4,0))=TRUE,"",$B75&amp;" "&amp;VLOOKUP(L$34&amp;$B75,'BASES DE DATOS'!$F$3:$J$1796,4,0)))</f>
        <v>#REF!</v>
      </c>
      <c r="M75" t="e">
        <f>IF(LEN(M$34&amp;$B75)&lt;&gt;20,"",IF(ISERROR(VLOOKUP(M$34&amp;$B75,'BASES DE DATOS'!$F$3:$J$1796,4,0))=TRUE,"",$B75&amp;" "&amp;VLOOKUP(M$34&amp;$B75,'BASES DE DATOS'!$F$3:$J$1796,4,0)))</f>
        <v>#REF!</v>
      </c>
      <c r="N75" t="e">
        <f>IF(LEN(N$34&amp;$B75)&lt;&gt;20,"",IF(ISERROR(VLOOKUP(N$34&amp;$B75,'BASES DE DATOS'!$F$3:$J$1796,4,0))=TRUE,"",$B75&amp;" "&amp;VLOOKUP(N$34&amp;$B75,'BASES DE DATOS'!$F$3:$J$1796,4,0)))</f>
        <v>#REF!</v>
      </c>
      <c r="O75" t="e">
        <f>IF(LEN(O$34&amp;$B75)&lt;&gt;20,"",IF(ISERROR(VLOOKUP(O$34&amp;$B75,'BASES DE DATOS'!$F$3:$J$1796,4,0))=TRUE,"",$B75&amp;" "&amp;VLOOKUP(O$34&amp;$B75,'BASES DE DATOS'!$F$3:$J$1796,4,0)))</f>
        <v>#REF!</v>
      </c>
      <c r="P75" t="e">
        <f>IF(LEN(P$34&amp;$B75)&lt;&gt;20,"",IF(ISERROR(VLOOKUP(P$34&amp;$B75,'BASES DE DATOS'!$F$3:$J$1796,4,0))=TRUE,"",$B75&amp;" "&amp;VLOOKUP(P$34&amp;$B75,'BASES DE DATOS'!$F$3:$J$1796,4,0)))</f>
        <v>#REF!</v>
      </c>
      <c r="Q75" t="e">
        <f>IF(LEN(Q$34&amp;$B75)&lt;&gt;20,"",IF(ISERROR(VLOOKUP(Q$34&amp;$B75,'BASES DE DATOS'!$F$3:$J$1796,4,0))=TRUE,"",$B75&amp;" "&amp;VLOOKUP(Q$34&amp;$B75,'BASES DE DATOS'!$F$3:$J$1796,4,0)))</f>
        <v>#REF!</v>
      </c>
      <c r="R75" t="e">
        <f>IF(LEN(R$34&amp;$B75)&lt;&gt;20,"",IF(ISERROR(VLOOKUP(R$34&amp;$B75,'BASES DE DATOS'!$F$3:$J$1796,4,0))=TRUE,"",$B75&amp;" "&amp;VLOOKUP(R$34&amp;$B75,'BASES DE DATOS'!$F$3:$J$1796,4,0)))</f>
        <v>#REF!</v>
      </c>
      <c r="S75" t="e">
        <f>IF(LEN(S$34&amp;$B75)&lt;&gt;20,"",IF(ISERROR(VLOOKUP(S$34&amp;$B75,'BASES DE DATOS'!$F$3:$J$1796,4,0))=TRUE,"",$B75&amp;" "&amp;VLOOKUP(S$34&amp;$B75,'BASES DE DATOS'!$F$3:$J$1796,4,0)))</f>
        <v>#REF!</v>
      </c>
      <c r="T75" t="e">
        <f>IF(LEN(T$34&amp;$B75)&lt;&gt;20,"",IF(ISERROR(VLOOKUP(T$34&amp;$B75,'BASES DE DATOS'!$F$3:$J$1796,4,0))=TRUE,"",$B75&amp;" "&amp;VLOOKUP(T$34&amp;$B75,'BASES DE DATOS'!$F$3:$J$1796,4,0)))</f>
        <v>#REF!</v>
      </c>
      <c r="U75" t="e">
        <f>IF(LEN(U$34&amp;$B75)&lt;&gt;20,"",IF(ISERROR(VLOOKUP(U$34&amp;$B75,'BASES DE DATOS'!$F$3:$J$1796,4,0))=TRUE,"",$B75&amp;" "&amp;VLOOKUP(U$34&amp;$B75,'BASES DE DATOS'!$F$3:$J$1796,4,0)))</f>
        <v>#REF!</v>
      </c>
      <c r="V75" t="e">
        <f>IF(LEN(V$34&amp;$B75)&lt;&gt;20,"",IF(ISERROR(VLOOKUP(V$34&amp;$B75,'BASES DE DATOS'!$F$3:$J$1796,4,0))=TRUE,"",$B75&amp;" "&amp;VLOOKUP(V$34&amp;$B75,'BASES DE DATOS'!$F$3:$J$1796,4,0)))</f>
        <v>#REF!</v>
      </c>
    </row>
    <row r="76" spans="1:22" x14ac:dyDescent="0.2">
      <c r="A76">
        <f t="shared" si="0"/>
        <v>279</v>
      </c>
      <c r="B76" s="2" t="s">
        <v>65</v>
      </c>
      <c r="C76" t="e">
        <f>IF(LEN(C$34&amp;$B76)&lt;&gt;20,"",IF(ISERROR(VLOOKUP(C$34&amp;$B76,'BASES DE DATOS'!$F$3:$J$1796,4,0))=TRUE,"",$B76&amp;" "&amp;VLOOKUP(C$34&amp;$B76,'BASES DE DATOS'!$F$3:$J$1796,4,0)))</f>
        <v>#REF!</v>
      </c>
      <c r="D76" t="e">
        <f>IF(LEN(D$34&amp;$B76)&lt;&gt;20,"",IF(ISERROR(VLOOKUP(D$34&amp;$B76,'BASES DE DATOS'!$F$3:$J$1796,4,0))=TRUE,"",$B76&amp;" "&amp;VLOOKUP(D$34&amp;$B76,'BASES DE DATOS'!$F$3:$J$1796,4,0)))</f>
        <v>#REF!</v>
      </c>
      <c r="E76" t="e">
        <f>IF(LEN(E$34&amp;$B76)&lt;&gt;20,"",IF(ISERROR(VLOOKUP(E$34&amp;$B76,'BASES DE DATOS'!$F$3:$J$1796,4,0))=TRUE,"",$B76&amp;" "&amp;VLOOKUP(E$34&amp;$B76,'BASES DE DATOS'!$F$3:$J$1796,4,0)))</f>
        <v>#REF!</v>
      </c>
      <c r="F76" t="e">
        <f>IF(LEN(F$34&amp;$B76)&lt;&gt;20,"",IF(ISERROR(VLOOKUP(F$34&amp;$B76,'BASES DE DATOS'!$F$3:$J$1796,4,0))=TRUE,"",$B76&amp;" "&amp;VLOOKUP(F$34&amp;$B76,'BASES DE DATOS'!$F$3:$J$1796,4,0)))</f>
        <v>#REF!</v>
      </c>
      <c r="G76" t="e">
        <f>IF(LEN(G$34&amp;$B76)&lt;&gt;20,"",IF(ISERROR(VLOOKUP(G$34&amp;$B76,'BASES DE DATOS'!$F$3:$J$1796,4,0))=TRUE,"",$B76&amp;" "&amp;VLOOKUP(G$34&amp;$B76,'BASES DE DATOS'!$F$3:$J$1796,4,0)))</f>
        <v>#REF!</v>
      </c>
      <c r="H76" t="e">
        <f>IF(LEN(H$34&amp;$B76)&lt;&gt;20,"",IF(ISERROR(VLOOKUP(H$34&amp;$B76,'BASES DE DATOS'!$F$3:$J$1796,4,0))=TRUE,"",$B76&amp;" "&amp;VLOOKUP(H$34&amp;$B76,'BASES DE DATOS'!$F$3:$J$1796,4,0)))</f>
        <v>#REF!</v>
      </c>
      <c r="I76" t="e">
        <f>IF(LEN(I$34&amp;$B76)&lt;&gt;20,"",IF(ISERROR(VLOOKUP(I$34&amp;$B76,'BASES DE DATOS'!$F$3:$J$1796,4,0))=TRUE,"",$B76&amp;" "&amp;VLOOKUP(I$34&amp;$B76,'BASES DE DATOS'!$F$3:$J$1796,4,0)))</f>
        <v>#REF!</v>
      </c>
      <c r="J76" t="e">
        <f>IF(LEN(J$34&amp;$B76)&lt;&gt;20,"",IF(ISERROR(VLOOKUP(J$34&amp;$B76,'BASES DE DATOS'!$F$3:$J$1796,4,0))=TRUE,"",$B76&amp;" "&amp;VLOOKUP(J$34&amp;$B76,'BASES DE DATOS'!$F$3:$J$1796,4,0)))</f>
        <v>#REF!</v>
      </c>
      <c r="K76" t="e">
        <f>IF(LEN(K$34&amp;$B76)&lt;&gt;20,"",IF(ISERROR(VLOOKUP(K$34&amp;$B76,'BASES DE DATOS'!$F$3:$J$1796,4,0))=TRUE,"",$B76&amp;" "&amp;VLOOKUP(K$34&amp;$B76,'BASES DE DATOS'!$F$3:$J$1796,4,0)))</f>
        <v>#REF!</v>
      </c>
      <c r="L76" t="e">
        <f>IF(LEN(L$34&amp;$B76)&lt;&gt;20,"",IF(ISERROR(VLOOKUP(L$34&amp;$B76,'BASES DE DATOS'!$F$3:$J$1796,4,0))=TRUE,"",$B76&amp;" "&amp;VLOOKUP(L$34&amp;$B76,'BASES DE DATOS'!$F$3:$J$1796,4,0)))</f>
        <v>#REF!</v>
      </c>
      <c r="M76" t="e">
        <f>IF(LEN(M$34&amp;$B76)&lt;&gt;20,"",IF(ISERROR(VLOOKUP(M$34&amp;$B76,'BASES DE DATOS'!$F$3:$J$1796,4,0))=TRUE,"",$B76&amp;" "&amp;VLOOKUP(M$34&amp;$B76,'BASES DE DATOS'!$F$3:$J$1796,4,0)))</f>
        <v>#REF!</v>
      </c>
      <c r="N76" t="e">
        <f>IF(LEN(N$34&amp;$B76)&lt;&gt;20,"",IF(ISERROR(VLOOKUP(N$34&amp;$B76,'BASES DE DATOS'!$F$3:$J$1796,4,0))=TRUE,"",$B76&amp;" "&amp;VLOOKUP(N$34&amp;$B76,'BASES DE DATOS'!$F$3:$J$1796,4,0)))</f>
        <v>#REF!</v>
      </c>
      <c r="O76" t="e">
        <f>IF(LEN(O$34&amp;$B76)&lt;&gt;20,"",IF(ISERROR(VLOOKUP(O$34&amp;$B76,'BASES DE DATOS'!$F$3:$J$1796,4,0))=TRUE,"",$B76&amp;" "&amp;VLOOKUP(O$34&amp;$B76,'BASES DE DATOS'!$F$3:$J$1796,4,0)))</f>
        <v>#REF!</v>
      </c>
      <c r="P76" t="e">
        <f>IF(LEN(P$34&amp;$B76)&lt;&gt;20,"",IF(ISERROR(VLOOKUP(P$34&amp;$B76,'BASES DE DATOS'!$F$3:$J$1796,4,0))=TRUE,"",$B76&amp;" "&amp;VLOOKUP(P$34&amp;$B76,'BASES DE DATOS'!$F$3:$J$1796,4,0)))</f>
        <v>#REF!</v>
      </c>
      <c r="Q76" t="e">
        <f>IF(LEN(Q$34&amp;$B76)&lt;&gt;20,"",IF(ISERROR(VLOOKUP(Q$34&amp;$B76,'BASES DE DATOS'!$F$3:$J$1796,4,0))=TRUE,"",$B76&amp;" "&amp;VLOOKUP(Q$34&amp;$B76,'BASES DE DATOS'!$F$3:$J$1796,4,0)))</f>
        <v>#REF!</v>
      </c>
      <c r="R76" t="e">
        <f>IF(LEN(R$34&amp;$B76)&lt;&gt;20,"",IF(ISERROR(VLOOKUP(R$34&amp;$B76,'BASES DE DATOS'!$F$3:$J$1796,4,0))=TRUE,"",$B76&amp;" "&amp;VLOOKUP(R$34&amp;$B76,'BASES DE DATOS'!$F$3:$J$1796,4,0)))</f>
        <v>#REF!</v>
      </c>
      <c r="S76" t="e">
        <f>IF(LEN(S$34&amp;$B76)&lt;&gt;20,"",IF(ISERROR(VLOOKUP(S$34&amp;$B76,'BASES DE DATOS'!$F$3:$J$1796,4,0))=TRUE,"",$B76&amp;" "&amp;VLOOKUP(S$34&amp;$B76,'BASES DE DATOS'!$F$3:$J$1796,4,0)))</f>
        <v>#REF!</v>
      </c>
      <c r="T76" t="e">
        <f>IF(LEN(T$34&amp;$B76)&lt;&gt;20,"",IF(ISERROR(VLOOKUP(T$34&amp;$B76,'BASES DE DATOS'!$F$3:$J$1796,4,0))=TRUE,"",$B76&amp;" "&amp;VLOOKUP(T$34&amp;$B76,'BASES DE DATOS'!$F$3:$J$1796,4,0)))</f>
        <v>#REF!</v>
      </c>
      <c r="U76" t="e">
        <f>IF(LEN(U$34&amp;$B76)&lt;&gt;20,"",IF(ISERROR(VLOOKUP(U$34&amp;$B76,'BASES DE DATOS'!$F$3:$J$1796,4,0))=TRUE,"",$B76&amp;" "&amp;VLOOKUP(U$34&amp;$B76,'BASES DE DATOS'!$F$3:$J$1796,4,0)))</f>
        <v>#REF!</v>
      </c>
      <c r="V76" t="e">
        <f>IF(LEN(V$34&amp;$B76)&lt;&gt;20,"",IF(ISERROR(VLOOKUP(V$34&amp;$B76,'BASES DE DATOS'!$F$3:$J$1796,4,0))=TRUE,"",$B76&amp;" "&amp;VLOOKUP(V$34&amp;$B76,'BASES DE DATOS'!$F$3:$J$1796,4,0)))</f>
        <v>#REF!</v>
      </c>
    </row>
    <row r="77" spans="1:22" x14ac:dyDescent="0.2">
      <c r="A77">
        <f t="shared" si="0"/>
        <v>285</v>
      </c>
      <c r="B77" s="2" t="s">
        <v>66</v>
      </c>
      <c r="C77" t="e">
        <f>IF(LEN(C$34&amp;$B77)&lt;&gt;20,"",IF(ISERROR(VLOOKUP(C$34&amp;$B77,'BASES DE DATOS'!$F$3:$J$1796,4,0))=TRUE,"",$B77&amp;" "&amp;VLOOKUP(C$34&amp;$B77,'BASES DE DATOS'!$F$3:$J$1796,4,0)))</f>
        <v>#REF!</v>
      </c>
      <c r="D77" t="e">
        <f>IF(LEN(D$34&amp;$B77)&lt;&gt;20,"",IF(ISERROR(VLOOKUP(D$34&amp;$B77,'BASES DE DATOS'!$F$3:$J$1796,4,0))=TRUE,"",$B77&amp;" "&amp;VLOOKUP(D$34&amp;$B77,'BASES DE DATOS'!$F$3:$J$1796,4,0)))</f>
        <v>#REF!</v>
      </c>
      <c r="E77" t="e">
        <f>IF(LEN(E$34&amp;$B77)&lt;&gt;20,"",IF(ISERROR(VLOOKUP(E$34&amp;$B77,'BASES DE DATOS'!$F$3:$J$1796,4,0))=TRUE,"",$B77&amp;" "&amp;VLOOKUP(E$34&amp;$B77,'BASES DE DATOS'!$F$3:$J$1796,4,0)))</f>
        <v>#REF!</v>
      </c>
      <c r="F77" t="e">
        <f>IF(LEN(F$34&amp;$B77)&lt;&gt;20,"",IF(ISERROR(VLOOKUP(F$34&amp;$B77,'BASES DE DATOS'!$F$3:$J$1796,4,0))=TRUE,"",$B77&amp;" "&amp;VLOOKUP(F$34&amp;$B77,'BASES DE DATOS'!$F$3:$J$1796,4,0)))</f>
        <v>#REF!</v>
      </c>
      <c r="G77" t="e">
        <f>IF(LEN(G$34&amp;$B77)&lt;&gt;20,"",IF(ISERROR(VLOOKUP(G$34&amp;$B77,'BASES DE DATOS'!$F$3:$J$1796,4,0))=TRUE,"",$B77&amp;" "&amp;VLOOKUP(G$34&amp;$B77,'BASES DE DATOS'!$F$3:$J$1796,4,0)))</f>
        <v>#REF!</v>
      </c>
      <c r="H77" t="e">
        <f>IF(LEN(H$34&amp;$B77)&lt;&gt;20,"",IF(ISERROR(VLOOKUP(H$34&amp;$B77,'BASES DE DATOS'!$F$3:$J$1796,4,0))=TRUE,"",$B77&amp;" "&amp;VLOOKUP(H$34&amp;$B77,'BASES DE DATOS'!$F$3:$J$1796,4,0)))</f>
        <v>#REF!</v>
      </c>
      <c r="I77" t="e">
        <f>IF(LEN(I$34&amp;$B77)&lt;&gt;20,"",IF(ISERROR(VLOOKUP(I$34&amp;$B77,'BASES DE DATOS'!$F$3:$J$1796,4,0))=TRUE,"",$B77&amp;" "&amp;VLOOKUP(I$34&amp;$B77,'BASES DE DATOS'!$F$3:$J$1796,4,0)))</f>
        <v>#REF!</v>
      </c>
      <c r="J77" t="e">
        <f>IF(LEN(J$34&amp;$B77)&lt;&gt;20,"",IF(ISERROR(VLOOKUP(J$34&amp;$B77,'BASES DE DATOS'!$F$3:$J$1796,4,0))=TRUE,"",$B77&amp;" "&amp;VLOOKUP(J$34&amp;$B77,'BASES DE DATOS'!$F$3:$J$1796,4,0)))</f>
        <v>#REF!</v>
      </c>
      <c r="K77" t="e">
        <f>IF(LEN(K$34&amp;$B77)&lt;&gt;20,"",IF(ISERROR(VLOOKUP(K$34&amp;$B77,'BASES DE DATOS'!$F$3:$J$1796,4,0))=TRUE,"",$B77&amp;" "&amp;VLOOKUP(K$34&amp;$B77,'BASES DE DATOS'!$F$3:$J$1796,4,0)))</f>
        <v>#REF!</v>
      </c>
      <c r="L77" t="e">
        <f>IF(LEN(L$34&amp;$B77)&lt;&gt;20,"",IF(ISERROR(VLOOKUP(L$34&amp;$B77,'BASES DE DATOS'!$F$3:$J$1796,4,0))=TRUE,"",$B77&amp;" "&amp;VLOOKUP(L$34&amp;$B77,'BASES DE DATOS'!$F$3:$J$1796,4,0)))</f>
        <v>#REF!</v>
      </c>
      <c r="M77" t="e">
        <f>IF(LEN(M$34&amp;$B77)&lt;&gt;20,"",IF(ISERROR(VLOOKUP(M$34&amp;$B77,'BASES DE DATOS'!$F$3:$J$1796,4,0))=TRUE,"",$B77&amp;" "&amp;VLOOKUP(M$34&amp;$B77,'BASES DE DATOS'!$F$3:$J$1796,4,0)))</f>
        <v>#REF!</v>
      </c>
      <c r="N77" t="e">
        <f>IF(LEN(N$34&amp;$B77)&lt;&gt;20,"",IF(ISERROR(VLOOKUP(N$34&amp;$B77,'BASES DE DATOS'!$F$3:$J$1796,4,0))=TRUE,"",$B77&amp;" "&amp;VLOOKUP(N$34&amp;$B77,'BASES DE DATOS'!$F$3:$J$1796,4,0)))</f>
        <v>#REF!</v>
      </c>
      <c r="O77" t="e">
        <f>IF(LEN(O$34&amp;$B77)&lt;&gt;20,"",IF(ISERROR(VLOOKUP(O$34&amp;$B77,'BASES DE DATOS'!$F$3:$J$1796,4,0))=TRUE,"",$B77&amp;" "&amp;VLOOKUP(O$34&amp;$B77,'BASES DE DATOS'!$F$3:$J$1796,4,0)))</f>
        <v>#REF!</v>
      </c>
      <c r="P77" t="e">
        <f>IF(LEN(P$34&amp;$B77)&lt;&gt;20,"",IF(ISERROR(VLOOKUP(P$34&amp;$B77,'BASES DE DATOS'!$F$3:$J$1796,4,0))=TRUE,"",$B77&amp;" "&amp;VLOOKUP(P$34&amp;$B77,'BASES DE DATOS'!$F$3:$J$1796,4,0)))</f>
        <v>#REF!</v>
      </c>
      <c r="Q77" t="e">
        <f>IF(LEN(Q$34&amp;$B77)&lt;&gt;20,"",IF(ISERROR(VLOOKUP(Q$34&amp;$B77,'BASES DE DATOS'!$F$3:$J$1796,4,0))=TRUE,"",$B77&amp;" "&amp;VLOOKUP(Q$34&amp;$B77,'BASES DE DATOS'!$F$3:$J$1796,4,0)))</f>
        <v>#REF!</v>
      </c>
      <c r="R77" t="e">
        <f>IF(LEN(R$34&amp;$B77)&lt;&gt;20,"",IF(ISERROR(VLOOKUP(R$34&amp;$B77,'BASES DE DATOS'!$F$3:$J$1796,4,0))=TRUE,"",$B77&amp;" "&amp;VLOOKUP(R$34&amp;$B77,'BASES DE DATOS'!$F$3:$J$1796,4,0)))</f>
        <v>#REF!</v>
      </c>
      <c r="S77" t="e">
        <f>IF(LEN(S$34&amp;$B77)&lt;&gt;20,"",IF(ISERROR(VLOOKUP(S$34&amp;$B77,'BASES DE DATOS'!$F$3:$J$1796,4,0))=TRUE,"",$B77&amp;" "&amp;VLOOKUP(S$34&amp;$B77,'BASES DE DATOS'!$F$3:$J$1796,4,0)))</f>
        <v>#REF!</v>
      </c>
      <c r="T77" t="e">
        <f>IF(LEN(T$34&amp;$B77)&lt;&gt;20,"",IF(ISERROR(VLOOKUP(T$34&amp;$B77,'BASES DE DATOS'!$F$3:$J$1796,4,0))=TRUE,"",$B77&amp;" "&amp;VLOOKUP(T$34&amp;$B77,'BASES DE DATOS'!$F$3:$J$1796,4,0)))</f>
        <v>#REF!</v>
      </c>
      <c r="U77" t="e">
        <f>IF(LEN(U$34&amp;$B77)&lt;&gt;20,"",IF(ISERROR(VLOOKUP(U$34&amp;$B77,'BASES DE DATOS'!$F$3:$J$1796,4,0))=TRUE,"",$B77&amp;" "&amp;VLOOKUP(U$34&amp;$B77,'BASES DE DATOS'!$F$3:$J$1796,4,0)))</f>
        <v>#REF!</v>
      </c>
      <c r="V77" t="e">
        <f>IF(LEN(V$34&amp;$B77)&lt;&gt;20,"",IF(ISERROR(VLOOKUP(V$34&amp;$B77,'BASES DE DATOS'!$F$3:$J$1796,4,0))=TRUE,"",$B77&amp;" "&amp;VLOOKUP(V$34&amp;$B77,'BASES DE DATOS'!$F$3:$J$1796,4,0)))</f>
        <v>#REF!</v>
      </c>
    </row>
    <row r="78" spans="1:22" x14ac:dyDescent="0.2">
      <c r="A78">
        <f t="shared" si="0"/>
        <v>291</v>
      </c>
      <c r="B78" s="2" t="s">
        <v>67</v>
      </c>
      <c r="C78" t="e">
        <f>IF(LEN(C$34&amp;$B78)&lt;&gt;20,"",IF(ISERROR(VLOOKUP(C$34&amp;$B78,'BASES DE DATOS'!$F$3:$J$1796,4,0))=TRUE,"",$B78&amp;" "&amp;VLOOKUP(C$34&amp;$B78,'BASES DE DATOS'!$F$3:$J$1796,4,0)))</f>
        <v>#REF!</v>
      </c>
      <c r="D78" t="e">
        <f>IF(LEN(D$34&amp;$B78)&lt;&gt;20,"",IF(ISERROR(VLOOKUP(D$34&amp;$B78,'BASES DE DATOS'!$F$3:$J$1796,4,0))=TRUE,"",$B78&amp;" "&amp;VLOOKUP(D$34&amp;$B78,'BASES DE DATOS'!$F$3:$J$1796,4,0)))</f>
        <v>#REF!</v>
      </c>
      <c r="E78" t="e">
        <f>IF(LEN(E$34&amp;$B78)&lt;&gt;20,"",IF(ISERROR(VLOOKUP(E$34&amp;$B78,'BASES DE DATOS'!$F$3:$J$1796,4,0))=TRUE,"",$B78&amp;" "&amp;VLOOKUP(E$34&amp;$B78,'BASES DE DATOS'!$F$3:$J$1796,4,0)))</f>
        <v>#REF!</v>
      </c>
      <c r="F78" t="e">
        <f>IF(LEN(F$34&amp;$B78)&lt;&gt;20,"",IF(ISERROR(VLOOKUP(F$34&amp;$B78,'BASES DE DATOS'!$F$3:$J$1796,4,0))=TRUE,"",$B78&amp;" "&amp;VLOOKUP(F$34&amp;$B78,'BASES DE DATOS'!$F$3:$J$1796,4,0)))</f>
        <v>#REF!</v>
      </c>
      <c r="G78" t="e">
        <f>IF(LEN(G$34&amp;$B78)&lt;&gt;20,"",IF(ISERROR(VLOOKUP(G$34&amp;$B78,'BASES DE DATOS'!$F$3:$J$1796,4,0))=TRUE,"",$B78&amp;" "&amp;VLOOKUP(G$34&amp;$B78,'BASES DE DATOS'!$F$3:$J$1796,4,0)))</f>
        <v>#REF!</v>
      </c>
      <c r="H78" t="e">
        <f>IF(LEN(H$34&amp;$B78)&lt;&gt;20,"",IF(ISERROR(VLOOKUP(H$34&amp;$B78,'BASES DE DATOS'!$F$3:$J$1796,4,0))=TRUE,"",$B78&amp;" "&amp;VLOOKUP(H$34&amp;$B78,'BASES DE DATOS'!$F$3:$J$1796,4,0)))</f>
        <v>#REF!</v>
      </c>
      <c r="I78" t="e">
        <f>IF(LEN(I$34&amp;$B78)&lt;&gt;20,"",IF(ISERROR(VLOOKUP(I$34&amp;$B78,'BASES DE DATOS'!$F$3:$J$1796,4,0))=TRUE,"",$B78&amp;" "&amp;VLOOKUP(I$34&amp;$B78,'BASES DE DATOS'!$F$3:$J$1796,4,0)))</f>
        <v>#REF!</v>
      </c>
      <c r="J78" t="e">
        <f>IF(LEN(J$34&amp;$B78)&lt;&gt;20,"",IF(ISERROR(VLOOKUP(J$34&amp;$B78,'BASES DE DATOS'!$F$3:$J$1796,4,0))=TRUE,"",$B78&amp;" "&amp;VLOOKUP(J$34&amp;$B78,'BASES DE DATOS'!$F$3:$J$1796,4,0)))</f>
        <v>#REF!</v>
      </c>
      <c r="K78" t="e">
        <f>IF(LEN(K$34&amp;$B78)&lt;&gt;20,"",IF(ISERROR(VLOOKUP(K$34&amp;$B78,'BASES DE DATOS'!$F$3:$J$1796,4,0))=TRUE,"",$B78&amp;" "&amp;VLOOKUP(K$34&amp;$B78,'BASES DE DATOS'!$F$3:$J$1796,4,0)))</f>
        <v>#REF!</v>
      </c>
      <c r="L78" t="e">
        <f>IF(LEN(L$34&amp;$B78)&lt;&gt;20,"",IF(ISERROR(VLOOKUP(L$34&amp;$B78,'BASES DE DATOS'!$F$3:$J$1796,4,0))=TRUE,"",$B78&amp;" "&amp;VLOOKUP(L$34&amp;$B78,'BASES DE DATOS'!$F$3:$J$1796,4,0)))</f>
        <v>#REF!</v>
      </c>
      <c r="M78" t="e">
        <f>IF(LEN(M$34&amp;$B78)&lt;&gt;20,"",IF(ISERROR(VLOOKUP(M$34&amp;$B78,'BASES DE DATOS'!$F$3:$J$1796,4,0))=TRUE,"",$B78&amp;" "&amp;VLOOKUP(M$34&amp;$B78,'BASES DE DATOS'!$F$3:$J$1796,4,0)))</f>
        <v>#REF!</v>
      </c>
      <c r="N78" t="e">
        <f>IF(LEN(N$34&amp;$B78)&lt;&gt;20,"",IF(ISERROR(VLOOKUP(N$34&amp;$B78,'BASES DE DATOS'!$F$3:$J$1796,4,0))=TRUE,"",$B78&amp;" "&amp;VLOOKUP(N$34&amp;$B78,'BASES DE DATOS'!$F$3:$J$1796,4,0)))</f>
        <v>#REF!</v>
      </c>
      <c r="O78" t="e">
        <f>IF(LEN(O$34&amp;$B78)&lt;&gt;20,"",IF(ISERROR(VLOOKUP(O$34&amp;$B78,'BASES DE DATOS'!$F$3:$J$1796,4,0))=TRUE,"",$B78&amp;" "&amp;VLOOKUP(O$34&amp;$B78,'BASES DE DATOS'!$F$3:$J$1796,4,0)))</f>
        <v>#REF!</v>
      </c>
      <c r="P78" t="e">
        <f>IF(LEN(P$34&amp;$B78)&lt;&gt;20,"",IF(ISERROR(VLOOKUP(P$34&amp;$B78,'BASES DE DATOS'!$F$3:$J$1796,4,0))=TRUE,"",$B78&amp;" "&amp;VLOOKUP(P$34&amp;$B78,'BASES DE DATOS'!$F$3:$J$1796,4,0)))</f>
        <v>#REF!</v>
      </c>
      <c r="Q78" t="e">
        <f>IF(LEN(Q$34&amp;$B78)&lt;&gt;20,"",IF(ISERROR(VLOOKUP(Q$34&amp;$B78,'BASES DE DATOS'!$F$3:$J$1796,4,0))=TRUE,"",$B78&amp;" "&amp;VLOOKUP(Q$34&amp;$B78,'BASES DE DATOS'!$F$3:$J$1796,4,0)))</f>
        <v>#REF!</v>
      </c>
      <c r="R78" t="e">
        <f>IF(LEN(R$34&amp;$B78)&lt;&gt;20,"",IF(ISERROR(VLOOKUP(R$34&amp;$B78,'BASES DE DATOS'!$F$3:$J$1796,4,0))=TRUE,"",$B78&amp;" "&amp;VLOOKUP(R$34&amp;$B78,'BASES DE DATOS'!$F$3:$J$1796,4,0)))</f>
        <v>#REF!</v>
      </c>
      <c r="S78" t="e">
        <f>IF(LEN(S$34&amp;$B78)&lt;&gt;20,"",IF(ISERROR(VLOOKUP(S$34&amp;$B78,'BASES DE DATOS'!$F$3:$J$1796,4,0))=TRUE,"",$B78&amp;" "&amp;VLOOKUP(S$34&amp;$B78,'BASES DE DATOS'!$F$3:$J$1796,4,0)))</f>
        <v>#REF!</v>
      </c>
      <c r="T78" t="e">
        <f>IF(LEN(T$34&amp;$B78)&lt;&gt;20,"",IF(ISERROR(VLOOKUP(T$34&amp;$B78,'BASES DE DATOS'!$F$3:$J$1796,4,0))=TRUE,"",$B78&amp;" "&amp;VLOOKUP(T$34&amp;$B78,'BASES DE DATOS'!$F$3:$J$1796,4,0)))</f>
        <v>#REF!</v>
      </c>
      <c r="U78" t="e">
        <f>IF(LEN(U$34&amp;$B78)&lt;&gt;20,"",IF(ISERROR(VLOOKUP(U$34&amp;$B78,'BASES DE DATOS'!$F$3:$J$1796,4,0))=TRUE,"",$B78&amp;" "&amp;VLOOKUP(U$34&amp;$B78,'BASES DE DATOS'!$F$3:$J$1796,4,0)))</f>
        <v>#REF!</v>
      </c>
      <c r="V78" t="e">
        <f>IF(LEN(V$34&amp;$B78)&lt;&gt;20,"",IF(ISERROR(VLOOKUP(V$34&amp;$B78,'BASES DE DATOS'!$F$3:$J$1796,4,0))=TRUE,"",$B78&amp;" "&amp;VLOOKUP(V$34&amp;$B78,'BASES DE DATOS'!$F$3:$J$1796,4,0)))</f>
        <v>#REF!</v>
      </c>
    </row>
    <row r="79" spans="1:22" x14ac:dyDescent="0.2">
      <c r="A79">
        <f t="shared" si="0"/>
        <v>297</v>
      </c>
      <c r="B79" s="2" t="s">
        <v>68</v>
      </c>
      <c r="C79" t="e">
        <f>IF(LEN(C$34&amp;$B79)&lt;&gt;20,"",IF(ISERROR(VLOOKUP(C$34&amp;$B79,'BASES DE DATOS'!$F$3:$J$1796,4,0))=TRUE,"",$B79&amp;" "&amp;VLOOKUP(C$34&amp;$B79,'BASES DE DATOS'!$F$3:$J$1796,4,0)))</f>
        <v>#REF!</v>
      </c>
      <c r="D79" t="e">
        <f>IF(LEN(D$34&amp;$B79)&lt;&gt;20,"",IF(ISERROR(VLOOKUP(D$34&amp;$B79,'BASES DE DATOS'!$F$3:$J$1796,4,0))=TRUE,"",$B79&amp;" "&amp;VLOOKUP(D$34&amp;$B79,'BASES DE DATOS'!$F$3:$J$1796,4,0)))</f>
        <v>#REF!</v>
      </c>
      <c r="E79" t="e">
        <f>IF(LEN(E$34&amp;$B79)&lt;&gt;20,"",IF(ISERROR(VLOOKUP(E$34&amp;$B79,'BASES DE DATOS'!$F$3:$J$1796,4,0))=TRUE,"",$B79&amp;" "&amp;VLOOKUP(E$34&amp;$B79,'BASES DE DATOS'!$F$3:$J$1796,4,0)))</f>
        <v>#REF!</v>
      </c>
      <c r="F79" t="e">
        <f>IF(LEN(F$34&amp;$B79)&lt;&gt;20,"",IF(ISERROR(VLOOKUP(F$34&amp;$B79,'BASES DE DATOS'!$F$3:$J$1796,4,0))=TRUE,"",$B79&amp;" "&amp;VLOOKUP(F$34&amp;$B79,'BASES DE DATOS'!$F$3:$J$1796,4,0)))</f>
        <v>#REF!</v>
      </c>
      <c r="G79" t="e">
        <f>IF(LEN(G$34&amp;$B79)&lt;&gt;20,"",IF(ISERROR(VLOOKUP(G$34&amp;$B79,'BASES DE DATOS'!$F$3:$J$1796,4,0))=TRUE,"",$B79&amp;" "&amp;VLOOKUP(G$34&amp;$B79,'BASES DE DATOS'!$F$3:$J$1796,4,0)))</f>
        <v>#REF!</v>
      </c>
      <c r="H79" t="e">
        <f>IF(LEN(H$34&amp;$B79)&lt;&gt;20,"",IF(ISERROR(VLOOKUP(H$34&amp;$B79,'BASES DE DATOS'!$F$3:$J$1796,4,0))=TRUE,"",$B79&amp;" "&amp;VLOOKUP(H$34&amp;$B79,'BASES DE DATOS'!$F$3:$J$1796,4,0)))</f>
        <v>#REF!</v>
      </c>
      <c r="I79" t="e">
        <f>IF(LEN(I$34&amp;$B79)&lt;&gt;20,"",IF(ISERROR(VLOOKUP(I$34&amp;$B79,'BASES DE DATOS'!$F$3:$J$1796,4,0))=TRUE,"",$B79&amp;" "&amp;VLOOKUP(I$34&amp;$B79,'BASES DE DATOS'!$F$3:$J$1796,4,0)))</f>
        <v>#REF!</v>
      </c>
      <c r="J79" t="e">
        <f>IF(LEN(J$34&amp;$B79)&lt;&gt;20,"",IF(ISERROR(VLOOKUP(J$34&amp;$B79,'BASES DE DATOS'!$F$3:$J$1796,4,0))=TRUE,"",$B79&amp;" "&amp;VLOOKUP(J$34&amp;$B79,'BASES DE DATOS'!$F$3:$J$1796,4,0)))</f>
        <v>#REF!</v>
      </c>
      <c r="K79" t="e">
        <f>IF(LEN(K$34&amp;$B79)&lt;&gt;20,"",IF(ISERROR(VLOOKUP(K$34&amp;$B79,'BASES DE DATOS'!$F$3:$J$1796,4,0))=TRUE,"",$B79&amp;" "&amp;VLOOKUP(K$34&amp;$B79,'BASES DE DATOS'!$F$3:$J$1796,4,0)))</f>
        <v>#REF!</v>
      </c>
      <c r="L79" t="e">
        <f>IF(LEN(L$34&amp;$B79)&lt;&gt;20,"",IF(ISERROR(VLOOKUP(L$34&amp;$B79,'BASES DE DATOS'!$F$3:$J$1796,4,0))=TRUE,"",$B79&amp;" "&amp;VLOOKUP(L$34&amp;$B79,'BASES DE DATOS'!$F$3:$J$1796,4,0)))</f>
        <v>#REF!</v>
      </c>
      <c r="M79" t="e">
        <f>IF(LEN(M$34&amp;$B79)&lt;&gt;20,"",IF(ISERROR(VLOOKUP(M$34&amp;$B79,'BASES DE DATOS'!$F$3:$J$1796,4,0))=TRUE,"",$B79&amp;" "&amp;VLOOKUP(M$34&amp;$B79,'BASES DE DATOS'!$F$3:$J$1796,4,0)))</f>
        <v>#REF!</v>
      </c>
      <c r="N79" t="e">
        <f>IF(LEN(N$34&amp;$B79)&lt;&gt;20,"",IF(ISERROR(VLOOKUP(N$34&amp;$B79,'BASES DE DATOS'!$F$3:$J$1796,4,0))=TRUE,"",$B79&amp;" "&amp;VLOOKUP(N$34&amp;$B79,'BASES DE DATOS'!$F$3:$J$1796,4,0)))</f>
        <v>#REF!</v>
      </c>
      <c r="O79" t="e">
        <f>IF(LEN(O$34&amp;$B79)&lt;&gt;20,"",IF(ISERROR(VLOOKUP(O$34&amp;$B79,'BASES DE DATOS'!$F$3:$J$1796,4,0))=TRUE,"",$B79&amp;" "&amp;VLOOKUP(O$34&amp;$B79,'BASES DE DATOS'!$F$3:$J$1796,4,0)))</f>
        <v>#REF!</v>
      </c>
      <c r="P79" t="e">
        <f>IF(LEN(P$34&amp;$B79)&lt;&gt;20,"",IF(ISERROR(VLOOKUP(P$34&amp;$B79,'BASES DE DATOS'!$F$3:$J$1796,4,0))=TRUE,"",$B79&amp;" "&amp;VLOOKUP(P$34&amp;$B79,'BASES DE DATOS'!$F$3:$J$1796,4,0)))</f>
        <v>#REF!</v>
      </c>
      <c r="Q79" t="e">
        <f>IF(LEN(Q$34&amp;$B79)&lt;&gt;20,"",IF(ISERROR(VLOOKUP(Q$34&amp;$B79,'BASES DE DATOS'!$F$3:$J$1796,4,0))=TRUE,"",$B79&amp;" "&amp;VLOOKUP(Q$34&amp;$B79,'BASES DE DATOS'!$F$3:$J$1796,4,0)))</f>
        <v>#REF!</v>
      </c>
      <c r="R79" t="e">
        <f>IF(LEN(R$34&amp;$B79)&lt;&gt;20,"",IF(ISERROR(VLOOKUP(R$34&amp;$B79,'BASES DE DATOS'!$F$3:$J$1796,4,0))=TRUE,"",$B79&amp;" "&amp;VLOOKUP(R$34&amp;$B79,'BASES DE DATOS'!$F$3:$J$1796,4,0)))</f>
        <v>#REF!</v>
      </c>
      <c r="S79" t="e">
        <f>IF(LEN(S$34&amp;$B79)&lt;&gt;20,"",IF(ISERROR(VLOOKUP(S$34&amp;$B79,'BASES DE DATOS'!$F$3:$J$1796,4,0))=TRUE,"",$B79&amp;" "&amp;VLOOKUP(S$34&amp;$B79,'BASES DE DATOS'!$F$3:$J$1796,4,0)))</f>
        <v>#REF!</v>
      </c>
      <c r="T79" t="e">
        <f>IF(LEN(T$34&amp;$B79)&lt;&gt;20,"",IF(ISERROR(VLOOKUP(T$34&amp;$B79,'BASES DE DATOS'!$F$3:$J$1796,4,0))=TRUE,"",$B79&amp;" "&amp;VLOOKUP(T$34&amp;$B79,'BASES DE DATOS'!$F$3:$J$1796,4,0)))</f>
        <v>#REF!</v>
      </c>
      <c r="U79" t="e">
        <f>IF(LEN(U$34&amp;$B79)&lt;&gt;20,"",IF(ISERROR(VLOOKUP(U$34&amp;$B79,'BASES DE DATOS'!$F$3:$J$1796,4,0))=TRUE,"",$B79&amp;" "&amp;VLOOKUP(U$34&amp;$B79,'BASES DE DATOS'!$F$3:$J$1796,4,0)))</f>
        <v>#REF!</v>
      </c>
      <c r="V79" t="e">
        <f>IF(LEN(V$34&amp;$B79)&lt;&gt;20,"",IF(ISERROR(VLOOKUP(V$34&amp;$B79,'BASES DE DATOS'!$F$3:$J$1796,4,0))=TRUE,"",$B79&amp;" "&amp;VLOOKUP(V$34&amp;$B79,'BASES DE DATOS'!$F$3:$J$1796,4,0)))</f>
        <v>#REF!</v>
      </c>
    </row>
    <row r="80" spans="1:22" x14ac:dyDescent="0.2">
      <c r="A80">
        <f t="shared" si="0"/>
        <v>303</v>
      </c>
      <c r="B80" s="2" t="s">
        <v>69</v>
      </c>
      <c r="C80" t="e">
        <f>IF(LEN(C$34&amp;$B80)&lt;&gt;20,"",IF(ISERROR(VLOOKUP(C$34&amp;$B80,'BASES DE DATOS'!$F$3:$J$1796,4,0))=TRUE,"",$B80&amp;" "&amp;VLOOKUP(C$34&amp;$B80,'BASES DE DATOS'!$F$3:$J$1796,4,0)))</f>
        <v>#REF!</v>
      </c>
      <c r="D80" t="e">
        <f>IF(LEN(D$34&amp;$B80)&lt;&gt;20,"",IF(ISERROR(VLOOKUP(D$34&amp;$B80,'BASES DE DATOS'!$F$3:$J$1796,4,0))=TRUE,"",$B80&amp;" "&amp;VLOOKUP(D$34&amp;$B80,'BASES DE DATOS'!$F$3:$J$1796,4,0)))</f>
        <v>#REF!</v>
      </c>
      <c r="E80" t="e">
        <f>IF(LEN(E$34&amp;$B80)&lt;&gt;20,"",IF(ISERROR(VLOOKUP(E$34&amp;$B80,'BASES DE DATOS'!$F$3:$J$1796,4,0))=TRUE,"",$B80&amp;" "&amp;VLOOKUP(E$34&amp;$B80,'BASES DE DATOS'!$F$3:$J$1796,4,0)))</f>
        <v>#REF!</v>
      </c>
      <c r="F80" t="e">
        <f>IF(LEN(F$34&amp;$B80)&lt;&gt;20,"",IF(ISERROR(VLOOKUP(F$34&amp;$B80,'BASES DE DATOS'!$F$3:$J$1796,4,0))=TRUE,"",$B80&amp;" "&amp;VLOOKUP(F$34&amp;$B80,'BASES DE DATOS'!$F$3:$J$1796,4,0)))</f>
        <v>#REF!</v>
      </c>
      <c r="G80" t="e">
        <f>IF(LEN(G$34&amp;$B80)&lt;&gt;20,"",IF(ISERROR(VLOOKUP(G$34&amp;$B80,'BASES DE DATOS'!$F$3:$J$1796,4,0))=TRUE,"",$B80&amp;" "&amp;VLOOKUP(G$34&amp;$B80,'BASES DE DATOS'!$F$3:$J$1796,4,0)))</f>
        <v>#REF!</v>
      </c>
      <c r="H80" t="e">
        <f>IF(LEN(H$34&amp;$B80)&lt;&gt;20,"",IF(ISERROR(VLOOKUP(H$34&amp;$B80,'BASES DE DATOS'!$F$3:$J$1796,4,0))=TRUE,"",$B80&amp;" "&amp;VLOOKUP(H$34&amp;$B80,'BASES DE DATOS'!$F$3:$J$1796,4,0)))</f>
        <v>#REF!</v>
      </c>
      <c r="I80" t="e">
        <f>IF(LEN(I$34&amp;$B80)&lt;&gt;20,"",IF(ISERROR(VLOOKUP(I$34&amp;$B80,'BASES DE DATOS'!$F$3:$J$1796,4,0))=TRUE,"",$B80&amp;" "&amp;VLOOKUP(I$34&amp;$B80,'BASES DE DATOS'!$F$3:$J$1796,4,0)))</f>
        <v>#REF!</v>
      </c>
      <c r="J80" t="e">
        <f>IF(LEN(J$34&amp;$B80)&lt;&gt;20,"",IF(ISERROR(VLOOKUP(J$34&amp;$B80,'BASES DE DATOS'!$F$3:$J$1796,4,0))=TRUE,"",$B80&amp;" "&amp;VLOOKUP(J$34&amp;$B80,'BASES DE DATOS'!$F$3:$J$1796,4,0)))</f>
        <v>#REF!</v>
      </c>
      <c r="K80" t="e">
        <f>IF(LEN(K$34&amp;$B80)&lt;&gt;20,"",IF(ISERROR(VLOOKUP(K$34&amp;$B80,'BASES DE DATOS'!$F$3:$J$1796,4,0))=TRUE,"",$B80&amp;" "&amp;VLOOKUP(K$34&amp;$B80,'BASES DE DATOS'!$F$3:$J$1796,4,0)))</f>
        <v>#REF!</v>
      </c>
      <c r="L80" t="e">
        <f>IF(LEN(L$34&amp;$B80)&lt;&gt;20,"",IF(ISERROR(VLOOKUP(L$34&amp;$B80,'BASES DE DATOS'!$F$3:$J$1796,4,0))=TRUE,"",$B80&amp;" "&amp;VLOOKUP(L$34&amp;$B80,'BASES DE DATOS'!$F$3:$J$1796,4,0)))</f>
        <v>#REF!</v>
      </c>
      <c r="M80" t="e">
        <f>IF(LEN(M$34&amp;$B80)&lt;&gt;20,"",IF(ISERROR(VLOOKUP(M$34&amp;$B80,'BASES DE DATOS'!$F$3:$J$1796,4,0))=TRUE,"",$B80&amp;" "&amp;VLOOKUP(M$34&amp;$B80,'BASES DE DATOS'!$F$3:$J$1796,4,0)))</f>
        <v>#REF!</v>
      </c>
      <c r="N80" t="e">
        <f>IF(LEN(N$34&amp;$B80)&lt;&gt;20,"",IF(ISERROR(VLOOKUP(N$34&amp;$B80,'BASES DE DATOS'!$F$3:$J$1796,4,0))=TRUE,"",$B80&amp;" "&amp;VLOOKUP(N$34&amp;$B80,'BASES DE DATOS'!$F$3:$J$1796,4,0)))</f>
        <v>#REF!</v>
      </c>
      <c r="O80" t="e">
        <f>IF(LEN(O$34&amp;$B80)&lt;&gt;20,"",IF(ISERROR(VLOOKUP(O$34&amp;$B80,'BASES DE DATOS'!$F$3:$J$1796,4,0))=TRUE,"",$B80&amp;" "&amp;VLOOKUP(O$34&amp;$B80,'BASES DE DATOS'!$F$3:$J$1796,4,0)))</f>
        <v>#REF!</v>
      </c>
      <c r="P80" t="e">
        <f>IF(LEN(P$34&amp;$B80)&lt;&gt;20,"",IF(ISERROR(VLOOKUP(P$34&amp;$B80,'BASES DE DATOS'!$F$3:$J$1796,4,0))=TRUE,"",$B80&amp;" "&amp;VLOOKUP(P$34&amp;$B80,'BASES DE DATOS'!$F$3:$J$1796,4,0)))</f>
        <v>#REF!</v>
      </c>
      <c r="Q80" t="e">
        <f>IF(LEN(Q$34&amp;$B80)&lt;&gt;20,"",IF(ISERROR(VLOOKUP(Q$34&amp;$B80,'BASES DE DATOS'!$F$3:$J$1796,4,0))=TRUE,"",$B80&amp;" "&amp;VLOOKUP(Q$34&amp;$B80,'BASES DE DATOS'!$F$3:$J$1796,4,0)))</f>
        <v>#REF!</v>
      </c>
      <c r="R80" t="e">
        <f>IF(LEN(R$34&amp;$B80)&lt;&gt;20,"",IF(ISERROR(VLOOKUP(R$34&amp;$B80,'BASES DE DATOS'!$F$3:$J$1796,4,0))=TRUE,"",$B80&amp;" "&amp;VLOOKUP(R$34&amp;$B80,'BASES DE DATOS'!$F$3:$J$1796,4,0)))</f>
        <v>#REF!</v>
      </c>
      <c r="S80" t="e">
        <f>IF(LEN(S$34&amp;$B80)&lt;&gt;20,"",IF(ISERROR(VLOOKUP(S$34&amp;$B80,'BASES DE DATOS'!$F$3:$J$1796,4,0))=TRUE,"",$B80&amp;" "&amp;VLOOKUP(S$34&amp;$B80,'BASES DE DATOS'!$F$3:$J$1796,4,0)))</f>
        <v>#REF!</v>
      </c>
      <c r="T80" t="e">
        <f>IF(LEN(T$34&amp;$B80)&lt;&gt;20,"",IF(ISERROR(VLOOKUP(T$34&amp;$B80,'BASES DE DATOS'!$F$3:$J$1796,4,0))=TRUE,"",$B80&amp;" "&amp;VLOOKUP(T$34&amp;$B80,'BASES DE DATOS'!$F$3:$J$1796,4,0)))</f>
        <v>#REF!</v>
      </c>
      <c r="U80" t="e">
        <f>IF(LEN(U$34&amp;$B80)&lt;&gt;20,"",IF(ISERROR(VLOOKUP(U$34&amp;$B80,'BASES DE DATOS'!$F$3:$J$1796,4,0))=TRUE,"",$B80&amp;" "&amp;VLOOKUP(U$34&amp;$B80,'BASES DE DATOS'!$F$3:$J$1796,4,0)))</f>
        <v>#REF!</v>
      </c>
      <c r="V80" t="e">
        <f>IF(LEN(V$34&amp;$B80)&lt;&gt;20,"",IF(ISERROR(VLOOKUP(V$34&amp;$B80,'BASES DE DATOS'!$F$3:$J$1796,4,0))=TRUE,"",$B80&amp;" "&amp;VLOOKUP(V$34&amp;$B80,'BASES DE DATOS'!$F$3:$J$1796,4,0)))</f>
        <v>#REF!</v>
      </c>
    </row>
    <row r="81" spans="1:22" x14ac:dyDescent="0.2">
      <c r="A81">
        <f t="shared" si="0"/>
        <v>309</v>
      </c>
      <c r="B81" s="2" t="s">
        <v>70</v>
      </c>
      <c r="C81" t="e">
        <f>IF(LEN(C$34&amp;$B81)&lt;&gt;20,"",IF(ISERROR(VLOOKUP(C$34&amp;$B81,'BASES DE DATOS'!$F$3:$J$1796,4,0))=TRUE,"",$B81&amp;" "&amp;VLOOKUP(C$34&amp;$B81,'BASES DE DATOS'!$F$3:$J$1796,4,0)))</f>
        <v>#REF!</v>
      </c>
      <c r="D81" t="e">
        <f>IF(LEN(D$34&amp;$B81)&lt;&gt;20,"",IF(ISERROR(VLOOKUP(D$34&amp;$B81,'BASES DE DATOS'!$F$3:$J$1796,4,0))=TRUE,"",$B81&amp;" "&amp;VLOOKUP(D$34&amp;$B81,'BASES DE DATOS'!$F$3:$J$1796,4,0)))</f>
        <v>#REF!</v>
      </c>
      <c r="E81" t="e">
        <f>IF(LEN(E$34&amp;$B81)&lt;&gt;20,"",IF(ISERROR(VLOOKUP(E$34&amp;$B81,'BASES DE DATOS'!$F$3:$J$1796,4,0))=TRUE,"",$B81&amp;" "&amp;VLOOKUP(E$34&amp;$B81,'BASES DE DATOS'!$F$3:$J$1796,4,0)))</f>
        <v>#REF!</v>
      </c>
      <c r="F81" t="e">
        <f>IF(LEN(F$34&amp;$B81)&lt;&gt;20,"",IF(ISERROR(VLOOKUP(F$34&amp;$B81,'BASES DE DATOS'!$F$3:$J$1796,4,0))=TRUE,"",$B81&amp;" "&amp;VLOOKUP(F$34&amp;$B81,'BASES DE DATOS'!$F$3:$J$1796,4,0)))</f>
        <v>#REF!</v>
      </c>
      <c r="G81" t="e">
        <f>IF(LEN(G$34&amp;$B81)&lt;&gt;20,"",IF(ISERROR(VLOOKUP(G$34&amp;$B81,'BASES DE DATOS'!$F$3:$J$1796,4,0))=TRUE,"",$B81&amp;" "&amp;VLOOKUP(G$34&amp;$B81,'BASES DE DATOS'!$F$3:$J$1796,4,0)))</f>
        <v>#REF!</v>
      </c>
      <c r="H81" t="e">
        <f>IF(LEN(H$34&amp;$B81)&lt;&gt;20,"",IF(ISERROR(VLOOKUP(H$34&amp;$B81,'BASES DE DATOS'!$F$3:$J$1796,4,0))=TRUE,"",$B81&amp;" "&amp;VLOOKUP(H$34&amp;$B81,'BASES DE DATOS'!$F$3:$J$1796,4,0)))</f>
        <v>#REF!</v>
      </c>
      <c r="I81" t="e">
        <f>IF(LEN(I$34&amp;$B81)&lt;&gt;20,"",IF(ISERROR(VLOOKUP(I$34&amp;$B81,'BASES DE DATOS'!$F$3:$J$1796,4,0))=TRUE,"",$B81&amp;" "&amp;VLOOKUP(I$34&amp;$B81,'BASES DE DATOS'!$F$3:$J$1796,4,0)))</f>
        <v>#REF!</v>
      </c>
      <c r="J81" t="e">
        <f>IF(LEN(J$34&amp;$B81)&lt;&gt;20,"",IF(ISERROR(VLOOKUP(J$34&amp;$B81,'BASES DE DATOS'!$F$3:$J$1796,4,0))=TRUE,"",$B81&amp;" "&amp;VLOOKUP(J$34&amp;$B81,'BASES DE DATOS'!$F$3:$J$1796,4,0)))</f>
        <v>#REF!</v>
      </c>
      <c r="K81" t="e">
        <f>IF(LEN(K$34&amp;$B81)&lt;&gt;20,"",IF(ISERROR(VLOOKUP(K$34&amp;$B81,'BASES DE DATOS'!$F$3:$J$1796,4,0))=TRUE,"",$B81&amp;" "&amp;VLOOKUP(K$34&amp;$B81,'BASES DE DATOS'!$F$3:$J$1796,4,0)))</f>
        <v>#REF!</v>
      </c>
      <c r="L81" t="e">
        <f>IF(LEN(L$34&amp;$B81)&lt;&gt;20,"",IF(ISERROR(VLOOKUP(L$34&amp;$B81,'BASES DE DATOS'!$F$3:$J$1796,4,0))=TRUE,"",$B81&amp;" "&amp;VLOOKUP(L$34&amp;$B81,'BASES DE DATOS'!$F$3:$J$1796,4,0)))</f>
        <v>#REF!</v>
      </c>
      <c r="M81" t="e">
        <f>IF(LEN(M$34&amp;$B81)&lt;&gt;20,"",IF(ISERROR(VLOOKUP(M$34&amp;$B81,'BASES DE DATOS'!$F$3:$J$1796,4,0))=TRUE,"",$B81&amp;" "&amp;VLOOKUP(M$34&amp;$B81,'BASES DE DATOS'!$F$3:$J$1796,4,0)))</f>
        <v>#REF!</v>
      </c>
      <c r="N81" t="e">
        <f>IF(LEN(N$34&amp;$B81)&lt;&gt;20,"",IF(ISERROR(VLOOKUP(N$34&amp;$B81,'BASES DE DATOS'!$F$3:$J$1796,4,0))=TRUE,"",$B81&amp;" "&amp;VLOOKUP(N$34&amp;$B81,'BASES DE DATOS'!$F$3:$J$1796,4,0)))</f>
        <v>#REF!</v>
      </c>
      <c r="O81" t="e">
        <f>IF(LEN(O$34&amp;$B81)&lt;&gt;20,"",IF(ISERROR(VLOOKUP(O$34&amp;$B81,'BASES DE DATOS'!$F$3:$J$1796,4,0))=TRUE,"",$B81&amp;" "&amp;VLOOKUP(O$34&amp;$B81,'BASES DE DATOS'!$F$3:$J$1796,4,0)))</f>
        <v>#REF!</v>
      </c>
      <c r="P81" t="e">
        <f>IF(LEN(P$34&amp;$B81)&lt;&gt;20,"",IF(ISERROR(VLOOKUP(P$34&amp;$B81,'BASES DE DATOS'!$F$3:$J$1796,4,0))=TRUE,"",$B81&amp;" "&amp;VLOOKUP(P$34&amp;$B81,'BASES DE DATOS'!$F$3:$J$1796,4,0)))</f>
        <v>#REF!</v>
      </c>
      <c r="Q81" t="e">
        <f>IF(LEN(Q$34&amp;$B81)&lt;&gt;20,"",IF(ISERROR(VLOOKUP(Q$34&amp;$B81,'BASES DE DATOS'!$F$3:$J$1796,4,0))=TRUE,"",$B81&amp;" "&amp;VLOOKUP(Q$34&amp;$B81,'BASES DE DATOS'!$F$3:$J$1796,4,0)))</f>
        <v>#REF!</v>
      </c>
      <c r="R81" t="e">
        <f>IF(LEN(R$34&amp;$B81)&lt;&gt;20,"",IF(ISERROR(VLOOKUP(R$34&amp;$B81,'BASES DE DATOS'!$F$3:$J$1796,4,0))=TRUE,"",$B81&amp;" "&amp;VLOOKUP(R$34&amp;$B81,'BASES DE DATOS'!$F$3:$J$1796,4,0)))</f>
        <v>#REF!</v>
      </c>
      <c r="S81" t="e">
        <f>IF(LEN(S$34&amp;$B81)&lt;&gt;20,"",IF(ISERROR(VLOOKUP(S$34&amp;$B81,'BASES DE DATOS'!$F$3:$J$1796,4,0))=TRUE,"",$B81&amp;" "&amp;VLOOKUP(S$34&amp;$B81,'BASES DE DATOS'!$F$3:$J$1796,4,0)))</f>
        <v>#REF!</v>
      </c>
      <c r="T81" t="e">
        <f>IF(LEN(T$34&amp;$B81)&lt;&gt;20,"",IF(ISERROR(VLOOKUP(T$34&amp;$B81,'BASES DE DATOS'!$F$3:$J$1796,4,0))=TRUE,"",$B81&amp;" "&amp;VLOOKUP(T$34&amp;$B81,'BASES DE DATOS'!$F$3:$J$1796,4,0)))</f>
        <v>#REF!</v>
      </c>
      <c r="U81" t="e">
        <f>IF(LEN(U$34&amp;$B81)&lt;&gt;20,"",IF(ISERROR(VLOOKUP(U$34&amp;$B81,'BASES DE DATOS'!$F$3:$J$1796,4,0))=TRUE,"",$B81&amp;" "&amp;VLOOKUP(U$34&amp;$B81,'BASES DE DATOS'!$F$3:$J$1796,4,0)))</f>
        <v>#REF!</v>
      </c>
      <c r="V81" t="e">
        <f>IF(LEN(V$34&amp;$B81)&lt;&gt;20,"",IF(ISERROR(VLOOKUP(V$34&amp;$B81,'BASES DE DATOS'!$F$3:$J$1796,4,0))=TRUE,"",$B81&amp;" "&amp;VLOOKUP(V$34&amp;$B81,'BASES DE DATOS'!$F$3:$J$1796,4,0)))</f>
        <v>#REF!</v>
      </c>
    </row>
    <row r="82" spans="1:22" x14ac:dyDescent="0.2">
      <c r="A82">
        <f t="shared" si="0"/>
        <v>315</v>
      </c>
      <c r="B82" s="2" t="s">
        <v>71</v>
      </c>
      <c r="C82" t="e">
        <f>IF(LEN(C$34&amp;$B82)&lt;&gt;20,"",IF(ISERROR(VLOOKUP(C$34&amp;$B82,'BASES DE DATOS'!$F$3:$J$1796,4,0))=TRUE,"",$B82&amp;" "&amp;VLOOKUP(C$34&amp;$B82,'BASES DE DATOS'!$F$3:$J$1796,4,0)))</f>
        <v>#REF!</v>
      </c>
      <c r="D82" t="e">
        <f>IF(LEN(D$34&amp;$B82)&lt;&gt;20,"",IF(ISERROR(VLOOKUP(D$34&amp;$B82,'BASES DE DATOS'!$F$3:$J$1796,4,0))=TRUE,"",$B82&amp;" "&amp;VLOOKUP(D$34&amp;$B82,'BASES DE DATOS'!$F$3:$J$1796,4,0)))</f>
        <v>#REF!</v>
      </c>
      <c r="E82" t="e">
        <f>IF(LEN(E$34&amp;$B82)&lt;&gt;20,"",IF(ISERROR(VLOOKUP(E$34&amp;$B82,'BASES DE DATOS'!$F$3:$J$1796,4,0))=TRUE,"",$B82&amp;" "&amp;VLOOKUP(E$34&amp;$B82,'BASES DE DATOS'!$F$3:$J$1796,4,0)))</f>
        <v>#REF!</v>
      </c>
      <c r="F82" t="e">
        <f>IF(LEN(F$34&amp;$B82)&lt;&gt;20,"",IF(ISERROR(VLOOKUP(F$34&amp;$B82,'BASES DE DATOS'!$F$3:$J$1796,4,0))=TRUE,"",$B82&amp;" "&amp;VLOOKUP(F$34&amp;$B82,'BASES DE DATOS'!$F$3:$J$1796,4,0)))</f>
        <v>#REF!</v>
      </c>
      <c r="G82" t="e">
        <f>IF(LEN(G$34&amp;$B82)&lt;&gt;20,"",IF(ISERROR(VLOOKUP(G$34&amp;$B82,'BASES DE DATOS'!$F$3:$J$1796,4,0))=TRUE,"",$B82&amp;" "&amp;VLOOKUP(G$34&amp;$B82,'BASES DE DATOS'!$F$3:$J$1796,4,0)))</f>
        <v>#REF!</v>
      </c>
      <c r="H82" t="e">
        <f>IF(LEN(H$34&amp;$B82)&lt;&gt;20,"",IF(ISERROR(VLOOKUP(H$34&amp;$B82,'BASES DE DATOS'!$F$3:$J$1796,4,0))=TRUE,"",$B82&amp;" "&amp;VLOOKUP(H$34&amp;$B82,'BASES DE DATOS'!$F$3:$J$1796,4,0)))</f>
        <v>#REF!</v>
      </c>
      <c r="I82" t="e">
        <f>IF(LEN(I$34&amp;$B82)&lt;&gt;20,"",IF(ISERROR(VLOOKUP(I$34&amp;$B82,'BASES DE DATOS'!$F$3:$J$1796,4,0))=TRUE,"",$B82&amp;" "&amp;VLOOKUP(I$34&amp;$B82,'BASES DE DATOS'!$F$3:$J$1796,4,0)))</f>
        <v>#REF!</v>
      </c>
      <c r="J82" t="e">
        <f>IF(LEN(J$34&amp;$B82)&lt;&gt;20,"",IF(ISERROR(VLOOKUP(J$34&amp;$B82,'BASES DE DATOS'!$F$3:$J$1796,4,0))=TRUE,"",$B82&amp;" "&amp;VLOOKUP(J$34&amp;$B82,'BASES DE DATOS'!$F$3:$J$1796,4,0)))</f>
        <v>#REF!</v>
      </c>
      <c r="K82" t="e">
        <f>IF(LEN(K$34&amp;$B82)&lt;&gt;20,"",IF(ISERROR(VLOOKUP(K$34&amp;$B82,'BASES DE DATOS'!$F$3:$J$1796,4,0))=TRUE,"",$B82&amp;" "&amp;VLOOKUP(K$34&amp;$B82,'BASES DE DATOS'!$F$3:$J$1796,4,0)))</f>
        <v>#REF!</v>
      </c>
      <c r="L82" t="e">
        <f>IF(LEN(L$34&amp;$B82)&lt;&gt;20,"",IF(ISERROR(VLOOKUP(L$34&amp;$B82,'BASES DE DATOS'!$F$3:$J$1796,4,0))=TRUE,"",$B82&amp;" "&amp;VLOOKUP(L$34&amp;$B82,'BASES DE DATOS'!$F$3:$J$1796,4,0)))</f>
        <v>#REF!</v>
      </c>
      <c r="M82" t="e">
        <f>IF(LEN(M$34&amp;$B82)&lt;&gt;20,"",IF(ISERROR(VLOOKUP(M$34&amp;$B82,'BASES DE DATOS'!$F$3:$J$1796,4,0))=TRUE,"",$B82&amp;" "&amp;VLOOKUP(M$34&amp;$B82,'BASES DE DATOS'!$F$3:$J$1796,4,0)))</f>
        <v>#REF!</v>
      </c>
      <c r="N82" t="e">
        <f>IF(LEN(N$34&amp;$B82)&lt;&gt;20,"",IF(ISERROR(VLOOKUP(N$34&amp;$B82,'BASES DE DATOS'!$F$3:$J$1796,4,0))=TRUE,"",$B82&amp;" "&amp;VLOOKUP(N$34&amp;$B82,'BASES DE DATOS'!$F$3:$J$1796,4,0)))</f>
        <v>#REF!</v>
      </c>
      <c r="O82" t="e">
        <f>IF(LEN(O$34&amp;$B82)&lt;&gt;20,"",IF(ISERROR(VLOOKUP(O$34&amp;$B82,'BASES DE DATOS'!$F$3:$J$1796,4,0))=TRUE,"",$B82&amp;" "&amp;VLOOKUP(O$34&amp;$B82,'BASES DE DATOS'!$F$3:$J$1796,4,0)))</f>
        <v>#REF!</v>
      </c>
      <c r="P82" t="e">
        <f>IF(LEN(P$34&amp;$B82)&lt;&gt;20,"",IF(ISERROR(VLOOKUP(P$34&amp;$B82,'BASES DE DATOS'!$F$3:$J$1796,4,0))=TRUE,"",$B82&amp;" "&amp;VLOOKUP(P$34&amp;$B82,'BASES DE DATOS'!$F$3:$J$1796,4,0)))</f>
        <v>#REF!</v>
      </c>
      <c r="Q82" t="e">
        <f>IF(LEN(Q$34&amp;$B82)&lt;&gt;20,"",IF(ISERROR(VLOOKUP(Q$34&amp;$B82,'BASES DE DATOS'!$F$3:$J$1796,4,0))=TRUE,"",$B82&amp;" "&amp;VLOOKUP(Q$34&amp;$B82,'BASES DE DATOS'!$F$3:$J$1796,4,0)))</f>
        <v>#REF!</v>
      </c>
      <c r="R82" t="e">
        <f>IF(LEN(R$34&amp;$B82)&lt;&gt;20,"",IF(ISERROR(VLOOKUP(R$34&amp;$B82,'BASES DE DATOS'!$F$3:$J$1796,4,0))=TRUE,"",$B82&amp;" "&amp;VLOOKUP(R$34&amp;$B82,'BASES DE DATOS'!$F$3:$J$1796,4,0)))</f>
        <v>#REF!</v>
      </c>
      <c r="S82" t="e">
        <f>IF(LEN(S$34&amp;$B82)&lt;&gt;20,"",IF(ISERROR(VLOOKUP(S$34&amp;$B82,'BASES DE DATOS'!$F$3:$J$1796,4,0))=TRUE,"",$B82&amp;" "&amp;VLOOKUP(S$34&amp;$B82,'BASES DE DATOS'!$F$3:$J$1796,4,0)))</f>
        <v>#REF!</v>
      </c>
      <c r="T82" t="e">
        <f>IF(LEN(T$34&amp;$B82)&lt;&gt;20,"",IF(ISERROR(VLOOKUP(T$34&amp;$B82,'BASES DE DATOS'!$F$3:$J$1796,4,0))=TRUE,"",$B82&amp;" "&amp;VLOOKUP(T$34&amp;$B82,'BASES DE DATOS'!$F$3:$J$1796,4,0)))</f>
        <v>#REF!</v>
      </c>
      <c r="U82" t="e">
        <f>IF(LEN(U$34&amp;$B82)&lt;&gt;20,"",IF(ISERROR(VLOOKUP(U$34&amp;$B82,'BASES DE DATOS'!$F$3:$J$1796,4,0))=TRUE,"",$B82&amp;" "&amp;VLOOKUP(U$34&amp;$B82,'BASES DE DATOS'!$F$3:$J$1796,4,0)))</f>
        <v>#REF!</v>
      </c>
      <c r="V82" t="e">
        <f>IF(LEN(V$34&amp;$B82)&lt;&gt;20,"",IF(ISERROR(VLOOKUP(V$34&amp;$B82,'BASES DE DATOS'!$F$3:$J$1796,4,0))=TRUE,"",$B82&amp;" "&amp;VLOOKUP(V$34&amp;$B82,'BASES DE DATOS'!$F$3:$J$1796,4,0)))</f>
        <v>#REF!</v>
      </c>
    </row>
    <row r="83" spans="1:22" x14ac:dyDescent="0.2">
      <c r="A83">
        <f t="shared" si="0"/>
        <v>321</v>
      </c>
      <c r="B83" s="2" t="s">
        <v>72</v>
      </c>
      <c r="C83" t="e">
        <f>IF(LEN(C$34&amp;$B83)&lt;&gt;20,"",IF(ISERROR(VLOOKUP(C$34&amp;$B83,'BASES DE DATOS'!$F$3:$J$1796,4,0))=TRUE,"",$B83&amp;" "&amp;VLOOKUP(C$34&amp;$B83,'BASES DE DATOS'!$F$3:$J$1796,4,0)))</f>
        <v>#REF!</v>
      </c>
      <c r="D83" t="e">
        <f>IF(LEN(D$34&amp;$B83)&lt;&gt;20,"",IF(ISERROR(VLOOKUP(D$34&amp;$B83,'BASES DE DATOS'!$F$3:$J$1796,4,0))=TRUE,"",$B83&amp;" "&amp;VLOOKUP(D$34&amp;$B83,'BASES DE DATOS'!$F$3:$J$1796,4,0)))</f>
        <v>#REF!</v>
      </c>
      <c r="E83" t="e">
        <f>IF(LEN(E$34&amp;$B83)&lt;&gt;20,"",IF(ISERROR(VLOOKUP(E$34&amp;$B83,'BASES DE DATOS'!$F$3:$J$1796,4,0))=TRUE,"",$B83&amp;" "&amp;VLOOKUP(E$34&amp;$B83,'BASES DE DATOS'!$F$3:$J$1796,4,0)))</f>
        <v>#REF!</v>
      </c>
      <c r="F83" t="e">
        <f>IF(LEN(F$34&amp;$B83)&lt;&gt;20,"",IF(ISERROR(VLOOKUP(F$34&amp;$B83,'BASES DE DATOS'!$F$3:$J$1796,4,0))=TRUE,"",$B83&amp;" "&amp;VLOOKUP(F$34&amp;$B83,'BASES DE DATOS'!$F$3:$J$1796,4,0)))</f>
        <v>#REF!</v>
      </c>
      <c r="G83" t="e">
        <f>IF(LEN(G$34&amp;$B83)&lt;&gt;20,"",IF(ISERROR(VLOOKUP(G$34&amp;$B83,'BASES DE DATOS'!$F$3:$J$1796,4,0))=TRUE,"",$B83&amp;" "&amp;VLOOKUP(G$34&amp;$B83,'BASES DE DATOS'!$F$3:$J$1796,4,0)))</f>
        <v>#REF!</v>
      </c>
      <c r="H83" t="e">
        <f>IF(LEN(H$34&amp;$B83)&lt;&gt;20,"",IF(ISERROR(VLOOKUP(H$34&amp;$B83,'BASES DE DATOS'!$F$3:$J$1796,4,0))=TRUE,"",$B83&amp;" "&amp;VLOOKUP(H$34&amp;$B83,'BASES DE DATOS'!$F$3:$J$1796,4,0)))</f>
        <v>#REF!</v>
      </c>
      <c r="I83" t="e">
        <f>IF(LEN(I$34&amp;$B83)&lt;&gt;20,"",IF(ISERROR(VLOOKUP(I$34&amp;$B83,'BASES DE DATOS'!$F$3:$J$1796,4,0))=TRUE,"",$B83&amp;" "&amp;VLOOKUP(I$34&amp;$B83,'BASES DE DATOS'!$F$3:$J$1796,4,0)))</f>
        <v>#REF!</v>
      </c>
      <c r="J83" t="e">
        <f>IF(LEN(J$34&amp;$B83)&lt;&gt;20,"",IF(ISERROR(VLOOKUP(J$34&amp;$B83,'BASES DE DATOS'!$F$3:$J$1796,4,0))=TRUE,"",$B83&amp;" "&amp;VLOOKUP(J$34&amp;$B83,'BASES DE DATOS'!$F$3:$J$1796,4,0)))</f>
        <v>#REF!</v>
      </c>
      <c r="K83" t="e">
        <f>IF(LEN(K$34&amp;$B83)&lt;&gt;20,"",IF(ISERROR(VLOOKUP(K$34&amp;$B83,'BASES DE DATOS'!$F$3:$J$1796,4,0))=TRUE,"",$B83&amp;" "&amp;VLOOKUP(K$34&amp;$B83,'BASES DE DATOS'!$F$3:$J$1796,4,0)))</f>
        <v>#REF!</v>
      </c>
      <c r="L83" t="e">
        <f>IF(LEN(L$34&amp;$B83)&lt;&gt;20,"",IF(ISERROR(VLOOKUP(L$34&amp;$B83,'BASES DE DATOS'!$F$3:$J$1796,4,0))=TRUE,"",$B83&amp;" "&amp;VLOOKUP(L$34&amp;$B83,'BASES DE DATOS'!$F$3:$J$1796,4,0)))</f>
        <v>#REF!</v>
      </c>
      <c r="M83" t="e">
        <f>IF(LEN(M$34&amp;$B83)&lt;&gt;20,"",IF(ISERROR(VLOOKUP(M$34&amp;$B83,'BASES DE DATOS'!$F$3:$J$1796,4,0))=TRUE,"",$B83&amp;" "&amp;VLOOKUP(M$34&amp;$B83,'BASES DE DATOS'!$F$3:$J$1796,4,0)))</f>
        <v>#REF!</v>
      </c>
      <c r="N83" t="e">
        <f>IF(LEN(N$34&amp;$B83)&lt;&gt;20,"",IF(ISERROR(VLOOKUP(N$34&amp;$B83,'BASES DE DATOS'!$F$3:$J$1796,4,0))=TRUE,"",$B83&amp;" "&amp;VLOOKUP(N$34&amp;$B83,'BASES DE DATOS'!$F$3:$J$1796,4,0)))</f>
        <v>#REF!</v>
      </c>
      <c r="O83" t="e">
        <f>IF(LEN(O$34&amp;$B83)&lt;&gt;20,"",IF(ISERROR(VLOOKUP(O$34&amp;$B83,'BASES DE DATOS'!$F$3:$J$1796,4,0))=TRUE,"",$B83&amp;" "&amp;VLOOKUP(O$34&amp;$B83,'BASES DE DATOS'!$F$3:$J$1796,4,0)))</f>
        <v>#REF!</v>
      </c>
      <c r="P83" t="e">
        <f>IF(LEN(P$34&amp;$B83)&lt;&gt;20,"",IF(ISERROR(VLOOKUP(P$34&amp;$B83,'BASES DE DATOS'!$F$3:$J$1796,4,0))=TRUE,"",$B83&amp;" "&amp;VLOOKUP(P$34&amp;$B83,'BASES DE DATOS'!$F$3:$J$1796,4,0)))</f>
        <v>#REF!</v>
      </c>
      <c r="Q83" t="e">
        <f>IF(LEN(Q$34&amp;$B83)&lt;&gt;20,"",IF(ISERROR(VLOOKUP(Q$34&amp;$B83,'BASES DE DATOS'!$F$3:$J$1796,4,0))=TRUE,"",$B83&amp;" "&amp;VLOOKUP(Q$34&amp;$B83,'BASES DE DATOS'!$F$3:$J$1796,4,0)))</f>
        <v>#REF!</v>
      </c>
      <c r="R83" t="e">
        <f>IF(LEN(R$34&amp;$B83)&lt;&gt;20,"",IF(ISERROR(VLOOKUP(R$34&amp;$B83,'BASES DE DATOS'!$F$3:$J$1796,4,0))=TRUE,"",$B83&amp;" "&amp;VLOOKUP(R$34&amp;$B83,'BASES DE DATOS'!$F$3:$J$1796,4,0)))</f>
        <v>#REF!</v>
      </c>
      <c r="S83" t="e">
        <f>IF(LEN(S$34&amp;$B83)&lt;&gt;20,"",IF(ISERROR(VLOOKUP(S$34&amp;$B83,'BASES DE DATOS'!$F$3:$J$1796,4,0))=TRUE,"",$B83&amp;" "&amp;VLOOKUP(S$34&amp;$B83,'BASES DE DATOS'!$F$3:$J$1796,4,0)))</f>
        <v>#REF!</v>
      </c>
      <c r="T83" t="e">
        <f>IF(LEN(T$34&amp;$B83)&lt;&gt;20,"",IF(ISERROR(VLOOKUP(T$34&amp;$B83,'BASES DE DATOS'!$F$3:$J$1796,4,0))=TRUE,"",$B83&amp;" "&amp;VLOOKUP(T$34&amp;$B83,'BASES DE DATOS'!$F$3:$J$1796,4,0)))</f>
        <v>#REF!</v>
      </c>
      <c r="U83" t="e">
        <f>IF(LEN(U$34&amp;$B83)&lt;&gt;20,"",IF(ISERROR(VLOOKUP(U$34&amp;$B83,'BASES DE DATOS'!$F$3:$J$1796,4,0))=TRUE,"",$B83&amp;" "&amp;VLOOKUP(U$34&amp;$B83,'BASES DE DATOS'!$F$3:$J$1796,4,0)))</f>
        <v>#REF!</v>
      </c>
      <c r="V83" t="e">
        <f>IF(LEN(V$34&amp;$B83)&lt;&gt;20,"",IF(ISERROR(VLOOKUP(V$34&amp;$B83,'BASES DE DATOS'!$F$3:$J$1796,4,0))=TRUE,"",$B83&amp;" "&amp;VLOOKUP(V$34&amp;$B83,'BASES DE DATOS'!$F$3:$J$1796,4,0)))</f>
        <v>#REF!</v>
      </c>
    </row>
    <row r="84" spans="1:22" x14ac:dyDescent="0.2">
      <c r="A84">
        <f t="shared" si="0"/>
        <v>327</v>
      </c>
      <c r="B84" s="2" t="s">
        <v>73</v>
      </c>
      <c r="C84" t="e">
        <f>IF(LEN(C$34&amp;$B84)&lt;&gt;20,"",IF(ISERROR(VLOOKUP(C$34&amp;$B84,'BASES DE DATOS'!$F$3:$J$1796,4,0))=TRUE,"",$B84&amp;" "&amp;VLOOKUP(C$34&amp;$B84,'BASES DE DATOS'!$F$3:$J$1796,4,0)))</f>
        <v>#REF!</v>
      </c>
      <c r="D84" t="e">
        <f>IF(LEN(D$34&amp;$B84)&lt;&gt;20,"",IF(ISERROR(VLOOKUP(D$34&amp;$B84,'BASES DE DATOS'!$F$3:$J$1796,4,0))=TRUE,"",$B84&amp;" "&amp;VLOOKUP(D$34&amp;$B84,'BASES DE DATOS'!$F$3:$J$1796,4,0)))</f>
        <v>#REF!</v>
      </c>
      <c r="E84" t="e">
        <f>IF(LEN(E$34&amp;$B84)&lt;&gt;20,"",IF(ISERROR(VLOOKUP(E$34&amp;$B84,'BASES DE DATOS'!$F$3:$J$1796,4,0))=TRUE,"",$B84&amp;" "&amp;VLOOKUP(E$34&amp;$B84,'BASES DE DATOS'!$F$3:$J$1796,4,0)))</f>
        <v>#REF!</v>
      </c>
      <c r="F84" t="e">
        <f>IF(LEN(F$34&amp;$B84)&lt;&gt;20,"",IF(ISERROR(VLOOKUP(F$34&amp;$B84,'BASES DE DATOS'!$F$3:$J$1796,4,0))=TRUE,"",$B84&amp;" "&amp;VLOOKUP(F$34&amp;$B84,'BASES DE DATOS'!$F$3:$J$1796,4,0)))</f>
        <v>#REF!</v>
      </c>
      <c r="G84" t="e">
        <f>IF(LEN(G$34&amp;$B84)&lt;&gt;20,"",IF(ISERROR(VLOOKUP(G$34&amp;$B84,'BASES DE DATOS'!$F$3:$J$1796,4,0))=TRUE,"",$B84&amp;" "&amp;VLOOKUP(G$34&amp;$B84,'BASES DE DATOS'!$F$3:$J$1796,4,0)))</f>
        <v>#REF!</v>
      </c>
      <c r="H84" t="e">
        <f>IF(LEN(H$34&amp;$B84)&lt;&gt;20,"",IF(ISERROR(VLOOKUP(H$34&amp;$B84,'BASES DE DATOS'!$F$3:$J$1796,4,0))=TRUE,"",$B84&amp;" "&amp;VLOOKUP(H$34&amp;$B84,'BASES DE DATOS'!$F$3:$J$1796,4,0)))</f>
        <v>#REF!</v>
      </c>
      <c r="I84" t="e">
        <f>IF(LEN(I$34&amp;$B84)&lt;&gt;20,"",IF(ISERROR(VLOOKUP(I$34&amp;$B84,'BASES DE DATOS'!$F$3:$J$1796,4,0))=TRUE,"",$B84&amp;" "&amp;VLOOKUP(I$34&amp;$B84,'BASES DE DATOS'!$F$3:$J$1796,4,0)))</f>
        <v>#REF!</v>
      </c>
      <c r="J84" t="e">
        <f>IF(LEN(J$34&amp;$B84)&lt;&gt;20,"",IF(ISERROR(VLOOKUP(J$34&amp;$B84,'BASES DE DATOS'!$F$3:$J$1796,4,0))=TRUE,"",$B84&amp;" "&amp;VLOOKUP(J$34&amp;$B84,'BASES DE DATOS'!$F$3:$J$1796,4,0)))</f>
        <v>#REF!</v>
      </c>
      <c r="K84" t="e">
        <f>IF(LEN(K$34&amp;$B84)&lt;&gt;20,"",IF(ISERROR(VLOOKUP(K$34&amp;$B84,'BASES DE DATOS'!$F$3:$J$1796,4,0))=TRUE,"",$B84&amp;" "&amp;VLOOKUP(K$34&amp;$B84,'BASES DE DATOS'!$F$3:$J$1796,4,0)))</f>
        <v>#REF!</v>
      </c>
      <c r="L84" t="e">
        <f>IF(LEN(L$34&amp;$B84)&lt;&gt;20,"",IF(ISERROR(VLOOKUP(L$34&amp;$B84,'BASES DE DATOS'!$F$3:$J$1796,4,0))=TRUE,"",$B84&amp;" "&amp;VLOOKUP(L$34&amp;$B84,'BASES DE DATOS'!$F$3:$J$1796,4,0)))</f>
        <v>#REF!</v>
      </c>
      <c r="M84" t="e">
        <f>IF(LEN(M$34&amp;$B84)&lt;&gt;20,"",IF(ISERROR(VLOOKUP(M$34&amp;$B84,'BASES DE DATOS'!$F$3:$J$1796,4,0))=TRUE,"",$B84&amp;" "&amp;VLOOKUP(M$34&amp;$B84,'BASES DE DATOS'!$F$3:$J$1796,4,0)))</f>
        <v>#REF!</v>
      </c>
      <c r="N84" t="e">
        <f>IF(LEN(N$34&amp;$B84)&lt;&gt;20,"",IF(ISERROR(VLOOKUP(N$34&amp;$B84,'BASES DE DATOS'!$F$3:$J$1796,4,0))=TRUE,"",$B84&amp;" "&amp;VLOOKUP(N$34&amp;$B84,'BASES DE DATOS'!$F$3:$J$1796,4,0)))</f>
        <v>#REF!</v>
      </c>
      <c r="O84" t="e">
        <f>IF(LEN(O$34&amp;$B84)&lt;&gt;20,"",IF(ISERROR(VLOOKUP(O$34&amp;$B84,'BASES DE DATOS'!$F$3:$J$1796,4,0))=TRUE,"",$B84&amp;" "&amp;VLOOKUP(O$34&amp;$B84,'BASES DE DATOS'!$F$3:$J$1796,4,0)))</f>
        <v>#REF!</v>
      </c>
      <c r="P84" t="e">
        <f>IF(LEN(P$34&amp;$B84)&lt;&gt;20,"",IF(ISERROR(VLOOKUP(P$34&amp;$B84,'BASES DE DATOS'!$F$3:$J$1796,4,0))=TRUE,"",$B84&amp;" "&amp;VLOOKUP(P$34&amp;$B84,'BASES DE DATOS'!$F$3:$J$1796,4,0)))</f>
        <v>#REF!</v>
      </c>
      <c r="Q84" t="e">
        <f>IF(LEN(Q$34&amp;$B84)&lt;&gt;20,"",IF(ISERROR(VLOOKUP(Q$34&amp;$B84,'BASES DE DATOS'!$F$3:$J$1796,4,0))=TRUE,"",$B84&amp;" "&amp;VLOOKUP(Q$34&amp;$B84,'BASES DE DATOS'!$F$3:$J$1796,4,0)))</f>
        <v>#REF!</v>
      </c>
      <c r="R84" t="e">
        <f>IF(LEN(R$34&amp;$B84)&lt;&gt;20,"",IF(ISERROR(VLOOKUP(R$34&amp;$B84,'BASES DE DATOS'!$F$3:$J$1796,4,0))=TRUE,"",$B84&amp;" "&amp;VLOOKUP(R$34&amp;$B84,'BASES DE DATOS'!$F$3:$J$1796,4,0)))</f>
        <v>#REF!</v>
      </c>
      <c r="S84" t="e">
        <f>IF(LEN(S$34&amp;$B84)&lt;&gt;20,"",IF(ISERROR(VLOOKUP(S$34&amp;$B84,'BASES DE DATOS'!$F$3:$J$1796,4,0))=TRUE,"",$B84&amp;" "&amp;VLOOKUP(S$34&amp;$B84,'BASES DE DATOS'!$F$3:$J$1796,4,0)))</f>
        <v>#REF!</v>
      </c>
      <c r="T84" t="e">
        <f>IF(LEN(T$34&amp;$B84)&lt;&gt;20,"",IF(ISERROR(VLOOKUP(T$34&amp;$B84,'BASES DE DATOS'!$F$3:$J$1796,4,0))=TRUE,"",$B84&amp;" "&amp;VLOOKUP(T$34&amp;$B84,'BASES DE DATOS'!$F$3:$J$1796,4,0)))</f>
        <v>#REF!</v>
      </c>
      <c r="U84" t="e">
        <f>IF(LEN(U$34&amp;$B84)&lt;&gt;20,"",IF(ISERROR(VLOOKUP(U$34&amp;$B84,'BASES DE DATOS'!$F$3:$J$1796,4,0))=TRUE,"",$B84&amp;" "&amp;VLOOKUP(U$34&amp;$B84,'BASES DE DATOS'!$F$3:$J$1796,4,0)))</f>
        <v>#REF!</v>
      </c>
      <c r="V84" t="e">
        <f>IF(LEN(V$34&amp;$B84)&lt;&gt;20,"",IF(ISERROR(VLOOKUP(V$34&amp;$B84,'BASES DE DATOS'!$F$3:$J$1796,4,0))=TRUE,"",$B84&amp;" "&amp;VLOOKUP(V$34&amp;$B84,'BASES DE DATOS'!$F$3:$J$1796,4,0)))</f>
        <v>#REF!</v>
      </c>
    </row>
    <row r="85" spans="1:22" x14ac:dyDescent="0.2">
      <c r="A85">
        <f t="shared" si="0"/>
        <v>333</v>
      </c>
      <c r="B85" s="2" t="s">
        <v>74</v>
      </c>
      <c r="C85" t="e">
        <f>IF(LEN(C$34&amp;$B85)&lt;&gt;20,"",IF(ISERROR(VLOOKUP(C$34&amp;$B85,'BASES DE DATOS'!$F$3:$J$1796,4,0))=TRUE,"",$B85&amp;" "&amp;VLOOKUP(C$34&amp;$B85,'BASES DE DATOS'!$F$3:$J$1796,4,0)))</f>
        <v>#REF!</v>
      </c>
      <c r="D85" t="e">
        <f>IF(LEN(D$34&amp;$B85)&lt;&gt;20,"",IF(ISERROR(VLOOKUP(D$34&amp;$B85,'BASES DE DATOS'!$F$3:$J$1796,4,0))=TRUE,"",$B85&amp;" "&amp;VLOOKUP(D$34&amp;$B85,'BASES DE DATOS'!$F$3:$J$1796,4,0)))</f>
        <v>#REF!</v>
      </c>
      <c r="E85" t="e">
        <f>IF(LEN(E$34&amp;$B85)&lt;&gt;20,"",IF(ISERROR(VLOOKUP(E$34&amp;$B85,'BASES DE DATOS'!$F$3:$J$1796,4,0))=TRUE,"",$B85&amp;" "&amp;VLOOKUP(E$34&amp;$B85,'BASES DE DATOS'!$F$3:$J$1796,4,0)))</f>
        <v>#REF!</v>
      </c>
      <c r="F85" t="e">
        <f>IF(LEN(F$34&amp;$B85)&lt;&gt;20,"",IF(ISERROR(VLOOKUP(F$34&amp;$B85,'BASES DE DATOS'!$F$3:$J$1796,4,0))=TRUE,"",$B85&amp;" "&amp;VLOOKUP(F$34&amp;$B85,'BASES DE DATOS'!$F$3:$J$1796,4,0)))</f>
        <v>#REF!</v>
      </c>
      <c r="G85" t="e">
        <f>IF(LEN(G$34&amp;$B85)&lt;&gt;20,"",IF(ISERROR(VLOOKUP(G$34&amp;$B85,'BASES DE DATOS'!$F$3:$J$1796,4,0))=TRUE,"",$B85&amp;" "&amp;VLOOKUP(G$34&amp;$B85,'BASES DE DATOS'!$F$3:$J$1796,4,0)))</f>
        <v>#REF!</v>
      </c>
      <c r="H85" t="e">
        <f>IF(LEN(H$34&amp;$B85)&lt;&gt;20,"",IF(ISERROR(VLOOKUP(H$34&amp;$B85,'BASES DE DATOS'!$F$3:$J$1796,4,0))=TRUE,"",$B85&amp;" "&amp;VLOOKUP(H$34&amp;$B85,'BASES DE DATOS'!$F$3:$J$1796,4,0)))</f>
        <v>#REF!</v>
      </c>
      <c r="I85" t="e">
        <f>IF(LEN(I$34&amp;$B85)&lt;&gt;20,"",IF(ISERROR(VLOOKUP(I$34&amp;$B85,'BASES DE DATOS'!$F$3:$J$1796,4,0))=TRUE,"",$B85&amp;" "&amp;VLOOKUP(I$34&amp;$B85,'BASES DE DATOS'!$F$3:$J$1796,4,0)))</f>
        <v>#REF!</v>
      </c>
      <c r="J85" t="e">
        <f>IF(LEN(J$34&amp;$B85)&lt;&gt;20,"",IF(ISERROR(VLOOKUP(J$34&amp;$B85,'BASES DE DATOS'!$F$3:$J$1796,4,0))=TRUE,"",$B85&amp;" "&amp;VLOOKUP(J$34&amp;$B85,'BASES DE DATOS'!$F$3:$J$1796,4,0)))</f>
        <v>#REF!</v>
      </c>
      <c r="K85" t="e">
        <f>IF(LEN(K$34&amp;$B85)&lt;&gt;20,"",IF(ISERROR(VLOOKUP(K$34&amp;$B85,'BASES DE DATOS'!$F$3:$J$1796,4,0))=TRUE,"",$B85&amp;" "&amp;VLOOKUP(K$34&amp;$B85,'BASES DE DATOS'!$F$3:$J$1796,4,0)))</f>
        <v>#REF!</v>
      </c>
      <c r="L85" t="e">
        <f>IF(LEN(L$34&amp;$B85)&lt;&gt;20,"",IF(ISERROR(VLOOKUP(L$34&amp;$B85,'BASES DE DATOS'!$F$3:$J$1796,4,0))=TRUE,"",$B85&amp;" "&amp;VLOOKUP(L$34&amp;$B85,'BASES DE DATOS'!$F$3:$J$1796,4,0)))</f>
        <v>#REF!</v>
      </c>
      <c r="M85" t="e">
        <f>IF(LEN(M$34&amp;$B85)&lt;&gt;20,"",IF(ISERROR(VLOOKUP(M$34&amp;$B85,'BASES DE DATOS'!$F$3:$J$1796,4,0))=TRUE,"",$B85&amp;" "&amp;VLOOKUP(M$34&amp;$B85,'BASES DE DATOS'!$F$3:$J$1796,4,0)))</f>
        <v>#REF!</v>
      </c>
      <c r="N85" t="e">
        <f>IF(LEN(N$34&amp;$B85)&lt;&gt;20,"",IF(ISERROR(VLOOKUP(N$34&amp;$B85,'BASES DE DATOS'!$F$3:$J$1796,4,0))=TRUE,"",$B85&amp;" "&amp;VLOOKUP(N$34&amp;$B85,'BASES DE DATOS'!$F$3:$J$1796,4,0)))</f>
        <v>#REF!</v>
      </c>
      <c r="O85" t="e">
        <f>IF(LEN(O$34&amp;$B85)&lt;&gt;20,"",IF(ISERROR(VLOOKUP(O$34&amp;$B85,'BASES DE DATOS'!$F$3:$J$1796,4,0))=TRUE,"",$B85&amp;" "&amp;VLOOKUP(O$34&amp;$B85,'BASES DE DATOS'!$F$3:$J$1796,4,0)))</f>
        <v>#REF!</v>
      </c>
      <c r="P85" t="e">
        <f>IF(LEN(P$34&amp;$B85)&lt;&gt;20,"",IF(ISERROR(VLOOKUP(P$34&amp;$B85,'BASES DE DATOS'!$F$3:$J$1796,4,0))=TRUE,"",$B85&amp;" "&amp;VLOOKUP(P$34&amp;$B85,'BASES DE DATOS'!$F$3:$J$1796,4,0)))</f>
        <v>#REF!</v>
      </c>
      <c r="Q85" t="e">
        <f>IF(LEN(Q$34&amp;$B85)&lt;&gt;20,"",IF(ISERROR(VLOOKUP(Q$34&amp;$B85,'BASES DE DATOS'!$F$3:$J$1796,4,0))=TRUE,"",$B85&amp;" "&amp;VLOOKUP(Q$34&amp;$B85,'BASES DE DATOS'!$F$3:$J$1796,4,0)))</f>
        <v>#REF!</v>
      </c>
      <c r="R85" t="e">
        <f>IF(LEN(R$34&amp;$B85)&lt;&gt;20,"",IF(ISERROR(VLOOKUP(R$34&amp;$B85,'BASES DE DATOS'!$F$3:$J$1796,4,0))=TRUE,"",$B85&amp;" "&amp;VLOOKUP(R$34&amp;$B85,'BASES DE DATOS'!$F$3:$J$1796,4,0)))</f>
        <v>#REF!</v>
      </c>
      <c r="S85" t="e">
        <f>IF(LEN(S$34&amp;$B85)&lt;&gt;20,"",IF(ISERROR(VLOOKUP(S$34&amp;$B85,'BASES DE DATOS'!$F$3:$J$1796,4,0))=TRUE,"",$B85&amp;" "&amp;VLOOKUP(S$34&amp;$B85,'BASES DE DATOS'!$F$3:$J$1796,4,0)))</f>
        <v>#REF!</v>
      </c>
      <c r="T85" t="e">
        <f>IF(LEN(T$34&amp;$B85)&lt;&gt;20,"",IF(ISERROR(VLOOKUP(T$34&amp;$B85,'BASES DE DATOS'!$F$3:$J$1796,4,0))=TRUE,"",$B85&amp;" "&amp;VLOOKUP(T$34&amp;$B85,'BASES DE DATOS'!$F$3:$J$1796,4,0)))</f>
        <v>#REF!</v>
      </c>
      <c r="U85" t="e">
        <f>IF(LEN(U$34&amp;$B85)&lt;&gt;20,"",IF(ISERROR(VLOOKUP(U$34&amp;$B85,'BASES DE DATOS'!$F$3:$J$1796,4,0))=TRUE,"",$B85&amp;" "&amp;VLOOKUP(U$34&amp;$B85,'BASES DE DATOS'!$F$3:$J$1796,4,0)))</f>
        <v>#REF!</v>
      </c>
      <c r="V85" t="e">
        <f>IF(LEN(V$34&amp;$B85)&lt;&gt;20,"",IF(ISERROR(VLOOKUP(V$34&amp;$B85,'BASES DE DATOS'!$F$3:$J$1796,4,0))=TRUE,"",$B85&amp;" "&amp;VLOOKUP(V$34&amp;$B85,'BASES DE DATOS'!$F$3:$J$1796,4,0)))</f>
        <v>#REF!</v>
      </c>
    </row>
    <row r="86" spans="1:22" x14ac:dyDescent="0.2">
      <c r="A86">
        <f t="shared" si="0"/>
        <v>339</v>
      </c>
      <c r="B86" s="2" t="s">
        <v>75</v>
      </c>
      <c r="C86" t="e">
        <f>IF(LEN(C$34&amp;$B86)&lt;&gt;20,"",IF(ISERROR(VLOOKUP(C$34&amp;$B86,'BASES DE DATOS'!$F$3:$J$1796,4,0))=TRUE,"",$B86&amp;" "&amp;VLOOKUP(C$34&amp;$B86,'BASES DE DATOS'!$F$3:$J$1796,4,0)))</f>
        <v>#REF!</v>
      </c>
      <c r="D86" t="e">
        <f>IF(LEN(D$34&amp;$B86)&lt;&gt;20,"",IF(ISERROR(VLOOKUP(D$34&amp;$B86,'BASES DE DATOS'!$F$3:$J$1796,4,0))=TRUE,"",$B86&amp;" "&amp;VLOOKUP(D$34&amp;$B86,'BASES DE DATOS'!$F$3:$J$1796,4,0)))</f>
        <v>#REF!</v>
      </c>
      <c r="E86" t="e">
        <f>IF(LEN(E$34&amp;$B86)&lt;&gt;20,"",IF(ISERROR(VLOOKUP(E$34&amp;$B86,'BASES DE DATOS'!$F$3:$J$1796,4,0))=TRUE,"",$B86&amp;" "&amp;VLOOKUP(E$34&amp;$B86,'BASES DE DATOS'!$F$3:$J$1796,4,0)))</f>
        <v>#REF!</v>
      </c>
      <c r="F86" t="e">
        <f>IF(LEN(F$34&amp;$B86)&lt;&gt;20,"",IF(ISERROR(VLOOKUP(F$34&amp;$B86,'BASES DE DATOS'!$F$3:$J$1796,4,0))=TRUE,"",$B86&amp;" "&amp;VLOOKUP(F$34&amp;$B86,'BASES DE DATOS'!$F$3:$J$1796,4,0)))</f>
        <v>#REF!</v>
      </c>
      <c r="G86" t="e">
        <f>IF(LEN(G$34&amp;$B86)&lt;&gt;20,"",IF(ISERROR(VLOOKUP(G$34&amp;$B86,'BASES DE DATOS'!$F$3:$J$1796,4,0))=TRUE,"",$B86&amp;" "&amp;VLOOKUP(G$34&amp;$B86,'BASES DE DATOS'!$F$3:$J$1796,4,0)))</f>
        <v>#REF!</v>
      </c>
      <c r="H86" t="e">
        <f>IF(LEN(H$34&amp;$B86)&lt;&gt;20,"",IF(ISERROR(VLOOKUP(H$34&amp;$B86,'BASES DE DATOS'!$F$3:$J$1796,4,0))=TRUE,"",$B86&amp;" "&amp;VLOOKUP(H$34&amp;$B86,'BASES DE DATOS'!$F$3:$J$1796,4,0)))</f>
        <v>#REF!</v>
      </c>
      <c r="I86" t="e">
        <f>IF(LEN(I$34&amp;$B86)&lt;&gt;20,"",IF(ISERROR(VLOOKUP(I$34&amp;$B86,'BASES DE DATOS'!$F$3:$J$1796,4,0))=TRUE,"",$B86&amp;" "&amp;VLOOKUP(I$34&amp;$B86,'BASES DE DATOS'!$F$3:$J$1796,4,0)))</f>
        <v>#REF!</v>
      </c>
      <c r="J86" t="e">
        <f>IF(LEN(J$34&amp;$B86)&lt;&gt;20,"",IF(ISERROR(VLOOKUP(J$34&amp;$B86,'BASES DE DATOS'!$F$3:$J$1796,4,0))=TRUE,"",$B86&amp;" "&amp;VLOOKUP(J$34&amp;$B86,'BASES DE DATOS'!$F$3:$J$1796,4,0)))</f>
        <v>#REF!</v>
      </c>
      <c r="K86" t="e">
        <f>IF(LEN(K$34&amp;$B86)&lt;&gt;20,"",IF(ISERROR(VLOOKUP(K$34&amp;$B86,'BASES DE DATOS'!$F$3:$J$1796,4,0))=TRUE,"",$B86&amp;" "&amp;VLOOKUP(K$34&amp;$B86,'BASES DE DATOS'!$F$3:$J$1796,4,0)))</f>
        <v>#REF!</v>
      </c>
      <c r="L86" t="e">
        <f>IF(LEN(L$34&amp;$B86)&lt;&gt;20,"",IF(ISERROR(VLOOKUP(L$34&amp;$B86,'BASES DE DATOS'!$F$3:$J$1796,4,0))=TRUE,"",$B86&amp;" "&amp;VLOOKUP(L$34&amp;$B86,'BASES DE DATOS'!$F$3:$J$1796,4,0)))</f>
        <v>#REF!</v>
      </c>
      <c r="M86" t="e">
        <f>IF(LEN(M$34&amp;$B86)&lt;&gt;20,"",IF(ISERROR(VLOOKUP(M$34&amp;$B86,'BASES DE DATOS'!$F$3:$J$1796,4,0))=TRUE,"",$B86&amp;" "&amp;VLOOKUP(M$34&amp;$B86,'BASES DE DATOS'!$F$3:$J$1796,4,0)))</f>
        <v>#REF!</v>
      </c>
      <c r="N86" t="e">
        <f>IF(LEN(N$34&amp;$B86)&lt;&gt;20,"",IF(ISERROR(VLOOKUP(N$34&amp;$B86,'BASES DE DATOS'!$F$3:$J$1796,4,0))=TRUE,"",$B86&amp;" "&amp;VLOOKUP(N$34&amp;$B86,'BASES DE DATOS'!$F$3:$J$1796,4,0)))</f>
        <v>#REF!</v>
      </c>
      <c r="O86" t="e">
        <f>IF(LEN(O$34&amp;$B86)&lt;&gt;20,"",IF(ISERROR(VLOOKUP(O$34&amp;$B86,'BASES DE DATOS'!$F$3:$J$1796,4,0))=TRUE,"",$B86&amp;" "&amp;VLOOKUP(O$34&amp;$B86,'BASES DE DATOS'!$F$3:$J$1796,4,0)))</f>
        <v>#REF!</v>
      </c>
      <c r="P86" t="e">
        <f>IF(LEN(P$34&amp;$B86)&lt;&gt;20,"",IF(ISERROR(VLOOKUP(P$34&amp;$B86,'BASES DE DATOS'!$F$3:$J$1796,4,0))=TRUE,"",$B86&amp;" "&amp;VLOOKUP(P$34&amp;$B86,'BASES DE DATOS'!$F$3:$J$1796,4,0)))</f>
        <v>#REF!</v>
      </c>
      <c r="Q86" t="e">
        <f>IF(LEN(Q$34&amp;$B86)&lt;&gt;20,"",IF(ISERROR(VLOOKUP(Q$34&amp;$B86,'BASES DE DATOS'!$F$3:$J$1796,4,0))=TRUE,"",$B86&amp;" "&amp;VLOOKUP(Q$34&amp;$B86,'BASES DE DATOS'!$F$3:$J$1796,4,0)))</f>
        <v>#REF!</v>
      </c>
      <c r="R86" t="e">
        <f>IF(LEN(R$34&amp;$B86)&lt;&gt;20,"",IF(ISERROR(VLOOKUP(R$34&amp;$B86,'BASES DE DATOS'!$F$3:$J$1796,4,0))=TRUE,"",$B86&amp;" "&amp;VLOOKUP(R$34&amp;$B86,'BASES DE DATOS'!$F$3:$J$1796,4,0)))</f>
        <v>#REF!</v>
      </c>
      <c r="S86" t="e">
        <f>IF(LEN(S$34&amp;$B86)&lt;&gt;20,"",IF(ISERROR(VLOOKUP(S$34&amp;$B86,'BASES DE DATOS'!$F$3:$J$1796,4,0))=TRUE,"",$B86&amp;" "&amp;VLOOKUP(S$34&amp;$B86,'BASES DE DATOS'!$F$3:$J$1796,4,0)))</f>
        <v>#REF!</v>
      </c>
      <c r="T86" t="e">
        <f>IF(LEN(T$34&amp;$B86)&lt;&gt;20,"",IF(ISERROR(VLOOKUP(T$34&amp;$B86,'BASES DE DATOS'!$F$3:$J$1796,4,0))=TRUE,"",$B86&amp;" "&amp;VLOOKUP(T$34&amp;$B86,'BASES DE DATOS'!$F$3:$J$1796,4,0)))</f>
        <v>#REF!</v>
      </c>
      <c r="U86" t="e">
        <f>IF(LEN(U$34&amp;$B86)&lt;&gt;20,"",IF(ISERROR(VLOOKUP(U$34&amp;$B86,'BASES DE DATOS'!$F$3:$J$1796,4,0))=TRUE,"",$B86&amp;" "&amp;VLOOKUP(U$34&amp;$B86,'BASES DE DATOS'!$F$3:$J$1796,4,0)))</f>
        <v>#REF!</v>
      </c>
      <c r="V86" t="e">
        <f>IF(LEN(V$34&amp;$B86)&lt;&gt;20,"",IF(ISERROR(VLOOKUP(V$34&amp;$B86,'BASES DE DATOS'!$F$3:$J$1796,4,0))=TRUE,"",$B86&amp;" "&amp;VLOOKUP(V$34&amp;$B86,'BASES DE DATOS'!$F$3:$J$1796,4,0)))</f>
        <v>#REF!</v>
      </c>
    </row>
    <row r="87" spans="1:22" x14ac:dyDescent="0.2">
      <c r="A87">
        <f t="shared" si="0"/>
        <v>345</v>
      </c>
      <c r="B87" s="2" t="s">
        <v>76</v>
      </c>
      <c r="C87" t="e">
        <f>IF(LEN(C$34&amp;$B87)&lt;&gt;20,"",IF(ISERROR(VLOOKUP(C$34&amp;$B87,'BASES DE DATOS'!$F$3:$J$1796,4,0))=TRUE,"",$B87&amp;" "&amp;VLOOKUP(C$34&amp;$B87,'BASES DE DATOS'!$F$3:$J$1796,4,0)))</f>
        <v>#REF!</v>
      </c>
      <c r="D87" t="e">
        <f>IF(LEN(D$34&amp;$B87)&lt;&gt;20,"",IF(ISERROR(VLOOKUP(D$34&amp;$B87,'BASES DE DATOS'!$F$3:$J$1796,4,0))=TRUE,"",$B87&amp;" "&amp;VLOOKUP(D$34&amp;$B87,'BASES DE DATOS'!$F$3:$J$1796,4,0)))</f>
        <v>#REF!</v>
      </c>
      <c r="E87" t="e">
        <f>IF(LEN(E$34&amp;$B87)&lt;&gt;20,"",IF(ISERROR(VLOOKUP(E$34&amp;$B87,'BASES DE DATOS'!$F$3:$J$1796,4,0))=TRUE,"",$B87&amp;" "&amp;VLOOKUP(E$34&amp;$B87,'BASES DE DATOS'!$F$3:$J$1796,4,0)))</f>
        <v>#REF!</v>
      </c>
      <c r="F87" t="e">
        <f>IF(LEN(F$34&amp;$B87)&lt;&gt;20,"",IF(ISERROR(VLOOKUP(F$34&amp;$B87,'BASES DE DATOS'!$F$3:$J$1796,4,0))=TRUE,"",$B87&amp;" "&amp;VLOOKUP(F$34&amp;$B87,'BASES DE DATOS'!$F$3:$J$1796,4,0)))</f>
        <v>#REF!</v>
      </c>
      <c r="G87" t="e">
        <f>IF(LEN(G$34&amp;$B87)&lt;&gt;20,"",IF(ISERROR(VLOOKUP(G$34&amp;$B87,'BASES DE DATOS'!$F$3:$J$1796,4,0))=TRUE,"",$B87&amp;" "&amp;VLOOKUP(G$34&amp;$B87,'BASES DE DATOS'!$F$3:$J$1796,4,0)))</f>
        <v>#REF!</v>
      </c>
      <c r="H87" t="e">
        <f>IF(LEN(H$34&amp;$B87)&lt;&gt;20,"",IF(ISERROR(VLOOKUP(H$34&amp;$B87,'BASES DE DATOS'!$F$3:$J$1796,4,0))=TRUE,"",$B87&amp;" "&amp;VLOOKUP(H$34&amp;$B87,'BASES DE DATOS'!$F$3:$J$1796,4,0)))</f>
        <v>#REF!</v>
      </c>
      <c r="I87" t="e">
        <f>IF(LEN(I$34&amp;$B87)&lt;&gt;20,"",IF(ISERROR(VLOOKUP(I$34&amp;$B87,'BASES DE DATOS'!$F$3:$J$1796,4,0))=TRUE,"",$B87&amp;" "&amp;VLOOKUP(I$34&amp;$B87,'BASES DE DATOS'!$F$3:$J$1796,4,0)))</f>
        <v>#REF!</v>
      </c>
      <c r="J87" t="e">
        <f>IF(LEN(J$34&amp;$B87)&lt;&gt;20,"",IF(ISERROR(VLOOKUP(J$34&amp;$B87,'BASES DE DATOS'!$F$3:$J$1796,4,0))=TRUE,"",$B87&amp;" "&amp;VLOOKUP(J$34&amp;$B87,'BASES DE DATOS'!$F$3:$J$1796,4,0)))</f>
        <v>#REF!</v>
      </c>
      <c r="K87" t="e">
        <f>IF(LEN(K$34&amp;$B87)&lt;&gt;20,"",IF(ISERROR(VLOOKUP(K$34&amp;$B87,'BASES DE DATOS'!$F$3:$J$1796,4,0))=TRUE,"",$B87&amp;" "&amp;VLOOKUP(K$34&amp;$B87,'BASES DE DATOS'!$F$3:$J$1796,4,0)))</f>
        <v>#REF!</v>
      </c>
      <c r="L87" t="e">
        <f>IF(LEN(L$34&amp;$B87)&lt;&gt;20,"",IF(ISERROR(VLOOKUP(L$34&amp;$B87,'BASES DE DATOS'!$F$3:$J$1796,4,0))=TRUE,"",$B87&amp;" "&amp;VLOOKUP(L$34&amp;$B87,'BASES DE DATOS'!$F$3:$J$1796,4,0)))</f>
        <v>#REF!</v>
      </c>
      <c r="M87" t="e">
        <f>IF(LEN(M$34&amp;$B87)&lt;&gt;20,"",IF(ISERROR(VLOOKUP(M$34&amp;$B87,'BASES DE DATOS'!$F$3:$J$1796,4,0))=TRUE,"",$B87&amp;" "&amp;VLOOKUP(M$34&amp;$B87,'BASES DE DATOS'!$F$3:$J$1796,4,0)))</f>
        <v>#REF!</v>
      </c>
      <c r="N87" t="e">
        <f>IF(LEN(N$34&amp;$B87)&lt;&gt;20,"",IF(ISERROR(VLOOKUP(N$34&amp;$B87,'BASES DE DATOS'!$F$3:$J$1796,4,0))=TRUE,"",$B87&amp;" "&amp;VLOOKUP(N$34&amp;$B87,'BASES DE DATOS'!$F$3:$J$1796,4,0)))</f>
        <v>#REF!</v>
      </c>
      <c r="O87" t="e">
        <f>IF(LEN(O$34&amp;$B87)&lt;&gt;20,"",IF(ISERROR(VLOOKUP(O$34&amp;$B87,'BASES DE DATOS'!$F$3:$J$1796,4,0))=TRUE,"",$B87&amp;" "&amp;VLOOKUP(O$34&amp;$B87,'BASES DE DATOS'!$F$3:$J$1796,4,0)))</f>
        <v>#REF!</v>
      </c>
      <c r="P87" t="e">
        <f>IF(LEN(P$34&amp;$B87)&lt;&gt;20,"",IF(ISERROR(VLOOKUP(P$34&amp;$B87,'BASES DE DATOS'!$F$3:$J$1796,4,0))=TRUE,"",$B87&amp;" "&amp;VLOOKUP(P$34&amp;$B87,'BASES DE DATOS'!$F$3:$J$1796,4,0)))</f>
        <v>#REF!</v>
      </c>
      <c r="Q87" t="e">
        <f>IF(LEN(Q$34&amp;$B87)&lt;&gt;20,"",IF(ISERROR(VLOOKUP(Q$34&amp;$B87,'BASES DE DATOS'!$F$3:$J$1796,4,0))=TRUE,"",$B87&amp;" "&amp;VLOOKUP(Q$34&amp;$B87,'BASES DE DATOS'!$F$3:$J$1796,4,0)))</f>
        <v>#REF!</v>
      </c>
      <c r="R87" t="e">
        <f>IF(LEN(R$34&amp;$B87)&lt;&gt;20,"",IF(ISERROR(VLOOKUP(R$34&amp;$B87,'BASES DE DATOS'!$F$3:$J$1796,4,0))=TRUE,"",$B87&amp;" "&amp;VLOOKUP(R$34&amp;$B87,'BASES DE DATOS'!$F$3:$J$1796,4,0)))</f>
        <v>#REF!</v>
      </c>
      <c r="S87" t="e">
        <f>IF(LEN(S$34&amp;$B87)&lt;&gt;20,"",IF(ISERROR(VLOOKUP(S$34&amp;$B87,'BASES DE DATOS'!$F$3:$J$1796,4,0))=TRUE,"",$B87&amp;" "&amp;VLOOKUP(S$34&amp;$B87,'BASES DE DATOS'!$F$3:$J$1796,4,0)))</f>
        <v>#REF!</v>
      </c>
      <c r="T87" t="e">
        <f>IF(LEN(T$34&amp;$B87)&lt;&gt;20,"",IF(ISERROR(VLOOKUP(T$34&amp;$B87,'BASES DE DATOS'!$F$3:$J$1796,4,0))=TRUE,"",$B87&amp;" "&amp;VLOOKUP(T$34&amp;$B87,'BASES DE DATOS'!$F$3:$J$1796,4,0)))</f>
        <v>#REF!</v>
      </c>
      <c r="U87" t="e">
        <f>IF(LEN(U$34&amp;$B87)&lt;&gt;20,"",IF(ISERROR(VLOOKUP(U$34&amp;$B87,'BASES DE DATOS'!$F$3:$J$1796,4,0))=TRUE,"",$B87&amp;" "&amp;VLOOKUP(U$34&amp;$B87,'BASES DE DATOS'!$F$3:$J$1796,4,0)))</f>
        <v>#REF!</v>
      </c>
      <c r="V87" t="e">
        <f>IF(LEN(V$34&amp;$B87)&lt;&gt;20,"",IF(ISERROR(VLOOKUP(V$34&amp;$B87,'BASES DE DATOS'!$F$3:$J$1796,4,0))=TRUE,"",$B87&amp;" "&amp;VLOOKUP(V$34&amp;$B87,'BASES DE DATOS'!$F$3:$J$1796,4,0)))</f>
        <v>#REF!</v>
      </c>
    </row>
    <row r="88" spans="1:22" x14ac:dyDescent="0.2">
      <c r="A88">
        <f t="shared" si="0"/>
        <v>351</v>
      </c>
      <c r="B88" s="2" t="s">
        <v>77</v>
      </c>
      <c r="C88" t="e">
        <f>IF(LEN(C$34&amp;$B88)&lt;&gt;20,"",IF(ISERROR(VLOOKUP(C$34&amp;$B88,'BASES DE DATOS'!$F$3:$J$1796,4,0))=TRUE,"",$B88&amp;" "&amp;VLOOKUP(C$34&amp;$B88,'BASES DE DATOS'!$F$3:$J$1796,4,0)))</f>
        <v>#REF!</v>
      </c>
      <c r="D88" t="e">
        <f>IF(LEN(D$34&amp;$B88)&lt;&gt;20,"",IF(ISERROR(VLOOKUP(D$34&amp;$B88,'BASES DE DATOS'!$F$3:$J$1796,4,0))=TRUE,"",$B88&amp;" "&amp;VLOOKUP(D$34&amp;$B88,'BASES DE DATOS'!$F$3:$J$1796,4,0)))</f>
        <v>#REF!</v>
      </c>
      <c r="E88" t="e">
        <f>IF(LEN(E$34&amp;$B88)&lt;&gt;20,"",IF(ISERROR(VLOOKUP(E$34&amp;$B88,'BASES DE DATOS'!$F$3:$J$1796,4,0))=TRUE,"",$B88&amp;" "&amp;VLOOKUP(E$34&amp;$B88,'BASES DE DATOS'!$F$3:$J$1796,4,0)))</f>
        <v>#REF!</v>
      </c>
      <c r="F88" t="e">
        <f>IF(LEN(F$34&amp;$B88)&lt;&gt;20,"",IF(ISERROR(VLOOKUP(F$34&amp;$B88,'BASES DE DATOS'!$F$3:$J$1796,4,0))=TRUE,"",$B88&amp;" "&amp;VLOOKUP(F$34&amp;$B88,'BASES DE DATOS'!$F$3:$J$1796,4,0)))</f>
        <v>#REF!</v>
      </c>
      <c r="G88" t="e">
        <f>IF(LEN(G$34&amp;$B88)&lt;&gt;20,"",IF(ISERROR(VLOOKUP(G$34&amp;$B88,'BASES DE DATOS'!$F$3:$J$1796,4,0))=TRUE,"",$B88&amp;" "&amp;VLOOKUP(G$34&amp;$B88,'BASES DE DATOS'!$F$3:$J$1796,4,0)))</f>
        <v>#REF!</v>
      </c>
      <c r="H88" t="e">
        <f>IF(LEN(H$34&amp;$B88)&lt;&gt;20,"",IF(ISERROR(VLOOKUP(H$34&amp;$B88,'BASES DE DATOS'!$F$3:$J$1796,4,0))=TRUE,"",$B88&amp;" "&amp;VLOOKUP(H$34&amp;$B88,'BASES DE DATOS'!$F$3:$J$1796,4,0)))</f>
        <v>#REF!</v>
      </c>
      <c r="I88" t="e">
        <f>IF(LEN(I$34&amp;$B88)&lt;&gt;20,"",IF(ISERROR(VLOOKUP(I$34&amp;$B88,'BASES DE DATOS'!$F$3:$J$1796,4,0))=TRUE,"",$B88&amp;" "&amp;VLOOKUP(I$34&amp;$B88,'BASES DE DATOS'!$F$3:$J$1796,4,0)))</f>
        <v>#REF!</v>
      </c>
      <c r="J88" t="e">
        <f>IF(LEN(J$34&amp;$B88)&lt;&gt;20,"",IF(ISERROR(VLOOKUP(J$34&amp;$B88,'BASES DE DATOS'!$F$3:$J$1796,4,0))=TRUE,"",$B88&amp;" "&amp;VLOOKUP(J$34&amp;$B88,'BASES DE DATOS'!$F$3:$J$1796,4,0)))</f>
        <v>#REF!</v>
      </c>
      <c r="K88" t="e">
        <f>IF(LEN(K$34&amp;$B88)&lt;&gt;20,"",IF(ISERROR(VLOOKUP(K$34&amp;$B88,'BASES DE DATOS'!$F$3:$J$1796,4,0))=TRUE,"",$B88&amp;" "&amp;VLOOKUP(K$34&amp;$B88,'BASES DE DATOS'!$F$3:$J$1796,4,0)))</f>
        <v>#REF!</v>
      </c>
      <c r="L88" t="e">
        <f>IF(LEN(L$34&amp;$B88)&lt;&gt;20,"",IF(ISERROR(VLOOKUP(L$34&amp;$B88,'BASES DE DATOS'!$F$3:$J$1796,4,0))=TRUE,"",$B88&amp;" "&amp;VLOOKUP(L$34&amp;$B88,'BASES DE DATOS'!$F$3:$J$1796,4,0)))</f>
        <v>#REF!</v>
      </c>
      <c r="M88" t="e">
        <f>IF(LEN(M$34&amp;$B88)&lt;&gt;20,"",IF(ISERROR(VLOOKUP(M$34&amp;$B88,'BASES DE DATOS'!$F$3:$J$1796,4,0))=TRUE,"",$B88&amp;" "&amp;VLOOKUP(M$34&amp;$B88,'BASES DE DATOS'!$F$3:$J$1796,4,0)))</f>
        <v>#REF!</v>
      </c>
      <c r="N88" t="e">
        <f>IF(LEN(N$34&amp;$B88)&lt;&gt;20,"",IF(ISERROR(VLOOKUP(N$34&amp;$B88,'BASES DE DATOS'!$F$3:$J$1796,4,0))=TRUE,"",$B88&amp;" "&amp;VLOOKUP(N$34&amp;$B88,'BASES DE DATOS'!$F$3:$J$1796,4,0)))</f>
        <v>#REF!</v>
      </c>
      <c r="O88" t="e">
        <f>IF(LEN(O$34&amp;$B88)&lt;&gt;20,"",IF(ISERROR(VLOOKUP(O$34&amp;$B88,'BASES DE DATOS'!$F$3:$J$1796,4,0))=TRUE,"",$B88&amp;" "&amp;VLOOKUP(O$34&amp;$B88,'BASES DE DATOS'!$F$3:$J$1796,4,0)))</f>
        <v>#REF!</v>
      </c>
      <c r="P88" t="e">
        <f>IF(LEN(P$34&amp;$B88)&lt;&gt;20,"",IF(ISERROR(VLOOKUP(P$34&amp;$B88,'BASES DE DATOS'!$F$3:$J$1796,4,0))=TRUE,"",$B88&amp;" "&amp;VLOOKUP(P$34&amp;$B88,'BASES DE DATOS'!$F$3:$J$1796,4,0)))</f>
        <v>#REF!</v>
      </c>
      <c r="Q88" t="e">
        <f>IF(LEN(Q$34&amp;$B88)&lt;&gt;20,"",IF(ISERROR(VLOOKUP(Q$34&amp;$B88,'BASES DE DATOS'!$F$3:$J$1796,4,0))=TRUE,"",$B88&amp;" "&amp;VLOOKUP(Q$34&amp;$B88,'BASES DE DATOS'!$F$3:$J$1796,4,0)))</f>
        <v>#REF!</v>
      </c>
      <c r="R88" t="e">
        <f>IF(LEN(R$34&amp;$B88)&lt;&gt;20,"",IF(ISERROR(VLOOKUP(R$34&amp;$B88,'BASES DE DATOS'!$F$3:$J$1796,4,0))=TRUE,"",$B88&amp;" "&amp;VLOOKUP(R$34&amp;$B88,'BASES DE DATOS'!$F$3:$J$1796,4,0)))</f>
        <v>#REF!</v>
      </c>
      <c r="S88" t="e">
        <f>IF(LEN(S$34&amp;$B88)&lt;&gt;20,"",IF(ISERROR(VLOOKUP(S$34&amp;$B88,'BASES DE DATOS'!$F$3:$J$1796,4,0))=TRUE,"",$B88&amp;" "&amp;VLOOKUP(S$34&amp;$B88,'BASES DE DATOS'!$F$3:$J$1796,4,0)))</f>
        <v>#REF!</v>
      </c>
      <c r="T88" t="e">
        <f>IF(LEN(T$34&amp;$B88)&lt;&gt;20,"",IF(ISERROR(VLOOKUP(T$34&amp;$B88,'BASES DE DATOS'!$F$3:$J$1796,4,0))=TRUE,"",$B88&amp;" "&amp;VLOOKUP(T$34&amp;$B88,'BASES DE DATOS'!$F$3:$J$1796,4,0)))</f>
        <v>#REF!</v>
      </c>
      <c r="U88" t="e">
        <f>IF(LEN(U$34&amp;$B88)&lt;&gt;20,"",IF(ISERROR(VLOOKUP(U$34&amp;$B88,'BASES DE DATOS'!$F$3:$J$1796,4,0))=TRUE,"",$B88&amp;" "&amp;VLOOKUP(U$34&amp;$B88,'BASES DE DATOS'!$F$3:$J$1796,4,0)))</f>
        <v>#REF!</v>
      </c>
      <c r="V88" t="e">
        <f>IF(LEN(V$34&amp;$B88)&lt;&gt;20,"",IF(ISERROR(VLOOKUP(V$34&amp;$B88,'BASES DE DATOS'!$F$3:$J$1796,4,0))=TRUE,"",$B88&amp;" "&amp;VLOOKUP(V$34&amp;$B88,'BASES DE DATOS'!$F$3:$J$1796,4,0)))</f>
        <v>#REF!</v>
      </c>
    </row>
    <row r="89" spans="1:22" x14ac:dyDescent="0.2">
      <c r="A89">
        <f t="shared" si="0"/>
        <v>357</v>
      </c>
      <c r="B89" s="2" t="s">
        <v>78</v>
      </c>
      <c r="C89" t="e">
        <f>IF(LEN(C$34&amp;$B89)&lt;&gt;20,"",IF(ISERROR(VLOOKUP(C$34&amp;$B89,'BASES DE DATOS'!$F$3:$J$1796,4,0))=TRUE,"",$B89&amp;" "&amp;VLOOKUP(C$34&amp;$B89,'BASES DE DATOS'!$F$3:$J$1796,4,0)))</f>
        <v>#REF!</v>
      </c>
      <c r="D89" t="e">
        <f>IF(LEN(D$34&amp;$B89)&lt;&gt;20,"",IF(ISERROR(VLOOKUP(D$34&amp;$B89,'BASES DE DATOS'!$F$3:$J$1796,4,0))=TRUE,"",$B89&amp;" "&amp;VLOOKUP(D$34&amp;$B89,'BASES DE DATOS'!$F$3:$J$1796,4,0)))</f>
        <v>#REF!</v>
      </c>
      <c r="E89" t="e">
        <f>IF(LEN(E$34&amp;$B89)&lt;&gt;20,"",IF(ISERROR(VLOOKUP(E$34&amp;$B89,'BASES DE DATOS'!$F$3:$J$1796,4,0))=TRUE,"",$B89&amp;" "&amp;VLOOKUP(E$34&amp;$B89,'BASES DE DATOS'!$F$3:$J$1796,4,0)))</f>
        <v>#REF!</v>
      </c>
      <c r="F89" t="e">
        <f>IF(LEN(F$34&amp;$B89)&lt;&gt;20,"",IF(ISERROR(VLOOKUP(F$34&amp;$B89,'BASES DE DATOS'!$F$3:$J$1796,4,0))=TRUE,"",$B89&amp;" "&amp;VLOOKUP(F$34&amp;$B89,'BASES DE DATOS'!$F$3:$J$1796,4,0)))</f>
        <v>#REF!</v>
      </c>
      <c r="G89" t="e">
        <f>IF(LEN(G$34&amp;$B89)&lt;&gt;20,"",IF(ISERROR(VLOOKUP(G$34&amp;$B89,'BASES DE DATOS'!$F$3:$J$1796,4,0))=TRUE,"",$B89&amp;" "&amp;VLOOKUP(G$34&amp;$B89,'BASES DE DATOS'!$F$3:$J$1796,4,0)))</f>
        <v>#REF!</v>
      </c>
      <c r="H89" t="e">
        <f>IF(LEN(H$34&amp;$B89)&lt;&gt;20,"",IF(ISERROR(VLOOKUP(H$34&amp;$B89,'BASES DE DATOS'!$F$3:$J$1796,4,0))=TRUE,"",$B89&amp;" "&amp;VLOOKUP(H$34&amp;$B89,'BASES DE DATOS'!$F$3:$J$1796,4,0)))</f>
        <v>#REF!</v>
      </c>
      <c r="I89" t="e">
        <f>IF(LEN(I$34&amp;$B89)&lt;&gt;20,"",IF(ISERROR(VLOOKUP(I$34&amp;$B89,'BASES DE DATOS'!$F$3:$J$1796,4,0))=TRUE,"",$B89&amp;" "&amp;VLOOKUP(I$34&amp;$B89,'BASES DE DATOS'!$F$3:$J$1796,4,0)))</f>
        <v>#REF!</v>
      </c>
      <c r="J89" t="e">
        <f>IF(LEN(J$34&amp;$B89)&lt;&gt;20,"",IF(ISERROR(VLOOKUP(J$34&amp;$B89,'BASES DE DATOS'!$F$3:$J$1796,4,0))=TRUE,"",$B89&amp;" "&amp;VLOOKUP(J$34&amp;$B89,'BASES DE DATOS'!$F$3:$J$1796,4,0)))</f>
        <v>#REF!</v>
      </c>
      <c r="K89" t="e">
        <f>IF(LEN(K$34&amp;$B89)&lt;&gt;20,"",IF(ISERROR(VLOOKUP(K$34&amp;$B89,'BASES DE DATOS'!$F$3:$J$1796,4,0))=TRUE,"",$B89&amp;" "&amp;VLOOKUP(K$34&amp;$B89,'BASES DE DATOS'!$F$3:$J$1796,4,0)))</f>
        <v>#REF!</v>
      </c>
      <c r="L89" t="e">
        <f>IF(LEN(L$34&amp;$B89)&lt;&gt;20,"",IF(ISERROR(VLOOKUP(L$34&amp;$B89,'BASES DE DATOS'!$F$3:$J$1796,4,0))=TRUE,"",$B89&amp;" "&amp;VLOOKUP(L$34&amp;$B89,'BASES DE DATOS'!$F$3:$J$1796,4,0)))</f>
        <v>#REF!</v>
      </c>
      <c r="M89" t="e">
        <f>IF(LEN(M$34&amp;$B89)&lt;&gt;20,"",IF(ISERROR(VLOOKUP(M$34&amp;$B89,'BASES DE DATOS'!$F$3:$J$1796,4,0))=TRUE,"",$B89&amp;" "&amp;VLOOKUP(M$34&amp;$B89,'BASES DE DATOS'!$F$3:$J$1796,4,0)))</f>
        <v>#REF!</v>
      </c>
      <c r="N89" t="e">
        <f>IF(LEN(N$34&amp;$B89)&lt;&gt;20,"",IF(ISERROR(VLOOKUP(N$34&amp;$B89,'BASES DE DATOS'!$F$3:$J$1796,4,0))=TRUE,"",$B89&amp;" "&amp;VLOOKUP(N$34&amp;$B89,'BASES DE DATOS'!$F$3:$J$1796,4,0)))</f>
        <v>#REF!</v>
      </c>
      <c r="O89" t="e">
        <f>IF(LEN(O$34&amp;$B89)&lt;&gt;20,"",IF(ISERROR(VLOOKUP(O$34&amp;$B89,'BASES DE DATOS'!$F$3:$J$1796,4,0))=TRUE,"",$B89&amp;" "&amp;VLOOKUP(O$34&amp;$B89,'BASES DE DATOS'!$F$3:$J$1796,4,0)))</f>
        <v>#REF!</v>
      </c>
      <c r="P89" t="e">
        <f>IF(LEN(P$34&amp;$B89)&lt;&gt;20,"",IF(ISERROR(VLOOKUP(P$34&amp;$B89,'BASES DE DATOS'!$F$3:$J$1796,4,0))=TRUE,"",$B89&amp;" "&amp;VLOOKUP(P$34&amp;$B89,'BASES DE DATOS'!$F$3:$J$1796,4,0)))</f>
        <v>#REF!</v>
      </c>
      <c r="Q89" t="e">
        <f>IF(LEN(Q$34&amp;$B89)&lt;&gt;20,"",IF(ISERROR(VLOOKUP(Q$34&amp;$B89,'BASES DE DATOS'!$F$3:$J$1796,4,0))=TRUE,"",$B89&amp;" "&amp;VLOOKUP(Q$34&amp;$B89,'BASES DE DATOS'!$F$3:$J$1796,4,0)))</f>
        <v>#REF!</v>
      </c>
      <c r="R89" t="e">
        <f>IF(LEN(R$34&amp;$B89)&lt;&gt;20,"",IF(ISERROR(VLOOKUP(R$34&amp;$B89,'BASES DE DATOS'!$F$3:$J$1796,4,0))=TRUE,"",$B89&amp;" "&amp;VLOOKUP(R$34&amp;$B89,'BASES DE DATOS'!$F$3:$J$1796,4,0)))</f>
        <v>#REF!</v>
      </c>
      <c r="S89" t="e">
        <f>IF(LEN(S$34&amp;$B89)&lt;&gt;20,"",IF(ISERROR(VLOOKUP(S$34&amp;$B89,'BASES DE DATOS'!$F$3:$J$1796,4,0))=TRUE,"",$B89&amp;" "&amp;VLOOKUP(S$34&amp;$B89,'BASES DE DATOS'!$F$3:$J$1796,4,0)))</f>
        <v>#REF!</v>
      </c>
      <c r="T89" t="e">
        <f>IF(LEN(T$34&amp;$B89)&lt;&gt;20,"",IF(ISERROR(VLOOKUP(T$34&amp;$B89,'BASES DE DATOS'!$F$3:$J$1796,4,0))=TRUE,"",$B89&amp;" "&amp;VLOOKUP(T$34&amp;$B89,'BASES DE DATOS'!$F$3:$J$1796,4,0)))</f>
        <v>#REF!</v>
      </c>
      <c r="U89" t="e">
        <f>IF(LEN(U$34&amp;$B89)&lt;&gt;20,"",IF(ISERROR(VLOOKUP(U$34&amp;$B89,'BASES DE DATOS'!$F$3:$J$1796,4,0))=TRUE,"",$B89&amp;" "&amp;VLOOKUP(U$34&amp;$B89,'BASES DE DATOS'!$F$3:$J$1796,4,0)))</f>
        <v>#REF!</v>
      </c>
      <c r="V89" t="e">
        <f>IF(LEN(V$34&amp;$B89)&lt;&gt;20,"",IF(ISERROR(VLOOKUP(V$34&amp;$B89,'BASES DE DATOS'!$F$3:$J$1796,4,0))=TRUE,"",$B89&amp;" "&amp;VLOOKUP(V$34&amp;$B89,'BASES DE DATOS'!$F$3:$J$1796,4,0)))</f>
        <v>#REF!</v>
      </c>
    </row>
    <row r="90" spans="1:22" x14ac:dyDescent="0.2">
      <c r="A90">
        <f t="shared" si="0"/>
        <v>363</v>
      </c>
      <c r="B90" s="2" t="s">
        <v>79</v>
      </c>
      <c r="C90" t="e">
        <f>IF(LEN(C$34&amp;$B90)&lt;&gt;20,"",IF(ISERROR(VLOOKUP(C$34&amp;$B90,'BASES DE DATOS'!$F$3:$J$1796,4,0))=TRUE,"",$B90&amp;" "&amp;VLOOKUP(C$34&amp;$B90,'BASES DE DATOS'!$F$3:$J$1796,4,0)))</f>
        <v>#REF!</v>
      </c>
      <c r="D90" t="e">
        <f>IF(LEN(D$34&amp;$B90)&lt;&gt;20,"",IF(ISERROR(VLOOKUP(D$34&amp;$B90,'BASES DE DATOS'!$F$3:$J$1796,4,0))=TRUE,"",$B90&amp;" "&amp;VLOOKUP(D$34&amp;$B90,'BASES DE DATOS'!$F$3:$J$1796,4,0)))</f>
        <v>#REF!</v>
      </c>
      <c r="E90" t="e">
        <f>IF(LEN(E$34&amp;$B90)&lt;&gt;20,"",IF(ISERROR(VLOOKUP(E$34&amp;$B90,'BASES DE DATOS'!$F$3:$J$1796,4,0))=TRUE,"",$B90&amp;" "&amp;VLOOKUP(E$34&amp;$B90,'BASES DE DATOS'!$F$3:$J$1796,4,0)))</f>
        <v>#REF!</v>
      </c>
      <c r="F90" t="e">
        <f>IF(LEN(F$34&amp;$B90)&lt;&gt;20,"",IF(ISERROR(VLOOKUP(F$34&amp;$B90,'BASES DE DATOS'!$F$3:$J$1796,4,0))=TRUE,"",$B90&amp;" "&amp;VLOOKUP(F$34&amp;$B90,'BASES DE DATOS'!$F$3:$J$1796,4,0)))</f>
        <v>#REF!</v>
      </c>
      <c r="G90" t="e">
        <f>IF(LEN(G$34&amp;$B90)&lt;&gt;20,"",IF(ISERROR(VLOOKUP(G$34&amp;$B90,'BASES DE DATOS'!$F$3:$J$1796,4,0))=TRUE,"",$B90&amp;" "&amp;VLOOKUP(G$34&amp;$B90,'BASES DE DATOS'!$F$3:$J$1796,4,0)))</f>
        <v>#REF!</v>
      </c>
      <c r="H90" t="e">
        <f>IF(LEN(H$34&amp;$B90)&lt;&gt;20,"",IF(ISERROR(VLOOKUP(H$34&amp;$B90,'BASES DE DATOS'!$F$3:$J$1796,4,0))=TRUE,"",$B90&amp;" "&amp;VLOOKUP(H$34&amp;$B90,'BASES DE DATOS'!$F$3:$J$1796,4,0)))</f>
        <v>#REF!</v>
      </c>
      <c r="I90" t="e">
        <f>IF(LEN(I$34&amp;$B90)&lt;&gt;20,"",IF(ISERROR(VLOOKUP(I$34&amp;$B90,'BASES DE DATOS'!$F$3:$J$1796,4,0))=TRUE,"",$B90&amp;" "&amp;VLOOKUP(I$34&amp;$B90,'BASES DE DATOS'!$F$3:$J$1796,4,0)))</f>
        <v>#REF!</v>
      </c>
      <c r="J90" t="e">
        <f>IF(LEN(J$34&amp;$B90)&lt;&gt;20,"",IF(ISERROR(VLOOKUP(J$34&amp;$B90,'BASES DE DATOS'!$F$3:$J$1796,4,0))=TRUE,"",$B90&amp;" "&amp;VLOOKUP(J$34&amp;$B90,'BASES DE DATOS'!$F$3:$J$1796,4,0)))</f>
        <v>#REF!</v>
      </c>
      <c r="K90" t="e">
        <f>IF(LEN(K$34&amp;$B90)&lt;&gt;20,"",IF(ISERROR(VLOOKUP(K$34&amp;$B90,'BASES DE DATOS'!$F$3:$J$1796,4,0))=TRUE,"",$B90&amp;" "&amp;VLOOKUP(K$34&amp;$B90,'BASES DE DATOS'!$F$3:$J$1796,4,0)))</f>
        <v>#REF!</v>
      </c>
      <c r="L90" t="e">
        <f>IF(LEN(L$34&amp;$B90)&lt;&gt;20,"",IF(ISERROR(VLOOKUP(L$34&amp;$B90,'BASES DE DATOS'!$F$3:$J$1796,4,0))=TRUE,"",$B90&amp;" "&amp;VLOOKUP(L$34&amp;$B90,'BASES DE DATOS'!$F$3:$J$1796,4,0)))</f>
        <v>#REF!</v>
      </c>
      <c r="M90" t="e">
        <f>IF(LEN(M$34&amp;$B90)&lt;&gt;20,"",IF(ISERROR(VLOOKUP(M$34&amp;$B90,'BASES DE DATOS'!$F$3:$J$1796,4,0))=TRUE,"",$B90&amp;" "&amp;VLOOKUP(M$34&amp;$B90,'BASES DE DATOS'!$F$3:$J$1796,4,0)))</f>
        <v>#REF!</v>
      </c>
      <c r="N90" t="e">
        <f>IF(LEN(N$34&amp;$B90)&lt;&gt;20,"",IF(ISERROR(VLOOKUP(N$34&amp;$B90,'BASES DE DATOS'!$F$3:$J$1796,4,0))=TRUE,"",$B90&amp;" "&amp;VLOOKUP(N$34&amp;$B90,'BASES DE DATOS'!$F$3:$J$1796,4,0)))</f>
        <v>#REF!</v>
      </c>
      <c r="O90" t="e">
        <f>IF(LEN(O$34&amp;$B90)&lt;&gt;20,"",IF(ISERROR(VLOOKUP(O$34&amp;$B90,'BASES DE DATOS'!$F$3:$J$1796,4,0))=TRUE,"",$B90&amp;" "&amp;VLOOKUP(O$34&amp;$B90,'BASES DE DATOS'!$F$3:$J$1796,4,0)))</f>
        <v>#REF!</v>
      </c>
      <c r="P90" t="e">
        <f>IF(LEN(P$34&amp;$B90)&lt;&gt;20,"",IF(ISERROR(VLOOKUP(P$34&amp;$B90,'BASES DE DATOS'!$F$3:$J$1796,4,0))=TRUE,"",$B90&amp;" "&amp;VLOOKUP(P$34&amp;$B90,'BASES DE DATOS'!$F$3:$J$1796,4,0)))</f>
        <v>#REF!</v>
      </c>
      <c r="Q90" t="e">
        <f>IF(LEN(Q$34&amp;$B90)&lt;&gt;20,"",IF(ISERROR(VLOOKUP(Q$34&amp;$B90,'BASES DE DATOS'!$F$3:$J$1796,4,0))=TRUE,"",$B90&amp;" "&amp;VLOOKUP(Q$34&amp;$B90,'BASES DE DATOS'!$F$3:$J$1796,4,0)))</f>
        <v>#REF!</v>
      </c>
      <c r="R90" t="e">
        <f>IF(LEN(R$34&amp;$B90)&lt;&gt;20,"",IF(ISERROR(VLOOKUP(R$34&amp;$B90,'BASES DE DATOS'!$F$3:$J$1796,4,0))=TRUE,"",$B90&amp;" "&amp;VLOOKUP(R$34&amp;$B90,'BASES DE DATOS'!$F$3:$J$1796,4,0)))</f>
        <v>#REF!</v>
      </c>
      <c r="S90" t="e">
        <f>IF(LEN(S$34&amp;$B90)&lt;&gt;20,"",IF(ISERROR(VLOOKUP(S$34&amp;$B90,'BASES DE DATOS'!$F$3:$J$1796,4,0))=TRUE,"",$B90&amp;" "&amp;VLOOKUP(S$34&amp;$B90,'BASES DE DATOS'!$F$3:$J$1796,4,0)))</f>
        <v>#REF!</v>
      </c>
      <c r="T90" t="e">
        <f>IF(LEN(T$34&amp;$B90)&lt;&gt;20,"",IF(ISERROR(VLOOKUP(T$34&amp;$B90,'BASES DE DATOS'!$F$3:$J$1796,4,0))=TRUE,"",$B90&amp;" "&amp;VLOOKUP(T$34&amp;$B90,'BASES DE DATOS'!$F$3:$J$1796,4,0)))</f>
        <v>#REF!</v>
      </c>
      <c r="U90" t="e">
        <f>IF(LEN(U$34&amp;$B90)&lt;&gt;20,"",IF(ISERROR(VLOOKUP(U$34&amp;$B90,'BASES DE DATOS'!$F$3:$J$1796,4,0))=TRUE,"",$B90&amp;" "&amp;VLOOKUP(U$34&amp;$B90,'BASES DE DATOS'!$F$3:$J$1796,4,0)))</f>
        <v>#REF!</v>
      </c>
      <c r="V90" t="e">
        <f>IF(LEN(V$34&amp;$B90)&lt;&gt;20,"",IF(ISERROR(VLOOKUP(V$34&amp;$B90,'BASES DE DATOS'!$F$3:$J$1796,4,0))=TRUE,"",$B90&amp;" "&amp;VLOOKUP(V$34&amp;$B90,'BASES DE DATOS'!$F$3:$J$1796,4,0)))</f>
        <v>#REF!</v>
      </c>
    </row>
    <row r="91" spans="1:22" x14ac:dyDescent="0.2">
      <c r="A91">
        <f t="shared" si="0"/>
        <v>369</v>
      </c>
      <c r="B91" s="2" t="s">
        <v>80</v>
      </c>
      <c r="C91" t="e">
        <f>IF(LEN(C$34&amp;$B91)&lt;&gt;20,"",IF(ISERROR(VLOOKUP(C$34&amp;$B91,'BASES DE DATOS'!$F$3:$J$1796,4,0))=TRUE,"",$B91&amp;" "&amp;VLOOKUP(C$34&amp;$B91,'BASES DE DATOS'!$F$3:$J$1796,4,0)))</f>
        <v>#REF!</v>
      </c>
      <c r="D91" t="e">
        <f>IF(LEN(D$34&amp;$B91)&lt;&gt;20,"",IF(ISERROR(VLOOKUP(D$34&amp;$B91,'BASES DE DATOS'!$F$3:$J$1796,4,0))=TRUE,"",$B91&amp;" "&amp;VLOOKUP(D$34&amp;$B91,'BASES DE DATOS'!$F$3:$J$1796,4,0)))</f>
        <v>#REF!</v>
      </c>
      <c r="E91" t="e">
        <f>IF(LEN(E$34&amp;$B91)&lt;&gt;20,"",IF(ISERROR(VLOOKUP(E$34&amp;$B91,'BASES DE DATOS'!$F$3:$J$1796,4,0))=TRUE,"",$B91&amp;" "&amp;VLOOKUP(E$34&amp;$B91,'BASES DE DATOS'!$F$3:$J$1796,4,0)))</f>
        <v>#REF!</v>
      </c>
      <c r="F91" t="e">
        <f>IF(LEN(F$34&amp;$B91)&lt;&gt;20,"",IF(ISERROR(VLOOKUP(F$34&amp;$B91,'BASES DE DATOS'!$F$3:$J$1796,4,0))=TRUE,"",$B91&amp;" "&amp;VLOOKUP(F$34&amp;$B91,'BASES DE DATOS'!$F$3:$J$1796,4,0)))</f>
        <v>#REF!</v>
      </c>
      <c r="G91" t="e">
        <f>IF(LEN(G$34&amp;$B91)&lt;&gt;20,"",IF(ISERROR(VLOOKUP(G$34&amp;$B91,'BASES DE DATOS'!$F$3:$J$1796,4,0))=TRUE,"",$B91&amp;" "&amp;VLOOKUP(G$34&amp;$B91,'BASES DE DATOS'!$F$3:$J$1796,4,0)))</f>
        <v>#REF!</v>
      </c>
      <c r="H91" t="e">
        <f>IF(LEN(H$34&amp;$B91)&lt;&gt;20,"",IF(ISERROR(VLOOKUP(H$34&amp;$B91,'BASES DE DATOS'!$F$3:$J$1796,4,0))=TRUE,"",$B91&amp;" "&amp;VLOOKUP(H$34&amp;$B91,'BASES DE DATOS'!$F$3:$J$1796,4,0)))</f>
        <v>#REF!</v>
      </c>
      <c r="I91" t="e">
        <f>IF(LEN(I$34&amp;$B91)&lt;&gt;20,"",IF(ISERROR(VLOOKUP(I$34&amp;$B91,'BASES DE DATOS'!$F$3:$J$1796,4,0))=TRUE,"",$B91&amp;" "&amp;VLOOKUP(I$34&amp;$B91,'BASES DE DATOS'!$F$3:$J$1796,4,0)))</f>
        <v>#REF!</v>
      </c>
      <c r="J91" t="e">
        <f>IF(LEN(J$34&amp;$B91)&lt;&gt;20,"",IF(ISERROR(VLOOKUP(J$34&amp;$B91,'BASES DE DATOS'!$F$3:$J$1796,4,0))=TRUE,"",$B91&amp;" "&amp;VLOOKUP(J$34&amp;$B91,'BASES DE DATOS'!$F$3:$J$1796,4,0)))</f>
        <v>#REF!</v>
      </c>
      <c r="K91" t="e">
        <f>IF(LEN(K$34&amp;$B91)&lt;&gt;20,"",IF(ISERROR(VLOOKUP(K$34&amp;$B91,'BASES DE DATOS'!$F$3:$J$1796,4,0))=TRUE,"",$B91&amp;" "&amp;VLOOKUP(K$34&amp;$B91,'BASES DE DATOS'!$F$3:$J$1796,4,0)))</f>
        <v>#REF!</v>
      </c>
      <c r="L91" t="e">
        <f>IF(LEN(L$34&amp;$B91)&lt;&gt;20,"",IF(ISERROR(VLOOKUP(L$34&amp;$B91,'BASES DE DATOS'!$F$3:$J$1796,4,0))=TRUE,"",$B91&amp;" "&amp;VLOOKUP(L$34&amp;$B91,'BASES DE DATOS'!$F$3:$J$1796,4,0)))</f>
        <v>#REF!</v>
      </c>
      <c r="M91" t="e">
        <f>IF(LEN(M$34&amp;$B91)&lt;&gt;20,"",IF(ISERROR(VLOOKUP(M$34&amp;$B91,'BASES DE DATOS'!$F$3:$J$1796,4,0))=TRUE,"",$B91&amp;" "&amp;VLOOKUP(M$34&amp;$B91,'BASES DE DATOS'!$F$3:$J$1796,4,0)))</f>
        <v>#REF!</v>
      </c>
      <c r="N91" t="e">
        <f>IF(LEN(N$34&amp;$B91)&lt;&gt;20,"",IF(ISERROR(VLOOKUP(N$34&amp;$B91,'BASES DE DATOS'!$F$3:$J$1796,4,0))=TRUE,"",$B91&amp;" "&amp;VLOOKUP(N$34&amp;$B91,'BASES DE DATOS'!$F$3:$J$1796,4,0)))</f>
        <v>#REF!</v>
      </c>
      <c r="O91" t="e">
        <f>IF(LEN(O$34&amp;$B91)&lt;&gt;20,"",IF(ISERROR(VLOOKUP(O$34&amp;$B91,'BASES DE DATOS'!$F$3:$J$1796,4,0))=TRUE,"",$B91&amp;" "&amp;VLOOKUP(O$34&amp;$B91,'BASES DE DATOS'!$F$3:$J$1796,4,0)))</f>
        <v>#REF!</v>
      </c>
      <c r="P91" t="e">
        <f>IF(LEN(P$34&amp;$B91)&lt;&gt;20,"",IF(ISERROR(VLOOKUP(P$34&amp;$B91,'BASES DE DATOS'!$F$3:$J$1796,4,0))=TRUE,"",$B91&amp;" "&amp;VLOOKUP(P$34&amp;$B91,'BASES DE DATOS'!$F$3:$J$1796,4,0)))</f>
        <v>#REF!</v>
      </c>
      <c r="Q91" t="e">
        <f>IF(LEN(Q$34&amp;$B91)&lt;&gt;20,"",IF(ISERROR(VLOOKUP(Q$34&amp;$B91,'BASES DE DATOS'!$F$3:$J$1796,4,0))=TRUE,"",$B91&amp;" "&amp;VLOOKUP(Q$34&amp;$B91,'BASES DE DATOS'!$F$3:$J$1796,4,0)))</f>
        <v>#REF!</v>
      </c>
      <c r="R91" t="e">
        <f>IF(LEN(R$34&amp;$B91)&lt;&gt;20,"",IF(ISERROR(VLOOKUP(R$34&amp;$B91,'BASES DE DATOS'!$F$3:$J$1796,4,0))=TRUE,"",$B91&amp;" "&amp;VLOOKUP(R$34&amp;$B91,'BASES DE DATOS'!$F$3:$J$1796,4,0)))</f>
        <v>#REF!</v>
      </c>
      <c r="S91" t="e">
        <f>IF(LEN(S$34&amp;$B91)&lt;&gt;20,"",IF(ISERROR(VLOOKUP(S$34&amp;$B91,'BASES DE DATOS'!$F$3:$J$1796,4,0))=TRUE,"",$B91&amp;" "&amp;VLOOKUP(S$34&amp;$B91,'BASES DE DATOS'!$F$3:$J$1796,4,0)))</f>
        <v>#REF!</v>
      </c>
      <c r="T91" t="e">
        <f>IF(LEN(T$34&amp;$B91)&lt;&gt;20,"",IF(ISERROR(VLOOKUP(T$34&amp;$B91,'BASES DE DATOS'!$F$3:$J$1796,4,0))=TRUE,"",$B91&amp;" "&amp;VLOOKUP(T$34&amp;$B91,'BASES DE DATOS'!$F$3:$J$1796,4,0)))</f>
        <v>#REF!</v>
      </c>
      <c r="U91" t="e">
        <f>IF(LEN(U$34&amp;$B91)&lt;&gt;20,"",IF(ISERROR(VLOOKUP(U$34&amp;$B91,'BASES DE DATOS'!$F$3:$J$1796,4,0))=TRUE,"",$B91&amp;" "&amp;VLOOKUP(U$34&amp;$B91,'BASES DE DATOS'!$F$3:$J$1796,4,0)))</f>
        <v>#REF!</v>
      </c>
      <c r="V91" t="e">
        <f>IF(LEN(V$34&amp;$B91)&lt;&gt;20,"",IF(ISERROR(VLOOKUP(V$34&amp;$B91,'BASES DE DATOS'!$F$3:$J$1796,4,0))=TRUE,"",$B91&amp;" "&amp;VLOOKUP(V$34&amp;$B91,'BASES DE DATOS'!$F$3:$J$1796,4,0)))</f>
        <v>#REF!</v>
      </c>
    </row>
    <row r="92" spans="1:22" x14ac:dyDescent="0.2">
      <c r="A92">
        <f t="shared" si="0"/>
        <v>375</v>
      </c>
      <c r="B92" s="2" t="s">
        <v>81</v>
      </c>
      <c r="C92" t="e">
        <f>IF(LEN(C$34&amp;$B92)&lt;&gt;20,"",IF(ISERROR(VLOOKUP(C$34&amp;$B92,'BASES DE DATOS'!$F$3:$J$1796,4,0))=TRUE,"",$B92&amp;" "&amp;VLOOKUP(C$34&amp;$B92,'BASES DE DATOS'!$F$3:$J$1796,4,0)))</f>
        <v>#REF!</v>
      </c>
      <c r="D92" t="e">
        <f>IF(LEN(D$34&amp;$B92)&lt;&gt;20,"",IF(ISERROR(VLOOKUP(D$34&amp;$B92,'BASES DE DATOS'!$F$3:$J$1796,4,0))=TRUE,"",$B92&amp;" "&amp;VLOOKUP(D$34&amp;$B92,'BASES DE DATOS'!$F$3:$J$1796,4,0)))</f>
        <v>#REF!</v>
      </c>
      <c r="E92" t="e">
        <f>IF(LEN(E$34&amp;$B92)&lt;&gt;20,"",IF(ISERROR(VLOOKUP(E$34&amp;$B92,'BASES DE DATOS'!$F$3:$J$1796,4,0))=TRUE,"",$B92&amp;" "&amp;VLOOKUP(E$34&amp;$B92,'BASES DE DATOS'!$F$3:$J$1796,4,0)))</f>
        <v>#REF!</v>
      </c>
      <c r="F92" t="e">
        <f>IF(LEN(F$34&amp;$B92)&lt;&gt;20,"",IF(ISERROR(VLOOKUP(F$34&amp;$B92,'BASES DE DATOS'!$F$3:$J$1796,4,0))=TRUE,"",$B92&amp;" "&amp;VLOOKUP(F$34&amp;$B92,'BASES DE DATOS'!$F$3:$J$1796,4,0)))</f>
        <v>#REF!</v>
      </c>
      <c r="G92" t="e">
        <f>IF(LEN(G$34&amp;$B92)&lt;&gt;20,"",IF(ISERROR(VLOOKUP(G$34&amp;$B92,'BASES DE DATOS'!$F$3:$J$1796,4,0))=TRUE,"",$B92&amp;" "&amp;VLOOKUP(G$34&amp;$B92,'BASES DE DATOS'!$F$3:$J$1796,4,0)))</f>
        <v>#REF!</v>
      </c>
      <c r="H92" t="e">
        <f>IF(LEN(H$34&amp;$B92)&lt;&gt;20,"",IF(ISERROR(VLOOKUP(H$34&amp;$B92,'BASES DE DATOS'!$F$3:$J$1796,4,0))=TRUE,"",$B92&amp;" "&amp;VLOOKUP(H$34&amp;$B92,'BASES DE DATOS'!$F$3:$J$1796,4,0)))</f>
        <v>#REF!</v>
      </c>
      <c r="I92" t="e">
        <f>IF(LEN(I$34&amp;$B92)&lt;&gt;20,"",IF(ISERROR(VLOOKUP(I$34&amp;$B92,'BASES DE DATOS'!$F$3:$J$1796,4,0))=TRUE,"",$B92&amp;" "&amp;VLOOKUP(I$34&amp;$B92,'BASES DE DATOS'!$F$3:$J$1796,4,0)))</f>
        <v>#REF!</v>
      </c>
      <c r="J92" t="e">
        <f>IF(LEN(J$34&amp;$B92)&lt;&gt;20,"",IF(ISERROR(VLOOKUP(J$34&amp;$B92,'BASES DE DATOS'!$F$3:$J$1796,4,0))=TRUE,"",$B92&amp;" "&amp;VLOOKUP(J$34&amp;$B92,'BASES DE DATOS'!$F$3:$J$1796,4,0)))</f>
        <v>#REF!</v>
      </c>
      <c r="K92" t="e">
        <f>IF(LEN(K$34&amp;$B92)&lt;&gt;20,"",IF(ISERROR(VLOOKUP(K$34&amp;$B92,'BASES DE DATOS'!$F$3:$J$1796,4,0))=TRUE,"",$B92&amp;" "&amp;VLOOKUP(K$34&amp;$B92,'BASES DE DATOS'!$F$3:$J$1796,4,0)))</f>
        <v>#REF!</v>
      </c>
      <c r="L92" t="e">
        <f>IF(LEN(L$34&amp;$B92)&lt;&gt;20,"",IF(ISERROR(VLOOKUP(L$34&amp;$B92,'BASES DE DATOS'!$F$3:$J$1796,4,0))=TRUE,"",$B92&amp;" "&amp;VLOOKUP(L$34&amp;$B92,'BASES DE DATOS'!$F$3:$J$1796,4,0)))</f>
        <v>#REF!</v>
      </c>
      <c r="M92" t="e">
        <f>IF(LEN(M$34&amp;$B92)&lt;&gt;20,"",IF(ISERROR(VLOOKUP(M$34&amp;$B92,'BASES DE DATOS'!$F$3:$J$1796,4,0))=TRUE,"",$B92&amp;" "&amp;VLOOKUP(M$34&amp;$B92,'BASES DE DATOS'!$F$3:$J$1796,4,0)))</f>
        <v>#REF!</v>
      </c>
      <c r="N92" t="e">
        <f>IF(LEN(N$34&amp;$B92)&lt;&gt;20,"",IF(ISERROR(VLOOKUP(N$34&amp;$B92,'BASES DE DATOS'!$F$3:$J$1796,4,0))=TRUE,"",$B92&amp;" "&amp;VLOOKUP(N$34&amp;$B92,'BASES DE DATOS'!$F$3:$J$1796,4,0)))</f>
        <v>#REF!</v>
      </c>
      <c r="O92" t="e">
        <f>IF(LEN(O$34&amp;$B92)&lt;&gt;20,"",IF(ISERROR(VLOOKUP(O$34&amp;$B92,'BASES DE DATOS'!$F$3:$J$1796,4,0))=TRUE,"",$B92&amp;" "&amp;VLOOKUP(O$34&amp;$B92,'BASES DE DATOS'!$F$3:$J$1796,4,0)))</f>
        <v>#REF!</v>
      </c>
      <c r="P92" t="e">
        <f>IF(LEN(P$34&amp;$B92)&lt;&gt;20,"",IF(ISERROR(VLOOKUP(P$34&amp;$B92,'BASES DE DATOS'!$F$3:$J$1796,4,0))=TRUE,"",$B92&amp;" "&amp;VLOOKUP(P$34&amp;$B92,'BASES DE DATOS'!$F$3:$J$1796,4,0)))</f>
        <v>#REF!</v>
      </c>
      <c r="Q92" t="e">
        <f>IF(LEN(Q$34&amp;$B92)&lt;&gt;20,"",IF(ISERROR(VLOOKUP(Q$34&amp;$B92,'BASES DE DATOS'!$F$3:$J$1796,4,0))=TRUE,"",$B92&amp;" "&amp;VLOOKUP(Q$34&amp;$B92,'BASES DE DATOS'!$F$3:$J$1796,4,0)))</f>
        <v>#REF!</v>
      </c>
      <c r="R92" t="e">
        <f>IF(LEN(R$34&amp;$B92)&lt;&gt;20,"",IF(ISERROR(VLOOKUP(R$34&amp;$B92,'BASES DE DATOS'!$F$3:$J$1796,4,0))=TRUE,"",$B92&amp;" "&amp;VLOOKUP(R$34&amp;$B92,'BASES DE DATOS'!$F$3:$J$1796,4,0)))</f>
        <v>#REF!</v>
      </c>
      <c r="S92" t="e">
        <f>IF(LEN(S$34&amp;$B92)&lt;&gt;20,"",IF(ISERROR(VLOOKUP(S$34&amp;$B92,'BASES DE DATOS'!$F$3:$J$1796,4,0))=TRUE,"",$B92&amp;" "&amp;VLOOKUP(S$34&amp;$B92,'BASES DE DATOS'!$F$3:$J$1796,4,0)))</f>
        <v>#REF!</v>
      </c>
      <c r="T92" t="e">
        <f>IF(LEN(T$34&amp;$B92)&lt;&gt;20,"",IF(ISERROR(VLOOKUP(T$34&amp;$B92,'BASES DE DATOS'!$F$3:$J$1796,4,0))=TRUE,"",$B92&amp;" "&amp;VLOOKUP(T$34&amp;$B92,'BASES DE DATOS'!$F$3:$J$1796,4,0)))</f>
        <v>#REF!</v>
      </c>
      <c r="U92" t="e">
        <f>IF(LEN(U$34&amp;$B92)&lt;&gt;20,"",IF(ISERROR(VLOOKUP(U$34&amp;$B92,'BASES DE DATOS'!$F$3:$J$1796,4,0))=TRUE,"",$B92&amp;" "&amp;VLOOKUP(U$34&amp;$B92,'BASES DE DATOS'!$F$3:$J$1796,4,0)))</f>
        <v>#REF!</v>
      </c>
      <c r="V92" t="e">
        <f>IF(LEN(V$34&amp;$B92)&lt;&gt;20,"",IF(ISERROR(VLOOKUP(V$34&amp;$B92,'BASES DE DATOS'!$F$3:$J$1796,4,0))=TRUE,"",$B92&amp;" "&amp;VLOOKUP(V$34&amp;$B92,'BASES DE DATOS'!$F$3:$J$1796,4,0)))</f>
        <v>#REF!</v>
      </c>
    </row>
    <row r="93" spans="1:22" x14ac:dyDescent="0.2">
      <c r="A93">
        <f t="shared" si="0"/>
        <v>381</v>
      </c>
      <c r="B93" s="2" t="s">
        <v>82</v>
      </c>
      <c r="C93" t="e">
        <f>IF(LEN(C$34&amp;$B93)&lt;&gt;20,"",IF(ISERROR(VLOOKUP(C$34&amp;$B93,'BASES DE DATOS'!$F$3:$J$1796,4,0))=TRUE,"",$B93&amp;" "&amp;VLOOKUP(C$34&amp;$B93,'BASES DE DATOS'!$F$3:$J$1796,4,0)))</f>
        <v>#REF!</v>
      </c>
      <c r="D93" t="e">
        <f>IF(LEN(D$34&amp;$B93)&lt;&gt;20,"",IF(ISERROR(VLOOKUP(D$34&amp;$B93,'BASES DE DATOS'!$F$3:$J$1796,4,0))=TRUE,"",$B93&amp;" "&amp;VLOOKUP(D$34&amp;$B93,'BASES DE DATOS'!$F$3:$J$1796,4,0)))</f>
        <v>#REF!</v>
      </c>
      <c r="E93" t="e">
        <f>IF(LEN(E$34&amp;$B93)&lt;&gt;20,"",IF(ISERROR(VLOOKUP(E$34&amp;$B93,'BASES DE DATOS'!$F$3:$J$1796,4,0))=TRUE,"",$B93&amp;" "&amp;VLOOKUP(E$34&amp;$B93,'BASES DE DATOS'!$F$3:$J$1796,4,0)))</f>
        <v>#REF!</v>
      </c>
      <c r="F93" t="e">
        <f>IF(LEN(F$34&amp;$B93)&lt;&gt;20,"",IF(ISERROR(VLOOKUP(F$34&amp;$B93,'BASES DE DATOS'!$F$3:$J$1796,4,0))=TRUE,"",$B93&amp;" "&amp;VLOOKUP(F$34&amp;$B93,'BASES DE DATOS'!$F$3:$J$1796,4,0)))</f>
        <v>#REF!</v>
      </c>
      <c r="G93" t="e">
        <f>IF(LEN(G$34&amp;$B93)&lt;&gt;20,"",IF(ISERROR(VLOOKUP(G$34&amp;$B93,'BASES DE DATOS'!$F$3:$J$1796,4,0))=TRUE,"",$B93&amp;" "&amp;VLOOKUP(G$34&amp;$B93,'BASES DE DATOS'!$F$3:$J$1796,4,0)))</f>
        <v>#REF!</v>
      </c>
      <c r="H93" t="e">
        <f>IF(LEN(H$34&amp;$B93)&lt;&gt;20,"",IF(ISERROR(VLOOKUP(H$34&amp;$B93,'BASES DE DATOS'!$F$3:$J$1796,4,0))=TRUE,"",$B93&amp;" "&amp;VLOOKUP(H$34&amp;$B93,'BASES DE DATOS'!$F$3:$J$1796,4,0)))</f>
        <v>#REF!</v>
      </c>
      <c r="I93" t="e">
        <f>IF(LEN(I$34&amp;$B93)&lt;&gt;20,"",IF(ISERROR(VLOOKUP(I$34&amp;$B93,'BASES DE DATOS'!$F$3:$J$1796,4,0))=TRUE,"",$B93&amp;" "&amp;VLOOKUP(I$34&amp;$B93,'BASES DE DATOS'!$F$3:$J$1796,4,0)))</f>
        <v>#REF!</v>
      </c>
      <c r="J93" t="e">
        <f>IF(LEN(J$34&amp;$B93)&lt;&gt;20,"",IF(ISERROR(VLOOKUP(J$34&amp;$B93,'BASES DE DATOS'!$F$3:$J$1796,4,0))=TRUE,"",$B93&amp;" "&amp;VLOOKUP(J$34&amp;$B93,'BASES DE DATOS'!$F$3:$J$1796,4,0)))</f>
        <v>#REF!</v>
      </c>
      <c r="K93" t="e">
        <f>IF(LEN(K$34&amp;$B93)&lt;&gt;20,"",IF(ISERROR(VLOOKUP(K$34&amp;$B93,'BASES DE DATOS'!$F$3:$J$1796,4,0))=TRUE,"",$B93&amp;" "&amp;VLOOKUP(K$34&amp;$B93,'BASES DE DATOS'!$F$3:$J$1796,4,0)))</f>
        <v>#REF!</v>
      </c>
      <c r="L93" t="e">
        <f>IF(LEN(L$34&amp;$B93)&lt;&gt;20,"",IF(ISERROR(VLOOKUP(L$34&amp;$B93,'BASES DE DATOS'!$F$3:$J$1796,4,0))=TRUE,"",$B93&amp;" "&amp;VLOOKUP(L$34&amp;$B93,'BASES DE DATOS'!$F$3:$J$1796,4,0)))</f>
        <v>#REF!</v>
      </c>
      <c r="M93" t="e">
        <f>IF(LEN(M$34&amp;$B93)&lt;&gt;20,"",IF(ISERROR(VLOOKUP(M$34&amp;$B93,'BASES DE DATOS'!$F$3:$J$1796,4,0))=TRUE,"",$B93&amp;" "&amp;VLOOKUP(M$34&amp;$B93,'BASES DE DATOS'!$F$3:$J$1796,4,0)))</f>
        <v>#REF!</v>
      </c>
      <c r="N93" t="e">
        <f>IF(LEN(N$34&amp;$B93)&lt;&gt;20,"",IF(ISERROR(VLOOKUP(N$34&amp;$B93,'BASES DE DATOS'!$F$3:$J$1796,4,0))=TRUE,"",$B93&amp;" "&amp;VLOOKUP(N$34&amp;$B93,'BASES DE DATOS'!$F$3:$J$1796,4,0)))</f>
        <v>#REF!</v>
      </c>
      <c r="O93" t="e">
        <f>IF(LEN(O$34&amp;$B93)&lt;&gt;20,"",IF(ISERROR(VLOOKUP(O$34&amp;$B93,'BASES DE DATOS'!$F$3:$J$1796,4,0))=TRUE,"",$B93&amp;" "&amp;VLOOKUP(O$34&amp;$B93,'BASES DE DATOS'!$F$3:$J$1796,4,0)))</f>
        <v>#REF!</v>
      </c>
      <c r="P93" t="e">
        <f>IF(LEN(P$34&amp;$B93)&lt;&gt;20,"",IF(ISERROR(VLOOKUP(P$34&amp;$B93,'BASES DE DATOS'!$F$3:$J$1796,4,0))=TRUE,"",$B93&amp;" "&amp;VLOOKUP(P$34&amp;$B93,'BASES DE DATOS'!$F$3:$J$1796,4,0)))</f>
        <v>#REF!</v>
      </c>
      <c r="Q93" t="e">
        <f>IF(LEN(Q$34&amp;$B93)&lt;&gt;20,"",IF(ISERROR(VLOOKUP(Q$34&amp;$B93,'BASES DE DATOS'!$F$3:$J$1796,4,0))=TRUE,"",$B93&amp;" "&amp;VLOOKUP(Q$34&amp;$B93,'BASES DE DATOS'!$F$3:$J$1796,4,0)))</f>
        <v>#REF!</v>
      </c>
      <c r="R93" t="e">
        <f>IF(LEN(R$34&amp;$B93)&lt;&gt;20,"",IF(ISERROR(VLOOKUP(R$34&amp;$B93,'BASES DE DATOS'!$F$3:$J$1796,4,0))=TRUE,"",$B93&amp;" "&amp;VLOOKUP(R$34&amp;$B93,'BASES DE DATOS'!$F$3:$J$1796,4,0)))</f>
        <v>#REF!</v>
      </c>
      <c r="S93" t="e">
        <f>IF(LEN(S$34&amp;$B93)&lt;&gt;20,"",IF(ISERROR(VLOOKUP(S$34&amp;$B93,'BASES DE DATOS'!$F$3:$J$1796,4,0))=TRUE,"",$B93&amp;" "&amp;VLOOKUP(S$34&amp;$B93,'BASES DE DATOS'!$F$3:$J$1796,4,0)))</f>
        <v>#REF!</v>
      </c>
      <c r="T93" t="e">
        <f>IF(LEN(T$34&amp;$B93)&lt;&gt;20,"",IF(ISERROR(VLOOKUP(T$34&amp;$B93,'BASES DE DATOS'!$F$3:$J$1796,4,0))=TRUE,"",$B93&amp;" "&amp;VLOOKUP(T$34&amp;$B93,'BASES DE DATOS'!$F$3:$J$1796,4,0)))</f>
        <v>#REF!</v>
      </c>
      <c r="U93" t="e">
        <f>IF(LEN(U$34&amp;$B93)&lt;&gt;20,"",IF(ISERROR(VLOOKUP(U$34&amp;$B93,'BASES DE DATOS'!$F$3:$J$1796,4,0))=TRUE,"",$B93&amp;" "&amp;VLOOKUP(U$34&amp;$B93,'BASES DE DATOS'!$F$3:$J$1796,4,0)))</f>
        <v>#REF!</v>
      </c>
      <c r="V93" t="e">
        <f>IF(LEN(V$34&amp;$B93)&lt;&gt;20,"",IF(ISERROR(VLOOKUP(V$34&amp;$B93,'BASES DE DATOS'!$F$3:$J$1796,4,0))=TRUE,"",$B93&amp;" "&amp;VLOOKUP(V$34&amp;$B93,'BASES DE DATOS'!$F$3:$J$1796,4,0)))</f>
        <v>#REF!</v>
      </c>
    </row>
    <row r="94" spans="1:22" x14ac:dyDescent="0.2">
      <c r="A94">
        <f t="shared" si="0"/>
        <v>387</v>
      </c>
      <c r="B94" s="2" t="s">
        <v>83</v>
      </c>
      <c r="C94" t="e">
        <f>IF(LEN(C$34&amp;$B94)&lt;&gt;20,"",IF(ISERROR(VLOOKUP(C$34&amp;$B94,'BASES DE DATOS'!$F$3:$J$1796,4,0))=TRUE,"",$B94&amp;" "&amp;VLOOKUP(C$34&amp;$B94,'BASES DE DATOS'!$F$3:$J$1796,4,0)))</f>
        <v>#REF!</v>
      </c>
      <c r="D94" t="e">
        <f>IF(LEN(D$34&amp;$B94)&lt;&gt;20,"",IF(ISERROR(VLOOKUP(D$34&amp;$B94,'BASES DE DATOS'!$F$3:$J$1796,4,0))=TRUE,"",$B94&amp;" "&amp;VLOOKUP(D$34&amp;$B94,'BASES DE DATOS'!$F$3:$J$1796,4,0)))</f>
        <v>#REF!</v>
      </c>
      <c r="E94" t="e">
        <f>IF(LEN(E$34&amp;$B94)&lt;&gt;20,"",IF(ISERROR(VLOOKUP(E$34&amp;$B94,'BASES DE DATOS'!$F$3:$J$1796,4,0))=TRUE,"",$B94&amp;" "&amp;VLOOKUP(E$34&amp;$B94,'BASES DE DATOS'!$F$3:$J$1796,4,0)))</f>
        <v>#REF!</v>
      </c>
      <c r="F94" t="e">
        <f>IF(LEN(F$34&amp;$B94)&lt;&gt;20,"",IF(ISERROR(VLOOKUP(F$34&amp;$B94,'BASES DE DATOS'!$F$3:$J$1796,4,0))=TRUE,"",$B94&amp;" "&amp;VLOOKUP(F$34&amp;$B94,'BASES DE DATOS'!$F$3:$J$1796,4,0)))</f>
        <v>#REF!</v>
      </c>
      <c r="G94" t="e">
        <f>IF(LEN(G$34&amp;$B94)&lt;&gt;20,"",IF(ISERROR(VLOOKUP(G$34&amp;$B94,'BASES DE DATOS'!$F$3:$J$1796,4,0))=TRUE,"",$B94&amp;" "&amp;VLOOKUP(G$34&amp;$B94,'BASES DE DATOS'!$F$3:$J$1796,4,0)))</f>
        <v>#REF!</v>
      </c>
      <c r="H94" t="e">
        <f>IF(LEN(H$34&amp;$B94)&lt;&gt;20,"",IF(ISERROR(VLOOKUP(H$34&amp;$B94,'BASES DE DATOS'!$F$3:$J$1796,4,0))=TRUE,"",$B94&amp;" "&amp;VLOOKUP(H$34&amp;$B94,'BASES DE DATOS'!$F$3:$J$1796,4,0)))</f>
        <v>#REF!</v>
      </c>
      <c r="I94" t="e">
        <f>IF(LEN(I$34&amp;$B94)&lt;&gt;20,"",IF(ISERROR(VLOOKUP(I$34&amp;$B94,'BASES DE DATOS'!$F$3:$J$1796,4,0))=TRUE,"",$B94&amp;" "&amp;VLOOKUP(I$34&amp;$B94,'BASES DE DATOS'!$F$3:$J$1796,4,0)))</f>
        <v>#REF!</v>
      </c>
      <c r="J94" t="e">
        <f>IF(LEN(J$34&amp;$B94)&lt;&gt;20,"",IF(ISERROR(VLOOKUP(J$34&amp;$B94,'BASES DE DATOS'!$F$3:$J$1796,4,0))=TRUE,"",$B94&amp;" "&amp;VLOOKUP(J$34&amp;$B94,'BASES DE DATOS'!$F$3:$J$1796,4,0)))</f>
        <v>#REF!</v>
      </c>
      <c r="K94" t="e">
        <f>IF(LEN(K$34&amp;$B94)&lt;&gt;20,"",IF(ISERROR(VLOOKUP(K$34&amp;$B94,'BASES DE DATOS'!$F$3:$J$1796,4,0))=TRUE,"",$B94&amp;" "&amp;VLOOKUP(K$34&amp;$B94,'BASES DE DATOS'!$F$3:$J$1796,4,0)))</f>
        <v>#REF!</v>
      </c>
      <c r="L94" t="e">
        <f>IF(LEN(L$34&amp;$B94)&lt;&gt;20,"",IF(ISERROR(VLOOKUP(L$34&amp;$B94,'BASES DE DATOS'!$F$3:$J$1796,4,0))=TRUE,"",$B94&amp;" "&amp;VLOOKUP(L$34&amp;$B94,'BASES DE DATOS'!$F$3:$J$1796,4,0)))</f>
        <v>#REF!</v>
      </c>
      <c r="M94" t="e">
        <f>IF(LEN(M$34&amp;$B94)&lt;&gt;20,"",IF(ISERROR(VLOOKUP(M$34&amp;$B94,'BASES DE DATOS'!$F$3:$J$1796,4,0))=TRUE,"",$B94&amp;" "&amp;VLOOKUP(M$34&amp;$B94,'BASES DE DATOS'!$F$3:$J$1796,4,0)))</f>
        <v>#REF!</v>
      </c>
      <c r="N94" t="e">
        <f>IF(LEN(N$34&amp;$B94)&lt;&gt;20,"",IF(ISERROR(VLOOKUP(N$34&amp;$B94,'BASES DE DATOS'!$F$3:$J$1796,4,0))=TRUE,"",$B94&amp;" "&amp;VLOOKUP(N$34&amp;$B94,'BASES DE DATOS'!$F$3:$J$1796,4,0)))</f>
        <v>#REF!</v>
      </c>
      <c r="O94" t="e">
        <f>IF(LEN(O$34&amp;$B94)&lt;&gt;20,"",IF(ISERROR(VLOOKUP(O$34&amp;$B94,'BASES DE DATOS'!$F$3:$J$1796,4,0))=TRUE,"",$B94&amp;" "&amp;VLOOKUP(O$34&amp;$B94,'BASES DE DATOS'!$F$3:$J$1796,4,0)))</f>
        <v>#REF!</v>
      </c>
      <c r="P94" t="e">
        <f>IF(LEN(P$34&amp;$B94)&lt;&gt;20,"",IF(ISERROR(VLOOKUP(P$34&amp;$B94,'BASES DE DATOS'!$F$3:$J$1796,4,0))=TRUE,"",$B94&amp;" "&amp;VLOOKUP(P$34&amp;$B94,'BASES DE DATOS'!$F$3:$J$1796,4,0)))</f>
        <v>#REF!</v>
      </c>
      <c r="Q94" t="e">
        <f>IF(LEN(Q$34&amp;$B94)&lt;&gt;20,"",IF(ISERROR(VLOOKUP(Q$34&amp;$B94,'BASES DE DATOS'!$F$3:$J$1796,4,0))=TRUE,"",$B94&amp;" "&amp;VLOOKUP(Q$34&amp;$B94,'BASES DE DATOS'!$F$3:$J$1796,4,0)))</f>
        <v>#REF!</v>
      </c>
      <c r="R94" t="e">
        <f>IF(LEN(R$34&amp;$B94)&lt;&gt;20,"",IF(ISERROR(VLOOKUP(R$34&amp;$B94,'BASES DE DATOS'!$F$3:$J$1796,4,0))=TRUE,"",$B94&amp;" "&amp;VLOOKUP(R$34&amp;$B94,'BASES DE DATOS'!$F$3:$J$1796,4,0)))</f>
        <v>#REF!</v>
      </c>
      <c r="S94" t="e">
        <f>IF(LEN(S$34&amp;$B94)&lt;&gt;20,"",IF(ISERROR(VLOOKUP(S$34&amp;$B94,'BASES DE DATOS'!$F$3:$J$1796,4,0))=TRUE,"",$B94&amp;" "&amp;VLOOKUP(S$34&amp;$B94,'BASES DE DATOS'!$F$3:$J$1796,4,0)))</f>
        <v>#REF!</v>
      </c>
      <c r="T94" t="e">
        <f>IF(LEN(T$34&amp;$B94)&lt;&gt;20,"",IF(ISERROR(VLOOKUP(T$34&amp;$B94,'BASES DE DATOS'!$F$3:$J$1796,4,0))=TRUE,"",$B94&amp;" "&amp;VLOOKUP(T$34&amp;$B94,'BASES DE DATOS'!$F$3:$J$1796,4,0)))</f>
        <v>#REF!</v>
      </c>
      <c r="U94" t="e">
        <f>IF(LEN(U$34&amp;$B94)&lt;&gt;20,"",IF(ISERROR(VLOOKUP(U$34&amp;$B94,'BASES DE DATOS'!$F$3:$J$1796,4,0))=TRUE,"",$B94&amp;" "&amp;VLOOKUP(U$34&amp;$B94,'BASES DE DATOS'!$F$3:$J$1796,4,0)))</f>
        <v>#REF!</v>
      </c>
      <c r="V94" t="e">
        <f>IF(LEN(V$34&amp;$B94)&lt;&gt;20,"",IF(ISERROR(VLOOKUP(V$34&amp;$B94,'BASES DE DATOS'!$F$3:$J$1796,4,0))=TRUE,"",$B94&amp;" "&amp;VLOOKUP(V$34&amp;$B94,'BASES DE DATOS'!$F$3:$J$1796,4,0)))</f>
        <v>#REF!</v>
      </c>
    </row>
    <row r="95" spans="1:22" x14ac:dyDescent="0.2">
      <c r="A95">
        <f t="shared" si="0"/>
        <v>393</v>
      </c>
      <c r="B95" s="2" t="s">
        <v>84</v>
      </c>
      <c r="C95" t="e">
        <f>IF(LEN(C$34&amp;$B95)&lt;&gt;20,"",IF(ISERROR(VLOOKUP(C$34&amp;$B95,'BASES DE DATOS'!$F$3:$J$1796,4,0))=TRUE,"",$B95&amp;" "&amp;VLOOKUP(C$34&amp;$B95,'BASES DE DATOS'!$F$3:$J$1796,4,0)))</f>
        <v>#REF!</v>
      </c>
      <c r="D95" t="e">
        <f>IF(LEN(D$34&amp;$B95)&lt;&gt;20,"",IF(ISERROR(VLOOKUP(D$34&amp;$B95,'BASES DE DATOS'!$F$3:$J$1796,4,0))=TRUE,"",$B95&amp;" "&amp;VLOOKUP(D$34&amp;$B95,'BASES DE DATOS'!$F$3:$J$1796,4,0)))</f>
        <v>#REF!</v>
      </c>
      <c r="E95" t="e">
        <f>IF(LEN(E$34&amp;$B95)&lt;&gt;20,"",IF(ISERROR(VLOOKUP(E$34&amp;$B95,'BASES DE DATOS'!$F$3:$J$1796,4,0))=TRUE,"",$B95&amp;" "&amp;VLOOKUP(E$34&amp;$B95,'BASES DE DATOS'!$F$3:$J$1796,4,0)))</f>
        <v>#REF!</v>
      </c>
      <c r="F95" t="e">
        <f>IF(LEN(F$34&amp;$B95)&lt;&gt;20,"",IF(ISERROR(VLOOKUP(F$34&amp;$B95,'BASES DE DATOS'!$F$3:$J$1796,4,0))=TRUE,"",$B95&amp;" "&amp;VLOOKUP(F$34&amp;$B95,'BASES DE DATOS'!$F$3:$J$1796,4,0)))</f>
        <v>#REF!</v>
      </c>
      <c r="G95" t="e">
        <f>IF(LEN(G$34&amp;$B95)&lt;&gt;20,"",IF(ISERROR(VLOOKUP(G$34&amp;$B95,'BASES DE DATOS'!$F$3:$J$1796,4,0))=TRUE,"",$B95&amp;" "&amp;VLOOKUP(G$34&amp;$B95,'BASES DE DATOS'!$F$3:$J$1796,4,0)))</f>
        <v>#REF!</v>
      </c>
      <c r="H95" t="e">
        <f>IF(LEN(H$34&amp;$B95)&lt;&gt;20,"",IF(ISERROR(VLOOKUP(H$34&amp;$B95,'BASES DE DATOS'!$F$3:$J$1796,4,0))=TRUE,"",$B95&amp;" "&amp;VLOOKUP(H$34&amp;$B95,'BASES DE DATOS'!$F$3:$J$1796,4,0)))</f>
        <v>#REF!</v>
      </c>
      <c r="I95" t="e">
        <f>IF(LEN(I$34&amp;$B95)&lt;&gt;20,"",IF(ISERROR(VLOOKUP(I$34&amp;$B95,'BASES DE DATOS'!$F$3:$J$1796,4,0))=TRUE,"",$B95&amp;" "&amp;VLOOKUP(I$34&amp;$B95,'BASES DE DATOS'!$F$3:$J$1796,4,0)))</f>
        <v>#REF!</v>
      </c>
      <c r="J95" t="e">
        <f>IF(LEN(J$34&amp;$B95)&lt;&gt;20,"",IF(ISERROR(VLOOKUP(J$34&amp;$B95,'BASES DE DATOS'!$F$3:$J$1796,4,0))=TRUE,"",$B95&amp;" "&amp;VLOOKUP(J$34&amp;$B95,'BASES DE DATOS'!$F$3:$J$1796,4,0)))</f>
        <v>#REF!</v>
      </c>
      <c r="K95" t="e">
        <f>IF(LEN(K$34&amp;$B95)&lt;&gt;20,"",IF(ISERROR(VLOOKUP(K$34&amp;$B95,'BASES DE DATOS'!$F$3:$J$1796,4,0))=TRUE,"",$B95&amp;" "&amp;VLOOKUP(K$34&amp;$B95,'BASES DE DATOS'!$F$3:$J$1796,4,0)))</f>
        <v>#REF!</v>
      </c>
      <c r="L95" t="e">
        <f>IF(LEN(L$34&amp;$B95)&lt;&gt;20,"",IF(ISERROR(VLOOKUP(L$34&amp;$B95,'BASES DE DATOS'!$F$3:$J$1796,4,0))=TRUE,"",$B95&amp;" "&amp;VLOOKUP(L$34&amp;$B95,'BASES DE DATOS'!$F$3:$J$1796,4,0)))</f>
        <v>#REF!</v>
      </c>
      <c r="M95" t="e">
        <f>IF(LEN(M$34&amp;$B95)&lt;&gt;20,"",IF(ISERROR(VLOOKUP(M$34&amp;$B95,'BASES DE DATOS'!$F$3:$J$1796,4,0))=TRUE,"",$B95&amp;" "&amp;VLOOKUP(M$34&amp;$B95,'BASES DE DATOS'!$F$3:$J$1796,4,0)))</f>
        <v>#REF!</v>
      </c>
      <c r="N95" t="e">
        <f>IF(LEN(N$34&amp;$B95)&lt;&gt;20,"",IF(ISERROR(VLOOKUP(N$34&amp;$B95,'BASES DE DATOS'!$F$3:$J$1796,4,0))=TRUE,"",$B95&amp;" "&amp;VLOOKUP(N$34&amp;$B95,'BASES DE DATOS'!$F$3:$J$1796,4,0)))</f>
        <v>#REF!</v>
      </c>
      <c r="O95" t="e">
        <f>IF(LEN(O$34&amp;$B95)&lt;&gt;20,"",IF(ISERROR(VLOOKUP(O$34&amp;$B95,'BASES DE DATOS'!$F$3:$J$1796,4,0))=TRUE,"",$B95&amp;" "&amp;VLOOKUP(O$34&amp;$B95,'BASES DE DATOS'!$F$3:$J$1796,4,0)))</f>
        <v>#REF!</v>
      </c>
      <c r="P95" t="e">
        <f>IF(LEN(P$34&amp;$B95)&lt;&gt;20,"",IF(ISERROR(VLOOKUP(P$34&amp;$B95,'BASES DE DATOS'!$F$3:$J$1796,4,0))=TRUE,"",$B95&amp;" "&amp;VLOOKUP(P$34&amp;$B95,'BASES DE DATOS'!$F$3:$J$1796,4,0)))</f>
        <v>#REF!</v>
      </c>
      <c r="Q95" t="e">
        <f>IF(LEN(Q$34&amp;$B95)&lt;&gt;20,"",IF(ISERROR(VLOOKUP(Q$34&amp;$B95,'BASES DE DATOS'!$F$3:$J$1796,4,0))=TRUE,"",$B95&amp;" "&amp;VLOOKUP(Q$34&amp;$B95,'BASES DE DATOS'!$F$3:$J$1796,4,0)))</f>
        <v>#REF!</v>
      </c>
      <c r="R95" t="e">
        <f>IF(LEN(R$34&amp;$B95)&lt;&gt;20,"",IF(ISERROR(VLOOKUP(R$34&amp;$B95,'BASES DE DATOS'!$F$3:$J$1796,4,0))=TRUE,"",$B95&amp;" "&amp;VLOOKUP(R$34&amp;$B95,'BASES DE DATOS'!$F$3:$J$1796,4,0)))</f>
        <v>#REF!</v>
      </c>
      <c r="S95" t="e">
        <f>IF(LEN(S$34&amp;$B95)&lt;&gt;20,"",IF(ISERROR(VLOOKUP(S$34&amp;$B95,'BASES DE DATOS'!$F$3:$J$1796,4,0))=TRUE,"",$B95&amp;" "&amp;VLOOKUP(S$34&amp;$B95,'BASES DE DATOS'!$F$3:$J$1796,4,0)))</f>
        <v>#REF!</v>
      </c>
      <c r="T95" t="e">
        <f>IF(LEN(T$34&amp;$B95)&lt;&gt;20,"",IF(ISERROR(VLOOKUP(T$34&amp;$B95,'BASES DE DATOS'!$F$3:$J$1796,4,0))=TRUE,"",$B95&amp;" "&amp;VLOOKUP(T$34&amp;$B95,'BASES DE DATOS'!$F$3:$J$1796,4,0)))</f>
        <v>#REF!</v>
      </c>
      <c r="U95" t="e">
        <f>IF(LEN(U$34&amp;$B95)&lt;&gt;20,"",IF(ISERROR(VLOOKUP(U$34&amp;$B95,'BASES DE DATOS'!$F$3:$J$1796,4,0))=TRUE,"",$B95&amp;" "&amp;VLOOKUP(U$34&amp;$B95,'BASES DE DATOS'!$F$3:$J$1796,4,0)))</f>
        <v>#REF!</v>
      </c>
      <c r="V95" t="e">
        <f>IF(LEN(V$34&amp;$B95)&lt;&gt;20,"",IF(ISERROR(VLOOKUP(V$34&amp;$B95,'BASES DE DATOS'!$F$3:$J$1796,4,0))=TRUE,"",$B95&amp;" "&amp;VLOOKUP(V$34&amp;$B95,'BASES DE DATOS'!$F$3:$J$1796,4,0)))</f>
        <v>#REF!</v>
      </c>
    </row>
    <row r="96" spans="1:22" x14ac:dyDescent="0.2">
      <c r="A96">
        <f t="shared" si="0"/>
        <v>399</v>
      </c>
      <c r="B96" s="2" t="s">
        <v>85</v>
      </c>
      <c r="C96" t="e">
        <f>IF(LEN(C$34&amp;$B96)&lt;&gt;20,"",IF(ISERROR(VLOOKUP(C$34&amp;$B96,'BASES DE DATOS'!$F$3:$J$1796,4,0))=TRUE,"",$B96&amp;" "&amp;VLOOKUP(C$34&amp;$B96,'BASES DE DATOS'!$F$3:$J$1796,4,0)))</f>
        <v>#REF!</v>
      </c>
      <c r="D96" t="e">
        <f>IF(LEN(D$34&amp;$B96)&lt;&gt;20,"",IF(ISERROR(VLOOKUP(D$34&amp;$B96,'BASES DE DATOS'!$F$3:$J$1796,4,0))=TRUE,"",$B96&amp;" "&amp;VLOOKUP(D$34&amp;$B96,'BASES DE DATOS'!$F$3:$J$1796,4,0)))</f>
        <v>#REF!</v>
      </c>
      <c r="E96" t="e">
        <f>IF(LEN(E$34&amp;$B96)&lt;&gt;20,"",IF(ISERROR(VLOOKUP(E$34&amp;$B96,'BASES DE DATOS'!$F$3:$J$1796,4,0))=TRUE,"",$B96&amp;" "&amp;VLOOKUP(E$34&amp;$B96,'BASES DE DATOS'!$F$3:$J$1796,4,0)))</f>
        <v>#REF!</v>
      </c>
      <c r="F96" t="e">
        <f>IF(LEN(F$34&amp;$B96)&lt;&gt;20,"",IF(ISERROR(VLOOKUP(F$34&amp;$B96,'BASES DE DATOS'!$F$3:$J$1796,4,0))=TRUE,"",$B96&amp;" "&amp;VLOOKUP(F$34&amp;$B96,'BASES DE DATOS'!$F$3:$J$1796,4,0)))</f>
        <v>#REF!</v>
      </c>
      <c r="G96" t="e">
        <f>IF(LEN(G$34&amp;$B96)&lt;&gt;20,"",IF(ISERROR(VLOOKUP(G$34&amp;$B96,'BASES DE DATOS'!$F$3:$J$1796,4,0))=TRUE,"",$B96&amp;" "&amp;VLOOKUP(G$34&amp;$B96,'BASES DE DATOS'!$F$3:$J$1796,4,0)))</f>
        <v>#REF!</v>
      </c>
      <c r="H96" t="e">
        <f>IF(LEN(H$34&amp;$B96)&lt;&gt;20,"",IF(ISERROR(VLOOKUP(H$34&amp;$B96,'BASES DE DATOS'!$F$3:$J$1796,4,0))=TRUE,"",$B96&amp;" "&amp;VLOOKUP(H$34&amp;$B96,'BASES DE DATOS'!$F$3:$J$1796,4,0)))</f>
        <v>#REF!</v>
      </c>
      <c r="I96" t="e">
        <f>IF(LEN(I$34&amp;$B96)&lt;&gt;20,"",IF(ISERROR(VLOOKUP(I$34&amp;$B96,'BASES DE DATOS'!$F$3:$J$1796,4,0))=TRUE,"",$B96&amp;" "&amp;VLOOKUP(I$34&amp;$B96,'BASES DE DATOS'!$F$3:$J$1796,4,0)))</f>
        <v>#REF!</v>
      </c>
      <c r="J96" t="e">
        <f>IF(LEN(J$34&amp;$B96)&lt;&gt;20,"",IF(ISERROR(VLOOKUP(J$34&amp;$B96,'BASES DE DATOS'!$F$3:$J$1796,4,0))=TRUE,"",$B96&amp;" "&amp;VLOOKUP(J$34&amp;$B96,'BASES DE DATOS'!$F$3:$J$1796,4,0)))</f>
        <v>#REF!</v>
      </c>
      <c r="K96" t="e">
        <f>IF(LEN(K$34&amp;$B96)&lt;&gt;20,"",IF(ISERROR(VLOOKUP(K$34&amp;$B96,'BASES DE DATOS'!$F$3:$J$1796,4,0))=TRUE,"",$B96&amp;" "&amp;VLOOKUP(K$34&amp;$B96,'BASES DE DATOS'!$F$3:$J$1796,4,0)))</f>
        <v>#REF!</v>
      </c>
      <c r="L96" t="e">
        <f>IF(LEN(L$34&amp;$B96)&lt;&gt;20,"",IF(ISERROR(VLOOKUP(L$34&amp;$B96,'BASES DE DATOS'!$F$3:$J$1796,4,0))=TRUE,"",$B96&amp;" "&amp;VLOOKUP(L$34&amp;$B96,'BASES DE DATOS'!$F$3:$J$1796,4,0)))</f>
        <v>#REF!</v>
      </c>
      <c r="M96" t="e">
        <f>IF(LEN(M$34&amp;$B96)&lt;&gt;20,"",IF(ISERROR(VLOOKUP(M$34&amp;$B96,'BASES DE DATOS'!$F$3:$J$1796,4,0))=TRUE,"",$B96&amp;" "&amp;VLOOKUP(M$34&amp;$B96,'BASES DE DATOS'!$F$3:$J$1796,4,0)))</f>
        <v>#REF!</v>
      </c>
      <c r="N96" t="e">
        <f>IF(LEN(N$34&amp;$B96)&lt;&gt;20,"",IF(ISERROR(VLOOKUP(N$34&amp;$B96,'BASES DE DATOS'!$F$3:$J$1796,4,0))=TRUE,"",$B96&amp;" "&amp;VLOOKUP(N$34&amp;$B96,'BASES DE DATOS'!$F$3:$J$1796,4,0)))</f>
        <v>#REF!</v>
      </c>
      <c r="O96" t="e">
        <f>IF(LEN(O$34&amp;$B96)&lt;&gt;20,"",IF(ISERROR(VLOOKUP(O$34&amp;$B96,'BASES DE DATOS'!$F$3:$J$1796,4,0))=TRUE,"",$B96&amp;" "&amp;VLOOKUP(O$34&amp;$B96,'BASES DE DATOS'!$F$3:$J$1796,4,0)))</f>
        <v>#REF!</v>
      </c>
      <c r="P96" t="e">
        <f>IF(LEN(P$34&amp;$B96)&lt;&gt;20,"",IF(ISERROR(VLOOKUP(P$34&amp;$B96,'BASES DE DATOS'!$F$3:$J$1796,4,0))=TRUE,"",$B96&amp;" "&amp;VLOOKUP(P$34&amp;$B96,'BASES DE DATOS'!$F$3:$J$1796,4,0)))</f>
        <v>#REF!</v>
      </c>
      <c r="Q96" t="e">
        <f>IF(LEN(Q$34&amp;$B96)&lt;&gt;20,"",IF(ISERROR(VLOOKUP(Q$34&amp;$B96,'BASES DE DATOS'!$F$3:$J$1796,4,0))=TRUE,"",$B96&amp;" "&amp;VLOOKUP(Q$34&amp;$B96,'BASES DE DATOS'!$F$3:$J$1796,4,0)))</f>
        <v>#REF!</v>
      </c>
      <c r="R96" t="e">
        <f>IF(LEN(R$34&amp;$B96)&lt;&gt;20,"",IF(ISERROR(VLOOKUP(R$34&amp;$B96,'BASES DE DATOS'!$F$3:$J$1796,4,0))=TRUE,"",$B96&amp;" "&amp;VLOOKUP(R$34&amp;$B96,'BASES DE DATOS'!$F$3:$J$1796,4,0)))</f>
        <v>#REF!</v>
      </c>
      <c r="S96" t="e">
        <f>IF(LEN(S$34&amp;$B96)&lt;&gt;20,"",IF(ISERROR(VLOOKUP(S$34&amp;$B96,'BASES DE DATOS'!$F$3:$J$1796,4,0))=TRUE,"",$B96&amp;" "&amp;VLOOKUP(S$34&amp;$B96,'BASES DE DATOS'!$F$3:$J$1796,4,0)))</f>
        <v>#REF!</v>
      </c>
      <c r="T96" t="e">
        <f>IF(LEN(T$34&amp;$B96)&lt;&gt;20,"",IF(ISERROR(VLOOKUP(T$34&amp;$B96,'BASES DE DATOS'!$F$3:$J$1796,4,0))=TRUE,"",$B96&amp;" "&amp;VLOOKUP(T$34&amp;$B96,'BASES DE DATOS'!$F$3:$J$1796,4,0)))</f>
        <v>#REF!</v>
      </c>
      <c r="U96" t="e">
        <f>IF(LEN(U$34&amp;$B96)&lt;&gt;20,"",IF(ISERROR(VLOOKUP(U$34&amp;$B96,'BASES DE DATOS'!$F$3:$J$1796,4,0))=TRUE,"",$B96&amp;" "&amp;VLOOKUP(U$34&amp;$B96,'BASES DE DATOS'!$F$3:$J$1796,4,0)))</f>
        <v>#REF!</v>
      </c>
      <c r="V96" t="e">
        <f>IF(LEN(V$34&amp;$B96)&lt;&gt;20,"",IF(ISERROR(VLOOKUP(V$34&amp;$B96,'BASES DE DATOS'!$F$3:$J$1796,4,0))=TRUE,"",$B96&amp;" "&amp;VLOOKUP(V$34&amp;$B96,'BASES DE DATOS'!$F$3:$J$1796,4,0)))</f>
        <v>#REF!</v>
      </c>
    </row>
    <row r="97" spans="1:22" x14ac:dyDescent="0.2">
      <c r="A97">
        <f t="shared" si="0"/>
        <v>405</v>
      </c>
      <c r="B97" s="2" t="s">
        <v>86</v>
      </c>
      <c r="C97" t="e">
        <f>IF(LEN(C$34&amp;$B97)&lt;&gt;20,"",IF(ISERROR(VLOOKUP(C$34&amp;$B97,'BASES DE DATOS'!$F$3:$J$1796,4,0))=TRUE,"",$B97&amp;" "&amp;VLOOKUP(C$34&amp;$B97,'BASES DE DATOS'!$F$3:$J$1796,4,0)))</f>
        <v>#REF!</v>
      </c>
      <c r="D97" t="e">
        <f>IF(LEN(D$34&amp;$B97)&lt;&gt;20,"",IF(ISERROR(VLOOKUP(D$34&amp;$B97,'BASES DE DATOS'!$F$3:$J$1796,4,0))=TRUE,"",$B97&amp;" "&amp;VLOOKUP(D$34&amp;$B97,'BASES DE DATOS'!$F$3:$J$1796,4,0)))</f>
        <v>#REF!</v>
      </c>
      <c r="E97" t="e">
        <f>IF(LEN(E$34&amp;$B97)&lt;&gt;20,"",IF(ISERROR(VLOOKUP(E$34&amp;$B97,'BASES DE DATOS'!$F$3:$J$1796,4,0))=TRUE,"",$B97&amp;" "&amp;VLOOKUP(E$34&amp;$B97,'BASES DE DATOS'!$F$3:$J$1796,4,0)))</f>
        <v>#REF!</v>
      </c>
      <c r="F97" t="e">
        <f>IF(LEN(F$34&amp;$B97)&lt;&gt;20,"",IF(ISERROR(VLOOKUP(F$34&amp;$B97,'BASES DE DATOS'!$F$3:$J$1796,4,0))=TRUE,"",$B97&amp;" "&amp;VLOOKUP(F$34&amp;$B97,'BASES DE DATOS'!$F$3:$J$1796,4,0)))</f>
        <v>#REF!</v>
      </c>
      <c r="G97" t="e">
        <f>IF(LEN(G$34&amp;$B97)&lt;&gt;20,"",IF(ISERROR(VLOOKUP(G$34&amp;$B97,'BASES DE DATOS'!$F$3:$J$1796,4,0))=TRUE,"",$B97&amp;" "&amp;VLOOKUP(G$34&amp;$B97,'BASES DE DATOS'!$F$3:$J$1796,4,0)))</f>
        <v>#REF!</v>
      </c>
      <c r="H97" t="e">
        <f>IF(LEN(H$34&amp;$B97)&lt;&gt;20,"",IF(ISERROR(VLOOKUP(H$34&amp;$B97,'BASES DE DATOS'!$F$3:$J$1796,4,0))=TRUE,"",$B97&amp;" "&amp;VLOOKUP(H$34&amp;$B97,'BASES DE DATOS'!$F$3:$J$1796,4,0)))</f>
        <v>#REF!</v>
      </c>
      <c r="I97" t="e">
        <f>IF(LEN(I$34&amp;$B97)&lt;&gt;20,"",IF(ISERROR(VLOOKUP(I$34&amp;$B97,'BASES DE DATOS'!$F$3:$J$1796,4,0))=TRUE,"",$B97&amp;" "&amp;VLOOKUP(I$34&amp;$B97,'BASES DE DATOS'!$F$3:$J$1796,4,0)))</f>
        <v>#REF!</v>
      </c>
      <c r="J97" t="e">
        <f>IF(LEN(J$34&amp;$B97)&lt;&gt;20,"",IF(ISERROR(VLOOKUP(J$34&amp;$B97,'BASES DE DATOS'!$F$3:$J$1796,4,0))=TRUE,"",$B97&amp;" "&amp;VLOOKUP(J$34&amp;$B97,'BASES DE DATOS'!$F$3:$J$1796,4,0)))</f>
        <v>#REF!</v>
      </c>
      <c r="K97" t="e">
        <f>IF(LEN(K$34&amp;$B97)&lt;&gt;20,"",IF(ISERROR(VLOOKUP(K$34&amp;$B97,'BASES DE DATOS'!$F$3:$J$1796,4,0))=TRUE,"",$B97&amp;" "&amp;VLOOKUP(K$34&amp;$B97,'BASES DE DATOS'!$F$3:$J$1796,4,0)))</f>
        <v>#REF!</v>
      </c>
      <c r="L97" t="e">
        <f>IF(LEN(L$34&amp;$B97)&lt;&gt;20,"",IF(ISERROR(VLOOKUP(L$34&amp;$B97,'BASES DE DATOS'!$F$3:$J$1796,4,0))=TRUE,"",$B97&amp;" "&amp;VLOOKUP(L$34&amp;$B97,'BASES DE DATOS'!$F$3:$J$1796,4,0)))</f>
        <v>#REF!</v>
      </c>
      <c r="M97" t="e">
        <f>IF(LEN(M$34&amp;$B97)&lt;&gt;20,"",IF(ISERROR(VLOOKUP(M$34&amp;$B97,'BASES DE DATOS'!$F$3:$J$1796,4,0))=TRUE,"",$B97&amp;" "&amp;VLOOKUP(M$34&amp;$B97,'BASES DE DATOS'!$F$3:$J$1796,4,0)))</f>
        <v>#REF!</v>
      </c>
      <c r="N97" t="e">
        <f>IF(LEN(N$34&amp;$B97)&lt;&gt;20,"",IF(ISERROR(VLOOKUP(N$34&amp;$B97,'BASES DE DATOS'!$F$3:$J$1796,4,0))=TRUE,"",$B97&amp;" "&amp;VLOOKUP(N$34&amp;$B97,'BASES DE DATOS'!$F$3:$J$1796,4,0)))</f>
        <v>#REF!</v>
      </c>
      <c r="O97" t="e">
        <f>IF(LEN(O$34&amp;$B97)&lt;&gt;20,"",IF(ISERROR(VLOOKUP(O$34&amp;$B97,'BASES DE DATOS'!$F$3:$J$1796,4,0))=TRUE,"",$B97&amp;" "&amp;VLOOKUP(O$34&amp;$B97,'BASES DE DATOS'!$F$3:$J$1796,4,0)))</f>
        <v>#REF!</v>
      </c>
      <c r="P97" t="e">
        <f>IF(LEN(P$34&amp;$B97)&lt;&gt;20,"",IF(ISERROR(VLOOKUP(P$34&amp;$B97,'BASES DE DATOS'!$F$3:$J$1796,4,0))=TRUE,"",$B97&amp;" "&amp;VLOOKUP(P$34&amp;$B97,'BASES DE DATOS'!$F$3:$J$1796,4,0)))</f>
        <v>#REF!</v>
      </c>
      <c r="Q97" t="e">
        <f>IF(LEN(Q$34&amp;$B97)&lt;&gt;20,"",IF(ISERROR(VLOOKUP(Q$34&amp;$B97,'BASES DE DATOS'!$F$3:$J$1796,4,0))=TRUE,"",$B97&amp;" "&amp;VLOOKUP(Q$34&amp;$B97,'BASES DE DATOS'!$F$3:$J$1796,4,0)))</f>
        <v>#REF!</v>
      </c>
      <c r="R97" t="e">
        <f>IF(LEN(R$34&amp;$B97)&lt;&gt;20,"",IF(ISERROR(VLOOKUP(R$34&amp;$B97,'BASES DE DATOS'!$F$3:$J$1796,4,0))=TRUE,"",$B97&amp;" "&amp;VLOOKUP(R$34&amp;$B97,'BASES DE DATOS'!$F$3:$J$1796,4,0)))</f>
        <v>#REF!</v>
      </c>
      <c r="S97" t="e">
        <f>IF(LEN(S$34&amp;$B97)&lt;&gt;20,"",IF(ISERROR(VLOOKUP(S$34&amp;$B97,'BASES DE DATOS'!$F$3:$J$1796,4,0))=TRUE,"",$B97&amp;" "&amp;VLOOKUP(S$34&amp;$B97,'BASES DE DATOS'!$F$3:$J$1796,4,0)))</f>
        <v>#REF!</v>
      </c>
      <c r="T97" t="e">
        <f>IF(LEN(T$34&amp;$B97)&lt;&gt;20,"",IF(ISERROR(VLOOKUP(T$34&amp;$B97,'BASES DE DATOS'!$F$3:$J$1796,4,0))=TRUE,"",$B97&amp;" "&amp;VLOOKUP(T$34&amp;$B97,'BASES DE DATOS'!$F$3:$J$1796,4,0)))</f>
        <v>#REF!</v>
      </c>
      <c r="U97" t="e">
        <f>IF(LEN(U$34&amp;$B97)&lt;&gt;20,"",IF(ISERROR(VLOOKUP(U$34&amp;$B97,'BASES DE DATOS'!$F$3:$J$1796,4,0))=TRUE,"",$B97&amp;" "&amp;VLOOKUP(U$34&amp;$B97,'BASES DE DATOS'!$F$3:$J$1796,4,0)))</f>
        <v>#REF!</v>
      </c>
      <c r="V97" t="e">
        <f>IF(LEN(V$34&amp;$B97)&lt;&gt;20,"",IF(ISERROR(VLOOKUP(V$34&amp;$B97,'BASES DE DATOS'!$F$3:$J$1796,4,0))=TRUE,"",$B97&amp;" "&amp;VLOOKUP(V$34&amp;$B97,'BASES DE DATOS'!$F$3:$J$1796,4,0)))</f>
        <v>#REF!</v>
      </c>
    </row>
    <row r="98" spans="1:22" x14ac:dyDescent="0.2">
      <c r="A98">
        <f t="shared" si="0"/>
        <v>411</v>
      </c>
      <c r="B98" s="2" t="s">
        <v>87</v>
      </c>
      <c r="C98" t="e">
        <f>IF(LEN(C$34&amp;$B98)&lt;&gt;20,"",IF(ISERROR(VLOOKUP(C$34&amp;$B98,'BASES DE DATOS'!$F$3:$J$1796,4,0))=TRUE,"",$B98&amp;" "&amp;VLOOKUP(C$34&amp;$B98,'BASES DE DATOS'!$F$3:$J$1796,4,0)))</f>
        <v>#REF!</v>
      </c>
      <c r="D98" t="e">
        <f>IF(LEN(D$34&amp;$B98)&lt;&gt;20,"",IF(ISERROR(VLOOKUP(D$34&amp;$B98,'BASES DE DATOS'!$F$3:$J$1796,4,0))=TRUE,"",$B98&amp;" "&amp;VLOOKUP(D$34&amp;$B98,'BASES DE DATOS'!$F$3:$J$1796,4,0)))</f>
        <v>#REF!</v>
      </c>
      <c r="E98" t="e">
        <f>IF(LEN(E$34&amp;$B98)&lt;&gt;20,"",IF(ISERROR(VLOOKUP(E$34&amp;$B98,'BASES DE DATOS'!$F$3:$J$1796,4,0))=TRUE,"",$B98&amp;" "&amp;VLOOKUP(E$34&amp;$B98,'BASES DE DATOS'!$F$3:$J$1796,4,0)))</f>
        <v>#REF!</v>
      </c>
      <c r="F98" t="e">
        <f>IF(LEN(F$34&amp;$B98)&lt;&gt;20,"",IF(ISERROR(VLOOKUP(F$34&amp;$B98,'BASES DE DATOS'!$F$3:$J$1796,4,0))=TRUE,"",$B98&amp;" "&amp;VLOOKUP(F$34&amp;$B98,'BASES DE DATOS'!$F$3:$J$1796,4,0)))</f>
        <v>#REF!</v>
      </c>
      <c r="G98" t="e">
        <f>IF(LEN(G$34&amp;$B98)&lt;&gt;20,"",IF(ISERROR(VLOOKUP(G$34&amp;$B98,'BASES DE DATOS'!$F$3:$J$1796,4,0))=TRUE,"",$B98&amp;" "&amp;VLOOKUP(G$34&amp;$B98,'BASES DE DATOS'!$F$3:$J$1796,4,0)))</f>
        <v>#REF!</v>
      </c>
      <c r="H98" t="e">
        <f>IF(LEN(H$34&amp;$B98)&lt;&gt;20,"",IF(ISERROR(VLOOKUP(H$34&amp;$B98,'BASES DE DATOS'!$F$3:$J$1796,4,0))=TRUE,"",$B98&amp;" "&amp;VLOOKUP(H$34&amp;$B98,'BASES DE DATOS'!$F$3:$J$1796,4,0)))</f>
        <v>#REF!</v>
      </c>
      <c r="I98" t="e">
        <f>IF(LEN(I$34&amp;$B98)&lt;&gt;20,"",IF(ISERROR(VLOOKUP(I$34&amp;$B98,'BASES DE DATOS'!$F$3:$J$1796,4,0))=TRUE,"",$B98&amp;" "&amp;VLOOKUP(I$34&amp;$B98,'BASES DE DATOS'!$F$3:$J$1796,4,0)))</f>
        <v>#REF!</v>
      </c>
      <c r="J98" t="e">
        <f>IF(LEN(J$34&amp;$B98)&lt;&gt;20,"",IF(ISERROR(VLOOKUP(J$34&amp;$B98,'BASES DE DATOS'!$F$3:$J$1796,4,0))=TRUE,"",$B98&amp;" "&amp;VLOOKUP(J$34&amp;$B98,'BASES DE DATOS'!$F$3:$J$1796,4,0)))</f>
        <v>#REF!</v>
      </c>
      <c r="K98" t="e">
        <f>IF(LEN(K$34&amp;$B98)&lt;&gt;20,"",IF(ISERROR(VLOOKUP(K$34&amp;$B98,'BASES DE DATOS'!$F$3:$J$1796,4,0))=TRUE,"",$B98&amp;" "&amp;VLOOKUP(K$34&amp;$B98,'BASES DE DATOS'!$F$3:$J$1796,4,0)))</f>
        <v>#REF!</v>
      </c>
      <c r="L98" t="e">
        <f>IF(LEN(L$34&amp;$B98)&lt;&gt;20,"",IF(ISERROR(VLOOKUP(L$34&amp;$B98,'BASES DE DATOS'!$F$3:$J$1796,4,0))=TRUE,"",$B98&amp;" "&amp;VLOOKUP(L$34&amp;$B98,'BASES DE DATOS'!$F$3:$J$1796,4,0)))</f>
        <v>#REF!</v>
      </c>
      <c r="M98" t="e">
        <f>IF(LEN(M$34&amp;$B98)&lt;&gt;20,"",IF(ISERROR(VLOOKUP(M$34&amp;$B98,'BASES DE DATOS'!$F$3:$J$1796,4,0))=TRUE,"",$B98&amp;" "&amp;VLOOKUP(M$34&amp;$B98,'BASES DE DATOS'!$F$3:$J$1796,4,0)))</f>
        <v>#REF!</v>
      </c>
      <c r="N98" t="e">
        <f>IF(LEN(N$34&amp;$B98)&lt;&gt;20,"",IF(ISERROR(VLOOKUP(N$34&amp;$B98,'BASES DE DATOS'!$F$3:$J$1796,4,0))=TRUE,"",$B98&amp;" "&amp;VLOOKUP(N$34&amp;$B98,'BASES DE DATOS'!$F$3:$J$1796,4,0)))</f>
        <v>#REF!</v>
      </c>
      <c r="O98" t="e">
        <f>IF(LEN(O$34&amp;$B98)&lt;&gt;20,"",IF(ISERROR(VLOOKUP(O$34&amp;$B98,'BASES DE DATOS'!$F$3:$J$1796,4,0))=TRUE,"",$B98&amp;" "&amp;VLOOKUP(O$34&amp;$B98,'BASES DE DATOS'!$F$3:$J$1796,4,0)))</f>
        <v>#REF!</v>
      </c>
      <c r="P98" t="e">
        <f>IF(LEN(P$34&amp;$B98)&lt;&gt;20,"",IF(ISERROR(VLOOKUP(P$34&amp;$B98,'BASES DE DATOS'!$F$3:$J$1796,4,0))=TRUE,"",$B98&amp;" "&amp;VLOOKUP(P$34&amp;$B98,'BASES DE DATOS'!$F$3:$J$1796,4,0)))</f>
        <v>#REF!</v>
      </c>
      <c r="Q98" t="e">
        <f>IF(LEN(Q$34&amp;$B98)&lt;&gt;20,"",IF(ISERROR(VLOOKUP(Q$34&amp;$B98,'BASES DE DATOS'!$F$3:$J$1796,4,0))=TRUE,"",$B98&amp;" "&amp;VLOOKUP(Q$34&amp;$B98,'BASES DE DATOS'!$F$3:$J$1796,4,0)))</f>
        <v>#REF!</v>
      </c>
      <c r="R98" t="e">
        <f>IF(LEN(R$34&amp;$B98)&lt;&gt;20,"",IF(ISERROR(VLOOKUP(R$34&amp;$B98,'BASES DE DATOS'!$F$3:$J$1796,4,0))=TRUE,"",$B98&amp;" "&amp;VLOOKUP(R$34&amp;$B98,'BASES DE DATOS'!$F$3:$J$1796,4,0)))</f>
        <v>#REF!</v>
      </c>
      <c r="S98" t="e">
        <f>IF(LEN(S$34&amp;$B98)&lt;&gt;20,"",IF(ISERROR(VLOOKUP(S$34&amp;$B98,'BASES DE DATOS'!$F$3:$J$1796,4,0))=TRUE,"",$B98&amp;" "&amp;VLOOKUP(S$34&amp;$B98,'BASES DE DATOS'!$F$3:$J$1796,4,0)))</f>
        <v>#REF!</v>
      </c>
      <c r="T98" t="e">
        <f>IF(LEN(T$34&amp;$B98)&lt;&gt;20,"",IF(ISERROR(VLOOKUP(T$34&amp;$B98,'BASES DE DATOS'!$F$3:$J$1796,4,0))=TRUE,"",$B98&amp;" "&amp;VLOOKUP(T$34&amp;$B98,'BASES DE DATOS'!$F$3:$J$1796,4,0)))</f>
        <v>#REF!</v>
      </c>
      <c r="U98" t="e">
        <f>IF(LEN(U$34&amp;$B98)&lt;&gt;20,"",IF(ISERROR(VLOOKUP(U$34&amp;$B98,'BASES DE DATOS'!$F$3:$J$1796,4,0))=TRUE,"",$B98&amp;" "&amp;VLOOKUP(U$34&amp;$B98,'BASES DE DATOS'!$F$3:$J$1796,4,0)))</f>
        <v>#REF!</v>
      </c>
      <c r="V98" t="e">
        <f>IF(LEN(V$34&amp;$B98)&lt;&gt;20,"",IF(ISERROR(VLOOKUP(V$34&amp;$B98,'BASES DE DATOS'!$F$3:$J$1796,4,0))=TRUE,"",$B98&amp;" "&amp;VLOOKUP(V$34&amp;$B98,'BASES DE DATOS'!$F$3:$J$1796,4,0)))</f>
        <v>#REF!</v>
      </c>
    </row>
    <row r="99" spans="1:22" x14ac:dyDescent="0.2">
      <c r="A99">
        <f t="shared" si="0"/>
        <v>417</v>
      </c>
      <c r="B99" s="2" t="s">
        <v>88</v>
      </c>
      <c r="C99" t="e">
        <f>IF(LEN(C$34&amp;$B99)&lt;&gt;20,"",IF(ISERROR(VLOOKUP(C$34&amp;$B99,'BASES DE DATOS'!$F$3:$J$1796,4,0))=TRUE,"",$B99&amp;" "&amp;VLOOKUP(C$34&amp;$B99,'BASES DE DATOS'!$F$3:$J$1796,4,0)))</f>
        <v>#REF!</v>
      </c>
      <c r="D99" t="e">
        <f>IF(LEN(D$34&amp;$B99)&lt;&gt;20,"",IF(ISERROR(VLOOKUP(D$34&amp;$B99,'BASES DE DATOS'!$F$3:$J$1796,4,0))=TRUE,"",$B99&amp;" "&amp;VLOOKUP(D$34&amp;$B99,'BASES DE DATOS'!$F$3:$J$1796,4,0)))</f>
        <v>#REF!</v>
      </c>
      <c r="E99" t="e">
        <f>IF(LEN(E$34&amp;$B99)&lt;&gt;20,"",IF(ISERROR(VLOOKUP(E$34&amp;$B99,'BASES DE DATOS'!$F$3:$J$1796,4,0))=TRUE,"",$B99&amp;" "&amp;VLOOKUP(E$34&amp;$B99,'BASES DE DATOS'!$F$3:$J$1796,4,0)))</f>
        <v>#REF!</v>
      </c>
      <c r="F99" t="e">
        <f>IF(LEN(F$34&amp;$B99)&lt;&gt;20,"",IF(ISERROR(VLOOKUP(F$34&amp;$B99,'BASES DE DATOS'!$F$3:$J$1796,4,0))=TRUE,"",$B99&amp;" "&amp;VLOOKUP(F$34&amp;$B99,'BASES DE DATOS'!$F$3:$J$1796,4,0)))</f>
        <v>#REF!</v>
      </c>
      <c r="G99" t="e">
        <f>IF(LEN(G$34&amp;$B99)&lt;&gt;20,"",IF(ISERROR(VLOOKUP(G$34&amp;$B99,'BASES DE DATOS'!$F$3:$J$1796,4,0))=TRUE,"",$B99&amp;" "&amp;VLOOKUP(G$34&amp;$B99,'BASES DE DATOS'!$F$3:$J$1796,4,0)))</f>
        <v>#REF!</v>
      </c>
      <c r="H99" t="e">
        <f>IF(LEN(H$34&amp;$B99)&lt;&gt;20,"",IF(ISERROR(VLOOKUP(H$34&amp;$B99,'BASES DE DATOS'!$F$3:$J$1796,4,0))=TRUE,"",$B99&amp;" "&amp;VLOOKUP(H$34&amp;$B99,'BASES DE DATOS'!$F$3:$J$1796,4,0)))</f>
        <v>#REF!</v>
      </c>
      <c r="I99" t="e">
        <f>IF(LEN(I$34&amp;$B99)&lt;&gt;20,"",IF(ISERROR(VLOOKUP(I$34&amp;$B99,'BASES DE DATOS'!$F$3:$J$1796,4,0))=TRUE,"",$B99&amp;" "&amp;VLOOKUP(I$34&amp;$B99,'BASES DE DATOS'!$F$3:$J$1796,4,0)))</f>
        <v>#REF!</v>
      </c>
      <c r="J99" t="e">
        <f>IF(LEN(J$34&amp;$B99)&lt;&gt;20,"",IF(ISERROR(VLOOKUP(J$34&amp;$B99,'BASES DE DATOS'!$F$3:$J$1796,4,0))=TRUE,"",$B99&amp;" "&amp;VLOOKUP(J$34&amp;$B99,'BASES DE DATOS'!$F$3:$J$1796,4,0)))</f>
        <v>#REF!</v>
      </c>
      <c r="K99" t="e">
        <f>IF(LEN(K$34&amp;$B99)&lt;&gt;20,"",IF(ISERROR(VLOOKUP(K$34&amp;$B99,'BASES DE DATOS'!$F$3:$J$1796,4,0))=TRUE,"",$B99&amp;" "&amp;VLOOKUP(K$34&amp;$B99,'BASES DE DATOS'!$F$3:$J$1796,4,0)))</f>
        <v>#REF!</v>
      </c>
      <c r="L99" t="e">
        <f>IF(LEN(L$34&amp;$B99)&lt;&gt;20,"",IF(ISERROR(VLOOKUP(L$34&amp;$B99,'BASES DE DATOS'!$F$3:$J$1796,4,0))=TRUE,"",$B99&amp;" "&amp;VLOOKUP(L$34&amp;$B99,'BASES DE DATOS'!$F$3:$J$1796,4,0)))</f>
        <v>#REF!</v>
      </c>
      <c r="M99" t="e">
        <f>IF(LEN(M$34&amp;$B99)&lt;&gt;20,"",IF(ISERROR(VLOOKUP(M$34&amp;$B99,'BASES DE DATOS'!$F$3:$J$1796,4,0))=TRUE,"",$B99&amp;" "&amp;VLOOKUP(M$34&amp;$B99,'BASES DE DATOS'!$F$3:$J$1796,4,0)))</f>
        <v>#REF!</v>
      </c>
      <c r="N99" t="e">
        <f>IF(LEN(N$34&amp;$B99)&lt;&gt;20,"",IF(ISERROR(VLOOKUP(N$34&amp;$B99,'BASES DE DATOS'!$F$3:$J$1796,4,0))=TRUE,"",$B99&amp;" "&amp;VLOOKUP(N$34&amp;$B99,'BASES DE DATOS'!$F$3:$J$1796,4,0)))</f>
        <v>#REF!</v>
      </c>
      <c r="O99" t="e">
        <f>IF(LEN(O$34&amp;$B99)&lt;&gt;20,"",IF(ISERROR(VLOOKUP(O$34&amp;$B99,'BASES DE DATOS'!$F$3:$J$1796,4,0))=TRUE,"",$B99&amp;" "&amp;VLOOKUP(O$34&amp;$B99,'BASES DE DATOS'!$F$3:$J$1796,4,0)))</f>
        <v>#REF!</v>
      </c>
      <c r="P99" t="e">
        <f>IF(LEN(P$34&amp;$B99)&lt;&gt;20,"",IF(ISERROR(VLOOKUP(P$34&amp;$B99,'BASES DE DATOS'!$F$3:$J$1796,4,0))=TRUE,"",$B99&amp;" "&amp;VLOOKUP(P$34&amp;$B99,'BASES DE DATOS'!$F$3:$J$1796,4,0)))</f>
        <v>#REF!</v>
      </c>
      <c r="Q99" t="e">
        <f>IF(LEN(Q$34&amp;$B99)&lt;&gt;20,"",IF(ISERROR(VLOOKUP(Q$34&amp;$B99,'BASES DE DATOS'!$F$3:$J$1796,4,0))=TRUE,"",$B99&amp;" "&amp;VLOOKUP(Q$34&amp;$B99,'BASES DE DATOS'!$F$3:$J$1796,4,0)))</f>
        <v>#REF!</v>
      </c>
      <c r="R99" t="e">
        <f>IF(LEN(R$34&amp;$B99)&lt;&gt;20,"",IF(ISERROR(VLOOKUP(R$34&amp;$B99,'BASES DE DATOS'!$F$3:$J$1796,4,0))=TRUE,"",$B99&amp;" "&amp;VLOOKUP(R$34&amp;$B99,'BASES DE DATOS'!$F$3:$J$1796,4,0)))</f>
        <v>#REF!</v>
      </c>
      <c r="S99" t="e">
        <f>IF(LEN(S$34&amp;$B99)&lt;&gt;20,"",IF(ISERROR(VLOOKUP(S$34&amp;$B99,'BASES DE DATOS'!$F$3:$J$1796,4,0))=TRUE,"",$B99&amp;" "&amp;VLOOKUP(S$34&amp;$B99,'BASES DE DATOS'!$F$3:$J$1796,4,0)))</f>
        <v>#REF!</v>
      </c>
      <c r="T99" t="e">
        <f>IF(LEN(T$34&amp;$B99)&lt;&gt;20,"",IF(ISERROR(VLOOKUP(T$34&amp;$B99,'BASES DE DATOS'!$F$3:$J$1796,4,0))=TRUE,"",$B99&amp;" "&amp;VLOOKUP(T$34&amp;$B99,'BASES DE DATOS'!$F$3:$J$1796,4,0)))</f>
        <v>#REF!</v>
      </c>
      <c r="U99" t="e">
        <f>IF(LEN(U$34&amp;$B99)&lt;&gt;20,"",IF(ISERROR(VLOOKUP(U$34&amp;$B99,'BASES DE DATOS'!$F$3:$J$1796,4,0))=TRUE,"",$B99&amp;" "&amp;VLOOKUP(U$34&amp;$B99,'BASES DE DATOS'!$F$3:$J$1796,4,0)))</f>
        <v>#REF!</v>
      </c>
      <c r="V99" t="e">
        <f>IF(LEN(V$34&amp;$B99)&lt;&gt;20,"",IF(ISERROR(VLOOKUP(V$34&amp;$B99,'BASES DE DATOS'!$F$3:$J$1796,4,0))=TRUE,"",$B99&amp;" "&amp;VLOOKUP(V$34&amp;$B99,'BASES DE DATOS'!$F$3:$J$1796,4,0)))</f>
        <v>#REF!</v>
      </c>
    </row>
    <row r="100" spans="1:22" x14ac:dyDescent="0.2">
      <c r="A100">
        <f t="shared" si="0"/>
        <v>423</v>
      </c>
      <c r="B100" s="2" t="s">
        <v>89</v>
      </c>
      <c r="C100" t="e">
        <f>IF(LEN(C$34&amp;$B100)&lt;&gt;20,"",IF(ISERROR(VLOOKUP(C$34&amp;$B100,'BASES DE DATOS'!$F$3:$J$1796,4,0))=TRUE,"",$B100&amp;" "&amp;VLOOKUP(C$34&amp;$B100,'BASES DE DATOS'!$F$3:$J$1796,4,0)))</f>
        <v>#REF!</v>
      </c>
      <c r="D100" t="e">
        <f>IF(LEN(D$34&amp;$B100)&lt;&gt;20,"",IF(ISERROR(VLOOKUP(D$34&amp;$B100,'BASES DE DATOS'!$F$3:$J$1796,4,0))=TRUE,"",$B100&amp;" "&amp;VLOOKUP(D$34&amp;$B100,'BASES DE DATOS'!$F$3:$J$1796,4,0)))</f>
        <v>#REF!</v>
      </c>
      <c r="E100" t="e">
        <f>IF(LEN(E$34&amp;$B100)&lt;&gt;20,"",IF(ISERROR(VLOOKUP(E$34&amp;$B100,'BASES DE DATOS'!$F$3:$J$1796,4,0))=TRUE,"",$B100&amp;" "&amp;VLOOKUP(E$34&amp;$B100,'BASES DE DATOS'!$F$3:$J$1796,4,0)))</f>
        <v>#REF!</v>
      </c>
      <c r="F100" t="e">
        <f>IF(LEN(F$34&amp;$B100)&lt;&gt;20,"",IF(ISERROR(VLOOKUP(F$34&amp;$B100,'BASES DE DATOS'!$F$3:$J$1796,4,0))=TRUE,"",$B100&amp;" "&amp;VLOOKUP(F$34&amp;$B100,'BASES DE DATOS'!$F$3:$J$1796,4,0)))</f>
        <v>#REF!</v>
      </c>
      <c r="G100" t="e">
        <f>IF(LEN(G$34&amp;$B100)&lt;&gt;20,"",IF(ISERROR(VLOOKUP(G$34&amp;$B100,'BASES DE DATOS'!$F$3:$J$1796,4,0))=TRUE,"",$B100&amp;" "&amp;VLOOKUP(G$34&amp;$B100,'BASES DE DATOS'!$F$3:$J$1796,4,0)))</f>
        <v>#REF!</v>
      </c>
      <c r="H100" t="e">
        <f>IF(LEN(H$34&amp;$B100)&lt;&gt;20,"",IF(ISERROR(VLOOKUP(H$34&amp;$B100,'BASES DE DATOS'!$F$3:$J$1796,4,0))=TRUE,"",$B100&amp;" "&amp;VLOOKUP(H$34&amp;$B100,'BASES DE DATOS'!$F$3:$J$1796,4,0)))</f>
        <v>#REF!</v>
      </c>
      <c r="I100" t="e">
        <f>IF(LEN(I$34&amp;$B100)&lt;&gt;20,"",IF(ISERROR(VLOOKUP(I$34&amp;$B100,'BASES DE DATOS'!$F$3:$J$1796,4,0))=TRUE,"",$B100&amp;" "&amp;VLOOKUP(I$34&amp;$B100,'BASES DE DATOS'!$F$3:$J$1796,4,0)))</f>
        <v>#REF!</v>
      </c>
      <c r="J100" t="e">
        <f>IF(LEN(J$34&amp;$B100)&lt;&gt;20,"",IF(ISERROR(VLOOKUP(J$34&amp;$B100,'BASES DE DATOS'!$F$3:$J$1796,4,0))=TRUE,"",$B100&amp;" "&amp;VLOOKUP(J$34&amp;$B100,'BASES DE DATOS'!$F$3:$J$1796,4,0)))</f>
        <v>#REF!</v>
      </c>
      <c r="K100" t="e">
        <f>IF(LEN(K$34&amp;$B100)&lt;&gt;20,"",IF(ISERROR(VLOOKUP(K$34&amp;$B100,'BASES DE DATOS'!$F$3:$J$1796,4,0))=TRUE,"",$B100&amp;" "&amp;VLOOKUP(K$34&amp;$B100,'BASES DE DATOS'!$F$3:$J$1796,4,0)))</f>
        <v>#REF!</v>
      </c>
      <c r="L100" t="e">
        <f>IF(LEN(L$34&amp;$B100)&lt;&gt;20,"",IF(ISERROR(VLOOKUP(L$34&amp;$B100,'BASES DE DATOS'!$F$3:$J$1796,4,0))=TRUE,"",$B100&amp;" "&amp;VLOOKUP(L$34&amp;$B100,'BASES DE DATOS'!$F$3:$J$1796,4,0)))</f>
        <v>#REF!</v>
      </c>
      <c r="M100" t="e">
        <f>IF(LEN(M$34&amp;$B100)&lt;&gt;20,"",IF(ISERROR(VLOOKUP(M$34&amp;$B100,'BASES DE DATOS'!$F$3:$J$1796,4,0))=TRUE,"",$B100&amp;" "&amp;VLOOKUP(M$34&amp;$B100,'BASES DE DATOS'!$F$3:$J$1796,4,0)))</f>
        <v>#REF!</v>
      </c>
      <c r="N100" t="e">
        <f>IF(LEN(N$34&amp;$B100)&lt;&gt;20,"",IF(ISERROR(VLOOKUP(N$34&amp;$B100,'BASES DE DATOS'!$F$3:$J$1796,4,0))=TRUE,"",$B100&amp;" "&amp;VLOOKUP(N$34&amp;$B100,'BASES DE DATOS'!$F$3:$J$1796,4,0)))</f>
        <v>#REF!</v>
      </c>
      <c r="O100" t="e">
        <f>IF(LEN(O$34&amp;$B100)&lt;&gt;20,"",IF(ISERROR(VLOOKUP(O$34&amp;$B100,'BASES DE DATOS'!$F$3:$J$1796,4,0))=TRUE,"",$B100&amp;" "&amp;VLOOKUP(O$34&amp;$B100,'BASES DE DATOS'!$F$3:$J$1796,4,0)))</f>
        <v>#REF!</v>
      </c>
      <c r="P100" t="e">
        <f>IF(LEN(P$34&amp;$B100)&lt;&gt;20,"",IF(ISERROR(VLOOKUP(P$34&amp;$B100,'BASES DE DATOS'!$F$3:$J$1796,4,0))=TRUE,"",$B100&amp;" "&amp;VLOOKUP(P$34&amp;$B100,'BASES DE DATOS'!$F$3:$J$1796,4,0)))</f>
        <v>#REF!</v>
      </c>
      <c r="Q100" t="e">
        <f>IF(LEN(Q$34&amp;$B100)&lt;&gt;20,"",IF(ISERROR(VLOOKUP(Q$34&amp;$B100,'BASES DE DATOS'!$F$3:$J$1796,4,0))=TRUE,"",$B100&amp;" "&amp;VLOOKUP(Q$34&amp;$B100,'BASES DE DATOS'!$F$3:$J$1796,4,0)))</f>
        <v>#REF!</v>
      </c>
      <c r="R100" t="e">
        <f>IF(LEN(R$34&amp;$B100)&lt;&gt;20,"",IF(ISERROR(VLOOKUP(R$34&amp;$B100,'BASES DE DATOS'!$F$3:$J$1796,4,0))=TRUE,"",$B100&amp;" "&amp;VLOOKUP(R$34&amp;$B100,'BASES DE DATOS'!$F$3:$J$1796,4,0)))</f>
        <v>#REF!</v>
      </c>
      <c r="S100" t="e">
        <f>IF(LEN(S$34&amp;$B100)&lt;&gt;20,"",IF(ISERROR(VLOOKUP(S$34&amp;$B100,'BASES DE DATOS'!$F$3:$J$1796,4,0))=TRUE,"",$B100&amp;" "&amp;VLOOKUP(S$34&amp;$B100,'BASES DE DATOS'!$F$3:$J$1796,4,0)))</f>
        <v>#REF!</v>
      </c>
      <c r="T100" t="e">
        <f>IF(LEN(T$34&amp;$B100)&lt;&gt;20,"",IF(ISERROR(VLOOKUP(T$34&amp;$B100,'BASES DE DATOS'!$F$3:$J$1796,4,0))=TRUE,"",$B100&amp;" "&amp;VLOOKUP(T$34&amp;$B100,'BASES DE DATOS'!$F$3:$J$1796,4,0)))</f>
        <v>#REF!</v>
      </c>
      <c r="U100" t="e">
        <f>IF(LEN(U$34&amp;$B100)&lt;&gt;20,"",IF(ISERROR(VLOOKUP(U$34&amp;$B100,'BASES DE DATOS'!$F$3:$J$1796,4,0))=TRUE,"",$B100&amp;" "&amp;VLOOKUP(U$34&amp;$B100,'BASES DE DATOS'!$F$3:$J$1796,4,0)))</f>
        <v>#REF!</v>
      </c>
      <c r="V100" t="e">
        <f>IF(LEN(V$34&amp;$B100)&lt;&gt;20,"",IF(ISERROR(VLOOKUP(V$34&amp;$B100,'BASES DE DATOS'!$F$3:$J$1796,4,0))=TRUE,"",$B100&amp;" "&amp;VLOOKUP(V$34&amp;$B100,'BASES DE DATOS'!$F$3:$J$1796,4,0)))</f>
        <v>#REF!</v>
      </c>
    </row>
    <row r="101" spans="1:22" x14ac:dyDescent="0.2">
      <c r="A101">
        <f t="shared" si="0"/>
        <v>429</v>
      </c>
      <c r="B101" s="2" t="s">
        <v>90</v>
      </c>
      <c r="C101" t="e">
        <f>IF(LEN(C$34&amp;$B101)&lt;&gt;20,"",IF(ISERROR(VLOOKUP(C$34&amp;$B101,'BASES DE DATOS'!$F$3:$J$1796,4,0))=TRUE,"",$B101&amp;" "&amp;VLOOKUP(C$34&amp;$B101,'BASES DE DATOS'!$F$3:$J$1796,4,0)))</f>
        <v>#REF!</v>
      </c>
      <c r="D101" t="e">
        <f>IF(LEN(D$34&amp;$B101)&lt;&gt;20,"",IF(ISERROR(VLOOKUP(D$34&amp;$B101,'BASES DE DATOS'!$F$3:$J$1796,4,0))=TRUE,"",$B101&amp;" "&amp;VLOOKUP(D$34&amp;$B101,'BASES DE DATOS'!$F$3:$J$1796,4,0)))</f>
        <v>#REF!</v>
      </c>
      <c r="E101" t="e">
        <f>IF(LEN(E$34&amp;$B101)&lt;&gt;20,"",IF(ISERROR(VLOOKUP(E$34&amp;$B101,'BASES DE DATOS'!$F$3:$J$1796,4,0))=TRUE,"",$B101&amp;" "&amp;VLOOKUP(E$34&amp;$B101,'BASES DE DATOS'!$F$3:$J$1796,4,0)))</f>
        <v>#REF!</v>
      </c>
      <c r="F101" t="e">
        <f>IF(LEN(F$34&amp;$B101)&lt;&gt;20,"",IF(ISERROR(VLOOKUP(F$34&amp;$B101,'BASES DE DATOS'!$F$3:$J$1796,4,0))=TRUE,"",$B101&amp;" "&amp;VLOOKUP(F$34&amp;$B101,'BASES DE DATOS'!$F$3:$J$1796,4,0)))</f>
        <v>#REF!</v>
      </c>
      <c r="G101" t="e">
        <f>IF(LEN(G$34&amp;$B101)&lt;&gt;20,"",IF(ISERROR(VLOOKUP(G$34&amp;$B101,'BASES DE DATOS'!$F$3:$J$1796,4,0))=TRUE,"",$B101&amp;" "&amp;VLOOKUP(G$34&amp;$B101,'BASES DE DATOS'!$F$3:$J$1796,4,0)))</f>
        <v>#REF!</v>
      </c>
      <c r="H101" t="e">
        <f>IF(LEN(H$34&amp;$B101)&lt;&gt;20,"",IF(ISERROR(VLOOKUP(H$34&amp;$B101,'BASES DE DATOS'!$F$3:$J$1796,4,0))=TRUE,"",$B101&amp;" "&amp;VLOOKUP(H$34&amp;$B101,'BASES DE DATOS'!$F$3:$J$1796,4,0)))</f>
        <v>#REF!</v>
      </c>
      <c r="I101" t="e">
        <f>IF(LEN(I$34&amp;$B101)&lt;&gt;20,"",IF(ISERROR(VLOOKUP(I$34&amp;$B101,'BASES DE DATOS'!$F$3:$J$1796,4,0))=TRUE,"",$B101&amp;" "&amp;VLOOKUP(I$34&amp;$B101,'BASES DE DATOS'!$F$3:$J$1796,4,0)))</f>
        <v>#REF!</v>
      </c>
      <c r="J101" t="e">
        <f>IF(LEN(J$34&amp;$B101)&lt;&gt;20,"",IF(ISERROR(VLOOKUP(J$34&amp;$B101,'BASES DE DATOS'!$F$3:$J$1796,4,0))=TRUE,"",$B101&amp;" "&amp;VLOOKUP(J$34&amp;$B101,'BASES DE DATOS'!$F$3:$J$1796,4,0)))</f>
        <v>#REF!</v>
      </c>
      <c r="K101" t="e">
        <f>IF(LEN(K$34&amp;$B101)&lt;&gt;20,"",IF(ISERROR(VLOOKUP(K$34&amp;$B101,'BASES DE DATOS'!$F$3:$J$1796,4,0))=TRUE,"",$B101&amp;" "&amp;VLOOKUP(K$34&amp;$B101,'BASES DE DATOS'!$F$3:$J$1796,4,0)))</f>
        <v>#REF!</v>
      </c>
      <c r="L101" t="e">
        <f>IF(LEN(L$34&amp;$B101)&lt;&gt;20,"",IF(ISERROR(VLOOKUP(L$34&amp;$B101,'BASES DE DATOS'!$F$3:$J$1796,4,0))=TRUE,"",$B101&amp;" "&amp;VLOOKUP(L$34&amp;$B101,'BASES DE DATOS'!$F$3:$J$1796,4,0)))</f>
        <v>#REF!</v>
      </c>
      <c r="M101" t="e">
        <f>IF(LEN(M$34&amp;$B101)&lt;&gt;20,"",IF(ISERROR(VLOOKUP(M$34&amp;$B101,'BASES DE DATOS'!$F$3:$J$1796,4,0))=TRUE,"",$B101&amp;" "&amp;VLOOKUP(M$34&amp;$B101,'BASES DE DATOS'!$F$3:$J$1796,4,0)))</f>
        <v>#REF!</v>
      </c>
      <c r="N101" t="e">
        <f>IF(LEN(N$34&amp;$B101)&lt;&gt;20,"",IF(ISERROR(VLOOKUP(N$34&amp;$B101,'BASES DE DATOS'!$F$3:$J$1796,4,0))=TRUE,"",$B101&amp;" "&amp;VLOOKUP(N$34&amp;$B101,'BASES DE DATOS'!$F$3:$J$1796,4,0)))</f>
        <v>#REF!</v>
      </c>
      <c r="O101" t="e">
        <f>IF(LEN(O$34&amp;$B101)&lt;&gt;20,"",IF(ISERROR(VLOOKUP(O$34&amp;$B101,'BASES DE DATOS'!$F$3:$J$1796,4,0))=TRUE,"",$B101&amp;" "&amp;VLOOKUP(O$34&amp;$B101,'BASES DE DATOS'!$F$3:$J$1796,4,0)))</f>
        <v>#REF!</v>
      </c>
      <c r="P101" t="e">
        <f>IF(LEN(P$34&amp;$B101)&lt;&gt;20,"",IF(ISERROR(VLOOKUP(P$34&amp;$B101,'BASES DE DATOS'!$F$3:$J$1796,4,0))=TRUE,"",$B101&amp;" "&amp;VLOOKUP(P$34&amp;$B101,'BASES DE DATOS'!$F$3:$J$1796,4,0)))</f>
        <v>#REF!</v>
      </c>
      <c r="Q101" t="e">
        <f>IF(LEN(Q$34&amp;$B101)&lt;&gt;20,"",IF(ISERROR(VLOOKUP(Q$34&amp;$B101,'BASES DE DATOS'!$F$3:$J$1796,4,0))=TRUE,"",$B101&amp;" "&amp;VLOOKUP(Q$34&amp;$B101,'BASES DE DATOS'!$F$3:$J$1796,4,0)))</f>
        <v>#REF!</v>
      </c>
      <c r="R101" t="e">
        <f>IF(LEN(R$34&amp;$B101)&lt;&gt;20,"",IF(ISERROR(VLOOKUP(R$34&amp;$B101,'BASES DE DATOS'!$F$3:$J$1796,4,0))=TRUE,"",$B101&amp;" "&amp;VLOOKUP(R$34&amp;$B101,'BASES DE DATOS'!$F$3:$J$1796,4,0)))</f>
        <v>#REF!</v>
      </c>
      <c r="S101" t="e">
        <f>IF(LEN(S$34&amp;$B101)&lt;&gt;20,"",IF(ISERROR(VLOOKUP(S$34&amp;$B101,'BASES DE DATOS'!$F$3:$J$1796,4,0))=TRUE,"",$B101&amp;" "&amp;VLOOKUP(S$34&amp;$B101,'BASES DE DATOS'!$F$3:$J$1796,4,0)))</f>
        <v>#REF!</v>
      </c>
      <c r="T101" t="e">
        <f>IF(LEN(T$34&amp;$B101)&lt;&gt;20,"",IF(ISERROR(VLOOKUP(T$34&amp;$B101,'BASES DE DATOS'!$F$3:$J$1796,4,0))=TRUE,"",$B101&amp;" "&amp;VLOOKUP(T$34&amp;$B101,'BASES DE DATOS'!$F$3:$J$1796,4,0)))</f>
        <v>#REF!</v>
      </c>
      <c r="U101" t="e">
        <f>IF(LEN(U$34&amp;$B101)&lt;&gt;20,"",IF(ISERROR(VLOOKUP(U$34&amp;$B101,'BASES DE DATOS'!$F$3:$J$1796,4,0))=TRUE,"",$B101&amp;" "&amp;VLOOKUP(U$34&amp;$B101,'BASES DE DATOS'!$F$3:$J$1796,4,0)))</f>
        <v>#REF!</v>
      </c>
      <c r="V101" t="e">
        <f>IF(LEN(V$34&amp;$B101)&lt;&gt;20,"",IF(ISERROR(VLOOKUP(V$34&amp;$B101,'BASES DE DATOS'!$F$3:$J$1796,4,0))=TRUE,"",$B101&amp;" "&amp;VLOOKUP(V$34&amp;$B101,'BASES DE DATOS'!$F$3:$J$1796,4,0)))</f>
        <v>#REF!</v>
      </c>
    </row>
    <row r="102" spans="1:22" x14ac:dyDescent="0.2">
      <c r="A102">
        <f t="shared" si="0"/>
        <v>435</v>
      </c>
      <c r="B102" s="2" t="s">
        <v>91</v>
      </c>
      <c r="C102" t="e">
        <f>IF(LEN(C$34&amp;$B102)&lt;&gt;20,"",IF(ISERROR(VLOOKUP(C$34&amp;$B102,'BASES DE DATOS'!$F$3:$J$1796,4,0))=TRUE,"",$B102&amp;" "&amp;VLOOKUP(C$34&amp;$B102,'BASES DE DATOS'!$F$3:$J$1796,4,0)))</f>
        <v>#REF!</v>
      </c>
      <c r="D102" t="e">
        <f>IF(LEN(D$34&amp;$B102)&lt;&gt;20,"",IF(ISERROR(VLOOKUP(D$34&amp;$B102,'BASES DE DATOS'!$F$3:$J$1796,4,0))=TRUE,"",$B102&amp;" "&amp;VLOOKUP(D$34&amp;$B102,'BASES DE DATOS'!$F$3:$J$1796,4,0)))</f>
        <v>#REF!</v>
      </c>
      <c r="E102" t="e">
        <f>IF(LEN(E$34&amp;$B102)&lt;&gt;20,"",IF(ISERROR(VLOOKUP(E$34&amp;$B102,'BASES DE DATOS'!$F$3:$J$1796,4,0))=TRUE,"",$B102&amp;" "&amp;VLOOKUP(E$34&amp;$B102,'BASES DE DATOS'!$F$3:$J$1796,4,0)))</f>
        <v>#REF!</v>
      </c>
      <c r="F102" t="e">
        <f>IF(LEN(F$34&amp;$B102)&lt;&gt;20,"",IF(ISERROR(VLOOKUP(F$34&amp;$B102,'BASES DE DATOS'!$F$3:$J$1796,4,0))=TRUE,"",$B102&amp;" "&amp;VLOOKUP(F$34&amp;$B102,'BASES DE DATOS'!$F$3:$J$1796,4,0)))</f>
        <v>#REF!</v>
      </c>
      <c r="G102" t="e">
        <f>IF(LEN(G$34&amp;$B102)&lt;&gt;20,"",IF(ISERROR(VLOOKUP(G$34&amp;$B102,'BASES DE DATOS'!$F$3:$J$1796,4,0))=TRUE,"",$B102&amp;" "&amp;VLOOKUP(G$34&amp;$B102,'BASES DE DATOS'!$F$3:$J$1796,4,0)))</f>
        <v>#REF!</v>
      </c>
      <c r="H102" t="e">
        <f>IF(LEN(H$34&amp;$B102)&lt;&gt;20,"",IF(ISERROR(VLOOKUP(H$34&amp;$B102,'BASES DE DATOS'!$F$3:$J$1796,4,0))=TRUE,"",$B102&amp;" "&amp;VLOOKUP(H$34&amp;$B102,'BASES DE DATOS'!$F$3:$J$1796,4,0)))</f>
        <v>#REF!</v>
      </c>
      <c r="I102" t="e">
        <f>IF(LEN(I$34&amp;$B102)&lt;&gt;20,"",IF(ISERROR(VLOOKUP(I$34&amp;$B102,'BASES DE DATOS'!$F$3:$J$1796,4,0))=TRUE,"",$B102&amp;" "&amp;VLOOKUP(I$34&amp;$B102,'BASES DE DATOS'!$F$3:$J$1796,4,0)))</f>
        <v>#REF!</v>
      </c>
      <c r="J102" t="e">
        <f>IF(LEN(J$34&amp;$B102)&lt;&gt;20,"",IF(ISERROR(VLOOKUP(J$34&amp;$B102,'BASES DE DATOS'!$F$3:$J$1796,4,0))=TRUE,"",$B102&amp;" "&amp;VLOOKUP(J$34&amp;$B102,'BASES DE DATOS'!$F$3:$J$1796,4,0)))</f>
        <v>#REF!</v>
      </c>
      <c r="K102" t="e">
        <f>IF(LEN(K$34&amp;$B102)&lt;&gt;20,"",IF(ISERROR(VLOOKUP(K$34&amp;$B102,'BASES DE DATOS'!$F$3:$J$1796,4,0))=TRUE,"",$B102&amp;" "&amp;VLOOKUP(K$34&amp;$B102,'BASES DE DATOS'!$F$3:$J$1796,4,0)))</f>
        <v>#REF!</v>
      </c>
      <c r="L102" t="e">
        <f>IF(LEN(L$34&amp;$B102)&lt;&gt;20,"",IF(ISERROR(VLOOKUP(L$34&amp;$B102,'BASES DE DATOS'!$F$3:$J$1796,4,0))=TRUE,"",$B102&amp;" "&amp;VLOOKUP(L$34&amp;$B102,'BASES DE DATOS'!$F$3:$J$1796,4,0)))</f>
        <v>#REF!</v>
      </c>
      <c r="M102" t="e">
        <f>IF(LEN(M$34&amp;$B102)&lt;&gt;20,"",IF(ISERROR(VLOOKUP(M$34&amp;$B102,'BASES DE DATOS'!$F$3:$J$1796,4,0))=TRUE,"",$B102&amp;" "&amp;VLOOKUP(M$34&amp;$B102,'BASES DE DATOS'!$F$3:$J$1796,4,0)))</f>
        <v>#REF!</v>
      </c>
      <c r="N102" t="e">
        <f>IF(LEN(N$34&amp;$B102)&lt;&gt;20,"",IF(ISERROR(VLOOKUP(N$34&amp;$B102,'BASES DE DATOS'!$F$3:$J$1796,4,0))=TRUE,"",$B102&amp;" "&amp;VLOOKUP(N$34&amp;$B102,'BASES DE DATOS'!$F$3:$J$1796,4,0)))</f>
        <v>#REF!</v>
      </c>
      <c r="O102" t="e">
        <f>IF(LEN(O$34&amp;$B102)&lt;&gt;20,"",IF(ISERROR(VLOOKUP(O$34&amp;$B102,'BASES DE DATOS'!$F$3:$J$1796,4,0))=TRUE,"",$B102&amp;" "&amp;VLOOKUP(O$34&amp;$B102,'BASES DE DATOS'!$F$3:$J$1796,4,0)))</f>
        <v>#REF!</v>
      </c>
      <c r="P102" t="e">
        <f>IF(LEN(P$34&amp;$B102)&lt;&gt;20,"",IF(ISERROR(VLOOKUP(P$34&amp;$B102,'BASES DE DATOS'!$F$3:$J$1796,4,0))=TRUE,"",$B102&amp;" "&amp;VLOOKUP(P$34&amp;$B102,'BASES DE DATOS'!$F$3:$J$1796,4,0)))</f>
        <v>#REF!</v>
      </c>
      <c r="Q102" t="e">
        <f>IF(LEN(Q$34&amp;$B102)&lt;&gt;20,"",IF(ISERROR(VLOOKUP(Q$34&amp;$B102,'BASES DE DATOS'!$F$3:$J$1796,4,0))=TRUE,"",$B102&amp;" "&amp;VLOOKUP(Q$34&amp;$B102,'BASES DE DATOS'!$F$3:$J$1796,4,0)))</f>
        <v>#REF!</v>
      </c>
      <c r="R102" t="e">
        <f>IF(LEN(R$34&amp;$B102)&lt;&gt;20,"",IF(ISERROR(VLOOKUP(R$34&amp;$B102,'BASES DE DATOS'!$F$3:$J$1796,4,0))=TRUE,"",$B102&amp;" "&amp;VLOOKUP(R$34&amp;$B102,'BASES DE DATOS'!$F$3:$J$1796,4,0)))</f>
        <v>#REF!</v>
      </c>
      <c r="S102" t="e">
        <f>IF(LEN(S$34&amp;$B102)&lt;&gt;20,"",IF(ISERROR(VLOOKUP(S$34&amp;$B102,'BASES DE DATOS'!$F$3:$J$1796,4,0))=TRUE,"",$B102&amp;" "&amp;VLOOKUP(S$34&amp;$B102,'BASES DE DATOS'!$F$3:$J$1796,4,0)))</f>
        <v>#REF!</v>
      </c>
      <c r="T102" t="e">
        <f>IF(LEN(T$34&amp;$B102)&lt;&gt;20,"",IF(ISERROR(VLOOKUP(T$34&amp;$B102,'BASES DE DATOS'!$F$3:$J$1796,4,0))=TRUE,"",$B102&amp;" "&amp;VLOOKUP(T$34&amp;$B102,'BASES DE DATOS'!$F$3:$J$1796,4,0)))</f>
        <v>#REF!</v>
      </c>
      <c r="U102" t="e">
        <f>IF(LEN(U$34&amp;$B102)&lt;&gt;20,"",IF(ISERROR(VLOOKUP(U$34&amp;$B102,'BASES DE DATOS'!$F$3:$J$1796,4,0))=TRUE,"",$B102&amp;" "&amp;VLOOKUP(U$34&amp;$B102,'BASES DE DATOS'!$F$3:$J$1796,4,0)))</f>
        <v>#REF!</v>
      </c>
      <c r="V102" t="e">
        <f>IF(LEN(V$34&amp;$B102)&lt;&gt;20,"",IF(ISERROR(VLOOKUP(V$34&amp;$B102,'BASES DE DATOS'!$F$3:$J$1796,4,0))=TRUE,"",$B102&amp;" "&amp;VLOOKUP(V$34&amp;$B102,'BASES DE DATOS'!$F$3:$J$1796,4,0)))</f>
        <v>#REF!</v>
      </c>
    </row>
    <row r="103" spans="1:22" x14ac:dyDescent="0.2">
      <c r="A103">
        <f t="shared" si="0"/>
        <v>441</v>
      </c>
      <c r="B103" s="2" t="s">
        <v>92</v>
      </c>
      <c r="C103" t="e">
        <f>IF(LEN(C$34&amp;$B103)&lt;&gt;20,"",IF(ISERROR(VLOOKUP(C$34&amp;$B103,'BASES DE DATOS'!$F$3:$J$1796,4,0))=TRUE,"",$B103&amp;" "&amp;VLOOKUP(C$34&amp;$B103,'BASES DE DATOS'!$F$3:$J$1796,4,0)))</f>
        <v>#REF!</v>
      </c>
      <c r="D103" t="e">
        <f>IF(LEN(D$34&amp;$B103)&lt;&gt;20,"",IF(ISERROR(VLOOKUP(D$34&amp;$B103,'BASES DE DATOS'!$F$3:$J$1796,4,0))=TRUE,"",$B103&amp;" "&amp;VLOOKUP(D$34&amp;$B103,'BASES DE DATOS'!$F$3:$J$1796,4,0)))</f>
        <v>#REF!</v>
      </c>
      <c r="E103" t="e">
        <f>IF(LEN(E$34&amp;$B103)&lt;&gt;20,"",IF(ISERROR(VLOOKUP(E$34&amp;$B103,'BASES DE DATOS'!$F$3:$J$1796,4,0))=TRUE,"",$B103&amp;" "&amp;VLOOKUP(E$34&amp;$B103,'BASES DE DATOS'!$F$3:$J$1796,4,0)))</f>
        <v>#REF!</v>
      </c>
      <c r="F103" t="e">
        <f>IF(LEN(F$34&amp;$B103)&lt;&gt;20,"",IF(ISERROR(VLOOKUP(F$34&amp;$B103,'BASES DE DATOS'!$F$3:$J$1796,4,0))=TRUE,"",$B103&amp;" "&amp;VLOOKUP(F$34&amp;$B103,'BASES DE DATOS'!$F$3:$J$1796,4,0)))</f>
        <v>#REF!</v>
      </c>
      <c r="G103" t="e">
        <f>IF(LEN(G$34&amp;$B103)&lt;&gt;20,"",IF(ISERROR(VLOOKUP(G$34&amp;$B103,'BASES DE DATOS'!$F$3:$J$1796,4,0))=TRUE,"",$B103&amp;" "&amp;VLOOKUP(G$34&amp;$B103,'BASES DE DATOS'!$F$3:$J$1796,4,0)))</f>
        <v>#REF!</v>
      </c>
      <c r="H103" t="e">
        <f>IF(LEN(H$34&amp;$B103)&lt;&gt;20,"",IF(ISERROR(VLOOKUP(H$34&amp;$B103,'BASES DE DATOS'!$F$3:$J$1796,4,0))=TRUE,"",$B103&amp;" "&amp;VLOOKUP(H$34&amp;$B103,'BASES DE DATOS'!$F$3:$J$1796,4,0)))</f>
        <v>#REF!</v>
      </c>
      <c r="I103" t="e">
        <f>IF(LEN(I$34&amp;$B103)&lt;&gt;20,"",IF(ISERROR(VLOOKUP(I$34&amp;$B103,'BASES DE DATOS'!$F$3:$J$1796,4,0))=TRUE,"",$B103&amp;" "&amp;VLOOKUP(I$34&amp;$B103,'BASES DE DATOS'!$F$3:$J$1796,4,0)))</f>
        <v>#REF!</v>
      </c>
      <c r="J103" t="e">
        <f>IF(LEN(J$34&amp;$B103)&lt;&gt;20,"",IF(ISERROR(VLOOKUP(J$34&amp;$B103,'BASES DE DATOS'!$F$3:$J$1796,4,0))=TRUE,"",$B103&amp;" "&amp;VLOOKUP(J$34&amp;$B103,'BASES DE DATOS'!$F$3:$J$1796,4,0)))</f>
        <v>#REF!</v>
      </c>
      <c r="K103" t="e">
        <f>IF(LEN(K$34&amp;$B103)&lt;&gt;20,"",IF(ISERROR(VLOOKUP(K$34&amp;$B103,'BASES DE DATOS'!$F$3:$J$1796,4,0))=TRUE,"",$B103&amp;" "&amp;VLOOKUP(K$34&amp;$B103,'BASES DE DATOS'!$F$3:$J$1796,4,0)))</f>
        <v>#REF!</v>
      </c>
      <c r="L103" t="e">
        <f>IF(LEN(L$34&amp;$B103)&lt;&gt;20,"",IF(ISERROR(VLOOKUP(L$34&amp;$B103,'BASES DE DATOS'!$F$3:$J$1796,4,0))=TRUE,"",$B103&amp;" "&amp;VLOOKUP(L$34&amp;$B103,'BASES DE DATOS'!$F$3:$J$1796,4,0)))</f>
        <v>#REF!</v>
      </c>
      <c r="M103" t="e">
        <f>IF(LEN(M$34&amp;$B103)&lt;&gt;20,"",IF(ISERROR(VLOOKUP(M$34&amp;$B103,'BASES DE DATOS'!$F$3:$J$1796,4,0))=TRUE,"",$B103&amp;" "&amp;VLOOKUP(M$34&amp;$B103,'BASES DE DATOS'!$F$3:$J$1796,4,0)))</f>
        <v>#REF!</v>
      </c>
      <c r="N103" t="e">
        <f>IF(LEN(N$34&amp;$B103)&lt;&gt;20,"",IF(ISERROR(VLOOKUP(N$34&amp;$B103,'BASES DE DATOS'!$F$3:$J$1796,4,0))=TRUE,"",$B103&amp;" "&amp;VLOOKUP(N$34&amp;$B103,'BASES DE DATOS'!$F$3:$J$1796,4,0)))</f>
        <v>#REF!</v>
      </c>
      <c r="O103" t="e">
        <f>IF(LEN(O$34&amp;$B103)&lt;&gt;20,"",IF(ISERROR(VLOOKUP(O$34&amp;$B103,'BASES DE DATOS'!$F$3:$J$1796,4,0))=TRUE,"",$B103&amp;" "&amp;VLOOKUP(O$34&amp;$B103,'BASES DE DATOS'!$F$3:$J$1796,4,0)))</f>
        <v>#REF!</v>
      </c>
      <c r="P103" t="e">
        <f>IF(LEN(P$34&amp;$B103)&lt;&gt;20,"",IF(ISERROR(VLOOKUP(P$34&amp;$B103,'BASES DE DATOS'!$F$3:$J$1796,4,0))=TRUE,"",$B103&amp;" "&amp;VLOOKUP(P$34&amp;$B103,'BASES DE DATOS'!$F$3:$J$1796,4,0)))</f>
        <v>#REF!</v>
      </c>
      <c r="Q103" t="e">
        <f>IF(LEN(Q$34&amp;$B103)&lt;&gt;20,"",IF(ISERROR(VLOOKUP(Q$34&amp;$B103,'BASES DE DATOS'!$F$3:$J$1796,4,0))=TRUE,"",$B103&amp;" "&amp;VLOOKUP(Q$34&amp;$B103,'BASES DE DATOS'!$F$3:$J$1796,4,0)))</f>
        <v>#REF!</v>
      </c>
      <c r="R103" t="e">
        <f>IF(LEN(R$34&amp;$B103)&lt;&gt;20,"",IF(ISERROR(VLOOKUP(R$34&amp;$B103,'BASES DE DATOS'!$F$3:$J$1796,4,0))=TRUE,"",$B103&amp;" "&amp;VLOOKUP(R$34&amp;$B103,'BASES DE DATOS'!$F$3:$J$1796,4,0)))</f>
        <v>#REF!</v>
      </c>
      <c r="S103" t="e">
        <f>IF(LEN(S$34&amp;$B103)&lt;&gt;20,"",IF(ISERROR(VLOOKUP(S$34&amp;$B103,'BASES DE DATOS'!$F$3:$J$1796,4,0))=TRUE,"",$B103&amp;" "&amp;VLOOKUP(S$34&amp;$B103,'BASES DE DATOS'!$F$3:$J$1796,4,0)))</f>
        <v>#REF!</v>
      </c>
      <c r="T103" t="e">
        <f>IF(LEN(T$34&amp;$B103)&lt;&gt;20,"",IF(ISERROR(VLOOKUP(T$34&amp;$B103,'BASES DE DATOS'!$F$3:$J$1796,4,0))=TRUE,"",$B103&amp;" "&amp;VLOOKUP(T$34&amp;$B103,'BASES DE DATOS'!$F$3:$J$1796,4,0)))</f>
        <v>#REF!</v>
      </c>
      <c r="U103" t="e">
        <f>IF(LEN(U$34&amp;$B103)&lt;&gt;20,"",IF(ISERROR(VLOOKUP(U$34&amp;$B103,'BASES DE DATOS'!$F$3:$J$1796,4,0))=TRUE,"",$B103&amp;" "&amp;VLOOKUP(U$34&amp;$B103,'BASES DE DATOS'!$F$3:$J$1796,4,0)))</f>
        <v>#REF!</v>
      </c>
      <c r="V103" t="e">
        <f>IF(LEN(V$34&amp;$B103)&lt;&gt;20,"",IF(ISERROR(VLOOKUP(V$34&amp;$B103,'BASES DE DATOS'!$F$3:$J$1796,4,0))=TRUE,"",$B103&amp;" "&amp;VLOOKUP(V$34&amp;$B103,'BASES DE DATOS'!$F$3:$J$1796,4,0)))</f>
        <v>#REF!</v>
      </c>
    </row>
    <row r="104" spans="1:22" x14ac:dyDescent="0.2">
      <c r="A104">
        <f t="shared" si="0"/>
        <v>447</v>
      </c>
      <c r="B104" s="2" t="s">
        <v>93</v>
      </c>
      <c r="C104" t="e">
        <f>IF(LEN(C$34&amp;$B104)&lt;&gt;20,"",IF(ISERROR(VLOOKUP(C$34&amp;$B104,'BASES DE DATOS'!$F$3:$J$1796,4,0))=TRUE,"",$B104&amp;" "&amp;VLOOKUP(C$34&amp;$B104,'BASES DE DATOS'!$F$3:$J$1796,4,0)))</f>
        <v>#REF!</v>
      </c>
      <c r="D104" t="e">
        <f>IF(LEN(D$34&amp;$B104)&lt;&gt;20,"",IF(ISERROR(VLOOKUP(D$34&amp;$B104,'BASES DE DATOS'!$F$3:$J$1796,4,0))=TRUE,"",$B104&amp;" "&amp;VLOOKUP(D$34&amp;$B104,'BASES DE DATOS'!$F$3:$J$1796,4,0)))</f>
        <v>#REF!</v>
      </c>
      <c r="E104" t="e">
        <f>IF(LEN(E$34&amp;$B104)&lt;&gt;20,"",IF(ISERROR(VLOOKUP(E$34&amp;$B104,'BASES DE DATOS'!$F$3:$J$1796,4,0))=TRUE,"",$B104&amp;" "&amp;VLOOKUP(E$34&amp;$B104,'BASES DE DATOS'!$F$3:$J$1796,4,0)))</f>
        <v>#REF!</v>
      </c>
      <c r="F104" t="e">
        <f>IF(LEN(F$34&amp;$B104)&lt;&gt;20,"",IF(ISERROR(VLOOKUP(F$34&amp;$B104,'BASES DE DATOS'!$F$3:$J$1796,4,0))=TRUE,"",$B104&amp;" "&amp;VLOOKUP(F$34&amp;$B104,'BASES DE DATOS'!$F$3:$J$1796,4,0)))</f>
        <v>#REF!</v>
      </c>
      <c r="G104" t="e">
        <f>IF(LEN(G$34&amp;$B104)&lt;&gt;20,"",IF(ISERROR(VLOOKUP(G$34&amp;$B104,'BASES DE DATOS'!$F$3:$J$1796,4,0))=TRUE,"",$B104&amp;" "&amp;VLOOKUP(G$34&amp;$B104,'BASES DE DATOS'!$F$3:$J$1796,4,0)))</f>
        <v>#REF!</v>
      </c>
      <c r="H104" t="e">
        <f>IF(LEN(H$34&amp;$B104)&lt;&gt;20,"",IF(ISERROR(VLOOKUP(H$34&amp;$B104,'BASES DE DATOS'!$F$3:$J$1796,4,0))=TRUE,"",$B104&amp;" "&amp;VLOOKUP(H$34&amp;$B104,'BASES DE DATOS'!$F$3:$J$1796,4,0)))</f>
        <v>#REF!</v>
      </c>
      <c r="I104" t="e">
        <f>IF(LEN(I$34&amp;$B104)&lt;&gt;20,"",IF(ISERROR(VLOOKUP(I$34&amp;$B104,'BASES DE DATOS'!$F$3:$J$1796,4,0))=TRUE,"",$B104&amp;" "&amp;VLOOKUP(I$34&amp;$B104,'BASES DE DATOS'!$F$3:$J$1796,4,0)))</f>
        <v>#REF!</v>
      </c>
      <c r="J104" t="e">
        <f>IF(LEN(J$34&amp;$B104)&lt;&gt;20,"",IF(ISERROR(VLOOKUP(J$34&amp;$B104,'BASES DE DATOS'!$F$3:$J$1796,4,0))=TRUE,"",$B104&amp;" "&amp;VLOOKUP(J$34&amp;$B104,'BASES DE DATOS'!$F$3:$J$1796,4,0)))</f>
        <v>#REF!</v>
      </c>
      <c r="K104" t="e">
        <f>IF(LEN(K$34&amp;$B104)&lt;&gt;20,"",IF(ISERROR(VLOOKUP(K$34&amp;$B104,'BASES DE DATOS'!$F$3:$J$1796,4,0))=TRUE,"",$B104&amp;" "&amp;VLOOKUP(K$34&amp;$B104,'BASES DE DATOS'!$F$3:$J$1796,4,0)))</f>
        <v>#REF!</v>
      </c>
      <c r="L104" t="e">
        <f>IF(LEN(L$34&amp;$B104)&lt;&gt;20,"",IF(ISERROR(VLOOKUP(L$34&amp;$B104,'BASES DE DATOS'!$F$3:$J$1796,4,0))=TRUE,"",$B104&amp;" "&amp;VLOOKUP(L$34&amp;$B104,'BASES DE DATOS'!$F$3:$J$1796,4,0)))</f>
        <v>#REF!</v>
      </c>
      <c r="M104" t="e">
        <f>IF(LEN(M$34&amp;$B104)&lt;&gt;20,"",IF(ISERROR(VLOOKUP(M$34&amp;$B104,'BASES DE DATOS'!$F$3:$J$1796,4,0))=TRUE,"",$B104&amp;" "&amp;VLOOKUP(M$34&amp;$B104,'BASES DE DATOS'!$F$3:$J$1796,4,0)))</f>
        <v>#REF!</v>
      </c>
      <c r="N104" t="e">
        <f>IF(LEN(N$34&amp;$B104)&lt;&gt;20,"",IF(ISERROR(VLOOKUP(N$34&amp;$B104,'BASES DE DATOS'!$F$3:$J$1796,4,0))=TRUE,"",$B104&amp;" "&amp;VLOOKUP(N$34&amp;$B104,'BASES DE DATOS'!$F$3:$J$1796,4,0)))</f>
        <v>#REF!</v>
      </c>
      <c r="O104" t="e">
        <f>IF(LEN(O$34&amp;$B104)&lt;&gt;20,"",IF(ISERROR(VLOOKUP(O$34&amp;$B104,'BASES DE DATOS'!$F$3:$J$1796,4,0))=TRUE,"",$B104&amp;" "&amp;VLOOKUP(O$34&amp;$B104,'BASES DE DATOS'!$F$3:$J$1796,4,0)))</f>
        <v>#REF!</v>
      </c>
      <c r="P104" t="e">
        <f>IF(LEN(P$34&amp;$B104)&lt;&gt;20,"",IF(ISERROR(VLOOKUP(P$34&amp;$B104,'BASES DE DATOS'!$F$3:$J$1796,4,0))=TRUE,"",$B104&amp;" "&amp;VLOOKUP(P$34&amp;$B104,'BASES DE DATOS'!$F$3:$J$1796,4,0)))</f>
        <v>#REF!</v>
      </c>
      <c r="Q104" t="e">
        <f>IF(LEN(Q$34&amp;$B104)&lt;&gt;20,"",IF(ISERROR(VLOOKUP(Q$34&amp;$B104,'BASES DE DATOS'!$F$3:$J$1796,4,0))=TRUE,"",$B104&amp;" "&amp;VLOOKUP(Q$34&amp;$B104,'BASES DE DATOS'!$F$3:$J$1796,4,0)))</f>
        <v>#REF!</v>
      </c>
      <c r="R104" t="e">
        <f>IF(LEN(R$34&amp;$B104)&lt;&gt;20,"",IF(ISERROR(VLOOKUP(R$34&amp;$B104,'BASES DE DATOS'!$F$3:$J$1796,4,0))=TRUE,"",$B104&amp;" "&amp;VLOOKUP(R$34&amp;$B104,'BASES DE DATOS'!$F$3:$J$1796,4,0)))</f>
        <v>#REF!</v>
      </c>
      <c r="S104" t="e">
        <f>IF(LEN(S$34&amp;$B104)&lt;&gt;20,"",IF(ISERROR(VLOOKUP(S$34&amp;$B104,'BASES DE DATOS'!$F$3:$J$1796,4,0))=TRUE,"",$B104&amp;" "&amp;VLOOKUP(S$34&amp;$B104,'BASES DE DATOS'!$F$3:$J$1796,4,0)))</f>
        <v>#REF!</v>
      </c>
      <c r="T104" t="e">
        <f>IF(LEN(T$34&amp;$B104)&lt;&gt;20,"",IF(ISERROR(VLOOKUP(T$34&amp;$B104,'BASES DE DATOS'!$F$3:$J$1796,4,0))=TRUE,"",$B104&amp;" "&amp;VLOOKUP(T$34&amp;$B104,'BASES DE DATOS'!$F$3:$J$1796,4,0)))</f>
        <v>#REF!</v>
      </c>
      <c r="U104" t="e">
        <f>IF(LEN(U$34&amp;$B104)&lt;&gt;20,"",IF(ISERROR(VLOOKUP(U$34&amp;$B104,'BASES DE DATOS'!$F$3:$J$1796,4,0))=TRUE,"",$B104&amp;" "&amp;VLOOKUP(U$34&amp;$B104,'BASES DE DATOS'!$F$3:$J$1796,4,0)))</f>
        <v>#REF!</v>
      </c>
      <c r="V104" t="e">
        <f>IF(LEN(V$34&amp;$B104)&lt;&gt;20,"",IF(ISERROR(VLOOKUP(V$34&amp;$B104,'BASES DE DATOS'!$F$3:$J$1796,4,0))=TRUE,"",$B104&amp;" "&amp;VLOOKUP(V$34&amp;$B104,'BASES DE DATOS'!$F$3:$J$1796,4,0)))</f>
        <v>#REF!</v>
      </c>
    </row>
    <row r="105" spans="1:22" x14ac:dyDescent="0.2">
      <c r="A105">
        <f t="shared" si="0"/>
        <v>453</v>
      </c>
      <c r="B105" s="2" t="s">
        <v>94</v>
      </c>
      <c r="C105" t="e">
        <f>IF(LEN(C$34&amp;$B105)&lt;&gt;20,"",IF(ISERROR(VLOOKUP(C$34&amp;$B105,'BASES DE DATOS'!$F$3:$J$1796,4,0))=TRUE,"",$B105&amp;" "&amp;VLOOKUP(C$34&amp;$B105,'BASES DE DATOS'!$F$3:$J$1796,4,0)))</f>
        <v>#REF!</v>
      </c>
      <c r="D105" t="e">
        <f>IF(LEN(D$34&amp;$B105)&lt;&gt;20,"",IF(ISERROR(VLOOKUP(D$34&amp;$B105,'BASES DE DATOS'!$F$3:$J$1796,4,0))=TRUE,"",$B105&amp;" "&amp;VLOOKUP(D$34&amp;$B105,'BASES DE DATOS'!$F$3:$J$1796,4,0)))</f>
        <v>#REF!</v>
      </c>
      <c r="E105" t="e">
        <f>IF(LEN(E$34&amp;$B105)&lt;&gt;20,"",IF(ISERROR(VLOOKUP(E$34&amp;$B105,'BASES DE DATOS'!$F$3:$J$1796,4,0))=TRUE,"",$B105&amp;" "&amp;VLOOKUP(E$34&amp;$B105,'BASES DE DATOS'!$F$3:$J$1796,4,0)))</f>
        <v>#REF!</v>
      </c>
      <c r="F105" t="e">
        <f>IF(LEN(F$34&amp;$B105)&lt;&gt;20,"",IF(ISERROR(VLOOKUP(F$34&amp;$B105,'BASES DE DATOS'!$F$3:$J$1796,4,0))=TRUE,"",$B105&amp;" "&amp;VLOOKUP(F$34&amp;$B105,'BASES DE DATOS'!$F$3:$J$1796,4,0)))</f>
        <v>#REF!</v>
      </c>
      <c r="G105" t="e">
        <f>IF(LEN(G$34&amp;$B105)&lt;&gt;20,"",IF(ISERROR(VLOOKUP(G$34&amp;$B105,'BASES DE DATOS'!$F$3:$J$1796,4,0))=TRUE,"",$B105&amp;" "&amp;VLOOKUP(G$34&amp;$B105,'BASES DE DATOS'!$F$3:$J$1796,4,0)))</f>
        <v>#REF!</v>
      </c>
      <c r="H105" t="e">
        <f>IF(LEN(H$34&amp;$B105)&lt;&gt;20,"",IF(ISERROR(VLOOKUP(H$34&amp;$B105,'BASES DE DATOS'!$F$3:$J$1796,4,0))=TRUE,"",$B105&amp;" "&amp;VLOOKUP(H$34&amp;$B105,'BASES DE DATOS'!$F$3:$J$1796,4,0)))</f>
        <v>#REF!</v>
      </c>
      <c r="I105" t="e">
        <f>IF(LEN(I$34&amp;$B105)&lt;&gt;20,"",IF(ISERROR(VLOOKUP(I$34&amp;$B105,'BASES DE DATOS'!$F$3:$J$1796,4,0))=TRUE,"",$B105&amp;" "&amp;VLOOKUP(I$34&amp;$B105,'BASES DE DATOS'!$F$3:$J$1796,4,0)))</f>
        <v>#REF!</v>
      </c>
      <c r="J105" t="e">
        <f>IF(LEN(J$34&amp;$B105)&lt;&gt;20,"",IF(ISERROR(VLOOKUP(J$34&amp;$B105,'BASES DE DATOS'!$F$3:$J$1796,4,0))=TRUE,"",$B105&amp;" "&amp;VLOOKUP(J$34&amp;$B105,'BASES DE DATOS'!$F$3:$J$1796,4,0)))</f>
        <v>#REF!</v>
      </c>
      <c r="K105" t="e">
        <f>IF(LEN(K$34&amp;$B105)&lt;&gt;20,"",IF(ISERROR(VLOOKUP(K$34&amp;$B105,'BASES DE DATOS'!$F$3:$J$1796,4,0))=TRUE,"",$B105&amp;" "&amp;VLOOKUP(K$34&amp;$B105,'BASES DE DATOS'!$F$3:$J$1796,4,0)))</f>
        <v>#REF!</v>
      </c>
      <c r="L105" t="e">
        <f>IF(LEN(L$34&amp;$B105)&lt;&gt;20,"",IF(ISERROR(VLOOKUP(L$34&amp;$B105,'BASES DE DATOS'!$F$3:$J$1796,4,0))=TRUE,"",$B105&amp;" "&amp;VLOOKUP(L$34&amp;$B105,'BASES DE DATOS'!$F$3:$J$1796,4,0)))</f>
        <v>#REF!</v>
      </c>
      <c r="M105" t="e">
        <f>IF(LEN(M$34&amp;$B105)&lt;&gt;20,"",IF(ISERROR(VLOOKUP(M$34&amp;$B105,'BASES DE DATOS'!$F$3:$J$1796,4,0))=TRUE,"",$B105&amp;" "&amp;VLOOKUP(M$34&amp;$B105,'BASES DE DATOS'!$F$3:$J$1796,4,0)))</f>
        <v>#REF!</v>
      </c>
      <c r="N105" t="e">
        <f>IF(LEN(N$34&amp;$B105)&lt;&gt;20,"",IF(ISERROR(VLOOKUP(N$34&amp;$B105,'BASES DE DATOS'!$F$3:$J$1796,4,0))=TRUE,"",$B105&amp;" "&amp;VLOOKUP(N$34&amp;$B105,'BASES DE DATOS'!$F$3:$J$1796,4,0)))</f>
        <v>#REF!</v>
      </c>
      <c r="O105" t="e">
        <f>IF(LEN(O$34&amp;$B105)&lt;&gt;20,"",IF(ISERROR(VLOOKUP(O$34&amp;$B105,'BASES DE DATOS'!$F$3:$J$1796,4,0))=TRUE,"",$B105&amp;" "&amp;VLOOKUP(O$34&amp;$B105,'BASES DE DATOS'!$F$3:$J$1796,4,0)))</f>
        <v>#REF!</v>
      </c>
      <c r="P105" t="e">
        <f>IF(LEN(P$34&amp;$B105)&lt;&gt;20,"",IF(ISERROR(VLOOKUP(P$34&amp;$B105,'BASES DE DATOS'!$F$3:$J$1796,4,0))=TRUE,"",$B105&amp;" "&amp;VLOOKUP(P$34&amp;$B105,'BASES DE DATOS'!$F$3:$J$1796,4,0)))</f>
        <v>#REF!</v>
      </c>
      <c r="Q105" t="e">
        <f>IF(LEN(Q$34&amp;$B105)&lt;&gt;20,"",IF(ISERROR(VLOOKUP(Q$34&amp;$B105,'BASES DE DATOS'!$F$3:$J$1796,4,0))=TRUE,"",$B105&amp;" "&amp;VLOOKUP(Q$34&amp;$B105,'BASES DE DATOS'!$F$3:$J$1796,4,0)))</f>
        <v>#REF!</v>
      </c>
      <c r="R105" t="e">
        <f>IF(LEN(R$34&amp;$B105)&lt;&gt;20,"",IF(ISERROR(VLOOKUP(R$34&amp;$B105,'BASES DE DATOS'!$F$3:$J$1796,4,0))=TRUE,"",$B105&amp;" "&amp;VLOOKUP(R$34&amp;$B105,'BASES DE DATOS'!$F$3:$J$1796,4,0)))</f>
        <v>#REF!</v>
      </c>
      <c r="S105" t="e">
        <f>IF(LEN(S$34&amp;$B105)&lt;&gt;20,"",IF(ISERROR(VLOOKUP(S$34&amp;$B105,'BASES DE DATOS'!$F$3:$J$1796,4,0))=TRUE,"",$B105&amp;" "&amp;VLOOKUP(S$34&amp;$B105,'BASES DE DATOS'!$F$3:$J$1796,4,0)))</f>
        <v>#REF!</v>
      </c>
      <c r="T105" t="e">
        <f>IF(LEN(T$34&amp;$B105)&lt;&gt;20,"",IF(ISERROR(VLOOKUP(T$34&amp;$B105,'BASES DE DATOS'!$F$3:$J$1796,4,0))=TRUE,"",$B105&amp;" "&amp;VLOOKUP(T$34&amp;$B105,'BASES DE DATOS'!$F$3:$J$1796,4,0)))</f>
        <v>#REF!</v>
      </c>
      <c r="U105" t="e">
        <f>IF(LEN(U$34&amp;$B105)&lt;&gt;20,"",IF(ISERROR(VLOOKUP(U$34&amp;$B105,'BASES DE DATOS'!$F$3:$J$1796,4,0))=TRUE,"",$B105&amp;" "&amp;VLOOKUP(U$34&amp;$B105,'BASES DE DATOS'!$F$3:$J$1796,4,0)))</f>
        <v>#REF!</v>
      </c>
      <c r="V105" t="e">
        <f>IF(LEN(V$34&amp;$B105)&lt;&gt;20,"",IF(ISERROR(VLOOKUP(V$34&amp;$B105,'BASES DE DATOS'!$F$3:$J$1796,4,0))=TRUE,"",$B105&amp;" "&amp;VLOOKUP(V$34&amp;$B105,'BASES DE DATOS'!$F$3:$J$1796,4,0)))</f>
        <v>#REF!</v>
      </c>
    </row>
    <row r="106" spans="1:22" x14ac:dyDescent="0.2">
      <c r="A106">
        <f t="shared" si="0"/>
        <v>459</v>
      </c>
      <c r="B106" s="2" t="s">
        <v>95</v>
      </c>
      <c r="C106" t="e">
        <f>IF(LEN(C$34&amp;$B106)&lt;&gt;20,"",IF(ISERROR(VLOOKUP(C$34&amp;$B106,'BASES DE DATOS'!$F$3:$J$1796,4,0))=TRUE,"",$B106&amp;" "&amp;VLOOKUP(C$34&amp;$B106,'BASES DE DATOS'!$F$3:$J$1796,4,0)))</f>
        <v>#REF!</v>
      </c>
      <c r="D106" t="e">
        <f>IF(LEN(D$34&amp;$B106)&lt;&gt;20,"",IF(ISERROR(VLOOKUP(D$34&amp;$B106,'BASES DE DATOS'!$F$3:$J$1796,4,0))=TRUE,"",$B106&amp;" "&amp;VLOOKUP(D$34&amp;$B106,'BASES DE DATOS'!$F$3:$J$1796,4,0)))</f>
        <v>#REF!</v>
      </c>
      <c r="E106" t="e">
        <f>IF(LEN(E$34&amp;$B106)&lt;&gt;20,"",IF(ISERROR(VLOOKUP(E$34&amp;$B106,'BASES DE DATOS'!$F$3:$J$1796,4,0))=TRUE,"",$B106&amp;" "&amp;VLOOKUP(E$34&amp;$B106,'BASES DE DATOS'!$F$3:$J$1796,4,0)))</f>
        <v>#REF!</v>
      </c>
      <c r="F106" t="e">
        <f>IF(LEN(F$34&amp;$B106)&lt;&gt;20,"",IF(ISERROR(VLOOKUP(F$34&amp;$B106,'BASES DE DATOS'!$F$3:$J$1796,4,0))=TRUE,"",$B106&amp;" "&amp;VLOOKUP(F$34&amp;$B106,'BASES DE DATOS'!$F$3:$J$1796,4,0)))</f>
        <v>#REF!</v>
      </c>
      <c r="G106" t="e">
        <f>IF(LEN(G$34&amp;$B106)&lt;&gt;20,"",IF(ISERROR(VLOOKUP(G$34&amp;$B106,'BASES DE DATOS'!$F$3:$J$1796,4,0))=TRUE,"",$B106&amp;" "&amp;VLOOKUP(G$34&amp;$B106,'BASES DE DATOS'!$F$3:$J$1796,4,0)))</f>
        <v>#REF!</v>
      </c>
      <c r="H106" t="e">
        <f>IF(LEN(H$34&amp;$B106)&lt;&gt;20,"",IF(ISERROR(VLOOKUP(H$34&amp;$B106,'BASES DE DATOS'!$F$3:$J$1796,4,0))=TRUE,"",$B106&amp;" "&amp;VLOOKUP(H$34&amp;$B106,'BASES DE DATOS'!$F$3:$J$1796,4,0)))</f>
        <v>#REF!</v>
      </c>
      <c r="I106" t="e">
        <f>IF(LEN(I$34&amp;$B106)&lt;&gt;20,"",IF(ISERROR(VLOOKUP(I$34&amp;$B106,'BASES DE DATOS'!$F$3:$J$1796,4,0))=TRUE,"",$B106&amp;" "&amp;VLOOKUP(I$34&amp;$B106,'BASES DE DATOS'!$F$3:$J$1796,4,0)))</f>
        <v>#REF!</v>
      </c>
      <c r="J106" t="e">
        <f>IF(LEN(J$34&amp;$B106)&lt;&gt;20,"",IF(ISERROR(VLOOKUP(J$34&amp;$B106,'BASES DE DATOS'!$F$3:$J$1796,4,0))=TRUE,"",$B106&amp;" "&amp;VLOOKUP(J$34&amp;$B106,'BASES DE DATOS'!$F$3:$J$1796,4,0)))</f>
        <v>#REF!</v>
      </c>
      <c r="K106" t="e">
        <f>IF(LEN(K$34&amp;$B106)&lt;&gt;20,"",IF(ISERROR(VLOOKUP(K$34&amp;$B106,'BASES DE DATOS'!$F$3:$J$1796,4,0))=TRUE,"",$B106&amp;" "&amp;VLOOKUP(K$34&amp;$B106,'BASES DE DATOS'!$F$3:$J$1796,4,0)))</f>
        <v>#REF!</v>
      </c>
      <c r="L106" t="e">
        <f>IF(LEN(L$34&amp;$B106)&lt;&gt;20,"",IF(ISERROR(VLOOKUP(L$34&amp;$B106,'BASES DE DATOS'!$F$3:$J$1796,4,0))=TRUE,"",$B106&amp;" "&amp;VLOOKUP(L$34&amp;$B106,'BASES DE DATOS'!$F$3:$J$1796,4,0)))</f>
        <v>#REF!</v>
      </c>
      <c r="M106" t="e">
        <f>IF(LEN(M$34&amp;$B106)&lt;&gt;20,"",IF(ISERROR(VLOOKUP(M$34&amp;$B106,'BASES DE DATOS'!$F$3:$J$1796,4,0))=TRUE,"",$B106&amp;" "&amp;VLOOKUP(M$34&amp;$B106,'BASES DE DATOS'!$F$3:$J$1796,4,0)))</f>
        <v>#REF!</v>
      </c>
      <c r="N106" t="e">
        <f>IF(LEN(N$34&amp;$B106)&lt;&gt;20,"",IF(ISERROR(VLOOKUP(N$34&amp;$B106,'BASES DE DATOS'!$F$3:$J$1796,4,0))=TRUE,"",$B106&amp;" "&amp;VLOOKUP(N$34&amp;$B106,'BASES DE DATOS'!$F$3:$J$1796,4,0)))</f>
        <v>#REF!</v>
      </c>
      <c r="O106" t="e">
        <f>IF(LEN(O$34&amp;$B106)&lt;&gt;20,"",IF(ISERROR(VLOOKUP(O$34&amp;$B106,'BASES DE DATOS'!$F$3:$J$1796,4,0))=TRUE,"",$B106&amp;" "&amp;VLOOKUP(O$34&amp;$B106,'BASES DE DATOS'!$F$3:$J$1796,4,0)))</f>
        <v>#REF!</v>
      </c>
      <c r="P106" t="e">
        <f>IF(LEN(P$34&amp;$B106)&lt;&gt;20,"",IF(ISERROR(VLOOKUP(P$34&amp;$B106,'BASES DE DATOS'!$F$3:$J$1796,4,0))=TRUE,"",$B106&amp;" "&amp;VLOOKUP(P$34&amp;$B106,'BASES DE DATOS'!$F$3:$J$1796,4,0)))</f>
        <v>#REF!</v>
      </c>
      <c r="Q106" t="e">
        <f>IF(LEN(Q$34&amp;$B106)&lt;&gt;20,"",IF(ISERROR(VLOOKUP(Q$34&amp;$B106,'BASES DE DATOS'!$F$3:$J$1796,4,0))=TRUE,"",$B106&amp;" "&amp;VLOOKUP(Q$34&amp;$B106,'BASES DE DATOS'!$F$3:$J$1796,4,0)))</f>
        <v>#REF!</v>
      </c>
      <c r="R106" t="e">
        <f>IF(LEN(R$34&amp;$B106)&lt;&gt;20,"",IF(ISERROR(VLOOKUP(R$34&amp;$B106,'BASES DE DATOS'!$F$3:$J$1796,4,0))=TRUE,"",$B106&amp;" "&amp;VLOOKUP(R$34&amp;$B106,'BASES DE DATOS'!$F$3:$J$1796,4,0)))</f>
        <v>#REF!</v>
      </c>
      <c r="S106" t="e">
        <f>IF(LEN(S$34&amp;$B106)&lt;&gt;20,"",IF(ISERROR(VLOOKUP(S$34&amp;$B106,'BASES DE DATOS'!$F$3:$J$1796,4,0))=TRUE,"",$B106&amp;" "&amp;VLOOKUP(S$34&amp;$B106,'BASES DE DATOS'!$F$3:$J$1796,4,0)))</f>
        <v>#REF!</v>
      </c>
      <c r="T106" t="e">
        <f>IF(LEN(T$34&amp;$B106)&lt;&gt;20,"",IF(ISERROR(VLOOKUP(T$34&amp;$B106,'BASES DE DATOS'!$F$3:$J$1796,4,0))=TRUE,"",$B106&amp;" "&amp;VLOOKUP(T$34&amp;$B106,'BASES DE DATOS'!$F$3:$J$1796,4,0)))</f>
        <v>#REF!</v>
      </c>
      <c r="U106" t="e">
        <f>IF(LEN(U$34&amp;$B106)&lt;&gt;20,"",IF(ISERROR(VLOOKUP(U$34&amp;$B106,'BASES DE DATOS'!$F$3:$J$1796,4,0))=TRUE,"",$B106&amp;" "&amp;VLOOKUP(U$34&amp;$B106,'BASES DE DATOS'!$F$3:$J$1796,4,0)))</f>
        <v>#REF!</v>
      </c>
      <c r="V106" t="e">
        <f>IF(LEN(V$34&amp;$B106)&lt;&gt;20,"",IF(ISERROR(VLOOKUP(V$34&amp;$B106,'BASES DE DATOS'!$F$3:$J$1796,4,0))=TRUE,"",$B106&amp;" "&amp;VLOOKUP(V$34&amp;$B106,'BASES DE DATOS'!$F$3:$J$1796,4,0)))</f>
        <v>#REF!</v>
      </c>
    </row>
    <row r="107" spans="1:22" x14ac:dyDescent="0.2">
      <c r="A107">
        <f t="shared" si="0"/>
        <v>465</v>
      </c>
      <c r="B107" s="2" t="s">
        <v>96</v>
      </c>
      <c r="C107" t="e">
        <f>IF(LEN(C$34&amp;$B107)&lt;&gt;20,"",IF(ISERROR(VLOOKUP(C$34&amp;$B107,'BASES DE DATOS'!$F$3:$J$1796,4,0))=TRUE,"",$B107&amp;" "&amp;VLOOKUP(C$34&amp;$B107,'BASES DE DATOS'!$F$3:$J$1796,4,0)))</f>
        <v>#REF!</v>
      </c>
      <c r="D107" t="e">
        <f>IF(LEN(D$34&amp;$B107)&lt;&gt;20,"",IF(ISERROR(VLOOKUP(D$34&amp;$B107,'BASES DE DATOS'!$F$3:$J$1796,4,0))=TRUE,"",$B107&amp;" "&amp;VLOOKUP(D$34&amp;$B107,'BASES DE DATOS'!$F$3:$J$1796,4,0)))</f>
        <v>#REF!</v>
      </c>
      <c r="E107" t="e">
        <f>IF(LEN(E$34&amp;$B107)&lt;&gt;20,"",IF(ISERROR(VLOOKUP(E$34&amp;$B107,'BASES DE DATOS'!$F$3:$J$1796,4,0))=TRUE,"",$B107&amp;" "&amp;VLOOKUP(E$34&amp;$B107,'BASES DE DATOS'!$F$3:$J$1796,4,0)))</f>
        <v>#REF!</v>
      </c>
      <c r="F107" t="e">
        <f>IF(LEN(F$34&amp;$B107)&lt;&gt;20,"",IF(ISERROR(VLOOKUP(F$34&amp;$B107,'BASES DE DATOS'!$F$3:$J$1796,4,0))=TRUE,"",$B107&amp;" "&amp;VLOOKUP(F$34&amp;$B107,'BASES DE DATOS'!$F$3:$J$1796,4,0)))</f>
        <v>#REF!</v>
      </c>
      <c r="G107" t="e">
        <f>IF(LEN(G$34&amp;$B107)&lt;&gt;20,"",IF(ISERROR(VLOOKUP(G$34&amp;$B107,'BASES DE DATOS'!$F$3:$J$1796,4,0))=TRUE,"",$B107&amp;" "&amp;VLOOKUP(G$34&amp;$B107,'BASES DE DATOS'!$F$3:$J$1796,4,0)))</f>
        <v>#REF!</v>
      </c>
      <c r="H107" t="e">
        <f>IF(LEN(H$34&amp;$B107)&lt;&gt;20,"",IF(ISERROR(VLOOKUP(H$34&amp;$B107,'BASES DE DATOS'!$F$3:$J$1796,4,0))=TRUE,"",$B107&amp;" "&amp;VLOOKUP(H$34&amp;$B107,'BASES DE DATOS'!$F$3:$J$1796,4,0)))</f>
        <v>#REF!</v>
      </c>
      <c r="I107" t="e">
        <f>IF(LEN(I$34&amp;$B107)&lt;&gt;20,"",IF(ISERROR(VLOOKUP(I$34&amp;$B107,'BASES DE DATOS'!$F$3:$J$1796,4,0))=TRUE,"",$B107&amp;" "&amp;VLOOKUP(I$34&amp;$B107,'BASES DE DATOS'!$F$3:$J$1796,4,0)))</f>
        <v>#REF!</v>
      </c>
      <c r="J107" t="e">
        <f>IF(LEN(J$34&amp;$B107)&lt;&gt;20,"",IF(ISERROR(VLOOKUP(J$34&amp;$B107,'BASES DE DATOS'!$F$3:$J$1796,4,0))=TRUE,"",$B107&amp;" "&amp;VLOOKUP(J$34&amp;$B107,'BASES DE DATOS'!$F$3:$J$1796,4,0)))</f>
        <v>#REF!</v>
      </c>
      <c r="K107" t="e">
        <f>IF(LEN(K$34&amp;$B107)&lt;&gt;20,"",IF(ISERROR(VLOOKUP(K$34&amp;$B107,'BASES DE DATOS'!$F$3:$J$1796,4,0))=TRUE,"",$B107&amp;" "&amp;VLOOKUP(K$34&amp;$B107,'BASES DE DATOS'!$F$3:$J$1796,4,0)))</f>
        <v>#REF!</v>
      </c>
      <c r="L107" t="e">
        <f>IF(LEN(L$34&amp;$B107)&lt;&gt;20,"",IF(ISERROR(VLOOKUP(L$34&amp;$B107,'BASES DE DATOS'!$F$3:$J$1796,4,0))=TRUE,"",$B107&amp;" "&amp;VLOOKUP(L$34&amp;$B107,'BASES DE DATOS'!$F$3:$J$1796,4,0)))</f>
        <v>#REF!</v>
      </c>
      <c r="M107" t="e">
        <f>IF(LEN(M$34&amp;$B107)&lt;&gt;20,"",IF(ISERROR(VLOOKUP(M$34&amp;$B107,'BASES DE DATOS'!$F$3:$J$1796,4,0))=TRUE,"",$B107&amp;" "&amp;VLOOKUP(M$34&amp;$B107,'BASES DE DATOS'!$F$3:$J$1796,4,0)))</f>
        <v>#REF!</v>
      </c>
      <c r="N107" t="e">
        <f>IF(LEN(N$34&amp;$B107)&lt;&gt;20,"",IF(ISERROR(VLOOKUP(N$34&amp;$B107,'BASES DE DATOS'!$F$3:$J$1796,4,0))=TRUE,"",$B107&amp;" "&amp;VLOOKUP(N$34&amp;$B107,'BASES DE DATOS'!$F$3:$J$1796,4,0)))</f>
        <v>#REF!</v>
      </c>
      <c r="O107" t="e">
        <f>IF(LEN(O$34&amp;$B107)&lt;&gt;20,"",IF(ISERROR(VLOOKUP(O$34&amp;$B107,'BASES DE DATOS'!$F$3:$J$1796,4,0))=TRUE,"",$B107&amp;" "&amp;VLOOKUP(O$34&amp;$B107,'BASES DE DATOS'!$F$3:$J$1796,4,0)))</f>
        <v>#REF!</v>
      </c>
      <c r="P107" t="e">
        <f>IF(LEN(P$34&amp;$B107)&lt;&gt;20,"",IF(ISERROR(VLOOKUP(P$34&amp;$B107,'BASES DE DATOS'!$F$3:$J$1796,4,0))=TRUE,"",$B107&amp;" "&amp;VLOOKUP(P$34&amp;$B107,'BASES DE DATOS'!$F$3:$J$1796,4,0)))</f>
        <v>#REF!</v>
      </c>
      <c r="Q107" t="e">
        <f>IF(LEN(Q$34&amp;$B107)&lt;&gt;20,"",IF(ISERROR(VLOOKUP(Q$34&amp;$B107,'BASES DE DATOS'!$F$3:$J$1796,4,0))=TRUE,"",$B107&amp;" "&amp;VLOOKUP(Q$34&amp;$B107,'BASES DE DATOS'!$F$3:$J$1796,4,0)))</f>
        <v>#REF!</v>
      </c>
      <c r="R107" t="e">
        <f>IF(LEN(R$34&amp;$B107)&lt;&gt;20,"",IF(ISERROR(VLOOKUP(R$34&amp;$B107,'BASES DE DATOS'!$F$3:$J$1796,4,0))=TRUE,"",$B107&amp;" "&amp;VLOOKUP(R$34&amp;$B107,'BASES DE DATOS'!$F$3:$J$1796,4,0)))</f>
        <v>#REF!</v>
      </c>
      <c r="S107" t="e">
        <f>IF(LEN(S$34&amp;$B107)&lt;&gt;20,"",IF(ISERROR(VLOOKUP(S$34&amp;$B107,'BASES DE DATOS'!$F$3:$J$1796,4,0))=TRUE,"",$B107&amp;" "&amp;VLOOKUP(S$34&amp;$B107,'BASES DE DATOS'!$F$3:$J$1796,4,0)))</f>
        <v>#REF!</v>
      </c>
      <c r="T107" t="e">
        <f>IF(LEN(T$34&amp;$B107)&lt;&gt;20,"",IF(ISERROR(VLOOKUP(T$34&amp;$B107,'BASES DE DATOS'!$F$3:$J$1796,4,0))=TRUE,"",$B107&amp;" "&amp;VLOOKUP(T$34&amp;$B107,'BASES DE DATOS'!$F$3:$J$1796,4,0)))</f>
        <v>#REF!</v>
      </c>
      <c r="U107" t="e">
        <f>IF(LEN(U$34&amp;$B107)&lt;&gt;20,"",IF(ISERROR(VLOOKUP(U$34&amp;$B107,'BASES DE DATOS'!$F$3:$J$1796,4,0))=TRUE,"",$B107&amp;" "&amp;VLOOKUP(U$34&amp;$B107,'BASES DE DATOS'!$F$3:$J$1796,4,0)))</f>
        <v>#REF!</v>
      </c>
      <c r="V107" t="e">
        <f>IF(LEN(V$34&amp;$B107)&lt;&gt;20,"",IF(ISERROR(VLOOKUP(V$34&amp;$B107,'BASES DE DATOS'!$F$3:$J$1796,4,0))=TRUE,"",$B107&amp;" "&amp;VLOOKUP(V$34&amp;$B107,'BASES DE DATOS'!$F$3:$J$1796,4,0)))</f>
        <v>#REF!</v>
      </c>
    </row>
    <row r="108" spans="1:22" x14ac:dyDescent="0.2">
      <c r="A108">
        <f t="shared" si="0"/>
        <v>471</v>
      </c>
      <c r="B108" s="2" t="s">
        <v>97</v>
      </c>
      <c r="C108" t="e">
        <f>IF(LEN(C$34&amp;$B108)&lt;&gt;20,"",IF(ISERROR(VLOOKUP(C$34&amp;$B108,'BASES DE DATOS'!$F$3:$J$1796,4,0))=TRUE,"",$B108&amp;" "&amp;VLOOKUP(C$34&amp;$B108,'BASES DE DATOS'!$F$3:$J$1796,4,0)))</f>
        <v>#REF!</v>
      </c>
      <c r="D108" t="e">
        <f>IF(LEN(D$34&amp;$B108)&lt;&gt;20,"",IF(ISERROR(VLOOKUP(D$34&amp;$B108,'BASES DE DATOS'!$F$3:$J$1796,4,0))=TRUE,"",$B108&amp;" "&amp;VLOOKUP(D$34&amp;$B108,'BASES DE DATOS'!$F$3:$J$1796,4,0)))</f>
        <v>#REF!</v>
      </c>
      <c r="E108" t="e">
        <f>IF(LEN(E$34&amp;$B108)&lt;&gt;20,"",IF(ISERROR(VLOOKUP(E$34&amp;$B108,'BASES DE DATOS'!$F$3:$J$1796,4,0))=TRUE,"",$B108&amp;" "&amp;VLOOKUP(E$34&amp;$B108,'BASES DE DATOS'!$F$3:$J$1796,4,0)))</f>
        <v>#REF!</v>
      </c>
      <c r="F108" t="e">
        <f>IF(LEN(F$34&amp;$B108)&lt;&gt;20,"",IF(ISERROR(VLOOKUP(F$34&amp;$B108,'BASES DE DATOS'!$F$3:$J$1796,4,0))=TRUE,"",$B108&amp;" "&amp;VLOOKUP(F$34&amp;$B108,'BASES DE DATOS'!$F$3:$J$1796,4,0)))</f>
        <v>#REF!</v>
      </c>
      <c r="G108" t="e">
        <f>IF(LEN(G$34&amp;$B108)&lt;&gt;20,"",IF(ISERROR(VLOOKUP(G$34&amp;$B108,'BASES DE DATOS'!$F$3:$J$1796,4,0))=TRUE,"",$B108&amp;" "&amp;VLOOKUP(G$34&amp;$B108,'BASES DE DATOS'!$F$3:$J$1796,4,0)))</f>
        <v>#REF!</v>
      </c>
      <c r="H108" t="e">
        <f>IF(LEN(H$34&amp;$B108)&lt;&gt;20,"",IF(ISERROR(VLOOKUP(H$34&amp;$B108,'BASES DE DATOS'!$F$3:$J$1796,4,0))=TRUE,"",$B108&amp;" "&amp;VLOOKUP(H$34&amp;$B108,'BASES DE DATOS'!$F$3:$J$1796,4,0)))</f>
        <v>#REF!</v>
      </c>
      <c r="I108" t="e">
        <f>IF(LEN(I$34&amp;$B108)&lt;&gt;20,"",IF(ISERROR(VLOOKUP(I$34&amp;$B108,'BASES DE DATOS'!$F$3:$J$1796,4,0))=TRUE,"",$B108&amp;" "&amp;VLOOKUP(I$34&amp;$B108,'BASES DE DATOS'!$F$3:$J$1796,4,0)))</f>
        <v>#REF!</v>
      </c>
      <c r="J108" t="e">
        <f>IF(LEN(J$34&amp;$B108)&lt;&gt;20,"",IF(ISERROR(VLOOKUP(J$34&amp;$B108,'BASES DE DATOS'!$F$3:$J$1796,4,0))=TRUE,"",$B108&amp;" "&amp;VLOOKUP(J$34&amp;$B108,'BASES DE DATOS'!$F$3:$J$1796,4,0)))</f>
        <v>#REF!</v>
      </c>
      <c r="K108" t="e">
        <f>IF(LEN(K$34&amp;$B108)&lt;&gt;20,"",IF(ISERROR(VLOOKUP(K$34&amp;$B108,'BASES DE DATOS'!$F$3:$J$1796,4,0))=TRUE,"",$B108&amp;" "&amp;VLOOKUP(K$34&amp;$B108,'BASES DE DATOS'!$F$3:$J$1796,4,0)))</f>
        <v>#REF!</v>
      </c>
      <c r="L108" t="e">
        <f>IF(LEN(L$34&amp;$B108)&lt;&gt;20,"",IF(ISERROR(VLOOKUP(L$34&amp;$B108,'BASES DE DATOS'!$F$3:$J$1796,4,0))=TRUE,"",$B108&amp;" "&amp;VLOOKUP(L$34&amp;$B108,'BASES DE DATOS'!$F$3:$J$1796,4,0)))</f>
        <v>#REF!</v>
      </c>
      <c r="M108" t="e">
        <f>IF(LEN(M$34&amp;$B108)&lt;&gt;20,"",IF(ISERROR(VLOOKUP(M$34&amp;$B108,'BASES DE DATOS'!$F$3:$J$1796,4,0))=TRUE,"",$B108&amp;" "&amp;VLOOKUP(M$34&amp;$B108,'BASES DE DATOS'!$F$3:$J$1796,4,0)))</f>
        <v>#REF!</v>
      </c>
      <c r="N108" t="e">
        <f>IF(LEN(N$34&amp;$B108)&lt;&gt;20,"",IF(ISERROR(VLOOKUP(N$34&amp;$B108,'BASES DE DATOS'!$F$3:$J$1796,4,0))=TRUE,"",$B108&amp;" "&amp;VLOOKUP(N$34&amp;$B108,'BASES DE DATOS'!$F$3:$J$1796,4,0)))</f>
        <v>#REF!</v>
      </c>
      <c r="O108" t="e">
        <f>IF(LEN(O$34&amp;$B108)&lt;&gt;20,"",IF(ISERROR(VLOOKUP(O$34&amp;$B108,'BASES DE DATOS'!$F$3:$J$1796,4,0))=TRUE,"",$B108&amp;" "&amp;VLOOKUP(O$34&amp;$B108,'BASES DE DATOS'!$F$3:$J$1796,4,0)))</f>
        <v>#REF!</v>
      </c>
      <c r="P108" t="e">
        <f>IF(LEN(P$34&amp;$B108)&lt;&gt;20,"",IF(ISERROR(VLOOKUP(P$34&amp;$B108,'BASES DE DATOS'!$F$3:$J$1796,4,0))=TRUE,"",$B108&amp;" "&amp;VLOOKUP(P$34&amp;$B108,'BASES DE DATOS'!$F$3:$J$1796,4,0)))</f>
        <v>#REF!</v>
      </c>
      <c r="Q108" t="e">
        <f>IF(LEN(Q$34&amp;$B108)&lt;&gt;20,"",IF(ISERROR(VLOOKUP(Q$34&amp;$B108,'BASES DE DATOS'!$F$3:$J$1796,4,0))=TRUE,"",$B108&amp;" "&amp;VLOOKUP(Q$34&amp;$B108,'BASES DE DATOS'!$F$3:$J$1796,4,0)))</f>
        <v>#REF!</v>
      </c>
      <c r="R108" t="e">
        <f>IF(LEN(R$34&amp;$B108)&lt;&gt;20,"",IF(ISERROR(VLOOKUP(R$34&amp;$B108,'BASES DE DATOS'!$F$3:$J$1796,4,0))=TRUE,"",$B108&amp;" "&amp;VLOOKUP(R$34&amp;$B108,'BASES DE DATOS'!$F$3:$J$1796,4,0)))</f>
        <v>#REF!</v>
      </c>
      <c r="S108" t="e">
        <f>IF(LEN(S$34&amp;$B108)&lt;&gt;20,"",IF(ISERROR(VLOOKUP(S$34&amp;$B108,'BASES DE DATOS'!$F$3:$J$1796,4,0))=TRUE,"",$B108&amp;" "&amp;VLOOKUP(S$34&amp;$B108,'BASES DE DATOS'!$F$3:$J$1796,4,0)))</f>
        <v>#REF!</v>
      </c>
      <c r="T108" t="e">
        <f>IF(LEN(T$34&amp;$B108)&lt;&gt;20,"",IF(ISERROR(VLOOKUP(T$34&amp;$B108,'BASES DE DATOS'!$F$3:$J$1796,4,0))=TRUE,"",$B108&amp;" "&amp;VLOOKUP(T$34&amp;$B108,'BASES DE DATOS'!$F$3:$J$1796,4,0)))</f>
        <v>#REF!</v>
      </c>
      <c r="U108" t="e">
        <f>IF(LEN(U$34&amp;$B108)&lt;&gt;20,"",IF(ISERROR(VLOOKUP(U$34&amp;$B108,'BASES DE DATOS'!$F$3:$J$1796,4,0))=TRUE,"",$B108&amp;" "&amp;VLOOKUP(U$34&amp;$B108,'BASES DE DATOS'!$F$3:$J$1796,4,0)))</f>
        <v>#REF!</v>
      </c>
      <c r="V108" t="e">
        <f>IF(LEN(V$34&amp;$B108)&lt;&gt;20,"",IF(ISERROR(VLOOKUP(V$34&amp;$B108,'BASES DE DATOS'!$F$3:$J$1796,4,0))=TRUE,"",$B108&amp;" "&amp;VLOOKUP(V$34&amp;$B108,'BASES DE DATOS'!$F$3:$J$1796,4,0)))</f>
        <v>#REF!</v>
      </c>
    </row>
    <row r="109" spans="1:22" x14ac:dyDescent="0.2">
      <c r="A109">
        <f t="shared" si="0"/>
        <v>477</v>
      </c>
      <c r="B109" s="2" t="s">
        <v>98</v>
      </c>
      <c r="C109" t="e">
        <f>IF(LEN(C$34&amp;$B109)&lt;&gt;20,"",IF(ISERROR(VLOOKUP(C$34&amp;$B109,'BASES DE DATOS'!$F$3:$J$1796,4,0))=TRUE,"",$B109&amp;" "&amp;VLOOKUP(C$34&amp;$B109,'BASES DE DATOS'!$F$3:$J$1796,4,0)))</f>
        <v>#REF!</v>
      </c>
      <c r="D109" t="e">
        <f>IF(LEN(D$34&amp;$B109)&lt;&gt;20,"",IF(ISERROR(VLOOKUP(D$34&amp;$B109,'BASES DE DATOS'!$F$3:$J$1796,4,0))=TRUE,"",$B109&amp;" "&amp;VLOOKUP(D$34&amp;$B109,'BASES DE DATOS'!$F$3:$J$1796,4,0)))</f>
        <v>#REF!</v>
      </c>
      <c r="E109" t="e">
        <f>IF(LEN(E$34&amp;$B109)&lt;&gt;20,"",IF(ISERROR(VLOOKUP(E$34&amp;$B109,'BASES DE DATOS'!$F$3:$J$1796,4,0))=TRUE,"",$B109&amp;" "&amp;VLOOKUP(E$34&amp;$B109,'BASES DE DATOS'!$F$3:$J$1796,4,0)))</f>
        <v>#REF!</v>
      </c>
      <c r="F109" t="e">
        <f>IF(LEN(F$34&amp;$B109)&lt;&gt;20,"",IF(ISERROR(VLOOKUP(F$34&amp;$B109,'BASES DE DATOS'!$F$3:$J$1796,4,0))=TRUE,"",$B109&amp;" "&amp;VLOOKUP(F$34&amp;$B109,'BASES DE DATOS'!$F$3:$J$1796,4,0)))</f>
        <v>#REF!</v>
      </c>
      <c r="G109" t="e">
        <f>IF(LEN(G$34&amp;$B109)&lt;&gt;20,"",IF(ISERROR(VLOOKUP(G$34&amp;$B109,'BASES DE DATOS'!$F$3:$J$1796,4,0))=TRUE,"",$B109&amp;" "&amp;VLOOKUP(G$34&amp;$B109,'BASES DE DATOS'!$F$3:$J$1796,4,0)))</f>
        <v>#REF!</v>
      </c>
      <c r="H109" t="e">
        <f>IF(LEN(H$34&amp;$B109)&lt;&gt;20,"",IF(ISERROR(VLOOKUP(H$34&amp;$B109,'BASES DE DATOS'!$F$3:$J$1796,4,0))=TRUE,"",$B109&amp;" "&amp;VLOOKUP(H$34&amp;$B109,'BASES DE DATOS'!$F$3:$J$1796,4,0)))</f>
        <v>#REF!</v>
      </c>
      <c r="I109" t="e">
        <f>IF(LEN(I$34&amp;$B109)&lt;&gt;20,"",IF(ISERROR(VLOOKUP(I$34&amp;$B109,'BASES DE DATOS'!$F$3:$J$1796,4,0))=TRUE,"",$B109&amp;" "&amp;VLOOKUP(I$34&amp;$B109,'BASES DE DATOS'!$F$3:$J$1796,4,0)))</f>
        <v>#REF!</v>
      </c>
      <c r="J109" t="e">
        <f>IF(LEN(J$34&amp;$B109)&lt;&gt;20,"",IF(ISERROR(VLOOKUP(J$34&amp;$B109,'BASES DE DATOS'!$F$3:$J$1796,4,0))=TRUE,"",$B109&amp;" "&amp;VLOOKUP(J$34&amp;$B109,'BASES DE DATOS'!$F$3:$J$1796,4,0)))</f>
        <v>#REF!</v>
      </c>
      <c r="K109" t="e">
        <f>IF(LEN(K$34&amp;$B109)&lt;&gt;20,"",IF(ISERROR(VLOOKUP(K$34&amp;$B109,'BASES DE DATOS'!$F$3:$J$1796,4,0))=TRUE,"",$B109&amp;" "&amp;VLOOKUP(K$34&amp;$B109,'BASES DE DATOS'!$F$3:$J$1796,4,0)))</f>
        <v>#REF!</v>
      </c>
      <c r="L109" t="e">
        <f>IF(LEN(L$34&amp;$B109)&lt;&gt;20,"",IF(ISERROR(VLOOKUP(L$34&amp;$B109,'BASES DE DATOS'!$F$3:$J$1796,4,0))=TRUE,"",$B109&amp;" "&amp;VLOOKUP(L$34&amp;$B109,'BASES DE DATOS'!$F$3:$J$1796,4,0)))</f>
        <v>#REF!</v>
      </c>
      <c r="M109" t="e">
        <f>IF(LEN(M$34&amp;$B109)&lt;&gt;20,"",IF(ISERROR(VLOOKUP(M$34&amp;$B109,'BASES DE DATOS'!$F$3:$J$1796,4,0))=TRUE,"",$B109&amp;" "&amp;VLOOKUP(M$34&amp;$B109,'BASES DE DATOS'!$F$3:$J$1796,4,0)))</f>
        <v>#REF!</v>
      </c>
      <c r="N109" t="e">
        <f>IF(LEN(N$34&amp;$B109)&lt;&gt;20,"",IF(ISERROR(VLOOKUP(N$34&amp;$B109,'BASES DE DATOS'!$F$3:$J$1796,4,0))=TRUE,"",$B109&amp;" "&amp;VLOOKUP(N$34&amp;$B109,'BASES DE DATOS'!$F$3:$J$1796,4,0)))</f>
        <v>#REF!</v>
      </c>
      <c r="O109" t="e">
        <f>IF(LEN(O$34&amp;$B109)&lt;&gt;20,"",IF(ISERROR(VLOOKUP(O$34&amp;$B109,'BASES DE DATOS'!$F$3:$J$1796,4,0))=TRUE,"",$B109&amp;" "&amp;VLOOKUP(O$34&amp;$B109,'BASES DE DATOS'!$F$3:$J$1796,4,0)))</f>
        <v>#REF!</v>
      </c>
      <c r="P109" t="e">
        <f>IF(LEN(P$34&amp;$B109)&lt;&gt;20,"",IF(ISERROR(VLOOKUP(P$34&amp;$B109,'BASES DE DATOS'!$F$3:$J$1796,4,0))=TRUE,"",$B109&amp;" "&amp;VLOOKUP(P$34&amp;$B109,'BASES DE DATOS'!$F$3:$J$1796,4,0)))</f>
        <v>#REF!</v>
      </c>
      <c r="Q109" t="e">
        <f>IF(LEN(Q$34&amp;$B109)&lt;&gt;20,"",IF(ISERROR(VLOOKUP(Q$34&amp;$B109,'BASES DE DATOS'!$F$3:$J$1796,4,0))=TRUE,"",$B109&amp;" "&amp;VLOOKUP(Q$34&amp;$B109,'BASES DE DATOS'!$F$3:$J$1796,4,0)))</f>
        <v>#REF!</v>
      </c>
      <c r="R109" t="e">
        <f>IF(LEN(R$34&amp;$B109)&lt;&gt;20,"",IF(ISERROR(VLOOKUP(R$34&amp;$B109,'BASES DE DATOS'!$F$3:$J$1796,4,0))=TRUE,"",$B109&amp;" "&amp;VLOOKUP(R$34&amp;$B109,'BASES DE DATOS'!$F$3:$J$1796,4,0)))</f>
        <v>#REF!</v>
      </c>
      <c r="S109" t="e">
        <f>IF(LEN(S$34&amp;$B109)&lt;&gt;20,"",IF(ISERROR(VLOOKUP(S$34&amp;$B109,'BASES DE DATOS'!$F$3:$J$1796,4,0))=TRUE,"",$B109&amp;" "&amp;VLOOKUP(S$34&amp;$B109,'BASES DE DATOS'!$F$3:$J$1796,4,0)))</f>
        <v>#REF!</v>
      </c>
      <c r="T109" t="e">
        <f>IF(LEN(T$34&amp;$B109)&lt;&gt;20,"",IF(ISERROR(VLOOKUP(T$34&amp;$B109,'BASES DE DATOS'!$F$3:$J$1796,4,0))=TRUE,"",$B109&amp;" "&amp;VLOOKUP(T$34&amp;$B109,'BASES DE DATOS'!$F$3:$J$1796,4,0)))</f>
        <v>#REF!</v>
      </c>
      <c r="U109" t="e">
        <f>IF(LEN(U$34&amp;$B109)&lt;&gt;20,"",IF(ISERROR(VLOOKUP(U$34&amp;$B109,'BASES DE DATOS'!$F$3:$J$1796,4,0))=TRUE,"",$B109&amp;" "&amp;VLOOKUP(U$34&amp;$B109,'BASES DE DATOS'!$F$3:$J$1796,4,0)))</f>
        <v>#REF!</v>
      </c>
      <c r="V109" t="e">
        <f>IF(LEN(V$34&amp;$B109)&lt;&gt;20,"",IF(ISERROR(VLOOKUP(V$34&amp;$B109,'BASES DE DATOS'!$F$3:$J$1796,4,0))=TRUE,"",$B109&amp;" "&amp;VLOOKUP(V$34&amp;$B109,'BASES DE DATOS'!$F$3:$J$1796,4,0)))</f>
        <v>#REF!</v>
      </c>
    </row>
    <row r="110" spans="1:22" x14ac:dyDescent="0.2">
      <c r="A110">
        <f t="shared" si="0"/>
        <v>483</v>
      </c>
      <c r="B110" s="2" t="s">
        <v>99</v>
      </c>
      <c r="C110" t="e">
        <f>IF(LEN(C$34&amp;$B110)&lt;&gt;20,"",IF(ISERROR(VLOOKUP(C$34&amp;$B110,'BASES DE DATOS'!$F$3:$J$1796,4,0))=TRUE,"",$B110&amp;" "&amp;VLOOKUP(C$34&amp;$B110,'BASES DE DATOS'!$F$3:$J$1796,4,0)))</f>
        <v>#REF!</v>
      </c>
      <c r="D110" t="e">
        <f>IF(LEN(D$34&amp;$B110)&lt;&gt;20,"",IF(ISERROR(VLOOKUP(D$34&amp;$B110,'BASES DE DATOS'!$F$3:$J$1796,4,0))=TRUE,"",$B110&amp;" "&amp;VLOOKUP(D$34&amp;$B110,'BASES DE DATOS'!$F$3:$J$1796,4,0)))</f>
        <v>#REF!</v>
      </c>
      <c r="E110" t="e">
        <f>IF(LEN(E$34&amp;$B110)&lt;&gt;20,"",IF(ISERROR(VLOOKUP(E$34&amp;$B110,'BASES DE DATOS'!$F$3:$J$1796,4,0))=TRUE,"",$B110&amp;" "&amp;VLOOKUP(E$34&amp;$B110,'BASES DE DATOS'!$F$3:$J$1796,4,0)))</f>
        <v>#REF!</v>
      </c>
      <c r="F110" t="e">
        <f>IF(LEN(F$34&amp;$B110)&lt;&gt;20,"",IF(ISERROR(VLOOKUP(F$34&amp;$B110,'BASES DE DATOS'!$F$3:$J$1796,4,0))=TRUE,"",$B110&amp;" "&amp;VLOOKUP(F$34&amp;$B110,'BASES DE DATOS'!$F$3:$J$1796,4,0)))</f>
        <v>#REF!</v>
      </c>
      <c r="G110" t="e">
        <f>IF(LEN(G$34&amp;$B110)&lt;&gt;20,"",IF(ISERROR(VLOOKUP(G$34&amp;$B110,'BASES DE DATOS'!$F$3:$J$1796,4,0))=TRUE,"",$B110&amp;" "&amp;VLOOKUP(G$34&amp;$B110,'BASES DE DATOS'!$F$3:$J$1796,4,0)))</f>
        <v>#REF!</v>
      </c>
      <c r="H110" t="e">
        <f>IF(LEN(H$34&amp;$B110)&lt;&gt;20,"",IF(ISERROR(VLOOKUP(H$34&amp;$B110,'BASES DE DATOS'!$F$3:$J$1796,4,0))=TRUE,"",$B110&amp;" "&amp;VLOOKUP(H$34&amp;$B110,'BASES DE DATOS'!$F$3:$J$1796,4,0)))</f>
        <v>#REF!</v>
      </c>
      <c r="I110" t="e">
        <f>IF(LEN(I$34&amp;$B110)&lt;&gt;20,"",IF(ISERROR(VLOOKUP(I$34&amp;$B110,'BASES DE DATOS'!$F$3:$J$1796,4,0))=TRUE,"",$B110&amp;" "&amp;VLOOKUP(I$34&amp;$B110,'BASES DE DATOS'!$F$3:$J$1796,4,0)))</f>
        <v>#REF!</v>
      </c>
      <c r="J110" t="e">
        <f>IF(LEN(J$34&amp;$B110)&lt;&gt;20,"",IF(ISERROR(VLOOKUP(J$34&amp;$B110,'BASES DE DATOS'!$F$3:$J$1796,4,0))=TRUE,"",$B110&amp;" "&amp;VLOOKUP(J$34&amp;$B110,'BASES DE DATOS'!$F$3:$J$1796,4,0)))</f>
        <v>#REF!</v>
      </c>
      <c r="K110" t="e">
        <f>IF(LEN(K$34&amp;$B110)&lt;&gt;20,"",IF(ISERROR(VLOOKUP(K$34&amp;$B110,'BASES DE DATOS'!$F$3:$J$1796,4,0))=TRUE,"",$B110&amp;" "&amp;VLOOKUP(K$34&amp;$B110,'BASES DE DATOS'!$F$3:$J$1796,4,0)))</f>
        <v>#REF!</v>
      </c>
      <c r="L110" t="e">
        <f>IF(LEN(L$34&amp;$B110)&lt;&gt;20,"",IF(ISERROR(VLOOKUP(L$34&amp;$B110,'BASES DE DATOS'!$F$3:$J$1796,4,0))=TRUE,"",$B110&amp;" "&amp;VLOOKUP(L$34&amp;$B110,'BASES DE DATOS'!$F$3:$J$1796,4,0)))</f>
        <v>#REF!</v>
      </c>
      <c r="M110" t="e">
        <f>IF(LEN(M$34&amp;$B110)&lt;&gt;20,"",IF(ISERROR(VLOOKUP(M$34&amp;$B110,'BASES DE DATOS'!$F$3:$J$1796,4,0))=TRUE,"",$B110&amp;" "&amp;VLOOKUP(M$34&amp;$B110,'BASES DE DATOS'!$F$3:$J$1796,4,0)))</f>
        <v>#REF!</v>
      </c>
      <c r="N110" t="e">
        <f>IF(LEN(N$34&amp;$B110)&lt;&gt;20,"",IF(ISERROR(VLOOKUP(N$34&amp;$B110,'BASES DE DATOS'!$F$3:$J$1796,4,0))=TRUE,"",$B110&amp;" "&amp;VLOOKUP(N$34&amp;$B110,'BASES DE DATOS'!$F$3:$J$1796,4,0)))</f>
        <v>#REF!</v>
      </c>
      <c r="O110" t="e">
        <f>IF(LEN(O$34&amp;$B110)&lt;&gt;20,"",IF(ISERROR(VLOOKUP(O$34&amp;$B110,'BASES DE DATOS'!$F$3:$J$1796,4,0))=TRUE,"",$B110&amp;" "&amp;VLOOKUP(O$34&amp;$B110,'BASES DE DATOS'!$F$3:$J$1796,4,0)))</f>
        <v>#REF!</v>
      </c>
      <c r="P110" t="e">
        <f>IF(LEN(P$34&amp;$B110)&lt;&gt;20,"",IF(ISERROR(VLOOKUP(P$34&amp;$B110,'BASES DE DATOS'!$F$3:$J$1796,4,0))=TRUE,"",$B110&amp;" "&amp;VLOOKUP(P$34&amp;$B110,'BASES DE DATOS'!$F$3:$J$1796,4,0)))</f>
        <v>#REF!</v>
      </c>
      <c r="Q110" t="e">
        <f>IF(LEN(Q$34&amp;$B110)&lt;&gt;20,"",IF(ISERROR(VLOOKUP(Q$34&amp;$B110,'BASES DE DATOS'!$F$3:$J$1796,4,0))=TRUE,"",$B110&amp;" "&amp;VLOOKUP(Q$34&amp;$B110,'BASES DE DATOS'!$F$3:$J$1796,4,0)))</f>
        <v>#REF!</v>
      </c>
      <c r="R110" t="e">
        <f>IF(LEN(R$34&amp;$B110)&lt;&gt;20,"",IF(ISERROR(VLOOKUP(R$34&amp;$B110,'BASES DE DATOS'!$F$3:$J$1796,4,0))=TRUE,"",$B110&amp;" "&amp;VLOOKUP(R$34&amp;$B110,'BASES DE DATOS'!$F$3:$J$1796,4,0)))</f>
        <v>#REF!</v>
      </c>
      <c r="S110" t="e">
        <f>IF(LEN(S$34&amp;$B110)&lt;&gt;20,"",IF(ISERROR(VLOOKUP(S$34&amp;$B110,'BASES DE DATOS'!$F$3:$J$1796,4,0))=TRUE,"",$B110&amp;" "&amp;VLOOKUP(S$34&amp;$B110,'BASES DE DATOS'!$F$3:$J$1796,4,0)))</f>
        <v>#REF!</v>
      </c>
      <c r="T110" t="e">
        <f>IF(LEN(T$34&amp;$B110)&lt;&gt;20,"",IF(ISERROR(VLOOKUP(T$34&amp;$B110,'BASES DE DATOS'!$F$3:$J$1796,4,0))=TRUE,"",$B110&amp;" "&amp;VLOOKUP(T$34&amp;$B110,'BASES DE DATOS'!$F$3:$J$1796,4,0)))</f>
        <v>#REF!</v>
      </c>
      <c r="U110" t="e">
        <f>IF(LEN(U$34&amp;$B110)&lt;&gt;20,"",IF(ISERROR(VLOOKUP(U$34&amp;$B110,'BASES DE DATOS'!$F$3:$J$1796,4,0))=TRUE,"",$B110&amp;" "&amp;VLOOKUP(U$34&amp;$B110,'BASES DE DATOS'!$F$3:$J$1796,4,0)))</f>
        <v>#REF!</v>
      </c>
      <c r="V110" t="e">
        <f>IF(LEN(V$34&amp;$B110)&lt;&gt;20,"",IF(ISERROR(VLOOKUP(V$34&amp;$B110,'BASES DE DATOS'!$F$3:$J$1796,4,0))=TRUE,"",$B110&amp;" "&amp;VLOOKUP(V$34&amp;$B110,'BASES DE DATOS'!$F$3:$J$1796,4,0)))</f>
        <v>#REF!</v>
      </c>
    </row>
    <row r="111" spans="1:22" x14ac:dyDescent="0.2">
      <c r="A111">
        <f t="shared" si="0"/>
        <v>489</v>
      </c>
      <c r="B111" s="2" t="s">
        <v>100</v>
      </c>
      <c r="C111" t="e">
        <f>IF(LEN(C$34&amp;$B111)&lt;&gt;20,"",IF(ISERROR(VLOOKUP(C$34&amp;$B111,'BASES DE DATOS'!$F$3:$J$1796,4,0))=TRUE,"",$B111&amp;" "&amp;VLOOKUP(C$34&amp;$B111,'BASES DE DATOS'!$F$3:$J$1796,4,0)))</f>
        <v>#REF!</v>
      </c>
      <c r="D111" t="e">
        <f>IF(LEN(D$34&amp;$B111)&lt;&gt;20,"",IF(ISERROR(VLOOKUP(D$34&amp;$B111,'BASES DE DATOS'!$F$3:$J$1796,4,0))=TRUE,"",$B111&amp;" "&amp;VLOOKUP(D$34&amp;$B111,'BASES DE DATOS'!$F$3:$J$1796,4,0)))</f>
        <v>#REF!</v>
      </c>
      <c r="E111" t="e">
        <f>IF(LEN(E$34&amp;$B111)&lt;&gt;20,"",IF(ISERROR(VLOOKUP(E$34&amp;$B111,'BASES DE DATOS'!$F$3:$J$1796,4,0))=TRUE,"",$B111&amp;" "&amp;VLOOKUP(E$34&amp;$B111,'BASES DE DATOS'!$F$3:$J$1796,4,0)))</f>
        <v>#REF!</v>
      </c>
      <c r="F111" t="e">
        <f>IF(LEN(F$34&amp;$B111)&lt;&gt;20,"",IF(ISERROR(VLOOKUP(F$34&amp;$B111,'BASES DE DATOS'!$F$3:$J$1796,4,0))=TRUE,"",$B111&amp;" "&amp;VLOOKUP(F$34&amp;$B111,'BASES DE DATOS'!$F$3:$J$1796,4,0)))</f>
        <v>#REF!</v>
      </c>
      <c r="G111" t="e">
        <f>IF(LEN(G$34&amp;$B111)&lt;&gt;20,"",IF(ISERROR(VLOOKUP(G$34&amp;$B111,'BASES DE DATOS'!$F$3:$J$1796,4,0))=TRUE,"",$B111&amp;" "&amp;VLOOKUP(G$34&amp;$B111,'BASES DE DATOS'!$F$3:$J$1796,4,0)))</f>
        <v>#REF!</v>
      </c>
      <c r="H111" t="e">
        <f>IF(LEN(H$34&amp;$B111)&lt;&gt;20,"",IF(ISERROR(VLOOKUP(H$34&amp;$B111,'BASES DE DATOS'!$F$3:$J$1796,4,0))=TRUE,"",$B111&amp;" "&amp;VLOOKUP(H$34&amp;$B111,'BASES DE DATOS'!$F$3:$J$1796,4,0)))</f>
        <v>#REF!</v>
      </c>
      <c r="I111" t="e">
        <f>IF(LEN(I$34&amp;$B111)&lt;&gt;20,"",IF(ISERROR(VLOOKUP(I$34&amp;$B111,'BASES DE DATOS'!$F$3:$J$1796,4,0))=TRUE,"",$B111&amp;" "&amp;VLOOKUP(I$34&amp;$B111,'BASES DE DATOS'!$F$3:$J$1796,4,0)))</f>
        <v>#REF!</v>
      </c>
      <c r="J111" t="e">
        <f>IF(LEN(J$34&amp;$B111)&lt;&gt;20,"",IF(ISERROR(VLOOKUP(J$34&amp;$B111,'BASES DE DATOS'!$F$3:$J$1796,4,0))=TRUE,"",$B111&amp;" "&amp;VLOOKUP(J$34&amp;$B111,'BASES DE DATOS'!$F$3:$J$1796,4,0)))</f>
        <v>#REF!</v>
      </c>
      <c r="K111" t="e">
        <f>IF(LEN(K$34&amp;$B111)&lt;&gt;20,"",IF(ISERROR(VLOOKUP(K$34&amp;$B111,'BASES DE DATOS'!$F$3:$J$1796,4,0))=TRUE,"",$B111&amp;" "&amp;VLOOKUP(K$34&amp;$B111,'BASES DE DATOS'!$F$3:$J$1796,4,0)))</f>
        <v>#REF!</v>
      </c>
      <c r="L111" t="e">
        <f>IF(LEN(L$34&amp;$B111)&lt;&gt;20,"",IF(ISERROR(VLOOKUP(L$34&amp;$B111,'BASES DE DATOS'!$F$3:$J$1796,4,0))=TRUE,"",$B111&amp;" "&amp;VLOOKUP(L$34&amp;$B111,'BASES DE DATOS'!$F$3:$J$1796,4,0)))</f>
        <v>#REF!</v>
      </c>
      <c r="M111" t="e">
        <f>IF(LEN(M$34&amp;$B111)&lt;&gt;20,"",IF(ISERROR(VLOOKUP(M$34&amp;$B111,'BASES DE DATOS'!$F$3:$J$1796,4,0))=TRUE,"",$B111&amp;" "&amp;VLOOKUP(M$34&amp;$B111,'BASES DE DATOS'!$F$3:$J$1796,4,0)))</f>
        <v>#REF!</v>
      </c>
      <c r="N111" t="e">
        <f>IF(LEN(N$34&amp;$B111)&lt;&gt;20,"",IF(ISERROR(VLOOKUP(N$34&amp;$B111,'BASES DE DATOS'!$F$3:$J$1796,4,0))=TRUE,"",$B111&amp;" "&amp;VLOOKUP(N$34&amp;$B111,'BASES DE DATOS'!$F$3:$J$1796,4,0)))</f>
        <v>#REF!</v>
      </c>
      <c r="O111" t="e">
        <f>IF(LEN(O$34&amp;$B111)&lt;&gt;20,"",IF(ISERROR(VLOOKUP(O$34&amp;$B111,'BASES DE DATOS'!$F$3:$J$1796,4,0))=TRUE,"",$B111&amp;" "&amp;VLOOKUP(O$34&amp;$B111,'BASES DE DATOS'!$F$3:$J$1796,4,0)))</f>
        <v>#REF!</v>
      </c>
      <c r="P111" t="e">
        <f>IF(LEN(P$34&amp;$B111)&lt;&gt;20,"",IF(ISERROR(VLOOKUP(P$34&amp;$B111,'BASES DE DATOS'!$F$3:$J$1796,4,0))=TRUE,"",$B111&amp;" "&amp;VLOOKUP(P$34&amp;$B111,'BASES DE DATOS'!$F$3:$J$1796,4,0)))</f>
        <v>#REF!</v>
      </c>
      <c r="Q111" t="e">
        <f>IF(LEN(Q$34&amp;$B111)&lt;&gt;20,"",IF(ISERROR(VLOOKUP(Q$34&amp;$B111,'BASES DE DATOS'!$F$3:$J$1796,4,0))=TRUE,"",$B111&amp;" "&amp;VLOOKUP(Q$34&amp;$B111,'BASES DE DATOS'!$F$3:$J$1796,4,0)))</f>
        <v>#REF!</v>
      </c>
      <c r="R111" t="e">
        <f>IF(LEN(R$34&amp;$B111)&lt;&gt;20,"",IF(ISERROR(VLOOKUP(R$34&amp;$B111,'BASES DE DATOS'!$F$3:$J$1796,4,0))=TRUE,"",$B111&amp;" "&amp;VLOOKUP(R$34&amp;$B111,'BASES DE DATOS'!$F$3:$J$1796,4,0)))</f>
        <v>#REF!</v>
      </c>
      <c r="S111" t="e">
        <f>IF(LEN(S$34&amp;$B111)&lt;&gt;20,"",IF(ISERROR(VLOOKUP(S$34&amp;$B111,'BASES DE DATOS'!$F$3:$J$1796,4,0))=TRUE,"",$B111&amp;" "&amp;VLOOKUP(S$34&amp;$B111,'BASES DE DATOS'!$F$3:$J$1796,4,0)))</f>
        <v>#REF!</v>
      </c>
      <c r="T111" t="e">
        <f>IF(LEN(T$34&amp;$B111)&lt;&gt;20,"",IF(ISERROR(VLOOKUP(T$34&amp;$B111,'BASES DE DATOS'!$F$3:$J$1796,4,0))=TRUE,"",$B111&amp;" "&amp;VLOOKUP(T$34&amp;$B111,'BASES DE DATOS'!$F$3:$J$1796,4,0)))</f>
        <v>#REF!</v>
      </c>
      <c r="U111" t="e">
        <f>IF(LEN(U$34&amp;$B111)&lt;&gt;20,"",IF(ISERROR(VLOOKUP(U$34&amp;$B111,'BASES DE DATOS'!$F$3:$J$1796,4,0))=TRUE,"",$B111&amp;" "&amp;VLOOKUP(U$34&amp;$B111,'BASES DE DATOS'!$F$3:$J$1796,4,0)))</f>
        <v>#REF!</v>
      </c>
      <c r="V111" t="e">
        <f>IF(LEN(V$34&amp;$B111)&lt;&gt;20,"",IF(ISERROR(VLOOKUP(V$34&amp;$B111,'BASES DE DATOS'!$F$3:$J$1796,4,0))=TRUE,"",$B111&amp;" "&amp;VLOOKUP(V$34&amp;$B111,'BASES DE DATOS'!$F$3:$J$1796,4,0)))</f>
        <v>#REF!</v>
      </c>
    </row>
    <row r="112" spans="1:22" x14ac:dyDescent="0.2">
      <c r="A112">
        <f t="shared" si="0"/>
        <v>495</v>
      </c>
      <c r="B112" s="2" t="s">
        <v>101</v>
      </c>
      <c r="C112" t="e">
        <f>IF(LEN(C$34&amp;$B112)&lt;&gt;20,"",IF(ISERROR(VLOOKUP(C$34&amp;$B112,'BASES DE DATOS'!$F$3:$J$1796,4,0))=TRUE,"",$B112&amp;" "&amp;VLOOKUP(C$34&amp;$B112,'BASES DE DATOS'!$F$3:$J$1796,4,0)))</f>
        <v>#REF!</v>
      </c>
      <c r="D112" t="e">
        <f>IF(LEN(D$34&amp;$B112)&lt;&gt;20,"",IF(ISERROR(VLOOKUP(D$34&amp;$B112,'BASES DE DATOS'!$F$3:$J$1796,4,0))=TRUE,"",$B112&amp;" "&amp;VLOOKUP(D$34&amp;$B112,'BASES DE DATOS'!$F$3:$J$1796,4,0)))</f>
        <v>#REF!</v>
      </c>
      <c r="E112" t="e">
        <f>IF(LEN(E$34&amp;$B112)&lt;&gt;20,"",IF(ISERROR(VLOOKUP(E$34&amp;$B112,'BASES DE DATOS'!$F$3:$J$1796,4,0))=TRUE,"",$B112&amp;" "&amp;VLOOKUP(E$34&amp;$B112,'BASES DE DATOS'!$F$3:$J$1796,4,0)))</f>
        <v>#REF!</v>
      </c>
      <c r="F112" t="e">
        <f>IF(LEN(F$34&amp;$B112)&lt;&gt;20,"",IF(ISERROR(VLOOKUP(F$34&amp;$B112,'BASES DE DATOS'!$F$3:$J$1796,4,0))=TRUE,"",$B112&amp;" "&amp;VLOOKUP(F$34&amp;$B112,'BASES DE DATOS'!$F$3:$J$1796,4,0)))</f>
        <v>#REF!</v>
      </c>
      <c r="G112" t="e">
        <f>IF(LEN(G$34&amp;$B112)&lt;&gt;20,"",IF(ISERROR(VLOOKUP(G$34&amp;$B112,'BASES DE DATOS'!$F$3:$J$1796,4,0))=TRUE,"",$B112&amp;" "&amp;VLOOKUP(G$34&amp;$B112,'BASES DE DATOS'!$F$3:$J$1796,4,0)))</f>
        <v>#REF!</v>
      </c>
      <c r="H112" t="e">
        <f>IF(LEN(H$34&amp;$B112)&lt;&gt;20,"",IF(ISERROR(VLOOKUP(H$34&amp;$B112,'BASES DE DATOS'!$F$3:$J$1796,4,0))=TRUE,"",$B112&amp;" "&amp;VLOOKUP(H$34&amp;$B112,'BASES DE DATOS'!$F$3:$J$1796,4,0)))</f>
        <v>#REF!</v>
      </c>
      <c r="I112" t="e">
        <f>IF(LEN(I$34&amp;$B112)&lt;&gt;20,"",IF(ISERROR(VLOOKUP(I$34&amp;$B112,'BASES DE DATOS'!$F$3:$J$1796,4,0))=TRUE,"",$B112&amp;" "&amp;VLOOKUP(I$34&amp;$B112,'BASES DE DATOS'!$F$3:$J$1796,4,0)))</f>
        <v>#REF!</v>
      </c>
      <c r="J112" t="e">
        <f>IF(LEN(J$34&amp;$B112)&lt;&gt;20,"",IF(ISERROR(VLOOKUP(J$34&amp;$B112,'BASES DE DATOS'!$F$3:$J$1796,4,0))=TRUE,"",$B112&amp;" "&amp;VLOOKUP(J$34&amp;$B112,'BASES DE DATOS'!$F$3:$J$1796,4,0)))</f>
        <v>#REF!</v>
      </c>
      <c r="K112" t="e">
        <f>IF(LEN(K$34&amp;$B112)&lt;&gt;20,"",IF(ISERROR(VLOOKUP(K$34&amp;$B112,'BASES DE DATOS'!$F$3:$J$1796,4,0))=TRUE,"",$B112&amp;" "&amp;VLOOKUP(K$34&amp;$B112,'BASES DE DATOS'!$F$3:$J$1796,4,0)))</f>
        <v>#REF!</v>
      </c>
      <c r="L112" t="e">
        <f>IF(LEN(L$34&amp;$B112)&lt;&gt;20,"",IF(ISERROR(VLOOKUP(L$34&amp;$B112,'BASES DE DATOS'!$F$3:$J$1796,4,0))=TRUE,"",$B112&amp;" "&amp;VLOOKUP(L$34&amp;$B112,'BASES DE DATOS'!$F$3:$J$1796,4,0)))</f>
        <v>#REF!</v>
      </c>
      <c r="M112" t="e">
        <f>IF(LEN(M$34&amp;$B112)&lt;&gt;20,"",IF(ISERROR(VLOOKUP(M$34&amp;$B112,'BASES DE DATOS'!$F$3:$J$1796,4,0))=TRUE,"",$B112&amp;" "&amp;VLOOKUP(M$34&amp;$B112,'BASES DE DATOS'!$F$3:$J$1796,4,0)))</f>
        <v>#REF!</v>
      </c>
      <c r="N112" t="e">
        <f>IF(LEN(N$34&amp;$B112)&lt;&gt;20,"",IF(ISERROR(VLOOKUP(N$34&amp;$B112,'BASES DE DATOS'!$F$3:$J$1796,4,0))=TRUE,"",$B112&amp;" "&amp;VLOOKUP(N$34&amp;$B112,'BASES DE DATOS'!$F$3:$J$1796,4,0)))</f>
        <v>#REF!</v>
      </c>
      <c r="O112" t="e">
        <f>IF(LEN(O$34&amp;$B112)&lt;&gt;20,"",IF(ISERROR(VLOOKUP(O$34&amp;$B112,'BASES DE DATOS'!$F$3:$J$1796,4,0))=TRUE,"",$B112&amp;" "&amp;VLOOKUP(O$34&amp;$B112,'BASES DE DATOS'!$F$3:$J$1796,4,0)))</f>
        <v>#REF!</v>
      </c>
      <c r="P112" t="e">
        <f>IF(LEN(P$34&amp;$B112)&lt;&gt;20,"",IF(ISERROR(VLOOKUP(P$34&amp;$B112,'BASES DE DATOS'!$F$3:$J$1796,4,0))=TRUE,"",$B112&amp;" "&amp;VLOOKUP(P$34&amp;$B112,'BASES DE DATOS'!$F$3:$J$1796,4,0)))</f>
        <v>#REF!</v>
      </c>
      <c r="Q112" t="e">
        <f>IF(LEN(Q$34&amp;$B112)&lt;&gt;20,"",IF(ISERROR(VLOOKUP(Q$34&amp;$B112,'BASES DE DATOS'!$F$3:$J$1796,4,0))=TRUE,"",$B112&amp;" "&amp;VLOOKUP(Q$34&amp;$B112,'BASES DE DATOS'!$F$3:$J$1796,4,0)))</f>
        <v>#REF!</v>
      </c>
      <c r="R112" t="e">
        <f>IF(LEN(R$34&amp;$B112)&lt;&gt;20,"",IF(ISERROR(VLOOKUP(R$34&amp;$B112,'BASES DE DATOS'!$F$3:$J$1796,4,0))=TRUE,"",$B112&amp;" "&amp;VLOOKUP(R$34&amp;$B112,'BASES DE DATOS'!$F$3:$J$1796,4,0)))</f>
        <v>#REF!</v>
      </c>
      <c r="S112" t="e">
        <f>IF(LEN(S$34&amp;$B112)&lt;&gt;20,"",IF(ISERROR(VLOOKUP(S$34&amp;$B112,'BASES DE DATOS'!$F$3:$J$1796,4,0))=TRUE,"",$B112&amp;" "&amp;VLOOKUP(S$34&amp;$B112,'BASES DE DATOS'!$F$3:$J$1796,4,0)))</f>
        <v>#REF!</v>
      </c>
      <c r="T112" t="e">
        <f>IF(LEN(T$34&amp;$B112)&lt;&gt;20,"",IF(ISERROR(VLOOKUP(T$34&amp;$B112,'BASES DE DATOS'!$F$3:$J$1796,4,0))=TRUE,"",$B112&amp;" "&amp;VLOOKUP(T$34&amp;$B112,'BASES DE DATOS'!$F$3:$J$1796,4,0)))</f>
        <v>#REF!</v>
      </c>
      <c r="U112" t="e">
        <f>IF(LEN(U$34&amp;$B112)&lt;&gt;20,"",IF(ISERROR(VLOOKUP(U$34&amp;$B112,'BASES DE DATOS'!$F$3:$J$1796,4,0))=TRUE,"",$B112&amp;" "&amp;VLOOKUP(U$34&amp;$B112,'BASES DE DATOS'!$F$3:$J$1796,4,0)))</f>
        <v>#REF!</v>
      </c>
      <c r="V112" t="e">
        <f>IF(LEN(V$34&amp;$B112)&lt;&gt;20,"",IF(ISERROR(VLOOKUP(V$34&amp;$B112,'BASES DE DATOS'!$F$3:$J$1796,4,0))=TRUE,"",$B112&amp;" "&amp;VLOOKUP(V$34&amp;$B112,'BASES DE DATOS'!$F$3:$J$1796,4,0)))</f>
        <v>#REF!</v>
      </c>
    </row>
    <row r="113" spans="1:22" x14ac:dyDescent="0.2">
      <c r="A113">
        <f t="shared" si="0"/>
        <v>501</v>
      </c>
      <c r="B113" s="2" t="s">
        <v>102</v>
      </c>
      <c r="C113" t="e">
        <f>IF(LEN(C$34&amp;$B113)&lt;&gt;20,"",IF(ISERROR(VLOOKUP(C$34&amp;$B113,'BASES DE DATOS'!$F$3:$J$1796,4,0))=TRUE,"",$B113&amp;" "&amp;VLOOKUP(C$34&amp;$B113,'BASES DE DATOS'!$F$3:$J$1796,4,0)))</f>
        <v>#REF!</v>
      </c>
      <c r="D113" t="e">
        <f>IF(LEN(D$34&amp;$B113)&lt;&gt;20,"",IF(ISERROR(VLOOKUP(D$34&amp;$B113,'BASES DE DATOS'!$F$3:$J$1796,4,0))=TRUE,"",$B113&amp;" "&amp;VLOOKUP(D$34&amp;$B113,'BASES DE DATOS'!$F$3:$J$1796,4,0)))</f>
        <v>#REF!</v>
      </c>
      <c r="E113" t="e">
        <f>IF(LEN(E$34&amp;$B113)&lt;&gt;20,"",IF(ISERROR(VLOOKUP(E$34&amp;$B113,'BASES DE DATOS'!$F$3:$J$1796,4,0))=TRUE,"",$B113&amp;" "&amp;VLOOKUP(E$34&amp;$B113,'BASES DE DATOS'!$F$3:$J$1796,4,0)))</f>
        <v>#REF!</v>
      </c>
      <c r="F113" t="e">
        <f>IF(LEN(F$34&amp;$B113)&lt;&gt;20,"",IF(ISERROR(VLOOKUP(F$34&amp;$B113,'BASES DE DATOS'!$F$3:$J$1796,4,0))=TRUE,"",$B113&amp;" "&amp;VLOOKUP(F$34&amp;$B113,'BASES DE DATOS'!$F$3:$J$1796,4,0)))</f>
        <v>#REF!</v>
      </c>
      <c r="G113" t="e">
        <f>IF(LEN(G$34&amp;$B113)&lt;&gt;20,"",IF(ISERROR(VLOOKUP(G$34&amp;$B113,'BASES DE DATOS'!$F$3:$J$1796,4,0))=TRUE,"",$B113&amp;" "&amp;VLOOKUP(G$34&amp;$B113,'BASES DE DATOS'!$F$3:$J$1796,4,0)))</f>
        <v>#REF!</v>
      </c>
      <c r="H113" t="e">
        <f>IF(LEN(H$34&amp;$B113)&lt;&gt;20,"",IF(ISERROR(VLOOKUP(H$34&amp;$B113,'BASES DE DATOS'!$F$3:$J$1796,4,0))=TRUE,"",$B113&amp;" "&amp;VLOOKUP(H$34&amp;$B113,'BASES DE DATOS'!$F$3:$J$1796,4,0)))</f>
        <v>#REF!</v>
      </c>
      <c r="I113" t="e">
        <f>IF(LEN(I$34&amp;$B113)&lt;&gt;20,"",IF(ISERROR(VLOOKUP(I$34&amp;$B113,'BASES DE DATOS'!$F$3:$J$1796,4,0))=TRUE,"",$B113&amp;" "&amp;VLOOKUP(I$34&amp;$B113,'BASES DE DATOS'!$F$3:$J$1796,4,0)))</f>
        <v>#REF!</v>
      </c>
      <c r="J113" t="e">
        <f>IF(LEN(J$34&amp;$B113)&lt;&gt;20,"",IF(ISERROR(VLOOKUP(J$34&amp;$B113,'BASES DE DATOS'!$F$3:$J$1796,4,0))=TRUE,"",$B113&amp;" "&amp;VLOOKUP(J$34&amp;$B113,'BASES DE DATOS'!$F$3:$J$1796,4,0)))</f>
        <v>#REF!</v>
      </c>
      <c r="K113" t="e">
        <f>IF(LEN(K$34&amp;$B113)&lt;&gt;20,"",IF(ISERROR(VLOOKUP(K$34&amp;$B113,'BASES DE DATOS'!$F$3:$J$1796,4,0))=TRUE,"",$B113&amp;" "&amp;VLOOKUP(K$34&amp;$B113,'BASES DE DATOS'!$F$3:$J$1796,4,0)))</f>
        <v>#REF!</v>
      </c>
      <c r="L113" t="e">
        <f>IF(LEN(L$34&amp;$B113)&lt;&gt;20,"",IF(ISERROR(VLOOKUP(L$34&amp;$B113,'BASES DE DATOS'!$F$3:$J$1796,4,0))=TRUE,"",$B113&amp;" "&amp;VLOOKUP(L$34&amp;$B113,'BASES DE DATOS'!$F$3:$J$1796,4,0)))</f>
        <v>#REF!</v>
      </c>
      <c r="M113" t="e">
        <f>IF(LEN(M$34&amp;$B113)&lt;&gt;20,"",IF(ISERROR(VLOOKUP(M$34&amp;$B113,'BASES DE DATOS'!$F$3:$J$1796,4,0))=TRUE,"",$B113&amp;" "&amp;VLOOKUP(M$34&amp;$B113,'BASES DE DATOS'!$F$3:$J$1796,4,0)))</f>
        <v>#REF!</v>
      </c>
      <c r="N113" t="e">
        <f>IF(LEN(N$34&amp;$B113)&lt;&gt;20,"",IF(ISERROR(VLOOKUP(N$34&amp;$B113,'BASES DE DATOS'!$F$3:$J$1796,4,0))=TRUE,"",$B113&amp;" "&amp;VLOOKUP(N$34&amp;$B113,'BASES DE DATOS'!$F$3:$J$1796,4,0)))</f>
        <v>#REF!</v>
      </c>
      <c r="O113" t="e">
        <f>IF(LEN(O$34&amp;$B113)&lt;&gt;20,"",IF(ISERROR(VLOOKUP(O$34&amp;$B113,'BASES DE DATOS'!$F$3:$J$1796,4,0))=TRUE,"",$B113&amp;" "&amp;VLOOKUP(O$34&amp;$B113,'BASES DE DATOS'!$F$3:$J$1796,4,0)))</f>
        <v>#REF!</v>
      </c>
      <c r="P113" t="e">
        <f>IF(LEN(P$34&amp;$B113)&lt;&gt;20,"",IF(ISERROR(VLOOKUP(P$34&amp;$B113,'BASES DE DATOS'!$F$3:$J$1796,4,0))=TRUE,"",$B113&amp;" "&amp;VLOOKUP(P$34&amp;$B113,'BASES DE DATOS'!$F$3:$J$1796,4,0)))</f>
        <v>#REF!</v>
      </c>
      <c r="Q113" t="e">
        <f>IF(LEN(Q$34&amp;$B113)&lt;&gt;20,"",IF(ISERROR(VLOOKUP(Q$34&amp;$B113,'BASES DE DATOS'!$F$3:$J$1796,4,0))=TRUE,"",$B113&amp;" "&amp;VLOOKUP(Q$34&amp;$B113,'BASES DE DATOS'!$F$3:$J$1796,4,0)))</f>
        <v>#REF!</v>
      </c>
      <c r="R113" t="e">
        <f>IF(LEN(R$34&amp;$B113)&lt;&gt;20,"",IF(ISERROR(VLOOKUP(R$34&amp;$B113,'BASES DE DATOS'!$F$3:$J$1796,4,0))=TRUE,"",$B113&amp;" "&amp;VLOOKUP(R$34&amp;$B113,'BASES DE DATOS'!$F$3:$J$1796,4,0)))</f>
        <v>#REF!</v>
      </c>
      <c r="S113" t="e">
        <f>IF(LEN(S$34&amp;$B113)&lt;&gt;20,"",IF(ISERROR(VLOOKUP(S$34&amp;$B113,'BASES DE DATOS'!$F$3:$J$1796,4,0))=TRUE,"",$B113&amp;" "&amp;VLOOKUP(S$34&amp;$B113,'BASES DE DATOS'!$F$3:$J$1796,4,0)))</f>
        <v>#REF!</v>
      </c>
      <c r="T113" t="e">
        <f>IF(LEN(T$34&amp;$B113)&lt;&gt;20,"",IF(ISERROR(VLOOKUP(T$34&amp;$B113,'BASES DE DATOS'!$F$3:$J$1796,4,0))=TRUE,"",$B113&amp;" "&amp;VLOOKUP(T$34&amp;$B113,'BASES DE DATOS'!$F$3:$J$1796,4,0)))</f>
        <v>#REF!</v>
      </c>
      <c r="U113" t="e">
        <f>IF(LEN(U$34&amp;$B113)&lt;&gt;20,"",IF(ISERROR(VLOOKUP(U$34&amp;$B113,'BASES DE DATOS'!$F$3:$J$1796,4,0))=TRUE,"",$B113&amp;" "&amp;VLOOKUP(U$34&amp;$B113,'BASES DE DATOS'!$F$3:$J$1796,4,0)))</f>
        <v>#REF!</v>
      </c>
      <c r="V113" t="e">
        <f>IF(LEN(V$34&amp;$B113)&lt;&gt;20,"",IF(ISERROR(VLOOKUP(V$34&amp;$B113,'BASES DE DATOS'!$F$3:$J$1796,4,0))=TRUE,"",$B113&amp;" "&amp;VLOOKUP(V$34&amp;$B113,'BASES DE DATOS'!$F$3:$J$1796,4,0)))</f>
        <v>#REF!</v>
      </c>
    </row>
    <row r="114" spans="1:22" x14ac:dyDescent="0.2">
      <c r="A114">
        <f t="shared" si="0"/>
        <v>507</v>
      </c>
      <c r="B114" s="2" t="s">
        <v>103</v>
      </c>
      <c r="C114" t="e">
        <f>IF(LEN(C$34&amp;$B114)&lt;&gt;20,"",IF(ISERROR(VLOOKUP(C$34&amp;$B114,'BASES DE DATOS'!$F$3:$J$1796,4,0))=TRUE,"",$B114&amp;" "&amp;VLOOKUP(C$34&amp;$B114,'BASES DE DATOS'!$F$3:$J$1796,4,0)))</f>
        <v>#REF!</v>
      </c>
      <c r="D114" t="e">
        <f>IF(LEN(D$34&amp;$B114)&lt;&gt;20,"",IF(ISERROR(VLOOKUP(D$34&amp;$B114,'BASES DE DATOS'!$F$3:$J$1796,4,0))=TRUE,"",$B114&amp;" "&amp;VLOOKUP(D$34&amp;$B114,'BASES DE DATOS'!$F$3:$J$1796,4,0)))</f>
        <v>#REF!</v>
      </c>
      <c r="E114" t="e">
        <f>IF(LEN(E$34&amp;$B114)&lt;&gt;20,"",IF(ISERROR(VLOOKUP(E$34&amp;$B114,'BASES DE DATOS'!$F$3:$J$1796,4,0))=TRUE,"",$B114&amp;" "&amp;VLOOKUP(E$34&amp;$B114,'BASES DE DATOS'!$F$3:$J$1796,4,0)))</f>
        <v>#REF!</v>
      </c>
      <c r="F114" t="e">
        <f>IF(LEN(F$34&amp;$B114)&lt;&gt;20,"",IF(ISERROR(VLOOKUP(F$34&amp;$B114,'BASES DE DATOS'!$F$3:$J$1796,4,0))=TRUE,"",$B114&amp;" "&amp;VLOOKUP(F$34&amp;$B114,'BASES DE DATOS'!$F$3:$J$1796,4,0)))</f>
        <v>#REF!</v>
      </c>
      <c r="G114" t="e">
        <f>IF(LEN(G$34&amp;$B114)&lt;&gt;20,"",IF(ISERROR(VLOOKUP(G$34&amp;$B114,'BASES DE DATOS'!$F$3:$J$1796,4,0))=TRUE,"",$B114&amp;" "&amp;VLOOKUP(G$34&amp;$B114,'BASES DE DATOS'!$F$3:$J$1796,4,0)))</f>
        <v>#REF!</v>
      </c>
      <c r="H114" t="e">
        <f>IF(LEN(H$34&amp;$B114)&lt;&gt;20,"",IF(ISERROR(VLOOKUP(H$34&amp;$B114,'BASES DE DATOS'!$F$3:$J$1796,4,0))=TRUE,"",$B114&amp;" "&amp;VLOOKUP(H$34&amp;$B114,'BASES DE DATOS'!$F$3:$J$1796,4,0)))</f>
        <v>#REF!</v>
      </c>
      <c r="I114" t="e">
        <f>IF(LEN(I$34&amp;$B114)&lt;&gt;20,"",IF(ISERROR(VLOOKUP(I$34&amp;$B114,'BASES DE DATOS'!$F$3:$J$1796,4,0))=TRUE,"",$B114&amp;" "&amp;VLOOKUP(I$34&amp;$B114,'BASES DE DATOS'!$F$3:$J$1796,4,0)))</f>
        <v>#REF!</v>
      </c>
      <c r="J114" t="e">
        <f>IF(LEN(J$34&amp;$B114)&lt;&gt;20,"",IF(ISERROR(VLOOKUP(J$34&amp;$B114,'BASES DE DATOS'!$F$3:$J$1796,4,0))=TRUE,"",$B114&amp;" "&amp;VLOOKUP(J$34&amp;$B114,'BASES DE DATOS'!$F$3:$J$1796,4,0)))</f>
        <v>#REF!</v>
      </c>
      <c r="K114" t="e">
        <f>IF(LEN(K$34&amp;$B114)&lt;&gt;20,"",IF(ISERROR(VLOOKUP(K$34&amp;$B114,'BASES DE DATOS'!$F$3:$J$1796,4,0))=TRUE,"",$B114&amp;" "&amp;VLOOKUP(K$34&amp;$B114,'BASES DE DATOS'!$F$3:$J$1796,4,0)))</f>
        <v>#REF!</v>
      </c>
      <c r="L114" t="e">
        <f>IF(LEN(L$34&amp;$B114)&lt;&gt;20,"",IF(ISERROR(VLOOKUP(L$34&amp;$B114,'BASES DE DATOS'!$F$3:$J$1796,4,0))=TRUE,"",$B114&amp;" "&amp;VLOOKUP(L$34&amp;$B114,'BASES DE DATOS'!$F$3:$J$1796,4,0)))</f>
        <v>#REF!</v>
      </c>
      <c r="M114" t="e">
        <f>IF(LEN(M$34&amp;$B114)&lt;&gt;20,"",IF(ISERROR(VLOOKUP(M$34&amp;$B114,'BASES DE DATOS'!$F$3:$J$1796,4,0))=TRUE,"",$B114&amp;" "&amp;VLOOKUP(M$34&amp;$B114,'BASES DE DATOS'!$F$3:$J$1796,4,0)))</f>
        <v>#REF!</v>
      </c>
      <c r="N114" t="e">
        <f>IF(LEN(N$34&amp;$B114)&lt;&gt;20,"",IF(ISERROR(VLOOKUP(N$34&amp;$B114,'BASES DE DATOS'!$F$3:$J$1796,4,0))=TRUE,"",$B114&amp;" "&amp;VLOOKUP(N$34&amp;$B114,'BASES DE DATOS'!$F$3:$J$1796,4,0)))</f>
        <v>#REF!</v>
      </c>
      <c r="O114" t="e">
        <f>IF(LEN(O$34&amp;$B114)&lt;&gt;20,"",IF(ISERROR(VLOOKUP(O$34&amp;$B114,'BASES DE DATOS'!$F$3:$J$1796,4,0))=TRUE,"",$B114&amp;" "&amp;VLOOKUP(O$34&amp;$B114,'BASES DE DATOS'!$F$3:$J$1796,4,0)))</f>
        <v>#REF!</v>
      </c>
      <c r="P114" t="e">
        <f>IF(LEN(P$34&amp;$B114)&lt;&gt;20,"",IF(ISERROR(VLOOKUP(P$34&amp;$B114,'BASES DE DATOS'!$F$3:$J$1796,4,0))=TRUE,"",$B114&amp;" "&amp;VLOOKUP(P$34&amp;$B114,'BASES DE DATOS'!$F$3:$J$1796,4,0)))</f>
        <v>#REF!</v>
      </c>
      <c r="Q114" t="e">
        <f>IF(LEN(Q$34&amp;$B114)&lt;&gt;20,"",IF(ISERROR(VLOOKUP(Q$34&amp;$B114,'BASES DE DATOS'!$F$3:$J$1796,4,0))=TRUE,"",$B114&amp;" "&amp;VLOOKUP(Q$34&amp;$B114,'BASES DE DATOS'!$F$3:$J$1796,4,0)))</f>
        <v>#REF!</v>
      </c>
      <c r="R114" t="e">
        <f>IF(LEN(R$34&amp;$B114)&lt;&gt;20,"",IF(ISERROR(VLOOKUP(R$34&amp;$B114,'BASES DE DATOS'!$F$3:$J$1796,4,0))=TRUE,"",$B114&amp;" "&amp;VLOOKUP(R$34&amp;$B114,'BASES DE DATOS'!$F$3:$J$1796,4,0)))</f>
        <v>#REF!</v>
      </c>
      <c r="S114" t="e">
        <f>IF(LEN(S$34&amp;$B114)&lt;&gt;20,"",IF(ISERROR(VLOOKUP(S$34&amp;$B114,'BASES DE DATOS'!$F$3:$J$1796,4,0))=TRUE,"",$B114&amp;" "&amp;VLOOKUP(S$34&amp;$B114,'BASES DE DATOS'!$F$3:$J$1796,4,0)))</f>
        <v>#REF!</v>
      </c>
      <c r="T114" t="e">
        <f>IF(LEN(T$34&amp;$B114)&lt;&gt;20,"",IF(ISERROR(VLOOKUP(T$34&amp;$B114,'BASES DE DATOS'!$F$3:$J$1796,4,0))=TRUE,"",$B114&amp;" "&amp;VLOOKUP(T$34&amp;$B114,'BASES DE DATOS'!$F$3:$J$1796,4,0)))</f>
        <v>#REF!</v>
      </c>
      <c r="U114" t="e">
        <f>IF(LEN(U$34&amp;$B114)&lt;&gt;20,"",IF(ISERROR(VLOOKUP(U$34&amp;$B114,'BASES DE DATOS'!$F$3:$J$1796,4,0))=TRUE,"",$B114&amp;" "&amp;VLOOKUP(U$34&amp;$B114,'BASES DE DATOS'!$F$3:$J$1796,4,0)))</f>
        <v>#REF!</v>
      </c>
      <c r="V114" t="e">
        <f>IF(LEN(V$34&amp;$B114)&lt;&gt;20,"",IF(ISERROR(VLOOKUP(V$34&amp;$B114,'BASES DE DATOS'!$F$3:$J$1796,4,0))=TRUE,"",$B114&amp;" "&amp;VLOOKUP(V$34&amp;$B114,'BASES DE DATOS'!$F$3:$J$1796,4,0)))</f>
        <v>#REF!</v>
      </c>
    </row>
    <row r="115" spans="1:22" x14ac:dyDescent="0.2">
      <c r="A115">
        <f t="shared" si="0"/>
        <v>513</v>
      </c>
      <c r="B115" s="2" t="s">
        <v>104</v>
      </c>
      <c r="C115" t="e">
        <f>IF(LEN(C$34&amp;$B115)&lt;&gt;20,"",IF(ISERROR(VLOOKUP(C$34&amp;$B115,'BASES DE DATOS'!$F$3:$J$1796,4,0))=TRUE,"",$B115&amp;" "&amp;VLOOKUP(C$34&amp;$B115,'BASES DE DATOS'!$F$3:$J$1796,4,0)))</f>
        <v>#REF!</v>
      </c>
      <c r="D115" t="e">
        <f>IF(LEN(D$34&amp;$B115)&lt;&gt;20,"",IF(ISERROR(VLOOKUP(D$34&amp;$B115,'BASES DE DATOS'!$F$3:$J$1796,4,0))=TRUE,"",$B115&amp;" "&amp;VLOOKUP(D$34&amp;$B115,'BASES DE DATOS'!$F$3:$J$1796,4,0)))</f>
        <v>#REF!</v>
      </c>
      <c r="E115" t="e">
        <f>IF(LEN(E$34&amp;$B115)&lt;&gt;20,"",IF(ISERROR(VLOOKUP(E$34&amp;$B115,'BASES DE DATOS'!$F$3:$J$1796,4,0))=TRUE,"",$B115&amp;" "&amp;VLOOKUP(E$34&amp;$B115,'BASES DE DATOS'!$F$3:$J$1796,4,0)))</f>
        <v>#REF!</v>
      </c>
      <c r="F115" t="e">
        <f>IF(LEN(F$34&amp;$B115)&lt;&gt;20,"",IF(ISERROR(VLOOKUP(F$34&amp;$B115,'BASES DE DATOS'!$F$3:$J$1796,4,0))=TRUE,"",$B115&amp;" "&amp;VLOOKUP(F$34&amp;$B115,'BASES DE DATOS'!$F$3:$J$1796,4,0)))</f>
        <v>#REF!</v>
      </c>
      <c r="G115" t="e">
        <f>IF(LEN(G$34&amp;$B115)&lt;&gt;20,"",IF(ISERROR(VLOOKUP(G$34&amp;$B115,'BASES DE DATOS'!$F$3:$J$1796,4,0))=TRUE,"",$B115&amp;" "&amp;VLOOKUP(G$34&amp;$B115,'BASES DE DATOS'!$F$3:$J$1796,4,0)))</f>
        <v>#REF!</v>
      </c>
      <c r="H115" t="e">
        <f>IF(LEN(H$34&amp;$B115)&lt;&gt;20,"",IF(ISERROR(VLOOKUP(H$34&amp;$B115,'BASES DE DATOS'!$F$3:$J$1796,4,0))=TRUE,"",$B115&amp;" "&amp;VLOOKUP(H$34&amp;$B115,'BASES DE DATOS'!$F$3:$J$1796,4,0)))</f>
        <v>#REF!</v>
      </c>
      <c r="I115" t="e">
        <f>IF(LEN(I$34&amp;$B115)&lt;&gt;20,"",IF(ISERROR(VLOOKUP(I$34&amp;$B115,'BASES DE DATOS'!$F$3:$J$1796,4,0))=TRUE,"",$B115&amp;" "&amp;VLOOKUP(I$34&amp;$B115,'BASES DE DATOS'!$F$3:$J$1796,4,0)))</f>
        <v>#REF!</v>
      </c>
      <c r="J115" t="e">
        <f>IF(LEN(J$34&amp;$B115)&lt;&gt;20,"",IF(ISERROR(VLOOKUP(J$34&amp;$B115,'BASES DE DATOS'!$F$3:$J$1796,4,0))=TRUE,"",$B115&amp;" "&amp;VLOOKUP(J$34&amp;$B115,'BASES DE DATOS'!$F$3:$J$1796,4,0)))</f>
        <v>#REF!</v>
      </c>
      <c r="K115" t="e">
        <f>IF(LEN(K$34&amp;$B115)&lt;&gt;20,"",IF(ISERROR(VLOOKUP(K$34&amp;$B115,'BASES DE DATOS'!$F$3:$J$1796,4,0))=TRUE,"",$B115&amp;" "&amp;VLOOKUP(K$34&amp;$B115,'BASES DE DATOS'!$F$3:$J$1796,4,0)))</f>
        <v>#REF!</v>
      </c>
      <c r="L115" t="e">
        <f>IF(LEN(L$34&amp;$B115)&lt;&gt;20,"",IF(ISERROR(VLOOKUP(L$34&amp;$B115,'BASES DE DATOS'!$F$3:$J$1796,4,0))=TRUE,"",$B115&amp;" "&amp;VLOOKUP(L$34&amp;$B115,'BASES DE DATOS'!$F$3:$J$1796,4,0)))</f>
        <v>#REF!</v>
      </c>
      <c r="M115" t="e">
        <f>IF(LEN(M$34&amp;$B115)&lt;&gt;20,"",IF(ISERROR(VLOOKUP(M$34&amp;$B115,'BASES DE DATOS'!$F$3:$J$1796,4,0))=TRUE,"",$B115&amp;" "&amp;VLOOKUP(M$34&amp;$B115,'BASES DE DATOS'!$F$3:$J$1796,4,0)))</f>
        <v>#REF!</v>
      </c>
      <c r="N115" t="e">
        <f>IF(LEN(N$34&amp;$B115)&lt;&gt;20,"",IF(ISERROR(VLOOKUP(N$34&amp;$B115,'BASES DE DATOS'!$F$3:$J$1796,4,0))=TRUE,"",$B115&amp;" "&amp;VLOOKUP(N$34&amp;$B115,'BASES DE DATOS'!$F$3:$J$1796,4,0)))</f>
        <v>#REF!</v>
      </c>
      <c r="O115" t="e">
        <f>IF(LEN(O$34&amp;$B115)&lt;&gt;20,"",IF(ISERROR(VLOOKUP(O$34&amp;$B115,'BASES DE DATOS'!$F$3:$J$1796,4,0))=TRUE,"",$B115&amp;" "&amp;VLOOKUP(O$34&amp;$B115,'BASES DE DATOS'!$F$3:$J$1796,4,0)))</f>
        <v>#REF!</v>
      </c>
      <c r="P115" t="e">
        <f>IF(LEN(P$34&amp;$B115)&lt;&gt;20,"",IF(ISERROR(VLOOKUP(P$34&amp;$B115,'BASES DE DATOS'!$F$3:$J$1796,4,0))=TRUE,"",$B115&amp;" "&amp;VLOOKUP(P$34&amp;$B115,'BASES DE DATOS'!$F$3:$J$1796,4,0)))</f>
        <v>#REF!</v>
      </c>
      <c r="Q115" t="e">
        <f>IF(LEN(Q$34&amp;$B115)&lt;&gt;20,"",IF(ISERROR(VLOOKUP(Q$34&amp;$B115,'BASES DE DATOS'!$F$3:$J$1796,4,0))=TRUE,"",$B115&amp;" "&amp;VLOOKUP(Q$34&amp;$B115,'BASES DE DATOS'!$F$3:$J$1796,4,0)))</f>
        <v>#REF!</v>
      </c>
      <c r="R115" t="e">
        <f>IF(LEN(R$34&amp;$B115)&lt;&gt;20,"",IF(ISERROR(VLOOKUP(R$34&amp;$B115,'BASES DE DATOS'!$F$3:$J$1796,4,0))=TRUE,"",$B115&amp;" "&amp;VLOOKUP(R$34&amp;$B115,'BASES DE DATOS'!$F$3:$J$1796,4,0)))</f>
        <v>#REF!</v>
      </c>
      <c r="S115" t="e">
        <f>IF(LEN(S$34&amp;$B115)&lt;&gt;20,"",IF(ISERROR(VLOOKUP(S$34&amp;$B115,'BASES DE DATOS'!$F$3:$J$1796,4,0))=TRUE,"",$B115&amp;" "&amp;VLOOKUP(S$34&amp;$B115,'BASES DE DATOS'!$F$3:$J$1796,4,0)))</f>
        <v>#REF!</v>
      </c>
      <c r="T115" t="e">
        <f>IF(LEN(T$34&amp;$B115)&lt;&gt;20,"",IF(ISERROR(VLOOKUP(T$34&amp;$B115,'BASES DE DATOS'!$F$3:$J$1796,4,0))=TRUE,"",$B115&amp;" "&amp;VLOOKUP(T$34&amp;$B115,'BASES DE DATOS'!$F$3:$J$1796,4,0)))</f>
        <v>#REF!</v>
      </c>
      <c r="U115" t="e">
        <f>IF(LEN(U$34&amp;$B115)&lt;&gt;20,"",IF(ISERROR(VLOOKUP(U$34&amp;$B115,'BASES DE DATOS'!$F$3:$J$1796,4,0))=TRUE,"",$B115&amp;" "&amp;VLOOKUP(U$34&amp;$B115,'BASES DE DATOS'!$F$3:$J$1796,4,0)))</f>
        <v>#REF!</v>
      </c>
      <c r="V115" t="e">
        <f>IF(LEN(V$34&amp;$B115)&lt;&gt;20,"",IF(ISERROR(VLOOKUP(V$34&amp;$B115,'BASES DE DATOS'!$F$3:$J$1796,4,0))=TRUE,"",$B115&amp;" "&amp;VLOOKUP(V$34&amp;$B115,'BASES DE DATOS'!$F$3:$J$1796,4,0)))</f>
        <v>#REF!</v>
      </c>
    </row>
    <row r="116" spans="1:22" x14ac:dyDescent="0.2">
      <c r="A116">
        <f t="shared" si="0"/>
        <v>519</v>
      </c>
      <c r="B116" s="2" t="s">
        <v>105</v>
      </c>
      <c r="C116" t="e">
        <f>IF(LEN(C$34&amp;$B116)&lt;&gt;20,"",IF(ISERROR(VLOOKUP(C$34&amp;$B116,'BASES DE DATOS'!$F$3:$J$1796,4,0))=TRUE,"",$B116&amp;" "&amp;VLOOKUP(C$34&amp;$B116,'BASES DE DATOS'!$F$3:$J$1796,4,0)))</f>
        <v>#REF!</v>
      </c>
      <c r="D116" t="e">
        <f>IF(LEN(D$34&amp;$B116)&lt;&gt;20,"",IF(ISERROR(VLOOKUP(D$34&amp;$B116,'BASES DE DATOS'!$F$3:$J$1796,4,0))=TRUE,"",$B116&amp;" "&amp;VLOOKUP(D$34&amp;$B116,'BASES DE DATOS'!$F$3:$J$1796,4,0)))</f>
        <v>#REF!</v>
      </c>
      <c r="E116" t="e">
        <f>IF(LEN(E$34&amp;$B116)&lt;&gt;20,"",IF(ISERROR(VLOOKUP(E$34&amp;$B116,'BASES DE DATOS'!$F$3:$J$1796,4,0))=TRUE,"",$B116&amp;" "&amp;VLOOKUP(E$34&amp;$B116,'BASES DE DATOS'!$F$3:$J$1796,4,0)))</f>
        <v>#REF!</v>
      </c>
      <c r="F116" t="e">
        <f>IF(LEN(F$34&amp;$B116)&lt;&gt;20,"",IF(ISERROR(VLOOKUP(F$34&amp;$B116,'BASES DE DATOS'!$F$3:$J$1796,4,0))=TRUE,"",$B116&amp;" "&amp;VLOOKUP(F$34&amp;$B116,'BASES DE DATOS'!$F$3:$J$1796,4,0)))</f>
        <v>#REF!</v>
      </c>
      <c r="G116" t="e">
        <f>IF(LEN(G$34&amp;$B116)&lt;&gt;20,"",IF(ISERROR(VLOOKUP(G$34&amp;$B116,'BASES DE DATOS'!$F$3:$J$1796,4,0))=TRUE,"",$B116&amp;" "&amp;VLOOKUP(G$34&amp;$B116,'BASES DE DATOS'!$F$3:$J$1796,4,0)))</f>
        <v>#REF!</v>
      </c>
      <c r="H116" t="e">
        <f>IF(LEN(H$34&amp;$B116)&lt;&gt;20,"",IF(ISERROR(VLOOKUP(H$34&amp;$B116,'BASES DE DATOS'!$F$3:$J$1796,4,0))=TRUE,"",$B116&amp;" "&amp;VLOOKUP(H$34&amp;$B116,'BASES DE DATOS'!$F$3:$J$1796,4,0)))</f>
        <v>#REF!</v>
      </c>
      <c r="I116" t="e">
        <f>IF(LEN(I$34&amp;$B116)&lt;&gt;20,"",IF(ISERROR(VLOOKUP(I$34&amp;$B116,'BASES DE DATOS'!$F$3:$J$1796,4,0))=TRUE,"",$B116&amp;" "&amp;VLOOKUP(I$34&amp;$B116,'BASES DE DATOS'!$F$3:$J$1796,4,0)))</f>
        <v>#REF!</v>
      </c>
      <c r="J116" t="e">
        <f>IF(LEN(J$34&amp;$B116)&lt;&gt;20,"",IF(ISERROR(VLOOKUP(J$34&amp;$B116,'BASES DE DATOS'!$F$3:$J$1796,4,0))=TRUE,"",$B116&amp;" "&amp;VLOOKUP(J$34&amp;$B116,'BASES DE DATOS'!$F$3:$J$1796,4,0)))</f>
        <v>#REF!</v>
      </c>
      <c r="K116" t="e">
        <f>IF(LEN(K$34&amp;$B116)&lt;&gt;20,"",IF(ISERROR(VLOOKUP(K$34&amp;$B116,'BASES DE DATOS'!$F$3:$J$1796,4,0))=TRUE,"",$B116&amp;" "&amp;VLOOKUP(K$34&amp;$B116,'BASES DE DATOS'!$F$3:$J$1796,4,0)))</f>
        <v>#REF!</v>
      </c>
      <c r="L116" t="e">
        <f>IF(LEN(L$34&amp;$B116)&lt;&gt;20,"",IF(ISERROR(VLOOKUP(L$34&amp;$B116,'BASES DE DATOS'!$F$3:$J$1796,4,0))=TRUE,"",$B116&amp;" "&amp;VLOOKUP(L$34&amp;$B116,'BASES DE DATOS'!$F$3:$J$1796,4,0)))</f>
        <v>#REF!</v>
      </c>
      <c r="M116" t="e">
        <f>IF(LEN(M$34&amp;$B116)&lt;&gt;20,"",IF(ISERROR(VLOOKUP(M$34&amp;$B116,'BASES DE DATOS'!$F$3:$J$1796,4,0))=TRUE,"",$B116&amp;" "&amp;VLOOKUP(M$34&amp;$B116,'BASES DE DATOS'!$F$3:$J$1796,4,0)))</f>
        <v>#REF!</v>
      </c>
      <c r="N116" t="e">
        <f>IF(LEN(N$34&amp;$B116)&lt;&gt;20,"",IF(ISERROR(VLOOKUP(N$34&amp;$B116,'BASES DE DATOS'!$F$3:$J$1796,4,0))=TRUE,"",$B116&amp;" "&amp;VLOOKUP(N$34&amp;$B116,'BASES DE DATOS'!$F$3:$J$1796,4,0)))</f>
        <v>#REF!</v>
      </c>
      <c r="O116" t="e">
        <f>IF(LEN(O$34&amp;$B116)&lt;&gt;20,"",IF(ISERROR(VLOOKUP(O$34&amp;$B116,'BASES DE DATOS'!$F$3:$J$1796,4,0))=TRUE,"",$B116&amp;" "&amp;VLOOKUP(O$34&amp;$B116,'BASES DE DATOS'!$F$3:$J$1796,4,0)))</f>
        <v>#REF!</v>
      </c>
      <c r="P116" t="e">
        <f>IF(LEN(P$34&amp;$B116)&lt;&gt;20,"",IF(ISERROR(VLOOKUP(P$34&amp;$B116,'BASES DE DATOS'!$F$3:$J$1796,4,0))=TRUE,"",$B116&amp;" "&amp;VLOOKUP(P$34&amp;$B116,'BASES DE DATOS'!$F$3:$J$1796,4,0)))</f>
        <v>#REF!</v>
      </c>
      <c r="Q116" t="e">
        <f>IF(LEN(Q$34&amp;$B116)&lt;&gt;20,"",IF(ISERROR(VLOOKUP(Q$34&amp;$B116,'BASES DE DATOS'!$F$3:$J$1796,4,0))=TRUE,"",$B116&amp;" "&amp;VLOOKUP(Q$34&amp;$B116,'BASES DE DATOS'!$F$3:$J$1796,4,0)))</f>
        <v>#REF!</v>
      </c>
      <c r="R116" t="e">
        <f>IF(LEN(R$34&amp;$B116)&lt;&gt;20,"",IF(ISERROR(VLOOKUP(R$34&amp;$B116,'BASES DE DATOS'!$F$3:$J$1796,4,0))=TRUE,"",$B116&amp;" "&amp;VLOOKUP(R$34&amp;$B116,'BASES DE DATOS'!$F$3:$J$1796,4,0)))</f>
        <v>#REF!</v>
      </c>
      <c r="S116" t="e">
        <f>IF(LEN(S$34&amp;$B116)&lt;&gt;20,"",IF(ISERROR(VLOOKUP(S$34&amp;$B116,'BASES DE DATOS'!$F$3:$J$1796,4,0))=TRUE,"",$B116&amp;" "&amp;VLOOKUP(S$34&amp;$B116,'BASES DE DATOS'!$F$3:$J$1796,4,0)))</f>
        <v>#REF!</v>
      </c>
      <c r="T116" t="e">
        <f>IF(LEN(T$34&amp;$B116)&lt;&gt;20,"",IF(ISERROR(VLOOKUP(T$34&amp;$B116,'BASES DE DATOS'!$F$3:$J$1796,4,0))=TRUE,"",$B116&amp;" "&amp;VLOOKUP(T$34&amp;$B116,'BASES DE DATOS'!$F$3:$J$1796,4,0)))</f>
        <v>#REF!</v>
      </c>
      <c r="U116" t="e">
        <f>IF(LEN(U$34&amp;$B116)&lt;&gt;20,"",IF(ISERROR(VLOOKUP(U$34&amp;$B116,'BASES DE DATOS'!$F$3:$J$1796,4,0))=TRUE,"",$B116&amp;" "&amp;VLOOKUP(U$34&amp;$B116,'BASES DE DATOS'!$F$3:$J$1796,4,0)))</f>
        <v>#REF!</v>
      </c>
      <c r="V116" t="e">
        <f>IF(LEN(V$34&amp;$B116)&lt;&gt;20,"",IF(ISERROR(VLOOKUP(V$34&amp;$B116,'BASES DE DATOS'!$F$3:$J$1796,4,0))=TRUE,"",$B116&amp;" "&amp;VLOOKUP(V$34&amp;$B116,'BASES DE DATOS'!$F$3:$J$1796,4,0)))</f>
        <v>#REF!</v>
      </c>
    </row>
    <row r="117" spans="1:22" x14ac:dyDescent="0.2">
      <c r="A117">
        <f t="shared" si="0"/>
        <v>525</v>
      </c>
      <c r="B117" s="2" t="s">
        <v>106</v>
      </c>
      <c r="C117" t="e">
        <f>IF(LEN(C$34&amp;$B117)&lt;&gt;20,"",IF(ISERROR(VLOOKUP(C$34&amp;$B117,'BASES DE DATOS'!$F$3:$J$1796,4,0))=TRUE,"",$B117&amp;" "&amp;VLOOKUP(C$34&amp;$B117,'BASES DE DATOS'!$F$3:$J$1796,4,0)))</f>
        <v>#REF!</v>
      </c>
      <c r="D117" t="e">
        <f>IF(LEN(D$34&amp;$B117)&lt;&gt;20,"",IF(ISERROR(VLOOKUP(D$34&amp;$B117,'BASES DE DATOS'!$F$3:$J$1796,4,0))=TRUE,"",$B117&amp;" "&amp;VLOOKUP(D$34&amp;$B117,'BASES DE DATOS'!$F$3:$J$1796,4,0)))</f>
        <v>#REF!</v>
      </c>
      <c r="E117" t="e">
        <f>IF(LEN(E$34&amp;$B117)&lt;&gt;20,"",IF(ISERROR(VLOOKUP(E$34&amp;$B117,'BASES DE DATOS'!$F$3:$J$1796,4,0))=TRUE,"",$B117&amp;" "&amp;VLOOKUP(E$34&amp;$B117,'BASES DE DATOS'!$F$3:$J$1796,4,0)))</f>
        <v>#REF!</v>
      </c>
      <c r="F117" t="e">
        <f>IF(LEN(F$34&amp;$B117)&lt;&gt;20,"",IF(ISERROR(VLOOKUP(F$34&amp;$B117,'BASES DE DATOS'!$F$3:$J$1796,4,0))=TRUE,"",$B117&amp;" "&amp;VLOOKUP(F$34&amp;$B117,'BASES DE DATOS'!$F$3:$J$1796,4,0)))</f>
        <v>#REF!</v>
      </c>
      <c r="G117" t="e">
        <f>IF(LEN(G$34&amp;$B117)&lt;&gt;20,"",IF(ISERROR(VLOOKUP(G$34&amp;$B117,'BASES DE DATOS'!$F$3:$J$1796,4,0))=TRUE,"",$B117&amp;" "&amp;VLOOKUP(G$34&amp;$B117,'BASES DE DATOS'!$F$3:$J$1796,4,0)))</f>
        <v>#REF!</v>
      </c>
      <c r="H117" t="e">
        <f>IF(LEN(H$34&amp;$B117)&lt;&gt;20,"",IF(ISERROR(VLOOKUP(H$34&amp;$B117,'BASES DE DATOS'!$F$3:$J$1796,4,0))=TRUE,"",$B117&amp;" "&amp;VLOOKUP(H$34&amp;$B117,'BASES DE DATOS'!$F$3:$J$1796,4,0)))</f>
        <v>#REF!</v>
      </c>
      <c r="I117" t="e">
        <f>IF(LEN(I$34&amp;$B117)&lt;&gt;20,"",IF(ISERROR(VLOOKUP(I$34&amp;$B117,'BASES DE DATOS'!$F$3:$J$1796,4,0))=TRUE,"",$B117&amp;" "&amp;VLOOKUP(I$34&amp;$B117,'BASES DE DATOS'!$F$3:$J$1796,4,0)))</f>
        <v>#REF!</v>
      </c>
      <c r="J117" t="e">
        <f>IF(LEN(J$34&amp;$B117)&lt;&gt;20,"",IF(ISERROR(VLOOKUP(J$34&amp;$B117,'BASES DE DATOS'!$F$3:$J$1796,4,0))=TRUE,"",$B117&amp;" "&amp;VLOOKUP(J$34&amp;$B117,'BASES DE DATOS'!$F$3:$J$1796,4,0)))</f>
        <v>#REF!</v>
      </c>
      <c r="K117" t="e">
        <f>IF(LEN(K$34&amp;$B117)&lt;&gt;20,"",IF(ISERROR(VLOOKUP(K$34&amp;$B117,'BASES DE DATOS'!$F$3:$J$1796,4,0))=TRUE,"",$B117&amp;" "&amp;VLOOKUP(K$34&amp;$B117,'BASES DE DATOS'!$F$3:$J$1796,4,0)))</f>
        <v>#REF!</v>
      </c>
      <c r="L117" t="e">
        <f>IF(LEN(L$34&amp;$B117)&lt;&gt;20,"",IF(ISERROR(VLOOKUP(L$34&amp;$B117,'BASES DE DATOS'!$F$3:$J$1796,4,0))=TRUE,"",$B117&amp;" "&amp;VLOOKUP(L$34&amp;$B117,'BASES DE DATOS'!$F$3:$J$1796,4,0)))</f>
        <v>#REF!</v>
      </c>
      <c r="M117" t="e">
        <f>IF(LEN(M$34&amp;$B117)&lt;&gt;20,"",IF(ISERROR(VLOOKUP(M$34&amp;$B117,'BASES DE DATOS'!$F$3:$J$1796,4,0))=TRUE,"",$B117&amp;" "&amp;VLOOKUP(M$34&amp;$B117,'BASES DE DATOS'!$F$3:$J$1796,4,0)))</f>
        <v>#REF!</v>
      </c>
      <c r="N117" t="e">
        <f>IF(LEN(N$34&amp;$B117)&lt;&gt;20,"",IF(ISERROR(VLOOKUP(N$34&amp;$B117,'BASES DE DATOS'!$F$3:$J$1796,4,0))=TRUE,"",$B117&amp;" "&amp;VLOOKUP(N$34&amp;$B117,'BASES DE DATOS'!$F$3:$J$1796,4,0)))</f>
        <v>#REF!</v>
      </c>
      <c r="O117" t="e">
        <f>IF(LEN(O$34&amp;$B117)&lt;&gt;20,"",IF(ISERROR(VLOOKUP(O$34&amp;$B117,'BASES DE DATOS'!$F$3:$J$1796,4,0))=TRUE,"",$B117&amp;" "&amp;VLOOKUP(O$34&amp;$B117,'BASES DE DATOS'!$F$3:$J$1796,4,0)))</f>
        <v>#REF!</v>
      </c>
      <c r="P117" t="e">
        <f>IF(LEN(P$34&amp;$B117)&lt;&gt;20,"",IF(ISERROR(VLOOKUP(P$34&amp;$B117,'BASES DE DATOS'!$F$3:$J$1796,4,0))=TRUE,"",$B117&amp;" "&amp;VLOOKUP(P$34&amp;$B117,'BASES DE DATOS'!$F$3:$J$1796,4,0)))</f>
        <v>#REF!</v>
      </c>
      <c r="Q117" t="e">
        <f>IF(LEN(Q$34&amp;$B117)&lt;&gt;20,"",IF(ISERROR(VLOOKUP(Q$34&amp;$B117,'BASES DE DATOS'!$F$3:$J$1796,4,0))=TRUE,"",$B117&amp;" "&amp;VLOOKUP(Q$34&amp;$B117,'BASES DE DATOS'!$F$3:$J$1796,4,0)))</f>
        <v>#REF!</v>
      </c>
      <c r="R117" t="e">
        <f>IF(LEN(R$34&amp;$B117)&lt;&gt;20,"",IF(ISERROR(VLOOKUP(R$34&amp;$B117,'BASES DE DATOS'!$F$3:$J$1796,4,0))=TRUE,"",$B117&amp;" "&amp;VLOOKUP(R$34&amp;$B117,'BASES DE DATOS'!$F$3:$J$1796,4,0)))</f>
        <v>#REF!</v>
      </c>
      <c r="S117" t="e">
        <f>IF(LEN(S$34&amp;$B117)&lt;&gt;20,"",IF(ISERROR(VLOOKUP(S$34&amp;$B117,'BASES DE DATOS'!$F$3:$J$1796,4,0))=TRUE,"",$B117&amp;" "&amp;VLOOKUP(S$34&amp;$B117,'BASES DE DATOS'!$F$3:$J$1796,4,0)))</f>
        <v>#REF!</v>
      </c>
      <c r="T117" t="e">
        <f>IF(LEN(T$34&amp;$B117)&lt;&gt;20,"",IF(ISERROR(VLOOKUP(T$34&amp;$B117,'BASES DE DATOS'!$F$3:$J$1796,4,0))=TRUE,"",$B117&amp;" "&amp;VLOOKUP(T$34&amp;$B117,'BASES DE DATOS'!$F$3:$J$1796,4,0)))</f>
        <v>#REF!</v>
      </c>
      <c r="U117" t="e">
        <f>IF(LEN(U$34&amp;$B117)&lt;&gt;20,"",IF(ISERROR(VLOOKUP(U$34&amp;$B117,'BASES DE DATOS'!$F$3:$J$1796,4,0))=TRUE,"",$B117&amp;" "&amp;VLOOKUP(U$34&amp;$B117,'BASES DE DATOS'!$F$3:$J$1796,4,0)))</f>
        <v>#REF!</v>
      </c>
      <c r="V117" t="e">
        <f>IF(LEN(V$34&amp;$B117)&lt;&gt;20,"",IF(ISERROR(VLOOKUP(V$34&amp;$B117,'BASES DE DATOS'!$F$3:$J$1796,4,0))=TRUE,"",$B117&amp;" "&amp;VLOOKUP(V$34&amp;$B117,'BASES DE DATOS'!$F$3:$J$1796,4,0)))</f>
        <v>#REF!</v>
      </c>
    </row>
    <row r="118" spans="1:22" x14ac:dyDescent="0.2">
      <c r="A118">
        <f t="shared" si="0"/>
        <v>531</v>
      </c>
      <c r="B118" s="2" t="s">
        <v>107</v>
      </c>
      <c r="C118" t="e">
        <f>IF(LEN(C$34&amp;$B118)&lt;&gt;20,"",IF(ISERROR(VLOOKUP(C$34&amp;$B118,'BASES DE DATOS'!$F$3:$J$1796,4,0))=TRUE,"",$B118&amp;" "&amp;VLOOKUP(C$34&amp;$B118,'BASES DE DATOS'!$F$3:$J$1796,4,0)))</f>
        <v>#REF!</v>
      </c>
      <c r="D118" t="e">
        <f>IF(LEN(D$34&amp;$B118)&lt;&gt;20,"",IF(ISERROR(VLOOKUP(D$34&amp;$B118,'BASES DE DATOS'!$F$3:$J$1796,4,0))=TRUE,"",$B118&amp;" "&amp;VLOOKUP(D$34&amp;$B118,'BASES DE DATOS'!$F$3:$J$1796,4,0)))</f>
        <v>#REF!</v>
      </c>
      <c r="E118" t="e">
        <f>IF(LEN(E$34&amp;$B118)&lt;&gt;20,"",IF(ISERROR(VLOOKUP(E$34&amp;$B118,'BASES DE DATOS'!$F$3:$J$1796,4,0))=TRUE,"",$B118&amp;" "&amp;VLOOKUP(E$34&amp;$B118,'BASES DE DATOS'!$F$3:$J$1796,4,0)))</f>
        <v>#REF!</v>
      </c>
      <c r="F118" t="e">
        <f>IF(LEN(F$34&amp;$B118)&lt;&gt;20,"",IF(ISERROR(VLOOKUP(F$34&amp;$B118,'BASES DE DATOS'!$F$3:$J$1796,4,0))=TRUE,"",$B118&amp;" "&amp;VLOOKUP(F$34&amp;$B118,'BASES DE DATOS'!$F$3:$J$1796,4,0)))</f>
        <v>#REF!</v>
      </c>
      <c r="G118" t="e">
        <f>IF(LEN(G$34&amp;$B118)&lt;&gt;20,"",IF(ISERROR(VLOOKUP(G$34&amp;$B118,'BASES DE DATOS'!$F$3:$J$1796,4,0))=TRUE,"",$B118&amp;" "&amp;VLOOKUP(G$34&amp;$B118,'BASES DE DATOS'!$F$3:$J$1796,4,0)))</f>
        <v>#REF!</v>
      </c>
      <c r="H118" t="e">
        <f>IF(LEN(H$34&amp;$B118)&lt;&gt;20,"",IF(ISERROR(VLOOKUP(H$34&amp;$B118,'BASES DE DATOS'!$F$3:$J$1796,4,0))=TRUE,"",$B118&amp;" "&amp;VLOOKUP(H$34&amp;$B118,'BASES DE DATOS'!$F$3:$J$1796,4,0)))</f>
        <v>#REF!</v>
      </c>
      <c r="I118" t="e">
        <f>IF(LEN(I$34&amp;$B118)&lt;&gt;20,"",IF(ISERROR(VLOOKUP(I$34&amp;$B118,'BASES DE DATOS'!$F$3:$J$1796,4,0))=TRUE,"",$B118&amp;" "&amp;VLOOKUP(I$34&amp;$B118,'BASES DE DATOS'!$F$3:$J$1796,4,0)))</f>
        <v>#REF!</v>
      </c>
      <c r="J118" t="e">
        <f>IF(LEN(J$34&amp;$B118)&lt;&gt;20,"",IF(ISERROR(VLOOKUP(J$34&amp;$B118,'BASES DE DATOS'!$F$3:$J$1796,4,0))=TRUE,"",$B118&amp;" "&amp;VLOOKUP(J$34&amp;$B118,'BASES DE DATOS'!$F$3:$J$1796,4,0)))</f>
        <v>#REF!</v>
      </c>
      <c r="K118" t="e">
        <f>IF(LEN(K$34&amp;$B118)&lt;&gt;20,"",IF(ISERROR(VLOOKUP(K$34&amp;$B118,'BASES DE DATOS'!$F$3:$J$1796,4,0))=TRUE,"",$B118&amp;" "&amp;VLOOKUP(K$34&amp;$B118,'BASES DE DATOS'!$F$3:$J$1796,4,0)))</f>
        <v>#REF!</v>
      </c>
      <c r="L118" t="e">
        <f>IF(LEN(L$34&amp;$B118)&lt;&gt;20,"",IF(ISERROR(VLOOKUP(L$34&amp;$B118,'BASES DE DATOS'!$F$3:$J$1796,4,0))=TRUE,"",$B118&amp;" "&amp;VLOOKUP(L$34&amp;$B118,'BASES DE DATOS'!$F$3:$J$1796,4,0)))</f>
        <v>#REF!</v>
      </c>
      <c r="M118" t="e">
        <f>IF(LEN(M$34&amp;$B118)&lt;&gt;20,"",IF(ISERROR(VLOOKUP(M$34&amp;$B118,'BASES DE DATOS'!$F$3:$J$1796,4,0))=TRUE,"",$B118&amp;" "&amp;VLOOKUP(M$34&amp;$B118,'BASES DE DATOS'!$F$3:$J$1796,4,0)))</f>
        <v>#REF!</v>
      </c>
      <c r="N118" t="e">
        <f>IF(LEN(N$34&amp;$B118)&lt;&gt;20,"",IF(ISERROR(VLOOKUP(N$34&amp;$B118,'BASES DE DATOS'!$F$3:$J$1796,4,0))=TRUE,"",$B118&amp;" "&amp;VLOOKUP(N$34&amp;$B118,'BASES DE DATOS'!$F$3:$J$1796,4,0)))</f>
        <v>#REF!</v>
      </c>
      <c r="O118" t="e">
        <f>IF(LEN(O$34&amp;$B118)&lt;&gt;20,"",IF(ISERROR(VLOOKUP(O$34&amp;$B118,'BASES DE DATOS'!$F$3:$J$1796,4,0))=TRUE,"",$B118&amp;" "&amp;VLOOKUP(O$34&amp;$B118,'BASES DE DATOS'!$F$3:$J$1796,4,0)))</f>
        <v>#REF!</v>
      </c>
      <c r="P118" t="e">
        <f>IF(LEN(P$34&amp;$B118)&lt;&gt;20,"",IF(ISERROR(VLOOKUP(P$34&amp;$B118,'BASES DE DATOS'!$F$3:$J$1796,4,0))=TRUE,"",$B118&amp;" "&amp;VLOOKUP(P$34&amp;$B118,'BASES DE DATOS'!$F$3:$J$1796,4,0)))</f>
        <v>#REF!</v>
      </c>
      <c r="Q118" t="e">
        <f>IF(LEN(Q$34&amp;$B118)&lt;&gt;20,"",IF(ISERROR(VLOOKUP(Q$34&amp;$B118,'BASES DE DATOS'!$F$3:$J$1796,4,0))=TRUE,"",$B118&amp;" "&amp;VLOOKUP(Q$34&amp;$B118,'BASES DE DATOS'!$F$3:$J$1796,4,0)))</f>
        <v>#REF!</v>
      </c>
      <c r="R118" t="e">
        <f>IF(LEN(R$34&amp;$B118)&lt;&gt;20,"",IF(ISERROR(VLOOKUP(R$34&amp;$B118,'BASES DE DATOS'!$F$3:$J$1796,4,0))=TRUE,"",$B118&amp;" "&amp;VLOOKUP(R$34&amp;$B118,'BASES DE DATOS'!$F$3:$J$1796,4,0)))</f>
        <v>#REF!</v>
      </c>
      <c r="S118" t="e">
        <f>IF(LEN(S$34&amp;$B118)&lt;&gt;20,"",IF(ISERROR(VLOOKUP(S$34&amp;$B118,'BASES DE DATOS'!$F$3:$J$1796,4,0))=TRUE,"",$B118&amp;" "&amp;VLOOKUP(S$34&amp;$B118,'BASES DE DATOS'!$F$3:$J$1796,4,0)))</f>
        <v>#REF!</v>
      </c>
      <c r="T118" t="e">
        <f>IF(LEN(T$34&amp;$B118)&lt;&gt;20,"",IF(ISERROR(VLOOKUP(T$34&amp;$B118,'BASES DE DATOS'!$F$3:$J$1796,4,0))=TRUE,"",$B118&amp;" "&amp;VLOOKUP(T$34&amp;$B118,'BASES DE DATOS'!$F$3:$J$1796,4,0)))</f>
        <v>#REF!</v>
      </c>
      <c r="U118" t="e">
        <f>IF(LEN(U$34&amp;$B118)&lt;&gt;20,"",IF(ISERROR(VLOOKUP(U$34&amp;$B118,'BASES DE DATOS'!$F$3:$J$1796,4,0))=TRUE,"",$B118&amp;" "&amp;VLOOKUP(U$34&amp;$B118,'BASES DE DATOS'!$F$3:$J$1796,4,0)))</f>
        <v>#REF!</v>
      </c>
      <c r="V118" t="e">
        <f>IF(LEN(V$34&amp;$B118)&lt;&gt;20,"",IF(ISERROR(VLOOKUP(V$34&amp;$B118,'BASES DE DATOS'!$F$3:$J$1796,4,0))=TRUE,"",$B118&amp;" "&amp;VLOOKUP(V$34&amp;$B118,'BASES DE DATOS'!$F$3:$J$1796,4,0)))</f>
        <v>#REF!</v>
      </c>
    </row>
    <row r="119" spans="1:22" x14ac:dyDescent="0.2">
      <c r="A119">
        <f t="shared" si="0"/>
        <v>537</v>
      </c>
      <c r="B119" s="2" t="s">
        <v>108</v>
      </c>
      <c r="C119" t="e">
        <f>IF(LEN(C$34&amp;$B119)&lt;&gt;20,"",IF(ISERROR(VLOOKUP(C$34&amp;$B119,'BASES DE DATOS'!$F$3:$J$1796,4,0))=TRUE,"",$B119&amp;" "&amp;VLOOKUP(C$34&amp;$B119,'BASES DE DATOS'!$F$3:$J$1796,4,0)))</f>
        <v>#REF!</v>
      </c>
      <c r="D119" t="e">
        <f>IF(LEN(D$34&amp;$B119)&lt;&gt;20,"",IF(ISERROR(VLOOKUP(D$34&amp;$B119,'BASES DE DATOS'!$F$3:$J$1796,4,0))=TRUE,"",$B119&amp;" "&amp;VLOOKUP(D$34&amp;$B119,'BASES DE DATOS'!$F$3:$J$1796,4,0)))</f>
        <v>#REF!</v>
      </c>
      <c r="E119" t="e">
        <f>IF(LEN(E$34&amp;$B119)&lt;&gt;20,"",IF(ISERROR(VLOOKUP(E$34&amp;$B119,'BASES DE DATOS'!$F$3:$J$1796,4,0))=TRUE,"",$B119&amp;" "&amp;VLOOKUP(E$34&amp;$B119,'BASES DE DATOS'!$F$3:$J$1796,4,0)))</f>
        <v>#REF!</v>
      </c>
      <c r="F119" t="e">
        <f>IF(LEN(F$34&amp;$B119)&lt;&gt;20,"",IF(ISERROR(VLOOKUP(F$34&amp;$B119,'BASES DE DATOS'!$F$3:$J$1796,4,0))=TRUE,"",$B119&amp;" "&amp;VLOOKUP(F$34&amp;$B119,'BASES DE DATOS'!$F$3:$J$1796,4,0)))</f>
        <v>#REF!</v>
      </c>
      <c r="G119" t="e">
        <f>IF(LEN(G$34&amp;$B119)&lt;&gt;20,"",IF(ISERROR(VLOOKUP(G$34&amp;$B119,'BASES DE DATOS'!$F$3:$J$1796,4,0))=TRUE,"",$B119&amp;" "&amp;VLOOKUP(G$34&amp;$B119,'BASES DE DATOS'!$F$3:$J$1796,4,0)))</f>
        <v>#REF!</v>
      </c>
      <c r="H119" t="e">
        <f>IF(LEN(H$34&amp;$B119)&lt;&gt;20,"",IF(ISERROR(VLOOKUP(H$34&amp;$B119,'BASES DE DATOS'!$F$3:$J$1796,4,0))=TRUE,"",$B119&amp;" "&amp;VLOOKUP(H$34&amp;$B119,'BASES DE DATOS'!$F$3:$J$1796,4,0)))</f>
        <v>#REF!</v>
      </c>
      <c r="I119" t="e">
        <f>IF(LEN(I$34&amp;$B119)&lt;&gt;20,"",IF(ISERROR(VLOOKUP(I$34&amp;$B119,'BASES DE DATOS'!$F$3:$J$1796,4,0))=TRUE,"",$B119&amp;" "&amp;VLOOKUP(I$34&amp;$B119,'BASES DE DATOS'!$F$3:$J$1796,4,0)))</f>
        <v>#REF!</v>
      </c>
      <c r="J119" t="e">
        <f>IF(LEN(J$34&amp;$B119)&lt;&gt;20,"",IF(ISERROR(VLOOKUP(J$34&amp;$B119,'BASES DE DATOS'!$F$3:$J$1796,4,0))=TRUE,"",$B119&amp;" "&amp;VLOOKUP(J$34&amp;$B119,'BASES DE DATOS'!$F$3:$J$1796,4,0)))</f>
        <v>#REF!</v>
      </c>
      <c r="K119" t="e">
        <f>IF(LEN(K$34&amp;$B119)&lt;&gt;20,"",IF(ISERROR(VLOOKUP(K$34&amp;$B119,'BASES DE DATOS'!$F$3:$J$1796,4,0))=TRUE,"",$B119&amp;" "&amp;VLOOKUP(K$34&amp;$B119,'BASES DE DATOS'!$F$3:$J$1796,4,0)))</f>
        <v>#REF!</v>
      </c>
      <c r="L119" t="e">
        <f>IF(LEN(L$34&amp;$B119)&lt;&gt;20,"",IF(ISERROR(VLOOKUP(L$34&amp;$B119,'BASES DE DATOS'!$F$3:$J$1796,4,0))=TRUE,"",$B119&amp;" "&amp;VLOOKUP(L$34&amp;$B119,'BASES DE DATOS'!$F$3:$J$1796,4,0)))</f>
        <v>#REF!</v>
      </c>
      <c r="M119" t="e">
        <f>IF(LEN(M$34&amp;$B119)&lt;&gt;20,"",IF(ISERROR(VLOOKUP(M$34&amp;$B119,'BASES DE DATOS'!$F$3:$J$1796,4,0))=TRUE,"",$B119&amp;" "&amp;VLOOKUP(M$34&amp;$B119,'BASES DE DATOS'!$F$3:$J$1796,4,0)))</f>
        <v>#REF!</v>
      </c>
      <c r="N119" t="e">
        <f>IF(LEN(N$34&amp;$B119)&lt;&gt;20,"",IF(ISERROR(VLOOKUP(N$34&amp;$B119,'BASES DE DATOS'!$F$3:$J$1796,4,0))=TRUE,"",$B119&amp;" "&amp;VLOOKUP(N$34&amp;$B119,'BASES DE DATOS'!$F$3:$J$1796,4,0)))</f>
        <v>#REF!</v>
      </c>
      <c r="O119" t="e">
        <f>IF(LEN(O$34&amp;$B119)&lt;&gt;20,"",IF(ISERROR(VLOOKUP(O$34&amp;$B119,'BASES DE DATOS'!$F$3:$J$1796,4,0))=TRUE,"",$B119&amp;" "&amp;VLOOKUP(O$34&amp;$B119,'BASES DE DATOS'!$F$3:$J$1796,4,0)))</f>
        <v>#REF!</v>
      </c>
      <c r="P119" t="e">
        <f>IF(LEN(P$34&amp;$B119)&lt;&gt;20,"",IF(ISERROR(VLOOKUP(P$34&amp;$B119,'BASES DE DATOS'!$F$3:$J$1796,4,0))=TRUE,"",$B119&amp;" "&amp;VLOOKUP(P$34&amp;$B119,'BASES DE DATOS'!$F$3:$J$1796,4,0)))</f>
        <v>#REF!</v>
      </c>
      <c r="Q119" t="e">
        <f>IF(LEN(Q$34&amp;$B119)&lt;&gt;20,"",IF(ISERROR(VLOOKUP(Q$34&amp;$B119,'BASES DE DATOS'!$F$3:$J$1796,4,0))=TRUE,"",$B119&amp;" "&amp;VLOOKUP(Q$34&amp;$B119,'BASES DE DATOS'!$F$3:$J$1796,4,0)))</f>
        <v>#REF!</v>
      </c>
      <c r="R119" t="e">
        <f>IF(LEN(R$34&amp;$B119)&lt;&gt;20,"",IF(ISERROR(VLOOKUP(R$34&amp;$B119,'BASES DE DATOS'!$F$3:$J$1796,4,0))=TRUE,"",$B119&amp;" "&amp;VLOOKUP(R$34&amp;$B119,'BASES DE DATOS'!$F$3:$J$1796,4,0)))</f>
        <v>#REF!</v>
      </c>
      <c r="S119" t="e">
        <f>IF(LEN(S$34&amp;$B119)&lt;&gt;20,"",IF(ISERROR(VLOOKUP(S$34&amp;$B119,'BASES DE DATOS'!$F$3:$J$1796,4,0))=TRUE,"",$B119&amp;" "&amp;VLOOKUP(S$34&amp;$B119,'BASES DE DATOS'!$F$3:$J$1796,4,0)))</f>
        <v>#REF!</v>
      </c>
      <c r="T119" t="e">
        <f>IF(LEN(T$34&amp;$B119)&lt;&gt;20,"",IF(ISERROR(VLOOKUP(T$34&amp;$B119,'BASES DE DATOS'!$F$3:$J$1796,4,0))=TRUE,"",$B119&amp;" "&amp;VLOOKUP(T$34&amp;$B119,'BASES DE DATOS'!$F$3:$J$1796,4,0)))</f>
        <v>#REF!</v>
      </c>
      <c r="U119" t="e">
        <f>IF(LEN(U$34&amp;$B119)&lt;&gt;20,"",IF(ISERROR(VLOOKUP(U$34&amp;$B119,'BASES DE DATOS'!$F$3:$J$1796,4,0))=TRUE,"",$B119&amp;" "&amp;VLOOKUP(U$34&amp;$B119,'BASES DE DATOS'!$F$3:$J$1796,4,0)))</f>
        <v>#REF!</v>
      </c>
      <c r="V119" t="e">
        <f>IF(LEN(V$34&amp;$B119)&lt;&gt;20,"",IF(ISERROR(VLOOKUP(V$34&amp;$B119,'BASES DE DATOS'!$F$3:$J$1796,4,0))=TRUE,"",$B119&amp;" "&amp;VLOOKUP(V$34&amp;$B119,'BASES DE DATOS'!$F$3:$J$1796,4,0)))</f>
        <v>#REF!</v>
      </c>
    </row>
    <row r="120" spans="1:22" x14ac:dyDescent="0.2">
      <c r="A120">
        <f t="shared" si="0"/>
        <v>543</v>
      </c>
      <c r="B120" s="2" t="s">
        <v>109</v>
      </c>
      <c r="C120" t="e">
        <f>IF(LEN(C$34&amp;$B120)&lt;&gt;20,"",IF(ISERROR(VLOOKUP(C$34&amp;$B120,'BASES DE DATOS'!$F$3:$J$1796,4,0))=TRUE,"",$B120&amp;" "&amp;VLOOKUP(C$34&amp;$B120,'BASES DE DATOS'!$F$3:$J$1796,4,0)))</f>
        <v>#REF!</v>
      </c>
      <c r="D120" t="e">
        <f>IF(LEN(D$34&amp;$B120)&lt;&gt;20,"",IF(ISERROR(VLOOKUP(D$34&amp;$B120,'BASES DE DATOS'!$F$3:$J$1796,4,0))=TRUE,"",$B120&amp;" "&amp;VLOOKUP(D$34&amp;$B120,'BASES DE DATOS'!$F$3:$J$1796,4,0)))</f>
        <v>#REF!</v>
      </c>
      <c r="E120" t="e">
        <f>IF(LEN(E$34&amp;$B120)&lt;&gt;20,"",IF(ISERROR(VLOOKUP(E$34&amp;$B120,'BASES DE DATOS'!$F$3:$J$1796,4,0))=TRUE,"",$B120&amp;" "&amp;VLOOKUP(E$34&amp;$B120,'BASES DE DATOS'!$F$3:$J$1796,4,0)))</f>
        <v>#REF!</v>
      </c>
      <c r="F120" t="e">
        <f>IF(LEN(F$34&amp;$B120)&lt;&gt;20,"",IF(ISERROR(VLOOKUP(F$34&amp;$B120,'BASES DE DATOS'!$F$3:$J$1796,4,0))=TRUE,"",$B120&amp;" "&amp;VLOOKUP(F$34&amp;$B120,'BASES DE DATOS'!$F$3:$J$1796,4,0)))</f>
        <v>#REF!</v>
      </c>
      <c r="G120" t="e">
        <f>IF(LEN(G$34&amp;$B120)&lt;&gt;20,"",IF(ISERROR(VLOOKUP(G$34&amp;$B120,'BASES DE DATOS'!$F$3:$J$1796,4,0))=TRUE,"",$B120&amp;" "&amp;VLOOKUP(G$34&amp;$B120,'BASES DE DATOS'!$F$3:$J$1796,4,0)))</f>
        <v>#REF!</v>
      </c>
      <c r="H120" t="e">
        <f>IF(LEN(H$34&amp;$B120)&lt;&gt;20,"",IF(ISERROR(VLOOKUP(H$34&amp;$B120,'BASES DE DATOS'!$F$3:$J$1796,4,0))=TRUE,"",$B120&amp;" "&amp;VLOOKUP(H$34&amp;$B120,'BASES DE DATOS'!$F$3:$J$1796,4,0)))</f>
        <v>#REF!</v>
      </c>
      <c r="I120" t="e">
        <f>IF(LEN(I$34&amp;$B120)&lt;&gt;20,"",IF(ISERROR(VLOOKUP(I$34&amp;$B120,'BASES DE DATOS'!$F$3:$J$1796,4,0))=TRUE,"",$B120&amp;" "&amp;VLOOKUP(I$34&amp;$B120,'BASES DE DATOS'!$F$3:$J$1796,4,0)))</f>
        <v>#REF!</v>
      </c>
      <c r="J120" t="e">
        <f>IF(LEN(J$34&amp;$B120)&lt;&gt;20,"",IF(ISERROR(VLOOKUP(J$34&amp;$B120,'BASES DE DATOS'!$F$3:$J$1796,4,0))=TRUE,"",$B120&amp;" "&amp;VLOOKUP(J$34&amp;$B120,'BASES DE DATOS'!$F$3:$J$1796,4,0)))</f>
        <v>#REF!</v>
      </c>
      <c r="K120" t="e">
        <f>IF(LEN(K$34&amp;$B120)&lt;&gt;20,"",IF(ISERROR(VLOOKUP(K$34&amp;$B120,'BASES DE DATOS'!$F$3:$J$1796,4,0))=TRUE,"",$B120&amp;" "&amp;VLOOKUP(K$34&amp;$B120,'BASES DE DATOS'!$F$3:$J$1796,4,0)))</f>
        <v>#REF!</v>
      </c>
      <c r="L120" t="e">
        <f>IF(LEN(L$34&amp;$B120)&lt;&gt;20,"",IF(ISERROR(VLOOKUP(L$34&amp;$B120,'BASES DE DATOS'!$F$3:$J$1796,4,0))=TRUE,"",$B120&amp;" "&amp;VLOOKUP(L$34&amp;$B120,'BASES DE DATOS'!$F$3:$J$1796,4,0)))</f>
        <v>#REF!</v>
      </c>
      <c r="M120" t="e">
        <f>IF(LEN(M$34&amp;$B120)&lt;&gt;20,"",IF(ISERROR(VLOOKUP(M$34&amp;$B120,'BASES DE DATOS'!$F$3:$J$1796,4,0))=TRUE,"",$B120&amp;" "&amp;VLOOKUP(M$34&amp;$B120,'BASES DE DATOS'!$F$3:$J$1796,4,0)))</f>
        <v>#REF!</v>
      </c>
      <c r="N120" t="e">
        <f>IF(LEN(N$34&amp;$B120)&lt;&gt;20,"",IF(ISERROR(VLOOKUP(N$34&amp;$B120,'BASES DE DATOS'!$F$3:$J$1796,4,0))=TRUE,"",$B120&amp;" "&amp;VLOOKUP(N$34&amp;$B120,'BASES DE DATOS'!$F$3:$J$1796,4,0)))</f>
        <v>#REF!</v>
      </c>
      <c r="O120" t="e">
        <f>IF(LEN(O$34&amp;$B120)&lt;&gt;20,"",IF(ISERROR(VLOOKUP(O$34&amp;$B120,'BASES DE DATOS'!$F$3:$J$1796,4,0))=TRUE,"",$B120&amp;" "&amp;VLOOKUP(O$34&amp;$B120,'BASES DE DATOS'!$F$3:$J$1796,4,0)))</f>
        <v>#REF!</v>
      </c>
      <c r="P120" t="e">
        <f>IF(LEN(P$34&amp;$B120)&lt;&gt;20,"",IF(ISERROR(VLOOKUP(P$34&amp;$B120,'BASES DE DATOS'!$F$3:$J$1796,4,0))=TRUE,"",$B120&amp;" "&amp;VLOOKUP(P$34&amp;$B120,'BASES DE DATOS'!$F$3:$J$1796,4,0)))</f>
        <v>#REF!</v>
      </c>
      <c r="Q120" t="e">
        <f>IF(LEN(Q$34&amp;$B120)&lt;&gt;20,"",IF(ISERROR(VLOOKUP(Q$34&amp;$B120,'BASES DE DATOS'!$F$3:$J$1796,4,0))=TRUE,"",$B120&amp;" "&amp;VLOOKUP(Q$34&amp;$B120,'BASES DE DATOS'!$F$3:$J$1796,4,0)))</f>
        <v>#REF!</v>
      </c>
      <c r="R120" t="e">
        <f>IF(LEN(R$34&amp;$B120)&lt;&gt;20,"",IF(ISERROR(VLOOKUP(R$34&amp;$B120,'BASES DE DATOS'!$F$3:$J$1796,4,0))=TRUE,"",$B120&amp;" "&amp;VLOOKUP(R$34&amp;$B120,'BASES DE DATOS'!$F$3:$J$1796,4,0)))</f>
        <v>#REF!</v>
      </c>
      <c r="S120" t="e">
        <f>IF(LEN(S$34&amp;$B120)&lt;&gt;20,"",IF(ISERROR(VLOOKUP(S$34&amp;$B120,'BASES DE DATOS'!$F$3:$J$1796,4,0))=TRUE,"",$B120&amp;" "&amp;VLOOKUP(S$34&amp;$B120,'BASES DE DATOS'!$F$3:$J$1796,4,0)))</f>
        <v>#REF!</v>
      </c>
      <c r="T120" t="e">
        <f>IF(LEN(T$34&amp;$B120)&lt;&gt;20,"",IF(ISERROR(VLOOKUP(T$34&amp;$B120,'BASES DE DATOS'!$F$3:$J$1796,4,0))=TRUE,"",$B120&amp;" "&amp;VLOOKUP(T$34&amp;$B120,'BASES DE DATOS'!$F$3:$J$1796,4,0)))</f>
        <v>#REF!</v>
      </c>
      <c r="U120" t="e">
        <f>IF(LEN(U$34&amp;$B120)&lt;&gt;20,"",IF(ISERROR(VLOOKUP(U$34&amp;$B120,'BASES DE DATOS'!$F$3:$J$1796,4,0))=TRUE,"",$B120&amp;" "&amp;VLOOKUP(U$34&amp;$B120,'BASES DE DATOS'!$F$3:$J$1796,4,0)))</f>
        <v>#REF!</v>
      </c>
      <c r="V120" t="e">
        <f>IF(LEN(V$34&amp;$B120)&lt;&gt;20,"",IF(ISERROR(VLOOKUP(V$34&amp;$B120,'BASES DE DATOS'!$F$3:$J$1796,4,0))=TRUE,"",$B120&amp;" "&amp;VLOOKUP(V$34&amp;$B120,'BASES DE DATOS'!$F$3:$J$1796,4,0)))</f>
        <v>#REF!</v>
      </c>
    </row>
    <row r="121" spans="1:22" x14ac:dyDescent="0.2">
      <c r="A121">
        <f t="shared" si="0"/>
        <v>549</v>
      </c>
      <c r="B121" s="2" t="s">
        <v>110</v>
      </c>
      <c r="C121" t="e">
        <f>IF(LEN(C$34&amp;$B121)&lt;&gt;20,"",IF(ISERROR(VLOOKUP(C$34&amp;$B121,'BASES DE DATOS'!$F$3:$J$1796,4,0))=TRUE,"",$B121&amp;" "&amp;VLOOKUP(C$34&amp;$B121,'BASES DE DATOS'!$F$3:$J$1796,4,0)))</f>
        <v>#REF!</v>
      </c>
      <c r="D121" t="e">
        <f>IF(LEN(D$34&amp;$B121)&lt;&gt;20,"",IF(ISERROR(VLOOKUP(D$34&amp;$B121,'BASES DE DATOS'!$F$3:$J$1796,4,0))=TRUE,"",$B121&amp;" "&amp;VLOOKUP(D$34&amp;$B121,'BASES DE DATOS'!$F$3:$J$1796,4,0)))</f>
        <v>#REF!</v>
      </c>
      <c r="E121" t="e">
        <f>IF(LEN(E$34&amp;$B121)&lt;&gt;20,"",IF(ISERROR(VLOOKUP(E$34&amp;$B121,'BASES DE DATOS'!$F$3:$J$1796,4,0))=TRUE,"",$B121&amp;" "&amp;VLOOKUP(E$34&amp;$B121,'BASES DE DATOS'!$F$3:$J$1796,4,0)))</f>
        <v>#REF!</v>
      </c>
      <c r="F121" t="e">
        <f>IF(LEN(F$34&amp;$B121)&lt;&gt;20,"",IF(ISERROR(VLOOKUP(F$34&amp;$B121,'BASES DE DATOS'!$F$3:$J$1796,4,0))=TRUE,"",$B121&amp;" "&amp;VLOOKUP(F$34&amp;$B121,'BASES DE DATOS'!$F$3:$J$1796,4,0)))</f>
        <v>#REF!</v>
      </c>
      <c r="G121" t="e">
        <f>IF(LEN(G$34&amp;$B121)&lt;&gt;20,"",IF(ISERROR(VLOOKUP(G$34&amp;$B121,'BASES DE DATOS'!$F$3:$J$1796,4,0))=TRUE,"",$B121&amp;" "&amp;VLOOKUP(G$34&amp;$B121,'BASES DE DATOS'!$F$3:$J$1796,4,0)))</f>
        <v>#REF!</v>
      </c>
      <c r="H121" t="e">
        <f>IF(LEN(H$34&amp;$B121)&lt;&gt;20,"",IF(ISERROR(VLOOKUP(H$34&amp;$B121,'BASES DE DATOS'!$F$3:$J$1796,4,0))=TRUE,"",$B121&amp;" "&amp;VLOOKUP(H$34&amp;$B121,'BASES DE DATOS'!$F$3:$J$1796,4,0)))</f>
        <v>#REF!</v>
      </c>
      <c r="I121" t="e">
        <f>IF(LEN(I$34&amp;$B121)&lt;&gt;20,"",IF(ISERROR(VLOOKUP(I$34&amp;$B121,'BASES DE DATOS'!$F$3:$J$1796,4,0))=TRUE,"",$B121&amp;" "&amp;VLOOKUP(I$34&amp;$B121,'BASES DE DATOS'!$F$3:$J$1796,4,0)))</f>
        <v>#REF!</v>
      </c>
      <c r="J121" t="e">
        <f>IF(LEN(J$34&amp;$B121)&lt;&gt;20,"",IF(ISERROR(VLOOKUP(J$34&amp;$B121,'BASES DE DATOS'!$F$3:$J$1796,4,0))=TRUE,"",$B121&amp;" "&amp;VLOOKUP(J$34&amp;$B121,'BASES DE DATOS'!$F$3:$J$1796,4,0)))</f>
        <v>#REF!</v>
      </c>
      <c r="K121" t="e">
        <f>IF(LEN(K$34&amp;$B121)&lt;&gt;20,"",IF(ISERROR(VLOOKUP(K$34&amp;$B121,'BASES DE DATOS'!$F$3:$J$1796,4,0))=TRUE,"",$B121&amp;" "&amp;VLOOKUP(K$34&amp;$B121,'BASES DE DATOS'!$F$3:$J$1796,4,0)))</f>
        <v>#REF!</v>
      </c>
      <c r="L121" t="e">
        <f>IF(LEN(L$34&amp;$B121)&lt;&gt;20,"",IF(ISERROR(VLOOKUP(L$34&amp;$B121,'BASES DE DATOS'!$F$3:$J$1796,4,0))=TRUE,"",$B121&amp;" "&amp;VLOOKUP(L$34&amp;$B121,'BASES DE DATOS'!$F$3:$J$1796,4,0)))</f>
        <v>#REF!</v>
      </c>
      <c r="M121" t="e">
        <f>IF(LEN(M$34&amp;$B121)&lt;&gt;20,"",IF(ISERROR(VLOOKUP(M$34&amp;$B121,'BASES DE DATOS'!$F$3:$J$1796,4,0))=TRUE,"",$B121&amp;" "&amp;VLOOKUP(M$34&amp;$B121,'BASES DE DATOS'!$F$3:$J$1796,4,0)))</f>
        <v>#REF!</v>
      </c>
      <c r="N121" t="e">
        <f>IF(LEN(N$34&amp;$B121)&lt;&gt;20,"",IF(ISERROR(VLOOKUP(N$34&amp;$B121,'BASES DE DATOS'!$F$3:$J$1796,4,0))=TRUE,"",$B121&amp;" "&amp;VLOOKUP(N$34&amp;$B121,'BASES DE DATOS'!$F$3:$J$1796,4,0)))</f>
        <v>#REF!</v>
      </c>
      <c r="O121" t="e">
        <f>IF(LEN(O$34&amp;$B121)&lt;&gt;20,"",IF(ISERROR(VLOOKUP(O$34&amp;$B121,'BASES DE DATOS'!$F$3:$J$1796,4,0))=TRUE,"",$B121&amp;" "&amp;VLOOKUP(O$34&amp;$B121,'BASES DE DATOS'!$F$3:$J$1796,4,0)))</f>
        <v>#REF!</v>
      </c>
      <c r="P121" t="e">
        <f>IF(LEN(P$34&amp;$B121)&lt;&gt;20,"",IF(ISERROR(VLOOKUP(P$34&amp;$B121,'BASES DE DATOS'!$F$3:$J$1796,4,0))=TRUE,"",$B121&amp;" "&amp;VLOOKUP(P$34&amp;$B121,'BASES DE DATOS'!$F$3:$J$1796,4,0)))</f>
        <v>#REF!</v>
      </c>
      <c r="Q121" t="e">
        <f>IF(LEN(Q$34&amp;$B121)&lt;&gt;20,"",IF(ISERROR(VLOOKUP(Q$34&amp;$B121,'BASES DE DATOS'!$F$3:$J$1796,4,0))=TRUE,"",$B121&amp;" "&amp;VLOOKUP(Q$34&amp;$B121,'BASES DE DATOS'!$F$3:$J$1796,4,0)))</f>
        <v>#REF!</v>
      </c>
      <c r="R121" t="e">
        <f>IF(LEN(R$34&amp;$B121)&lt;&gt;20,"",IF(ISERROR(VLOOKUP(R$34&amp;$B121,'BASES DE DATOS'!$F$3:$J$1796,4,0))=TRUE,"",$B121&amp;" "&amp;VLOOKUP(R$34&amp;$B121,'BASES DE DATOS'!$F$3:$J$1796,4,0)))</f>
        <v>#REF!</v>
      </c>
      <c r="S121" t="e">
        <f>IF(LEN(S$34&amp;$B121)&lt;&gt;20,"",IF(ISERROR(VLOOKUP(S$34&amp;$B121,'BASES DE DATOS'!$F$3:$J$1796,4,0))=TRUE,"",$B121&amp;" "&amp;VLOOKUP(S$34&amp;$B121,'BASES DE DATOS'!$F$3:$J$1796,4,0)))</f>
        <v>#REF!</v>
      </c>
      <c r="T121" t="e">
        <f>IF(LEN(T$34&amp;$B121)&lt;&gt;20,"",IF(ISERROR(VLOOKUP(T$34&amp;$B121,'BASES DE DATOS'!$F$3:$J$1796,4,0))=TRUE,"",$B121&amp;" "&amp;VLOOKUP(T$34&amp;$B121,'BASES DE DATOS'!$F$3:$J$1796,4,0)))</f>
        <v>#REF!</v>
      </c>
      <c r="U121" t="e">
        <f>IF(LEN(U$34&amp;$B121)&lt;&gt;20,"",IF(ISERROR(VLOOKUP(U$34&amp;$B121,'BASES DE DATOS'!$F$3:$J$1796,4,0))=TRUE,"",$B121&amp;" "&amp;VLOOKUP(U$34&amp;$B121,'BASES DE DATOS'!$F$3:$J$1796,4,0)))</f>
        <v>#REF!</v>
      </c>
      <c r="V121" t="e">
        <f>IF(LEN(V$34&amp;$B121)&lt;&gt;20,"",IF(ISERROR(VLOOKUP(V$34&amp;$B121,'BASES DE DATOS'!$F$3:$J$1796,4,0))=TRUE,"",$B121&amp;" "&amp;VLOOKUP(V$34&amp;$B121,'BASES DE DATOS'!$F$3:$J$1796,4,0)))</f>
        <v>#REF!</v>
      </c>
    </row>
    <row r="122" spans="1:22" x14ac:dyDescent="0.2">
      <c r="A122">
        <f t="shared" si="0"/>
        <v>555</v>
      </c>
      <c r="B122" s="2" t="s">
        <v>111</v>
      </c>
      <c r="C122" t="e">
        <f>IF(LEN(C$34&amp;$B122)&lt;&gt;20,"",IF(ISERROR(VLOOKUP(C$34&amp;$B122,'BASES DE DATOS'!$F$3:$J$1796,4,0))=TRUE,"",$B122&amp;" "&amp;VLOOKUP(C$34&amp;$B122,'BASES DE DATOS'!$F$3:$J$1796,4,0)))</f>
        <v>#REF!</v>
      </c>
      <c r="D122" t="e">
        <f>IF(LEN(D$34&amp;$B122)&lt;&gt;20,"",IF(ISERROR(VLOOKUP(D$34&amp;$B122,'BASES DE DATOS'!$F$3:$J$1796,4,0))=TRUE,"",$B122&amp;" "&amp;VLOOKUP(D$34&amp;$B122,'BASES DE DATOS'!$F$3:$J$1796,4,0)))</f>
        <v>#REF!</v>
      </c>
      <c r="E122" t="e">
        <f>IF(LEN(E$34&amp;$B122)&lt;&gt;20,"",IF(ISERROR(VLOOKUP(E$34&amp;$B122,'BASES DE DATOS'!$F$3:$J$1796,4,0))=TRUE,"",$B122&amp;" "&amp;VLOOKUP(E$34&amp;$B122,'BASES DE DATOS'!$F$3:$J$1796,4,0)))</f>
        <v>#REF!</v>
      </c>
      <c r="F122" t="e">
        <f>IF(LEN(F$34&amp;$B122)&lt;&gt;20,"",IF(ISERROR(VLOOKUP(F$34&amp;$B122,'BASES DE DATOS'!$F$3:$J$1796,4,0))=TRUE,"",$B122&amp;" "&amp;VLOOKUP(F$34&amp;$B122,'BASES DE DATOS'!$F$3:$J$1796,4,0)))</f>
        <v>#REF!</v>
      </c>
      <c r="G122" t="e">
        <f>IF(LEN(G$34&amp;$B122)&lt;&gt;20,"",IF(ISERROR(VLOOKUP(G$34&amp;$B122,'BASES DE DATOS'!$F$3:$J$1796,4,0))=TRUE,"",$B122&amp;" "&amp;VLOOKUP(G$34&amp;$B122,'BASES DE DATOS'!$F$3:$J$1796,4,0)))</f>
        <v>#REF!</v>
      </c>
      <c r="H122" t="e">
        <f>IF(LEN(H$34&amp;$B122)&lt;&gt;20,"",IF(ISERROR(VLOOKUP(H$34&amp;$B122,'BASES DE DATOS'!$F$3:$J$1796,4,0))=TRUE,"",$B122&amp;" "&amp;VLOOKUP(H$34&amp;$B122,'BASES DE DATOS'!$F$3:$J$1796,4,0)))</f>
        <v>#REF!</v>
      </c>
      <c r="I122" t="e">
        <f>IF(LEN(I$34&amp;$B122)&lt;&gt;20,"",IF(ISERROR(VLOOKUP(I$34&amp;$B122,'BASES DE DATOS'!$F$3:$J$1796,4,0))=TRUE,"",$B122&amp;" "&amp;VLOOKUP(I$34&amp;$B122,'BASES DE DATOS'!$F$3:$J$1796,4,0)))</f>
        <v>#REF!</v>
      </c>
      <c r="J122" t="e">
        <f>IF(LEN(J$34&amp;$B122)&lt;&gt;20,"",IF(ISERROR(VLOOKUP(J$34&amp;$B122,'BASES DE DATOS'!$F$3:$J$1796,4,0))=TRUE,"",$B122&amp;" "&amp;VLOOKUP(J$34&amp;$B122,'BASES DE DATOS'!$F$3:$J$1796,4,0)))</f>
        <v>#REF!</v>
      </c>
      <c r="K122" t="e">
        <f>IF(LEN(K$34&amp;$B122)&lt;&gt;20,"",IF(ISERROR(VLOOKUP(K$34&amp;$B122,'BASES DE DATOS'!$F$3:$J$1796,4,0))=TRUE,"",$B122&amp;" "&amp;VLOOKUP(K$34&amp;$B122,'BASES DE DATOS'!$F$3:$J$1796,4,0)))</f>
        <v>#REF!</v>
      </c>
      <c r="L122" t="e">
        <f>IF(LEN(L$34&amp;$B122)&lt;&gt;20,"",IF(ISERROR(VLOOKUP(L$34&amp;$B122,'BASES DE DATOS'!$F$3:$J$1796,4,0))=TRUE,"",$B122&amp;" "&amp;VLOOKUP(L$34&amp;$B122,'BASES DE DATOS'!$F$3:$J$1796,4,0)))</f>
        <v>#REF!</v>
      </c>
      <c r="M122" t="e">
        <f>IF(LEN(M$34&amp;$B122)&lt;&gt;20,"",IF(ISERROR(VLOOKUP(M$34&amp;$B122,'BASES DE DATOS'!$F$3:$J$1796,4,0))=TRUE,"",$B122&amp;" "&amp;VLOOKUP(M$34&amp;$B122,'BASES DE DATOS'!$F$3:$J$1796,4,0)))</f>
        <v>#REF!</v>
      </c>
      <c r="N122" t="e">
        <f>IF(LEN(N$34&amp;$B122)&lt;&gt;20,"",IF(ISERROR(VLOOKUP(N$34&amp;$B122,'BASES DE DATOS'!$F$3:$J$1796,4,0))=TRUE,"",$B122&amp;" "&amp;VLOOKUP(N$34&amp;$B122,'BASES DE DATOS'!$F$3:$J$1796,4,0)))</f>
        <v>#REF!</v>
      </c>
      <c r="O122" t="e">
        <f>IF(LEN(O$34&amp;$B122)&lt;&gt;20,"",IF(ISERROR(VLOOKUP(O$34&amp;$B122,'BASES DE DATOS'!$F$3:$J$1796,4,0))=TRUE,"",$B122&amp;" "&amp;VLOOKUP(O$34&amp;$B122,'BASES DE DATOS'!$F$3:$J$1796,4,0)))</f>
        <v>#REF!</v>
      </c>
      <c r="P122" t="e">
        <f>IF(LEN(P$34&amp;$B122)&lt;&gt;20,"",IF(ISERROR(VLOOKUP(P$34&amp;$B122,'BASES DE DATOS'!$F$3:$J$1796,4,0))=TRUE,"",$B122&amp;" "&amp;VLOOKUP(P$34&amp;$B122,'BASES DE DATOS'!$F$3:$J$1796,4,0)))</f>
        <v>#REF!</v>
      </c>
      <c r="Q122" t="e">
        <f>IF(LEN(Q$34&amp;$B122)&lt;&gt;20,"",IF(ISERROR(VLOOKUP(Q$34&amp;$B122,'BASES DE DATOS'!$F$3:$J$1796,4,0))=TRUE,"",$B122&amp;" "&amp;VLOOKUP(Q$34&amp;$B122,'BASES DE DATOS'!$F$3:$J$1796,4,0)))</f>
        <v>#REF!</v>
      </c>
      <c r="R122" t="e">
        <f>IF(LEN(R$34&amp;$B122)&lt;&gt;20,"",IF(ISERROR(VLOOKUP(R$34&amp;$B122,'BASES DE DATOS'!$F$3:$J$1796,4,0))=TRUE,"",$B122&amp;" "&amp;VLOOKUP(R$34&amp;$B122,'BASES DE DATOS'!$F$3:$J$1796,4,0)))</f>
        <v>#REF!</v>
      </c>
      <c r="S122" t="e">
        <f>IF(LEN(S$34&amp;$B122)&lt;&gt;20,"",IF(ISERROR(VLOOKUP(S$34&amp;$B122,'BASES DE DATOS'!$F$3:$J$1796,4,0))=TRUE,"",$B122&amp;" "&amp;VLOOKUP(S$34&amp;$B122,'BASES DE DATOS'!$F$3:$J$1796,4,0)))</f>
        <v>#REF!</v>
      </c>
      <c r="T122" t="e">
        <f>IF(LEN(T$34&amp;$B122)&lt;&gt;20,"",IF(ISERROR(VLOOKUP(T$34&amp;$B122,'BASES DE DATOS'!$F$3:$J$1796,4,0))=TRUE,"",$B122&amp;" "&amp;VLOOKUP(T$34&amp;$B122,'BASES DE DATOS'!$F$3:$J$1796,4,0)))</f>
        <v>#REF!</v>
      </c>
      <c r="U122" t="e">
        <f>IF(LEN(U$34&amp;$B122)&lt;&gt;20,"",IF(ISERROR(VLOOKUP(U$34&amp;$B122,'BASES DE DATOS'!$F$3:$J$1796,4,0))=TRUE,"",$B122&amp;" "&amp;VLOOKUP(U$34&amp;$B122,'BASES DE DATOS'!$F$3:$J$1796,4,0)))</f>
        <v>#REF!</v>
      </c>
      <c r="V122" t="e">
        <f>IF(LEN(V$34&amp;$B122)&lt;&gt;20,"",IF(ISERROR(VLOOKUP(V$34&amp;$B122,'BASES DE DATOS'!$F$3:$J$1796,4,0))=TRUE,"",$B122&amp;" "&amp;VLOOKUP(V$34&amp;$B122,'BASES DE DATOS'!$F$3:$J$1796,4,0)))</f>
        <v>#REF!</v>
      </c>
    </row>
    <row r="123" spans="1:22" x14ac:dyDescent="0.2">
      <c r="A123">
        <f t="shared" si="0"/>
        <v>561</v>
      </c>
      <c r="B123" s="2" t="s">
        <v>112</v>
      </c>
      <c r="C123" t="e">
        <f>IF(LEN(C$34&amp;$B123)&lt;&gt;20,"",IF(ISERROR(VLOOKUP(C$34&amp;$B123,'BASES DE DATOS'!$F$3:$J$1796,4,0))=TRUE,"",$B123&amp;" "&amp;VLOOKUP(C$34&amp;$B123,'BASES DE DATOS'!$F$3:$J$1796,4,0)))</f>
        <v>#REF!</v>
      </c>
      <c r="D123" t="e">
        <f>IF(LEN(D$34&amp;$B123)&lt;&gt;20,"",IF(ISERROR(VLOOKUP(D$34&amp;$B123,'BASES DE DATOS'!$F$3:$J$1796,4,0))=TRUE,"",$B123&amp;" "&amp;VLOOKUP(D$34&amp;$B123,'BASES DE DATOS'!$F$3:$J$1796,4,0)))</f>
        <v>#REF!</v>
      </c>
      <c r="E123" t="e">
        <f>IF(LEN(E$34&amp;$B123)&lt;&gt;20,"",IF(ISERROR(VLOOKUP(E$34&amp;$B123,'BASES DE DATOS'!$F$3:$J$1796,4,0))=TRUE,"",$B123&amp;" "&amp;VLOOKUP(E$34&amp;$B123,'BASES DE DATOS'!$F$3:$J$1796,4,0)))</f>
        <v>#REF!</v>
      </c>
      <c r="F123" t="e">
        <f>IF(LEN(F$34&amp;$B123)&lt;&gt;20,"",IF(ISERROR(VLOOKUP(F$34&amp;$B123,'BASES DE DATOS'!$F$3:$J$1796,4,0))=TRUE,"",$B123&amp;" "&amp;VLOOKUP(F$34&amp;$B123,'BASES DE DATOS'!$F$3:$J$1796,4,0)))</f>
        <v>#REF!</v>
      </c>
      <c r="G123" t="e">
        <f>IF(LEN(G$34&amp;$B123)&lt;&gt;20,"",IF(ISERROR(VLOOKUP(G$34&amp;$B123,'BASES DE DATOS'!$F$3:$J$1796,4,0))=TRUE,"",$B123&amp;" "&amp;VLOOKUP(G$34&amp;$B123,'BASES DE DATOS'!$F$3:$J$1796,4,0)))</f>
        <v>#REF!</v>
      </c>
      <c r="H123" t="e">
        <f>IF(LEN(H$34&amp;$B123)&lt;&gt;20,"",IF(ISERROR(VLOOKUP(H$34&amp;$B123,'BASES DE DATOS'!$F$3:$J$1796,4,0))=TRUE,"",$B123&amp;" "&amp;VLOOKUP(H$34&amp;$B123,'BASES DE DATOS'!$F$3:$J$1796,4,0)))</f>
        <v>#REF!</v>
      </c>
      <c r="I123" t="e">
        <f>IF(LEN(I$34&amp;$B123)&lt;&gt;20,"",IF(ISERROR(VLOOKUP(I$34&amp;$B123,'BASES DE DATOS'!$F$3:$J$1796,4,0))=TRUE,"",$B123&amp;" "&amp;VLOOKUP(I$34&amp;$B123,'BASES DE DATOS'!$F$3:$J$1796,4,0)))</f>
        <v>#REF!</v>
      </c>
      <c r="J123" t="e">
        <f>IF(LEN(J$34&amp;$B123)&lt;&gt;20,"",IF(ISERROR(VLOOKUP(J$34&amp;$B123,'BASES DE DATOS'!$F$3:$J$1796,4,0))=TRUE,"",$B123&amp;" "&amp;VLOOKUP(J$34&amp;$B123,'BASES DE DATOS'!$F$3:$J$1796,4,0)))</f>
        <v>#REF!</v>
      </c>
      <c r="K123" t="e">
        <f>IF(LEN(K$34&amp;$B123)&lt;&gt;20,"",IF(ISERROR(VLOOKUP(K$34&amp;$B123,'BASES DE DATOS'!$F$3:$J$1796,4,0))=TRUE,"",$B123&amp;" "&amp;VLOOKUP(K$34&amp;$B123,'BASES DE DATOS'!$F$3:$J$1796,4,0)))</f>
        <v>#REF!</v>
      </c>
      <c r="L123" t="e">
        <f>IF(LEN(L$34&amp;$B123)&lt;&gt;20,"",IF(ISERROR(VLOOKUP(L$34&amp;$B123,'BASES DE DATOS'!$F$3:$J$1796,4,0))=TRUE,"",$B123&amp;" "&amp;VLOOKUP(L$34&amp;$B123,'BASES DE DATOS'!$F$3:$J$1796,4,0)))</f>
        <v>#REF!</v>
      </c>
      <c r="M123" t="e">
        <f>IF(LEN(M$34&amp;$B123)&lt;&gt;20,"",IF(ISERROR(VLOOKUP(M$34&amp;$B123,'BASES DE DATOS'!$F$3:$J$1796,4,0))=TRUE,"",$B123&amp;" "&amp;VLOOKUP(M$34&amp;$B123,'BASES DE DATOS'!$F$3:$J$1796,4,0)))</f>
        <v>#REF!</v>
      </c>
      <c r="N123" t="e">
        <f>IF(LEN(N$34&amp;$B123)&lt;&gt;20,"",IF(ISERROR(VLOOKUP(N$34&amp;$B123,'BASES DE DATOS'!$F$3:$J$1796,4,0))=TRUE,"",$B123&amp;" "&amp;VLOOKUP(N$34&amp;$B123,'BASES DE DATOS'!$F$3:$J$1796,4,0)))</f>
        <v>#REF!</v>
      </c>
      <c r="O123" t="e">
        <f>IF(LEN(O$34&amp;$B123)&lt;&gt;20,"",IF(ISERROR(VLOOKUP(O$34&amp;$B123,'BASES DE DATOS'!$F$3:$J$1796,4,0))=TRUE,"",$B123&amp;" "&amp;VLOOKUP(O$34&amp;$B123,'BASES DE DATOS'!$F$3:$J$1796,4,0)))</f>
        <v>#REF!</v>
      </c>
      <c r="P123" t="e">
        <f>IF(LEN(P$34&amp;$B123)&lt;&gt;20,"",IF(ISERROR(VLOOKUP(P$34&amp;$B123,'BASES DE DATOS'!$F$3:$J$1796,4,0))=TRUE,"",$B123&amp;" "&amp;VLOOKUP(P$34&amp;$B123,'BASES DE DATOS'!$F$3:$J$1796,4,0)))</f>
        <v>#REF!</v>
      </c>
      <c r="Q123" t="e">
        <f>IF(LEN(Q$34&amp;$B123)&lt;&gt;20,"",IF(ISERROR(VLOOKUP(Q$34&amp;$B123,'BASES DE DATOS'!$F$3:$J$1796,4,0))=TRUE,"",$B123&amp;" "&amp;VLOOKUP(Q$34&amp;$B123,'BASES DE DATOS'!$F$3:$J$1796,4,0)))</f>
        <v>#REF!</v>
      </c>
      <c r="R123" t="e">
        <f>IF(LEN(R$34&amp;$B123)&lt;&gt;20,"",IF(ISERROR(VLOOKUP(R$34&amp;$B123,'BASES DE DATOS'!$F$3:$J$1796,4,0))=TRUE,"",$B123&amp;" "&amp;VLOOKUP(R$34&amp;$B123,'BASES DE DATOS'!$F$3:$J$1796,4,0)))</f>
        <v>#REF!</v>
      </c>
      <c r="S123" t="e">
        <f>IF(LEN(S$34&amp;$B123)&lt;&gt;20,"",IF(ISERROR(VLOOKUP(S$34&amp;$B123,'BASES DE DATOS'!$F$3:$J$1796,4,0))=TRUE,"",$B123&amp;" "&amp;VLOOKUP(S$34&amp;$B123,'BASES DE DATOS'!$F$3:$J$1796,4,0)))</f>
        <v>#REF!</v>
      </c>
      <c r="T123" t="e">
        <f>IF(LEN(T$34&amp;$B123)&lt;&gt;20,"",IF(ISERROR(VLOOKUP(T$34&amp;$B123,'BASES DE DATOS'!$F$3:$J$1796,4,0))=TRUE,"",$B123&amp;" "&amp;VLOOKUP(T$34&amp;$B123,'BASES DE DATOS'!$F$3:$J$1796,4,0)))</f>
        <v>#REF!</v>
      </c>
      <c r="U123" t="e">
        <f>IF(LEN(U$34&amp;$B123)&lt;&gt;20,"",IF(ISERROR(VLOOKUP(U$34&amp;$B123,'BASES DE DATOS'!$F$3:$J$1796,4,0))=TRUE,"",$B123&amp;" "&amp;VLOOKUP(U$34&amp;$B123,'BASES DE DATOS'!$F$3:$J$1796,4,0)))</f>
        <v>#REF!</v>
      </c>
      <c r="V123" t="e">
        <f>IF(LEN(V$34&amp;$B123)&lt;&gt;20,"",IF(ISERROR(VLOOKUP(V$34&amp;$B123,'BASES DE DATOS'!$F$3:$J$1796,4,0))=TRUE,"",$B123&amp;" "&amp;VLOOKUP(V$34&amp;$B123,'BASES DE DATOS'!$F$3:$J$1796,4,0)))</f>
        <v>#REF!</v>
      </c>
    </row>
    <row r="124" spans="1:22" x14ac:dyDescent="0.2">
      <c r="A124">
        <f t="shared" si="0"/>
        <v>567</v>
      </c>
      <c r="B124" s="2" t="s">
        <v>113</v>
      </c>
      <c r="C124" t="e">
        <f>IF(LEN(C$34&amp;$B124)&lt;&gt;20,"",IF(ISERROR(VLOOKUP(C$34&amp;$B124,'BASES DE DATOS'!$F$3:$J$1796,4,0))=TRUE,"",$B124&amp;" "&amp;VLOOKUP(C$34&amp;$B124,'BASES DE DATOS'!$F$3:$J$1796,4,0)))</f>
        <v>#REF!</v>
      </c>
      <c r="D124" t="e">
        <f>IF(LEN(D$34&amp;$B124)&lt;&gt;20,"",IF(ISERROR(VLOOKUP(D$34&amp;$B124,'BASES DE DATOS'!$F$3:$J$1796,4,0))=TRUE,"",$B124&amp;" "&amp;VLOOKUP(D$34&amp;$B124,'BASES DE DATOS'!$F$3:$J$1796,4,0)))</f>
        <v>#REF!</v>
      </c>
      <c r="E124" t="e">
        <f>IF(LEN(E$34&amp;$B124)&lt;&gt;20,"",IF(ISERROR(VLOOKUP(E$34&amp;$B124,'BASES DE DATOS'!$F$3:$J$1796,4,0))=TRUE,"",$B124&amp;" "&amp;VLOOKUP(E$34&amp;$B124,'BASES DE DATOS'!$F$3:$J$1796,4,0)))</f>
        <v>#REF!</v>
      </c>
      <c r="F124" t="e">
        <f>IF(LEN(F$34&amp;$B124)&lt;&gt;20,"",IF(ISERROR(VLOOKUP(F$34&amp;$B124,'BASES DE DATOS'!$F$3:$J$1796,4,0))=TRUE,"",$B124&amp;" "&amp;VLOOKUP(F$34&amp;$B124,'BASES DE DATOS'!$F$3:$J$1796,4,0)))</f>
        <v>#REF!</v>
      </c>
      <c r="G124" t="e">
        <f>IF(LEN(G$34&amp;$B124)&lt;&gt;20,"",IF(ISERROR(VLOOKUP(G$34&amp;$B124,'BASES DE DATOS'!$F$3:$J$1796,4,0))=TRUE,"",$B124&amp;" "&amp;VLOOKUP(G$34&amp;$B124,'BASES DE DATOS'!$F$3:$J$1796,4,0)))</f>
        <v>#REF!</v>
      </c>
      <c r="H124" t="e">
        <f>IF(LEN(H$34&amp;$B124)&lt;&gt;20,"",IF(ISERROR(VLOOKUP(H$34&amp;$B124,'BASES DE DATOS'!$F$3:$J$1796,4,0))=TRUE,"",$B124&amp;" "&amp;VLOOKUP(H$34&amp;$B124,'BASES DE DATOS'!$F$3:$J$1796,4,0)))</f>
        <v>#REF!</v>
      </c>
      <c r="I124" t="e">
        <f>IF(LEN(I$34&amp;$B124)&lt;&gt;20,"",IF(ISERROR(VLOOKUP(I$34&amp;$B124,'BASES DE DATOS'!$F$3:$J$1796,4,0))=TRUE,"",$B124&amp;" "&amp;VLOOKUP(I$34&amp;$B124,'BASES DE DATOS'!$F$3:$J$1796,4,0)))</f>
        <v>#REF!</v>
      </c>
      <c r="J124" t="e">
        <f>IF(LEN(J$34&amp;$B124)&lt;&gt;20,"",IF(ISERROR(VLOOKUP(J$34&amp;$B124,'BASES DE DATOS'!$F$3:$J$1796,4,0))=TRUE,"",$B124&amp;" "&amp;VLOOKUP(J$34&amp;$B124,'BASES DE DATOS'!$F$3:$J$1796,4,0)))</f>
        <v>#REF!</v>
      </c>
      <c r="K124" t="e">
        <f>IF(LEN(K$34&amp;$B124)&lt;&gt;20,"",IF(ISERROR(VLOOKUP(K$34&amp;$B124,'BASES DE DATOS'!$F$3:$J$1796,4,0))=TRUE,"",$B124&amp;" "&amp;VLOOKUP(K$34&amp;$B124,'BASES DE DATOS'!$F$3:$J$1796,4,0)))</f>
        <v>#REF!</v>
      </c>
      <c r="L124" t="e">
        <f>IF(LEN(L$34&amp;$B124)&lt;&gt;20,"",IF(ISERROR(VLOOKUP(L$34&amp;$B124,'BASES DE DATOS'!$F$3:$J$1796,4,0))=TRUE,"",$B124&amp;" "&amp;VLOOKUP(L$34&amp;$B124,'BASES DE DATOS'!$F$3:$J$1796,4,0)))</f>
        <v>#REF!</v>
      </c>
      <c r="M124" t="e">
        <f>IF(LEN(M$34&amp;$B124)&lt;&gt;20,"",IF(ISERROR(VLOOKUP(M$34&amp;$B124,'BASES DE DATOS'!$F$3:$J$1796,4,0))=TRUE,"",$B124&amp;" "&amp;VLOOKUP(M$34&amp;$B124,'BASES DE DATOS'!$F$3:$J$1796,4,0)))</f>
        <v>#REF!</v>
      </c>
      <c r="N124" t="e">
        <f>IF(LEN(N$34&amp;$B124)&lt;&gt;20,"",IF(ISERROR(VLOOKUP(N$34&amp;$B124,'BASES DE DATOS'!$F$3:$J$1796,4,0))=TRUE,"",$B124&amp;" "&amp;VLOOKUP(N$34&amp;$B124,'BASES DE DATOS'!$F$3:$J$1796,4,0)))</f>
        <v>#REF!</v>
      </c>
      <c r="O124" t="e">
        <f>IF(LEN(O$34&amp;$B124)&lt;&gt;20,"",IF(ISERROR(VLOOKUP(O$34&amp;$B124,'BASES DE DATOS'!$F$3:$J$1796,4,0))=TRUE,"",$B124&amp;" "&amp;VLOOKUP(O$34&amp;$B124,'BASES DE DATOS'!$F$3:$J$1796,4,0)))</f>
        <v>#REF!</v>
      </c>
      <c r="P124" t="e">
        <f>IF(LEN(P$34&amp;$B124)&lt;&gt;20,"",IF(ISERROR(VLOOKUP(P$34&amp;$B124,'BASES DE DATOS'!$F$3:$J$1796,4,0))=TRUE,"",$B124&amp;" "&amp;VLOOKUP(P$34&amp;$B124,'BASES DE DATOS'!$F$3:$J$1796,4,0)))</f>
        <v>#REF!</v>
      </c>
      <c r="Q124" t="e">
        <f>IF(LEN(Q$34&amp;$B124)&lt;&gt;20,"",IF(ISERROR(VLOOKUP(Q$34&amp;$B124,'BASES DE DATOS'!$F$3:$J$1796,4,0))=TRUE,"",$B124&amp;" "&amp;VLOOKUP(Q$34&amp;$B124,'BASES DE DATOS'!$F$3:$J$1796,4,0)))</f>
        <v>#REF!</v>
      </c>
      <c r="R124" t="e">
        <f>IF(LEN(R$34&amp;$B124)&lt;&gt;20,"",IF(ISERROR(VLOOKUP(R$34&amp;$B124,'BASES DE DATOS'!$F$3:$J$1796,4,0))=TRUE,"",$B124&amp;" "&amp;VLOOKUP(R$34&amp;$B124,'BASES DE DATOS'!$F$3:$J$1796,4,0)))</f>
        <v>#REF!</v>
      </c>
      <c r="S124" t="e">
        <f>IF(LEN(S$34&amp;$B124)&lt;&gt;20,"",IF(ISERROR(VLOOKUP(S$34&amp;$B124,'BASES DE DATOS'!$F$3:$J$1796,4,0))=TRUE,"",$B124&amp;" "&amp;VLOOKUP(S$34&amp;$B124,'BASES DE DATOS'!$F$3:$J$1796,4,0)))</f>
        <v>#REF!</v>
      </c>
      <c r="T124" t="e">
        <f>IF(LEN(T$34&amp;$B124)&lt;&gt;20,"",IF(ISERROR(VLOOKUP(T$34&amp;$B124,'BASES DE DATOS'!$F$3:$J$1796,4,0))=TRUE,"",$B124&amp;" "&amp;VLOOKUP(T$34&amp;$B124,'BASES DE DATOS'!$F$3:$J$1796,4,0)))</f>
        <v>#REF!</v>
      </c>
      <c r="U124" t="e">
        <f>IF(LEN(U$34&amp;$B124)&lt;&gt;20,"",IF(ISERROR(VLOOKUP(U$34&amp;$B124,'BASES DE DATOS'!$F$3:$J$1796,4,0))=TRUE,"",$B124&amp;" "&amp;VLOOKUP(U$34&amp;$B124,'BASES DE DATOS'!$F$3:$J$1796,4,0)))</f>
        <v>#REF!</v>
      </c>
      <c r="V124" t="e">
        <f>IF(LEN(V$34&amp;$B124)&lt;&gt;20,"",IF(ISERROR(VLOOKUP(V$34&amp;$B124,'BASES DE DATOS'!$F$3:$J$1796,4,0))=TRUE,"",$B124&amp;" "&amp;VLOOKUP(V$34&amp;$B124,'BASES DE DATOS'!$F$3:$J$1796,4,0)))</f>
        <v>#REF!</v>
      </c>
    </row>
    <row r="125" spans="1:22" x14ac:dyDescent="0.2">
      <c r="A125">
        <f t="shared" si="0"/>
        <v>573</v>
      </c>
      <c r="B125" s="2" t="s">
        <v>114</v>
      </c>
      <c r="C125" t="e">
        <f>IF(LEN(C$34&amp;$B125)&lt;&gt;20,"",IF(ISERROR(VLOOKUP(C$34&amp;$B125,'BASES DE DATOS'!$F$3:$J$1796,4,0))=TRUE,"",$B125&amp;" "&amp;VLOOKUP(C$34&amp;$B125,'BASES DE DATOS'!$F$3:$J$1796,4,0)))</f>
        <v>#REF!</v>
      </c>
      <c r="D125" t="e">
        <f>IF(LEN(D$34&amp;$B125)&lt;&gt;20,"",IF(ISERROR(VLOOKUP(D$34&amp;$B125,'BASES DE DATOS'!$F$3:$J$1796,4,0))=TRUE,"",$B125&amp;" "&amp;VLOOKUP(D$34&amp;$B125,'BASES DE DATOS'!$F$3:$J$1796,4,0)))</f>
        <v>#REF!</v>
      </c>
      <c r="E125" t="e">
        <f>IF(LEN(E$34&amp;$B125)&lt;&gt;20,"",IF(ISERROR(VLOOKUP(E$34&amp;$B125,'BASES DE DATOS'!$F$3:$J$1796,4,0))=TRUE,"",$B125&amp;" "&amp;VLOOKUP(E$34&amp;$B125,'BASES DE DATOS'!$F$3:$J$1796,4,0)))</f>
        <v>#REF!</v>
      </c>
      <c r="F125" t="e">
        <f>IF(LEN(F$34&amp;$B125)&lt;&gt;20,"",IF(ISERROR(VLOOKUP(F$34&amp;$B125,'BASES DE DATOS'!$F$3:$J$1796,4,0))=TRUE,"",$B125&amp;" "&amp;VLOOKUP(F$34&amp;$B125,'BASES DE DATOS'!$F$3:$J$1796,4,0)))</f>
        <v>#REF!</v>
      </c>
      <c r="G125" t="e">
        <f>IF(LEN(G$34&amp;$B125)&lt;&gt;20,"",IF(ISERROR(VLOOKUP(G$34&amp;$B125,'BASES DE DATOS'!$F$3:$J$1796,4,0))=TRUE,"",$B125&amp;" "&amp;VLOOKUP(G$34&amp;$B125,'BASES DE DATOS'!$F$3:$J$1796,4,0)))</f>
        <v>#REF!</v>
      </c>
      <c r="H125" t="e">
        <f>IF(LEN(H$34&amp;$B125)&lt;&gt;20,"",IF(ISERROR(VLOOKUP(H$34&amp;$B125,'BASES DE DATOS'!$F$3:$J$1796,4,0))=TRUE,"",$B125&amp;" "&amp;VLOOKUP(H$34&amp;$B125,'BASES DE DATOS'!$F$3:$J$1796,4,0)))</f>
        <v>#REF!</v>
      </c>
      <c r="I125" t="e">
        <f>IF(LEN(I$34&amp;$B125)&lt;&gt;20,"",IF(ISERROR(VLOOKUP(I$34&amp;$B125,'BASES DE DATOS'!$F$3:$J$1796,4,0))=TRUE,"",$B125&amp;" "&amp;VLOOKUP(I$34&amp;$B125,'BASES DE DATOS'!$F$3:$J$1796,4,0)))</f>
        <v>#REF!</v>
      </c>
      <c r="J125" t="e">
        <f>IF(LEN(J$34&amp;$B125)&lt;&gt;20,"",IF(ISERROR(VLOOKUP(J$34&amp;$B125,'BASES DE DATOS'!$F$3:$J$1796,4,0))=TRUE,"",$B125&amp;" "&amp;VLOOKUP(J$34&amp;$B125,'BASES DE DATOS'!$F$3:$J$1796,4,0)))</f>
        <v>#REF!</v>
      </c>
      <c r="K125" t="e">
        <f>IF(LEN(K$34&amp;$B125)&lt;&gt;20,"",IF(ISERROR(VLOOKUP(K$34&amp;$B125,'BASES DE DATOS'!$F$3:$J$1796,4,0))=TRUE,"",$B125&amp;" "&amp;VLOOKUP(K$34&amp;$B125,'BASES DE DATOS'!$F$3:$J$1796,4,0)))</f>
        <v>#REF!</v>
      </c>
      <c r="L125" t="e">
        <f>IF(LEN(L$34&amp;$B125)&lt;&gt;20,"",IF(ISERROR(VLOOKUP(L$34&amp;$B125,'BASES DE DATOS'!$F$3:$J$1796,4,0))=TRUE,"",$B125&amp;" "&amp;VLOOKUP(L$34&amp;$B125,'BASES DE DATOS'!$F$3:$J$1796,4,0)))</f>
        <v>#REF!</v>
      </c>
      <c r="M125" t="e">
        <f>IF(LEN(M$34&amp;$B125)&lt;&gt;20,"",IF(ISERROR(VLOOKUP(M$34&amp;$B125,'BASES DE DATOS'!$F$3:$J$1796,4,0))=TRUE,"",$B125&amp;" "&amp;VLOOKUP(M$34&amp;$B125,'BASES DE DATOS'!$F$3:$J$1796,4,0)))</f>
        <v>#REF!</v>
      </c>
      <c r="N125" t="e">
        <f>IF(LEN(N$34&amp;$B125)&lt;&gt;20,"",IF(ISERROR(VLOOKUP(N$34&amp;$B125,'BASES DE DATOS'!$F$3:$J$1796,4,0))=TRUE,"",$B125&amp;" "&amp;VLOOKUP(N$34&amp;$B125,'BASES DE DATOS'!$F$3:$J$1796,4,0)))</f>
        <v>#REF!</v>
      </c>
      <c r="O125" t="e">
        <f>IF(LEN(O$34&amp;$B125)&lt;&gt;20,"",IF(ISERROR(VLOOKUP(O$34&amp;$B125,'BASES DE DATOS'!$F$3:$J$1796,4,0))=TRUE,"",$B125&amp;" "&amp;VLOOKUP(O$34&amp;$B125,'BASES DE DATOS'!$F$3:$J$1796,4,0)))</f>
        <v>#REF!</v>
      </c>
      <c r="P125" t="e">
        <f>IF(LEN(P$34&amp;$B125)&lt;&gt;20,"",IF(ISERROR(VLOOKUP(P$34&amp;$B125,'BASES DE DATOS'!$F$3:$J$1796,4,0))=TRUE,"",$B125&amp;" "&amp;VLOOKUP(P$34&amp;$B125,'BASES DE DATOS'!$F$3:$J$1796,4,0)))</f>
        <v>#REF!</v>
      </c>
      <c r="Q125" t="e">
        <f>IF(LEN(Q$34&amp;$B125)&lt;&gt;20,"",IF(ISERROR(VLOOKUP(Q$34&amp;$B125,'BASES DE DATOS'!$F$3:$J$1796,4,0))=TRUE,"",$B125&amp;" "&amp;VLOOKUP(Q$34&amp;$B125,'BASES DE DATOS'!$F$3:$J$1796,4,0)))</f>
        <v>#REF!</v>
      </c>
      <c r="R125" t="e">
        <f>IF(LEN(R$34&amp;$B125)&lt;&gt;20,"",IF(ISERROR(VLOOKUP(R$34&amp;$B125,'BASES DE DATOS'!$F$3:$J$1796,4,0))=TRUE,"",$B125&amp;" "&amp;VLOOKUP(R$34&amp;$B125,'BASES DE DATOS'!$F$3:$J$1796,4,0)))</f>
        <v>#REF!</v>
      </c>
      <c r="S125" t="e">
        <f>IF(LEN(S$34&amp;$B125)&lt;&gt;20,"",IF(ISERROR(VLOOKUP(S$34&amp;$B125,'BASES DE DATOS'!$F$3:$J$1796,4,0))=TRUE,"",$B125&amp;" "&amp;VLOOKUP(S$34&amp;$B125,'BASES DE DATOS'!$F$3:$J$1796,4,0)))</f>
        <v>#REF!</v>
      </c>
      <c r="T125" t="e">
        <f>IF(LEN(T$34&amp;$B125)&lt;&gt;20,"",IF(ISERROR(VLOOKUP(T$34&amp;$B125,'BASES DE DATOS'!$F$3:$J$1796,4,0))=TRUE,"",$B125&amp;" "&amp;VLOOKUP(T$34&amp;$B125,'BASES DE DATOS'!$F$3:$J$1796,4,0)))</f>
        <v>#REF!</v>
      </c>
      <c r="U125" t="e">
        <f>IF(LEN(U$34&amp;$B125)&lt;&gt;20,"",IF(ISERROR(VLOOKUP(U$34&amp;$B125,'BASES DE DATOS'!$F$3:$J$1796,4,0))=TRUE,"",$B125&amp;" "&amp;VLOOKUP(U$34&amp;$B125,'BASES DE DATOS'!$F$3:$J$1796,4,0)))</f>
        <v>#REF!</v>
      </c>
      <c r="V125" t="e">
        <f>IF(LEN(V$34&amp;$B125)&lt;&gt;20,"",IF(ISERROR(VLOOKUP(V$34&amp;$B125,'BASES DE DATOS'!$F$3:$J$1796,4,0))=TRUE,"",$B125&amp;" "&amp;VLOOKUP(V$34&amp;$B125,'BASES DE DATOS'!$F$3:$J$1796,4,0)))</f>
        <v>#REF!</v>
      </c>
    </row>
    <row r="126" spans="1:22" x14ac:dyDescent="0.2">
      <c r="A126">
        <f t="shared" si="0"/>
        <v>579</v>
      </c>
      <c r="B126" s="2" t="s">
        <v>115</v>
      </c>
      <c r="C126" t="e">
        <f>IF(LEN(C$34&amp;$B126)&lt;&gt;20,"",IF(ISERROR(VLOOKUP(C$34&amp;$B126,'BASES DE DATOS'!$F$3:$J$1796,4,0))=TRUE,"",$B126&amp;" "&amp;VLOOKUP(C$34&amp;$B126,'BASES DE DATOS'!$F$3:$J$1796,4,0)))</f>
        <v>#REF!</v>
      </c>
      <c r="D126" t="e">
        <f>IF(LEN(D$34&amp;$B126)&lt;&gt;20,"",IF(ISERROR(VLOOKUP(D$34&amp;$B126,'BASES DE DATOS'!$F$3:$J$1796,4,0))=TRUE,"",$B126&amp;" "&amp;VLOOKUP(D$34&amp;$B126,'BASES DE DATOS'!$F$3:$J$1796,4,0)))</f>
        <v>#REF!</v>
      </c>
      <c r="E126" t="e">
        <f>IF(LEN(E$34&amp;$B126)&lt;&gt;20,"",IF(ISERROR(VLOOKUP(E$34&amp;$B126,'BASES DE DATOS'!$F$3:$J$1796,4,0))=TRUE,"",$B126&amp;" "&amp;VLOOKUP(E$34&amp;$B126,'BASES DE DATOS'!$F$3:$J$1796,4,0)))</f>
        <v>#REF!</v>
      </c>
      <c r="F126" t="e">
        <f>IF(LEN(F$34&amp;$B126)&lt;&gt;20,"",IF(ISERROR(VLOOKUP(F$34&amp;$B126,'BASES DE DATOS'!$F$3:$J$1796,4,0))=TRUE,"",$B126&amp;" "&amp;VLOOKUP(F$34&amp;$B126,'BASES DE DATOS'!$F$3:$J$1796,4,0)))</f>
        <v>#REF!</v>
      </c>
      <c r="G126" t="e">
        <f>IF(LEN(G$34&amp;$B126)&lt;&gt;20,"",IF(ISERROR(VLOOKUP(G$34&amp;$B126,'BASES DE DATOS'!$F$3:$J$1796,4,0))=TRUE,"",$B126&amp;" "&amp;VLOOKUP(G$34&amp;$B126,'BASES DE DATOS'!$F$3:$J$1796,4,0)))</f>
        <v>#REF!</v>
      </c>
      <c r="H126" t="e">
        <f>IF(LEN(H$34&amp;$B126)&lt;&gt;20,"",IF(ISERROR(VLOOKUP(H$34&amp;$B126,'BASES DE DATOS'!$F$3:$J$1796,4,0))=TRUE,"",$B126&amp;" "&amp;VLOOKUP(H$34&amp;$B126,'BASES DE DATOS'!$F$3:$J$1796,4,0)))</f>
        <v>#REF!</v>
      </c>
      <c r="I126" t="e">
        <f>IF(LEN(I$34&amp;$B126)&lt;&gt;20,"",IF(ISERROR(VLOOKUP(I$34&amp;$B126,'BASES DE DATOS'!$F$3:$J$1796,4,0))=TRUE,"",$B126&amp;" "&amp;VLOOKUP(I$34&amp;$B126,'BASES DE DATOS'!$F$3:$J$1796,4,0)))</f>
        <v>#REF!</v>
      </c>
      <c r="J126" t="e">
        <f>IF(LEN(J$34&amp;$B126)&lt;&gt;20,"",IF(ISERROR(VLOOKUP(J$34&amp;$B126,'BASES DE DATOS'!$F$3:$J$1796,4,0))=TRUE,"",$B126&amp;" "&amp;VLOOKUP(J$34&amp;$B126,'BASES DE DATOS'!$F$3:$J$1796,4,0)))</f>
        <v>#REF!</v>
      </c>
      <c r="K126" t="e">
        <f>IF(LEN(K$34&amp;$B126)&lt;&gt;20,"",IF(ISERROR(VLOOKUP(K$34&amp;$B126,'BASES DE DATOS'!$F$3:$J$1796,4,0))=TRUE,"",$B126&amp;" "&amp;VLOOKUP(K$34&amp;$B126,'BASES DE DATOS'!$F$3:$J$1796,4,0)))</f>
        <v>#REF!</v>
      </c>
      <c r="L126" t="e">
        <f>IF(LEN(L$34&amp;$B126)&lt;&gt;20,"",IF(ISERROR(VLOOKUP(L$34&amp;$B126,'BASES DE DATOS'!$F$3:$J$1796,4,0))=TRUE,"",$B126&amp;" "&amp;VLOOKUP(L$34&amp;$B126,'BASES DE DATOS'!$F$3:$J$1796,4,0)))</f>
        <v>#REF!</v>
      </c>
      <c r="M126" t="e">
        <f>IF(LEN(M$34&amp;$B126)&lt;&gt;20,"",IF(ISERROR(VLOOKUP(M$34&amp;$B126,'BASES DE DATOS'!$F$3:$J$1796,4,0))=TRUE,"",$B126&amp;" "&amp;VLOOKUP(M$34&amp;$B126,'BASES DE DATOS'!$F$3:$J$1796,4,0)))</f>
        <v>#REF!</v>
      </c>
      <c r="N126" t="e">
        <f>IF(LEN(N$34&amp;$B126)&lt;&gt;20,"",IF(ISERROR(VLOOKUP(N$34&amp;$B126,'BASES DE DATOS'!$F$3:$J$1796,4,0))=TRUE,"",$B126&amp;" "&amp;VLOOKUP(N$34&amp;$B126,'BASES DE DATOS'!$F$3:$J$1796,4,0)))</f>
        <v>#REF!</v>
      </c>
      <c r="O126" t="e">
        <f>IF(LEN(O$34&amp;$B126)&lt;&gt;20,"",IF(ISERROR(VLOOKUP(O$34&amp;$B126,'BASES DE DATOS'!$F$3:$J$1796,4,0))=TRUE,"",$B126&amp;" "&amp;VLOOKUP(O$34&amp;$B126,'BASES DE DATOS'!$F$3:$J$1796,4,0)))</f>
        <v>#REF!</v>
      </c>
      <c r="P126" t="e">
        <f>IF(LEN(P$34&amp;$B126)&lt;&gt;20,"",IF(ISERROR(VLOOKUP(P$34&amp;$B126,'BASES DE DATOS'!$F$3:$J$1796,4,0))=TRUE,"",$B126&amp;" "&amp;VLOOKUP(P$34&amp;$B126,'BASES DE DATOS'!$F$3:$J$1796,4,0)))</f>
        <v>#REF!</v>
      </c>
      <c r="Q126" t="e">
        <f>IF(LEN(Q$34&amp;$B126)&lt;&gt;20,"",IF(ISERROR(VLOOKUP(Q$34&amp;$B126,'BASES DE DATOS'!$F$3:$J$1796,4,0))=TRUE,"",$B126&amp;" "&amp;VLOOKUP(Q$34&amp;$B126,'BASES DE DATOS'!$F$3:$J$1796,4,0)))</f>
        <v>#REF!</v>
      </c>
      <c r="R126" t="e">
        <f>IF(LEN(R$34&amp;$B126)&lt;&gt;20,"",IF(ISERROR(VLOOKUP(R$34&amp;$B126,'BASES DE DATOS'!$F$3:$J$1796,4,0))=TRUE,"",$B126&amp;" "&amp;VLOOKUP(R$34&amp;$B126,'BASES DE DATOS'!$F$3:$J$1796,4,0)))</f>
        <v>#REF!</v>
      </c>
      <c r="S126" t="e">
        <f>IF(LEN(S$34&amp;$B126)&lt;&gt;20,"",IF(ISERROR(VLOOKUP(S$34&amp;$B126,'BASES DE DATOS'!$F$3:$J$1796,4,0))=TRUE,"",$B126&amp;" "&amp;VLOOKUP(S$34&amp;$B126,'BASES DE DATOS'!$F$3:$J$1796,4,0)))</f>
        <v>#REF!</v>
      </c>
      <c r="T126" t="e">
        <f>IF(LEN(T$34&amp;$B126)&lt;&gt;20,"",IF(ISERROR(VLOOKUP(T$34&amp;$B126,'BASES DE DATOS'!$F$3:$J$1796,4,0))=TRUE,"",$B126&amp;" "&amp;VLOOKUP(T$34&amp;$B126,'BASES DE DATOS'!$F$3:$J$1796,4,0)))</f>
        <v>#REF!</v>
      </c>
      <c r="U126" t="e">
        <f>IF(LEN(U$34&amp;$B126)&lt;&gt;20,"",IF(ISERROR(VLOOKUP(U$34&amp;$B126,'BASES DE DATOS'!$F$3:$J$1796,4,0))=TRUE,"",$B126&amp;" "&amp;VLOOKUP(U$34&amp;$B126,'BASES DE DATOS'!$F$3:$J$1796,4,0)))</f>
        <v>#REF!</v>
      </c>
      <c r="V126" t="e">
        <f>IF(LEN(V$34&amp;$B126)&lt;&gt;20,"",IF(ISERROR(VLOOKUP(V$34&amp;$B126,'BASES DE DATOS'!$F$3:$J$1796,4,0))=TRUE,"",$B126&amp;" "&amp;VLOOKUP(V$34&amp;$B126,'BASES DE DATOS'!$F$3:$J$1796,4,0)))</f>
        <v>#REF!</v>
      </c>
    </row>
    <row r="127" spans="1:22" x14ac:dyDescent="0.2">
      <c r="A127">
        <f t="shared" si="0"/>
        <v>585</v>
      </c>
      <c r="B127" s="2" t="s">
        <v>116</v>
      </c>
      <c r="C127" t="e">
        <f>IF(LEN(C$34&amp;$B127)&lt;&gt;20,"",IF(ISERROR(VLOOKUP(C$34&amp;$B127,'BASES DE DATOS'!$F$3:$J$1796,4,0))=TRUE,"",$B127&amp;" "&amp;VLOOKUP(C$34&amp;$B127,'BASES DE DATOS'!$F$3:$J$1796,4,0)))</f>
        <v>#REF!</v>
      </c>
      <c r="D127" t="e">
        <f>IF(LEN(D$34&amp;$B127)&lt;&gt;20,"",IF(ISERROR(VLOOKUP(D$34&amp;$B127,'BASES DE DATOS'!$F$3:$J$1796,4,0))=TRUE,"",$B127&amp;" "&amp;VLOOKUP(D$34&amp;$B127,'BASES DE DATOS'!$F$3:$J$1796,4,0)))</f>
        <v>#REF!</v>
      </c>
      <c r="E127" t="e">
        <f>IF(LEN(E$34&amp;$B127)&lt;&gt;20,"",IF(ISERROR(VLOOKUP(E$34&amp;$B127,'BASES DE DATOS'!$F$3:$J$1796,4,0))=TRUE,"",$B127&amp;" "&amp;VLOOKUP(E$34&amp;$B127,'BASES DE DATOS'!$F$3:$J$1796,4,0)))</f>
        <v>#REF!</v>
      </c>
      <c r="F127" t="e">
        <f>IF(LEN(F$34&amp;$B127)&lt;&gt;20,"",IF(ISERROR(VLOOKUP(F$34&amp;$B127,'BASES DE DATOS'!$F$3:$J$1796,4,0))=TRUE,"",$B127&amp;" "&amp;VLOOKUP(F$34&amp;$B127,'BASES DE DATOS'!$F$3:$J$1796,4,0)))</f>
        <v>#REF!</v>
      </c>
      <c r="G127" t="e">
        <f>IF(LEN(G$34&amp;$B127)&lt;&gt;20,"",IF(ISERROR(VLOOKUP(G$34&amp;$B127,'BASES DE DATOS'!$F$3:$J$1796,4,0))=TRUE,"",$B127&amp;" "&amp;VLOOKUP(G$34&amp;$B127,'BASES DE DATOS'!$F$3:$J$1796,4,0)))</f>
        <v>#REF!</v>
      </c>
      <c r="H127" t="e">
        <f>IF(LEN(H$34&amp;$B127)&lt;&gt;20,"",IF(ISERROR(VLOOKUP(H$34&amp;$B127,'BASES DE DATOS'!$F$3:$J$1796,4,0))=TRUE,"",$B127&amp;" "&amp;VLOOKUP(H$34&amp;$B127,'BASES DE DATOS'!$F$3:$J$1796,4,0)))</f>
        <v>#REF!</v>
      </c>
      <c r="I127" t="e">
        <f>IF(LEN(I$34&amp;$B127)&lt;&gt;20,"",IF(ISERROR(VLOOKUP(I$34&amp;$B127,'BASES DE DATOS'!$F$3:$J$1796,4,0))=TRUE,"",$B127&amp;" "&amp;VLOOKUP(I$34&amp;$B127,'BASES DE DATOS'!$F$3:$J$1796,4,0)))</f>
        <v>#REF!</v>
      </c>
      <c r="J127" t="e">
        <f>IF(LEN(J$34&amp;$B127)&lt;&gt;20,"",IF(ISERROR(VLOOKUP(J$34&amp;$B127,'BASES DE DATOS'!$F$3:$J$1796,4,0))=TRUE,"",$B127&amp;" "&amp;VLOOKUP(J$34&amp;$B127,'BASES DE DATOS'!$F$3:$J$1796,4,0)))</f>
        <v>#REF!</v>
      </c>
      <c r="K127" t="e">
        <f>IF(LEN(K$34&amp;$B127)&lt;&gt;20,"",IF(ISERROR(VLOOKUP(K$34&amp;$B127,'BASES DE DATOS'!$F$3:$J$1796,4,0))=TRUE,"",$B127&amp;" "&amp;VLOOKUP(K$34&amp;$B127,'BASES DE DATOS'!$F$3:$J$1796,4,0)))</f>
        <v>#REF!</v>
      </c>
      <c r="L127" t="e">
        <f>IF(LEN(L$34&amp;$B127)&lt;&gt;20,"",IF(ISERROR(VLOOKUP(L$34&amp;$B127,'BASES DE DATOS'!$F$3:$J$1796,4,0))=TRUE,"",$B127&amp;" "&amp;VLOOKUP(L$34&amp;$B127,'BASES DE DATOS'!$F$3:$J$1796,4,0)))</f>
        <v>#REF!</v>
      </c>
      <c r="M127" t="e">
        <f>IF(LEN(M$34&amp;$B127)&lt;&gt;20,"",IF(ISERROR(VLOOKUP(M$34&amp;$B127,'BASES DE DATOS'!$F$3:$J$1796,4,0))=TRUE,"",$B127&amp;" "&amp;VLOOKUP(M$34&amp;$B127,'BASES DE DATOS'!$F$3:$J$1796,4,0)))</f>
        <v>#REF!</v>
      </c>
      <c r="N127" t="e">
        <f>IF(LEN(N$34&amp;$B127)&lt;&gt;20,"",IF(ISERROR(VLOOKUP(N$34&amp;$B127,'BASES DE DATOS'!$F$3:$J$1796,4,0))=TRUE,"",$B127&amp;" "&amp;VLOOKUP(N$34&amp;$B127,'BASES DE DATOS'!$F$3:$J$1796,4,0)))</f>
        <v>#REF!</v>
      </c>
      <c r="O127" t="e">
        <f>IF(LEN(O$34&amp;$B127)&lt;&gt;20,"",IF(ISERROR(VLOOKUP(O$34&amp;$B127,'BASES DE DATOS'!$F$3:$J$1796,4,0))=TRUE,"",$B127&amp;" "&amp;VLOOKUP(O$34&amp;$B127,'BASES DE DATOS'!$F$3:$J$1796,4,0)))</f>
        <v>#REF!</v>
      </c>
      <c r="P127" t="e">
        <f>IF(LEN(P$34&amp;$B127)&lt;&gt;20,"",IF(ISERROR(VLOOKUP(P$34&amp;$B127,'BASES DE DATOS'!$F$3:$J$1796,4,0))=TRUE,"",$B127&amp;" "&amp;VLOOKUP(P$34&amp;$B127,'BASES DE DATOS'!$F$3:$J$1796,4,0)))</f>
        <v>#REF!</v>
      </c>
      <c r="Q127" t="e">
        <f>IF(LEN(Q$34&amp;$B127)&lt;&gt;20,"",IF(ISERROR(VLOOKUP(Q$34&amp;$B127,'BASES DE DATOS'!$F$3:$J$1796,4,0))=TRUE,"",$B127&amp;" "&amp;VLOOKUP(Q$34&amp;$B127,'BASES DE DATOS'!$F$3:$J$1796,4,0)))</f>
        <v>#REF!</v>
      </c>
      <c r="R127" t="e">
        <f>IF(LEN(R$34&amp;$B127)&lt;&gt;20,"",IF(ISERROR(VLOOKUP(R$34&amp;$B127,'BASES DE DATOS'!$F$3:$J$1796,4,0))=TRUE,"",$B127&amp;" "&amp;VLOOKUP(R$34&amp;$B127,'BASES DE DATOS'!$F$3:$J$1796,4,0)))</f>
        <v>#REF!</v>
      </c>
      <c r="S127" t="e">
        <f>IF(LEN(S$34&amp;$B127)&lt;&gt;20,"",IF(ISERROR(VLOOKUP(S$34&amp;$B127,'BASES DE DATOS'!$F$3:$J$1796,4,0))=TRUE,"",$B127&amp;" "&amp;VLOOKUP(S$34&amp;$B127,'BASES DE DATOS'!$F$3:$J$1796,4,0)))</f>
        <v>#REF!</v>
      </c>
      <c r="T127" t="e">
        <f>IF(LEN(T$34&amp;$B127)&lt;&gt;20,"",IF(ISERROR(VLOOKUP(T$34&amp;$B127,'BASES DE DATOS'!$F$3:$J$1796,4,0))=TRUE,"",$B127&amp;" "&amp;VLOOKUP(T$34&amp;$B127,'BASES DE DATOS'!$F$3:$J$1796,4,0)))</f>
        <v>#REF!</v>
      </c>
      <c r="U127" t="e">
        <f>IF(LEN(U$34&amp;$B127)&lt;&gt;20,"",IF(ISERROR(VLOOKUP(U$34&amp;$B127,'BASES DE DATOS'!$F$3:$J$1796,4,0))=TRUE,"",$B127&amp;" "&amp;VLOOKUP(U$34&amp;$B127,'BASES DE DATOS'!$F$3:$J$1796,4,0)))</f>
        <v>#REF!</v>
      </c>
      <c r="V127" t="e">
        <f>IF(LEN(V$34&amp;$B127)&lt;&gt;20,"",IF(ISERROR(VLOOKUP(V$34&amp;$B127,'BASES DE DATOS'!$F$3:$J$1796,4,0))=TRUE,"",$B127&amp;" "&amp;VLOOKUP(V$34&amp;$B127,'BASES DE DATOS'!$F$3:$J$1796,4,0)))</f>
        <v>#REF!</v>
      </c>
    </row>
    <row r="128" spans="1:22" x14ac:dyDescent="0.2">
      <c r="A128">
        <f t="shared" si="0"/>
        <v>591</v>
      </c>
      <c r="B128" s="2" t="s">
        <v>117</v>
      </c>
      <c r="C128" t="e">
        <f>IF(LEN(C$34&amp;$B128)&lt;&gt;20,"",IF(ISERROR(VLOOKUP(C$34&amp;$B128,'BASES DE DATOS'!$F$3:$J$1796,4,0))=TRUE,"",$B128&amp;" "&amp;VLOOKUP(C$34&amp;$B128,'BASES DE DATOS'!$F$3:$J$1796,4,0)))</f>
        <v>#REF!</v>
      </c>
      <c r="D128" t="e">
        <f>IF(LEN(D$34&amp;$B128)&lt;&gt;20,"",IF(ISERROR(VLOOKUP(D$34&amp;$B128,'BASES DE DATOS'!$F$3:$J$1796,4,0))=TRUE,"",$B128&amp;" "&amp;VLOOKUP(D$34&amp;$B128,'BASES DE DATOS'!$F$3:$J$1796,4,0)))</f>
        <v>#REF!</v>
      </c>
      <c r="E128" t="e">
        <f>IF(LEN(E$34&amp;$B128)&lt;&gt;20,"",IF(ISERROR(VLOOKUP(E$34&amp;$B128,'BASES DE DATOS'!$F$3:$J$1796,4,0))=TRUE,"",$B128&amp;" "&amp;VLOOKUP(E$34&amp;$B128,'BASES DE DATOS'!$F$3:$J$1796,4,0)))</f>
        <v>#REF!</v>
      </c>
      <c r="F128" t="e">
        <f>IF(LEN(F$34&amp;$B128)&lt;&gt;20,"",IF(ISERROR(VLOOKUP(F$34&amp;$B128,'BASES DE DATOS'!$F$3:$J$1796,4,0))=TRUE,"",$B128&amp;" "&amp;VLOOKUP(F$34&amp;$B128,'BASES DE DATOS'!$F$3:$J$1796,4,0)))</f>
        <v>#REF!</v>
      </c>
      <c r="G128" t="e">
        <f>IF(LEN(G$34&amp;$B128)&lt;&gt;20,"",IF(ISERROR(VLOOKUP(G$34&amp;$B128,'BASES DE DATOS'!$F$3:$J$1796,4,0))=TRUE,"",$B128&amp;" "&amp;VLOOKUP(G$34&amp;$B128,'BASES DE DATOS'!$F$3:$J$1796,4,0)))</f>
        <v>#REF!</v>
      </c>
      <c r="H128" t="e">
        <f>IF(LEN(H$34&amp;$B128)&lt;&gt;20,"",IF(ISERROR(VLOOKUP(H$34&amp;$B128,'BASES DE DATOS'!$F$3:$J$1796,4,0))=TRUE,"",$B128&amp;" "&amp;VLOOKUP(H$34&amp;$B128,'BASES DE DATOS'!$F$3:$J$1796,4,0)))</f>
        <v>#REF!</v>
      </c>
      <c r="I128" t="e">
        <f>IF(LEN(I$34&amp;$B128)&lt;&gt;20,"",IF(ISERROR(VLOOKUP(I$34&amp;$B128,'BASES DE DATOS'!$F$3:$J$1796,4,0))=TRUE,"",$B128&amp;" "&amp;VLOOKUP(I$34&amp;$B128,'BASES DE DATOS'!$F$3:$J$1796,4,0)))</f>
        <v>#REF!</v>
      </c>
      <c r="J128" t="e">
        <f>IF(LEN(J$34&amp;$B128)&lt;&gt;20,"",IF(ISERROR(VLOOKUP(J$34&amp;$B128,'BASES DE DATOS'!$F$3:$J$1796,4,0))=TRUE,"",$B128&amp;" "&amp;VLOOKUP(J$34&amp;$B128,'BASES DE DATOS'!$F$3:$J$1796,4,0)))</f>
        <v>#REF!</v>
      </c>
      <c r="K128" t="e">
        <f>IF(LEN(K$34&amp;$B128)&lt;&gt;20,"",IF(ISERROR(VLOOKUP(K$34&amp;$B128,'BASES DE DATOS'!$F$3:$J$1796,4,0))=TRUE,"",$B128&amp;" "&amp;VLOOKUP(K$34&amp;$B128,'BASES DE DATOS'!$F$3:$J$1796,4,0)))</f>
        <v>#REF!</v>
      </c>
      <c r="L128" t="e">
        <f>IF(LEN(L$34&amp;$B128)&lt;&gt;20,"",IF(ISERROR(VLOOKUP(L$34&amp;$B128,'BASES DE DATOS'!$F$3:$J$1796,4,0))=TRUE,"",$B128&amp;" "&amp;VLOOKUP(L$34&amp;$B128,'BASES DE DATOS'!$F$3:$J$1796,4,0)))</f>
        <v>#REF!</v>
      </c>
      <c r="M128" t="e">
        <f>IF(LEN(M$34&amp;$B128)&lt;&gt;20,"",IF(ISERROR(VLOOKUP(M$34&amp;$B128,'BASES DE DATOS'!$F$3:$J$1796,4,0))=TRUE,"",$B128&amp;" "&amp;VLOOKUP(M$34&amp;$B128,'BASES DE DATOS'!$F$3:$J$1796,4,0)))</f>
        <v>#REF!</v>
      </c>
      <c r="N128" t="e">
        <f>IF(LEN(N$34&amp;$B128)&lt;&gt;20,"",IF(ISERROR(VLOOKUP(N$34&amp;$B128,'BASES DE DATOS'!$F$3:$J$1796,4,0))=TRUE,"",$B128&amp;" "&amp;VLOOKUP(N$34&amp;$B128,'BASES DE DATOS'!$F$3:$J$1796,4,0)))</f>
        <v>#REF!</v>
      </c>
      <c r="O128" t="e">
        <f>IF(LEN(O$34&amp;$B128)&lt;&gt;20,"",IF(ISERROR(VLOOKUP(O$34&amp;$B128,'BASES DE DATOS'!$F$3:$J$1796,4,0))=TRUE,"",$B128&amp;" "&amp;VLOOKUP(O$34&amp;$B128,'BASES DE DATOS'!$F$3:$J$1796,4,0)))</f>
        <v>#REF!</v>
      </c>
      <c r="P128" t="e">
        <f>IF(LEN(P$34&amp;$B128)&lt;&gt;20,"",IF(ISERROR(VLOOKUP(P$34&amp;$B128,'BASES DE DATOS'!$F$3:$J$1796,4,0))=TRUE,"",$B128&amp;" "&amp;VLOOKUP(P$34&amp;$B128,'BASES DE DATOS'!$F$3:$J$1796,4,0)))</f>
        <v>#REF!</v>
      </c>
      <c r="Q128" t="e">
        <f>IF(LEN(Q$34&amp;$B128)&lt;&gt;20,"",IF(ISERROR(VLOOKUP(Q$34&amp;$B128,'BASES DE DATOS'!$F$3:$J$1796,4,0))=TRUE,"",$B128&amp;" "&amp;VLOOKUP(Q$34&amp;$B128,'BASES DE DATOS'!$F$3:$J$1796,4,0)))</f>
        <v>#REF!</v>
      </c>
      <c r="R128" t="e">
        <f>IF(LEN(R$34&amp;$B128)&lt;&gt;20,"",IF(ISERROR(VLOOKUP(R$34&amp;$B128,'BASES DE DATOS'!$F$3:$J$1796,4,0))=TRUE,"",$B128&amp;" "&amp;VLOOKUP(R$34&amp;$B128,'BASES DE DATOS'!$F$3:$J$1796,4,0)))</f>
        <v>#REF!</v>
      </c>
      <c r="S128" t="e">
        <f>IF(LEN(S$34&amp;$B128)&lt;&gt;20,"",IF(ISERROR(VLOOKUP(S$34&amp;$B128,'BASES DE DATOS'!$F$3:$J$1796,4,0))=TRUE,"",$B128&amp;" "&amp;VLOOKUP(S$34&amp;$B128,'BASES DE DATOS'!$F$3:$J$1796,4,0)))</f>
        <v>#REF!</v>
      </c>
      <c r="T128" t="e">
        <f>IF(LEN(T$34&amp;$B128)&lt;&gt;20,"",IF(ISERROR(VLOOKUP(T$34&amp;$B128,'BASES DE DATOS'!$F$3:$J$1796,4,0))=TRUE,"",$B128&amp;" "&amp;VLOOKUP(T$34&amp;$B128,'BASES DE DATOS'!$F$3:$J$1796,4,0)))</f>
        <v>#REF!</v>
      </c>
      <c r="U128" t="e">
        <f>IF(LEN(U$34&amp;$B128)&lt;&gt;20,"",IF(ISERROR(VLOOKUP(U$34&amp;$B128,'BASES DE DATOS'!$F$3:$J$1796,4,0))=TRUE,"",$B128&amp;" "&amp;VLOOKUP(U$34&amp;$B128,'BASES DE DATOS'!$F$3:$J$1796,4,0)))</f>
        <v>#REF!</v>
      </c>
      <c r="V128" t="e">
        <f>IF(LEN(V$34&amp;$B128)&lt;&gt;20,"",IF(ISERROR(VLOOKUP(V$34&amp;$B128,'BASES DE DATOS'!$F$3:$J$1796,4,0))=TRUE,"",$B128&amp;" "&amp;VLOOKUP(V$34&amp;$B128,'BASES DE DATOS'!$F$3:$J$1796,4,0)))</f>
        <v>#REF!</v>
      </c>
    </row>
    <row r="129" spans="1:22" x14ac:dyDescent="0.2">
      <c r="A129">
        <f t="shared" si="0"/>
        <v>597</v>
      </c>
      <c r="B129" s="2" t="s">
        <v>118</v>
      </c>
      <c r="C129" t="e">
        <f>IF(LEN(C$34&amp;$B129)&lt;&gt;20,"",IF(ISERROR(VLOOKUP(C$34&amp;$B129,'BASES DE DATOS'!$F$3:$J$1796,4,0))=TRUE,"",$B129&amp;" "&amp;VLOOKUP(C$34&amp;$B129,'BASES DE DATOS'!$F$3:$J$1796,4,0)))</f>
        <v>#REF!</v>
      </c>
      <c r="D129" t="e">
        <f>IF(LEN(D$34&amp;$B129)&lt;&gt;20,"",IF(ISERROR(VLOOKUP(D$34&amp;$B129,'BASES DE DATOS'!$F$3:$J$1796,4,0))=TRUE,"",$B129&amp;" "&amp;VLOOKUP(D$34&amp;$B129,'BASES DE DATOS'!$F$3:$J$1796,4,0)))</f>
        <v>#REF!</v>
      </c>
      <c r="E129" t="e">
        <f>IF(LEN(E$34&amp;$B129)&lt;&gt;20,"",IF(ISERROR(VLOOKUP(E$34&amp;$B129,'BASES DE DATOS'!$F$3:$J$1796,4,0))=TRUE,"",$B129&amp;" "&amp;VLOOKUP(E$34&amp;$B129,'BASES DE DATOS'!$F$3:$J$1796,4,0)))</f>
        <v>#REF!</v>
      </c>
      <c r="F129" t="e">
        <f>IF(LEN(F$34&amp;$B129)&lt;&gt;20,"",IF(ISERROR(VLOOKUP(F$34&amp;$B129,'BASES DE DATOS'!$F$3:$J$1796,4,0))=TRUE,"",$B129&amp;" "&amp;VLOOKUP(F$34&amp;$B129,'BASES DE DATOS'!$F$3:$J$1796,4,0)))</f>
        <v>#REF!</v>
      </c>
      <c r="G129" t="e">
        <f>IF(LEN(G$34&amp;$B129)&lt;&gt;20,"",IF(ISERROR(VLOOKUP(G$34&amp;$B129,'BASES DE DATOS'!$F$3:$J$1796,4,0))=TRUE,"",$B129&amp;" "&amp;VLOOKUP(G$34&amp;$B129,'BASES DE DATOS'!$F$3:$J$1796,4,0)))</f>
        <v>#REF!</v>
      </c>
      <c r="H129" t="e">
        <f>IF(LEN(H$34&amp;$B129)&lt;&gt;20,"",IF(ISERROR(VLOOKUP(H$34&amp;$B129,'BASES DE DATOS'!$F$3:$J$1796,4,0))=TRUE,"",$B129&amp;" "&amp;VLOOKUP(H$34&amp;$B129,'BASES DE DATOS'!$F$3:$J$1796,4,0)))</f>
        <v>#REF!</v>
      </c>
      <c r="I129" t="e">
        <f>IF(LEN(I$34&amp;$B129)&lt;&gt;20,"",IF(ISERROR(VLOOKUP(I$34&amp;$B129,'BASES DE DATOS'!$F$3:$J$1796,4,0))=TRUE,"",$B129&amp;" "&amp;VLOOKUP(I$34&amp;$B129,'BASES DE DATOS'!$F$3:$J$1796,4,0)))</f>
        <v>#REF!</v>
      </c>
      <c r="J129" t="e">
        <f>IF(LEN(J$34&amp;$B129)&lt;&gt;20,"",IF(ISERROR(VLOOKUP(J$34&amp;$B129,'BASES DE DATOS'!$F$3:$J$1796,4,0))=TRUE,"",$B129&amp;" "&amp;VLOOKUP(J$34&amp;$B129,'BASES DE DATOS'!$F$3:$J$1796,4,0)))</f>
        <v>#REF!</v>
      </c>
      <c r="K129" t="e">
        <f>IF(LEN(K$34&amp;$B129)&lt;&gt;20,"",IF(ISERROR(VLOOKUP(K$34&amp;$B129,'BASES DE DATOS'!$F$3:$J$1796,4,0))=TRUE,"",$B129&amp;" "&amp;VLOOKUP(K$34&amp;$B129,'BASES DE DATOS'!$F$3:$J$1796,4,0)))</f>
        <v>#REF!</v>
      </c>
      <c r="L129" t="e">
        <f>IF(LEN(L$34&amp;$B129)&lt;&gt;20,"",IF(ISERROR(VLOOKUP(L$34&amp;$B129,'BASES DE DATOS'!$F$3:$J$1796,4,0))=TRUE,"",$B129&amp;" "&amp;VLOOKUP(L$34&amp;$B129,'BASES DE DATOS'!$F$3:$J$1796,4,0)))</f>
        <v>#REF!</v>
      </c>
      <c r="M129" t="e">
        <f>IF(LEN(M$34&amp;$B129)&lt;&gt;20,"",IF(ISERROR(VLOOKUP(M$34&amp;$B129,'BASES DE DATOS'!$F$3:$J$1796,4,0))=TRUE,"",$B129&amp;" "&amp;VLOOKUP(M$34&amp;$B129,'BASES DE DATOS'!$F$3:$J$1796,4,0)))</f>
        <v>#REF!</v>
      </c>
      <c r="N129" t="e">
        <f>IF(LEN(N$34&amp;$B129)&lt;&gt;20,"",IF(ISERROR(VLOOKUP(N$34&amp;$B129,'BASES DE DATOS'!$F$3:$J$1796,4,0))=TRUE,"",$B129&amp;" "&amp;VLOOKUP(N$34&amp;$B129,'BASES DE DATOS'!$F$3:$J$1796,4,0)))</f>
        <v>#REF!</v>
      </c>
      <c r="O129" t="e">
        <f>IF(LEN(O$34&amp;$B129)&lt;&gt;20,"",IF(ISERROR(VLOOKUP(O$34&amp;$B129,'BASES DE DATOS'!$F$3:$J$1796,4,0))=TRUE,"",$B129&amp;" "&amp;VLOOKUP(O$34&amp;$B129,'BASES DE DATOS'!$F$3:$J$1796,4,0)))</f>
        <v>#REF!</v>
      </c>
      <c r="P129" t="e">
        <f>IF(LEN(P$34&amp;$B129)&lt;&gt;20,"",IF(ISERROR(VLOOKUP(P$34&amp;$B129,'BASES DE DATOS'!$F$3:$J$1796,4,0))=TRUE,"",$B129&amp;" "&amp;VLOOKUP(P$34&amp;$B129,'BASES DE DATOS'!$F$3:$J$1796,4,0)))</f>
        <v>#REF!</v>
      </c>
      <c r="Q129" t="e">
        <f>IF(LEN(Q$34&amp;$B129)&lt;&gt;20,"",IF(ISERROR(VLOOKUP(Q$34&amp;$B129,'BASES DE DATOS'!$F$3:$J$1796,4,0))=TRUE,"",$B129&amp;" "&amp;VLOOKUP(Q$34&amp;$B129,'BASES DE DATOS'!$F$3:$J$1796,4,0)))</f>
        <v>#REF!</v>
      </c>
      <c r="R129" t="e">
        <f>IF(LEN(R$34&amp;$B129)&lt;&gt;20,"",IF(ISERROR(VLOOKUP(R$34&amp;$B129,'BASES DE DATOS'!$F$3:$J$1796,4,0))=TRUE,"",$B129&amp;" "&amp;VLOOKUP(R$34&amp;$B129,'BASES DE DATOS'!$F$3:$J$1796,4,0)))</f>
        <v>#REF!</v>
      </c>
      <c r="S129" t="e">
        <f>IF(LEN(S$34&amp;$B129)&lt;&gt;20,"",IF(ISERROR(VLOOKUP(S$34&amp;$B129,'BASES DE DATOS'!$F$3:$J$1796,4,0))=TRUE,"",$B129&amp;" "&amp;VLOOKUP(S$34&amp;$B129,'BASES DE DATOS'!$F$3:$J$1796,4,0)))</f>
        <v>#REF!</v>
      </c>
      <c r="T129" t="e">
        <f>IF(LEN(T$34&amp;$B129)&lt;&gt;20,"",IF(ISERROR(VLOOKUP(T$34&amp;$B129,'BASES DE DATOS'!$F$3:$J$1796,4,0))=TRUE,"",$B129&amp;" "&amp;VLOOKUP(T$34&amp;$B129,'BASES DE DATOS'!$F$3:$J$1796,4,0)))</f>
        <v>#REF!</v>
      </c>
      <c r="U129" t="e">
        <f>IF(LEN(U$34&amp;$B129)&lt;&gt;20,"",IF(ISERROR(VLOOKUP(U$34&amp;$B129,'BASES DE DATOS'!$F$3:$J$1796,4,0))=TRUE,"",$B129&amp;" "&amp;VLOOKUP(U$34&amp;$B129,'BASES DE DATOS'!$F$3:$J$1796,4,0)))</f>
        <v>#REF!</v>
      </c>
      <c r="V129" t="e">
        <f>IF(LEN(V$34&amp;$B129)&lt;&gt;20,"",IF(ISERROR(VLOOKUP(V$34&amp;$B129,'BASES DE DATOS'!$F$3:$J$1796,4,0))=TRUE,"",$B129&amp;" "&amp;VLOOKUP(V$34&amp;$B129,'BASES DE DATOS'!$F$3:$J$1796,4,0)))</f>
        <v>#REF!</v>
      </c>
    </row>
    <row r="130" spans="1:22" x14ac:dyDescent="0.2">
      <c r="A130">
        <f t="shared" si="0"/>
        <v>603</v>
      </c>
      <c r="B130" s="2" t="s">
        <v>119</v>
      </c>
      <c r="C130" t="e">
        <f>IF(LEN(C$34&amp;$B130)&lt;&gt;20,"",IF(ISERROR(VLOOKUP(C$34&amp;$B130,'BASES DE DATOS'!$F$3:$J$1796,4,0))=TRUE,"",$B130&amp;" "&amp;VLOOKUP(C$34&amp;$B130,'BASES DE DATOS'!$F$3:$J$1796,4,0)))</f>
        <v>#REF!</v>
      </c>
      <c r="D130" t="e">
        <f>IF(LEN(D$34&amp;$B130)&lt;&gt;20,"",IF(ISERROR(VLOOKUP(D$34&amp;$B130,'BASES DE DATOS'!$F$3:$J$1796,4,0))=TRUE,"",$B130&amp;" "&amp;VLOOKUP(D$34&amp;$B130,'BASES DE DATOS'!$F$3:$J$1796,4,0)))</f>
        <v>#REF!</v>
      </c>
      <c r="E130" t="e">
        <f>IF(LEN(E$34&amp;$B130)&lt;&gt;20,"",IF(ISERROR(VLOOKUP(E$34&amp;$B130,'BASES DE DATOS'!$F$3:$J$1796,4,0))=TRUE,"",$B130&amp;" "&amp;VLOOKUP(E$34&amp;$B130,'BASES DE DATOS'!$F$3:$J$1796,4,0)))</f>
        <v>#REF!</v>
      </c>
      <c r="F130" t="e">
        <f>IF(LEN(F$34&amp;$B130)&lt;&gt;20,"",IF(ISERROR(VLOOKUP(F$34&amp;$B130,'BASES DE DATOS'!$F$3:$J$1796,4,0))=TRUE,"",$B130&amp;" "&amp;VLOOKUP(F$34&amp;$B130,'BASES DE DATOS'!$F$3:$J$1796,4,0)))</f>
        <v>#REF!</v>
      </c>
      <c r="G130" t="e">
        <f>IF(LEN(G$34&amp;$B130)&lt;&gt;20,"",IF(ISERROR(VLOOKUP(G$34&amp;$B130,'BASES DE DATOS'!$F$3:$J$1796,4,0))=TRUE,"",$B130&amp;" "&amp;VLOOKUP(G$34&amp;$B130,'BASES DE DATOS'!$F$3:$J$1796,4,0)))</f>
        <v>#REF!</v>
      </c>
      <c r="H130" t="e">
        <f>IF(LEN(H$34&amp;$B130)&lt;&gt;20,"",IF(ISERROR(VLOOKUP(H$34&amp;$B130,'BASES DE DATOS'!$F$3:$J$1796,4,0))=TRUE,"",$B130&amp;" "&amp;VLOOKUP(H$34&amp;$B130,'BASES DE DATOS'!$F$3:$J$1796,4,0)))</f>
        <v>#REF!</v>
      </c>
      <c r="I130" t="e">
        <f>IF(LEN(I$34&amp;$B130)&lt;&gt;20,"",IF(ISERROR(VLOOKUP(I$34&amp;$B130,'BASES DE DATOS'!$F$3:$J$1796,4,0))=TRUE,"",$B130&amp;" "&amp;VLOOKUP(I$34&amp;$B130,'BASES DE DATOS'!$F$3:$J$1796,4,0)))</f>
        <v>#REF!</v>
      </c>
      <c r="J130" t="e">
        <f>IF(LEN(J$34&amp;$B130)&lt;&gt;20,"",IF(ISERROR(VLOOKUP(J$34&amp;$B130,'BASES DE DATOS'!$F$3:$J$1796,4,0))=TRUE,"",$B130&amp;" "&amp;VLOOKUP(J$34&amp;$B130,'BASES DE DATOS'!$F$3:$J$1796,4,0)))</f>
        <v>#REF!</v>
      </c>
      <c r="K130" t="e">
        <f>IF(LEN(K$34&amp;$B130)&lt;&gt;20,"",IF(ISERROR(VLOOKUP(K$34&amp;$B130,'BASES DE DATOS'!$F$3:$J$1796,4,0))=TRUE,"",$B130&amp;" "&amp;VLOOKUP(K$34&amp;$B130,'BASES DE DATOS'!$F$3:$J$1796,4,0)))</f>
        <v>#REF!</v>
      </c>
      <c r="L130" t="e">
        <f>IF(LEN(L$34&amp;$B130)&lt;&gt;20,"",IF(ISERROR(VLOOKUP(L$34&amp;$B130,'BASES DE DATOS'!$F$3:$J$1796,4,0))=TRUE,"",$B130&amp;" "&amp;VLOOKUP(L$34&amp;$B130,'BASES DE DATOS'!$F$3:$J$1796,4,0)))</f>
        <v>#REF!</v>
      </c>
      <c r="M130" t="e">
        <f>IF(LEN(M$34&amp;$B130)&lt;&gt;20,"",IF(ISERROR(VLOOKUP(M$34&amp;$B130,'BASES DE DATOS'!$F$3:$J$1796,4,0))=TRUE,"",$B130&amp;" "&amp;VLOOKUP(M$34&amp;$B130,'BASES DE DATOS'!$F$3:$J$1796,4,0)))</f>
        <v>#REF!</v>
      </c>
      <c r="N130" t="e">
        <f>IF(LEN(N$34&amp;$B130)&lt;&gt;20,"",IF(ISERROR(VLOOKUP(N$34&amp;$B130,'BASES DE DATOS'!$F$3:$J$1796,4,0))=TRUE,"",$B130&amp;" "&amp;VLOOKUP(N$34&amp;$B130,'BASES DE DATOS'!$F$3:$J$1796,4,0)))</f>
        <v>#REF!</v>
      </c>
      <c r="O130" t="e">
        <f>IF(LEN(O$34&amp;$B130)&lt;&gt;20,"",IF(ISERROR(VLOOKUP(O$34&amp;$B130,'BASES DE DATOS'!$F$3:$J$1796,4,0))=TRUE,"",$B130&amp;" "&amp;VLOOKUP(O$34&amp;$B130,'BASES DE DATOS'!$F$3:$J$1796,4,0)))</f>
        <v>#REF!</v>
      </c>
      <c r="P130" t="e">
        <f>IF(LEN(P$34&amp;$B130)&lt;&gt;20,"",IF(ISERROR(VLOOKUP(P$34&amp;$B130,'BASES DE DATOS'!$F$3:$J$1796,4,0))=TRUE,"",$B130&amp;" "&amp;VLOOKUP(P$34&amp;$B130,'BASES DE DATOS'!$F$3:$J$1796,4,0)))</f>
        <v>#REF!</v>
      </c>
      <c r="Q130" t="e">
        <f>IF(LEN(Q$34&amp;$B130)&lt;&gt;20,"",IF(ISERROR(VLOOKUP(Q$34&amp;$B130,'BASES DE DATOS'!$F$3:$J$1796,4,0))=TRUE,"",$B130&amp;" "&amp;VLOOKUP(Q$34&amp;$B130,'BASES DE DATOS'!$F$3:$J$1796,4,0)))</f>
        <v>#REF!</v>
      </c>
      <c r="R130" t="e">
        <f>IF(LEN(R$34&amp;$B130)&lt;&gt;20,"",IF(ISERROR(VLOOKUP(R$34&amp;$B130,'BASES DE DATOS'!$F$3:$J$1796,4,0))=TRUE,"",$B130&amp;" "&amp;VLOOKUP(R$34&amp;$B130,'BASES DE DATOS'!$F$3:$J$1796,4,0)))</f>
        <v>#REF!</v>
      </c>
      <c r="S130" t="e">
        <f>IF(LEN(S$34&amp;$B130)&lt;&gt;20,"",IF(ISERROR(VLOOKUP(S$34&amp;$B130,'BASES DE DATOS'!$F$3:$J$1796,4,0))=TRUE,"",$B130&amp;" "&amp;VLOOKUP(S$34&amp;$B130,'BASES DE DATOS'!$F$3:$J$1796,4,0)))</f>
        <v>#REF!</v>
      </c>
      <c r="T130" t="e">
        <f>IF(LEN(T$34&amp;$B130)&lt;&gt;20,"",IF(ISERROR(VLOOKUP(T$34&amp;$B130,'BASES DE DATOS'!$F$3:$J$1796,4,0))=TRUE,"",$B130&amp;" "&amp;VLOOKUP(T$34&amp;$B130,'BASES DE DATOS'!$F$3:$J$1796,4,0)))</f>
        <v>#REF!</v>
      </c>
      <c r="U130" t="e">
        <f>IF(LEN(U$34&amp;$B130)&lt;&gt;20,"",IF(ISERROR(VLOOKUP(U$34&amp;$B130,'BASES DE DATOS'!$F$3:$J$1796,4,0))=TRUE,"",$B130&amp;" "&amp;VLOOKUP(U$34&amp;$B130,'BASES DE DATOS'!$F$3:$J$1796,4,0)))</f>
        <v>#REF!</v>
      </c>
      <c r="V130" t="e">
        <f>IF(LEN(V$34&amp;$B130)&lt;&gt;20,"",IF(ISERROR(VLOOKUP(V$34&amp;$B130,'BASES DE DATOS'!$F$3:$J$1796,4,0))=TRUE,"",$B130&amp;" "&amp;VLOOKUP(V$34&amp;$B130,'BASES DE DATOS'!$F$3:$J$1796,4,0)))</f>
        <v>#REF!</v>
      </c>
    </row>
    <row r="131" spans="1:22" x14ac:dyDescent="0.2">
      <c r="A131">
        <f t="shared" si="0"/>
        <v>609</v>
      </c>
      <c r="B131" s="2" t="s">
        <v>120</v>
      </c>
      <c r="C131" t="e">
        <f>IF(LEN(C$34&amp;$B131)&lt;&gt;20,"",IF(ISERROR(VLOOKUP(C$34&amp;$B131,'BASES DE DATOS'!$F$3:$J$1796,4,0))=TRUE,"",$B131&amp;" "&amp;VLOOKUP(C$34&amp;$B131,'BASES DE DATOS'!$F$3:$J$1796,4,0)))</f>
        <v>#REF!</v>
      </c>
      <c r="D131" t="e">
        <f>IF(LEN(D$34&amp;$B131)&lt;&gt;20,"",IF(ISERROR(VLOOKUP(D$34&amp;$B131,'BASES DE DATOS'!$F$3:$J$1796,4,0))=TRUE,"",$B131&amp;" "&amp;VLOOKUP(D$34&amp;$B131,'BASES DE DATOS'!$F$3:$J$1796,4,0)))</f>
        <v>#REF!</v>
      </c>
      <c r="E131" t="e">
        <f>IF(LEN(E$34&amp;$B131)&lt;&gt;20,"",IF(ISERROR(VLOOKUP(E$34&amp;$B131,'BASES DE DATOS'!$F$3:$J$1796,4,0))=TRUE,"",$B131&amp;" "&amp;VLOOKUP(E$34&amp;$B131,'BASES DE DATOS'!$F$3:$J$1796,4,0)))</f>
        <v>#REF!</v>
      </c>
      <c r="F131" t="e">
        <f>IF(LEN(F$34&amp;$B131)&lt;&gt;20,"",IF(ISERROR(VLOOKUP(F$34&amp;$B131,'BASES DE DATOS'!$F$3:$J$1796,4,0))=TRUE,"",$B131&amp;" "&amp;VLOOKUP(F$34&amp;$B131,'BASES DE DATOS'!$F$3:$J$1796,4,0)))</f>
        <v>#REF!</v>
      </c>
      <c r="G131" t="e">
        <f>IF(LEN(G$34&amp;$B131)&lt;&gt;20,"",IF(ISERROR(VLOOKUP(G$34&amp;$B131,'BASES DE DATOS'!$F$3:$J$1796,4,0))=TRUE,"",$B131&amp;" "&amp;VLOOKUP(G$34&amp;$B131,'BASES DE DATOS'!$F$3:$J$1796,4,0)))</f>
        <v>#REF!</v>
      </c>
      <c r="H131" t="e">
        <f>IF(LEN(H$34&amp;$B131)&lt;&gt;20,"",IF(ISERROR(VLOOKUP(H$34&amp;$B131,'BASES DE DATOS'!$F$3:$J$1796,4,0))=TRUE,"",$B131&amp;" "&amp;VLOOKUP(H$34&amp;$B131,'BASES DE DATOS'!$F$3:$J$1796,4,0)))</f>
        <v>#REF!</v>
      </c>
      <c r="I131" t="e">
        <f>IF(LEN(I$34&amp;$B131)&lt;&gt;20,"",IF(ISERROR(VLOOKUP(I$34&amp;$B131,'BASES DE DATOS'!$F$3:$J$1796,4,0))=TRUE,"",$B131&amp;" "&amp;VLOOKUP(I$34&amp;$B131,'BASES DE DATOS'!$F$3:$J$1796,4,0)))</f>
        <v>#REF!</v>
      </c>
      <c r="J131" t="e">
        <f>IF(LEN(J$34&amp;$B131)&lt;&gt;20,"",IF(ISERROR(VLOOKUP(J$34&amp;$B131,'BASES DE DATOS'!$F$3:$J$1796,4,0))=TRUE,"",$B131&amp;" "&amp;VLOOKUP(J$34&amp;$B131,'BASES DE DATOS'!$F$3:$J$1796,4,0)))</f>
        <v>#REF!</v>
      </c>
      <c r="K131" t="e">
        <f>IF(LEN(K$34&amp;$B131)&lt;&gt;20,"",IF(ISERROR(VLOOKUP(K$34&amp;$B131,'BASES DE DATOS'!$F$3:$J$1796,4,0))=TRUE,"",$B131&amp;" "&amp;VLOOKUP(K$34&amp;$B131,'BASES DE DATOS'!$F$3:$J$1796,4,0)))</f>
        <v>#REF!</v>
      </c>
      <c r="L131" t="e">
        <f>IF(LEN(L$34&amp;$B131)&lt;&gt;20,"",IF(ISERROR(VLOOKUP(L$34&amp;$B131,'BASES DE DATOS'!$F$3:$J$1796,4,0))=TRUE,"",$B131&amp;" "&amp;VLOOKUP(L$34&amp;$B131,'BASES DE DATOS'!$F$3:$J$1796,4,0)))</f>
        <v>#REF!</v>
      </c>
      <c r="M131" t="e">
        <f>IF(LEN(M$34&amp;$B131)&lt;&gt;20,"",IF(ISERROR(VLOOKUP(M$34&amp;$B131,'BASES DE DATOS'!$F$3:$J$1796,4,0))=TRUE,"",$B131&amp;" "&amp;VLOOKUP(M$34&amp;$B131,'BASES DE DATOS'!$F$3:$J$1796,4,0)))</f>
        <v>#REF!</v>
      </c>
      <c r="N131" t="e">
        <f>IF(LEN(N$34&amp;$B131)&lt;&gt;20,"",IF(ISERROR(VLOOKUP(N$34&amp;$B131,'BASES DE DATOS'!$F$3:$J$1796,4,0))=TRUE,"",$B131&amp;" "&amp;VLOOKUP(N$34&amp;$B131,'BASES DE DATOS'!$F$3:$J$1796,4,0)))</f>
        <v>#REF!</v>
      </c>
      <c r="O131" t="e">
        <f>IF(LEN(O$34&amp;$B131)&lt;&gt;20,"",IF(ISERROR(VLOOKUP(O$34&amp;$B131,'BASES DE DATOS'!$F$3:$J$1796,4,0))=TRUE,"",$B131&amp;" "&amp;VLOOKUP(O$34&amp;$B131,'BASES DE DATOS'!$F$3:$J$1796,4,0)))</f>
        <v>#REF!</v>
      </c>
      <c r="P131" t="e">
        <f>IF(LEN(P$34&amp;$B131)&lt;&gt;20,"",IF(ISERROR(VLOOKUP(P$34&amp;$B131,'BASES DE DATOS'!$F$3:$J$1796,4,0))=TRUE,"",$B131&amp;" "&amp;VLOOKUP(P$34&amp;$B131,'BASES DE DATOS'!$F$3:$J$1796,4,0)))</f>
        <v>#REF!</v>
      </c>
      <c r="Q131" t="e">
        <f>IF(LEN(Q$34&amp;$B131)&lt;&gt;20,"",IF(ISERROR(VLOOKUP(Q$34&amp;$B131,'BASES DE DATOS'!$F$3:$J$1796,4,0))=TRUE,"",$B131&amp;" "&amp;VLOOKUP(Q$34&amp;$B131,'BASES DE DATOS'!$F$3:$J$1796,4,0)))</f>
        <v>#REF!</v>
      </c>
      <c r="R131" t="e">
        <f>IF(LEN(R$34&amp;$B131)&lt;&gt;20,"",IF(ISERROR(VLOOKUP(R$34&amp;$B131,'BASES DE DATOS'!$F$3:$J$1796,4,0))=TRUE,"",$B131&amp;" "&amp;VLOOKUP(R$34&amp;$B131,'BASES DE DATOS'!$F$3:$J$1796,4,0)))</f>
        <v>#REF!</v>
      </c>
      <c r="S131" t="e">
        <f>IF(LEN(S$34&amp;$B131)&lt;&gt;20,"",IF(ISERROR(VLOOKUP(S$34&amp;$B131,'BASES DE DATOS'!$F$3:$J$1796,4,0))=TRUE,"",$B131&amp;" "&amp;VLOOKUP(S$34&amp;$B131,'BASES DE DATOS'!$F$3:$J$1796,4,0)))</f>
        <v>#REF!</v>
      </c>
      <c r="T131" t="e">
        <f>IF(LEN(T$34&amp;$B131)&lt;&gt;20,"",IF(ISERROR(VLOOKUP(T$34&amp;$B131,'BASES DE DATOS'!$F$3:$J$1796,4,0))=TRUE,"",$B131&amp;" "&amp;VLOOKUP(T$34&amp;$B131,'BASES DE DATOS'!$F$3:$J$1796,4,0)))</f>
        <v>#REF!</v>
      </c>
      <c r="U131" t="e">
        <f>IF(LEN(U$34&amp;$B131)&lt;&gt;20,"",IF(ISERROR(VLOOKUP(U$34&amp;$B131,'BASES DE DATOS'!$F$3:$J$1796,4,0))=TRUE,"",$B131&amp;" "&amp;VLOOKUP(U$34&amp;$B131,'BASES DE DATOS'!$F$3:$J$1796,4,0)))</f>
        <v>#REF!</v>
      </c>
      <c r="V131" t="e">
        <f>IF(LEN(V$34&amp;$B131)&lt;&gt;20,"",IF(ISERROR(VLOOKUP(V$34&amp;$B131,'BASES DE DATOS'!$F$3:$J$1796,4,0))=TRUE,"",$B131&amp;" "&amp;VLOOKUP(V$34&amp;$B131,'BASES DE DATOS'!$F$3:$J$1796,4,0)))</f>
        <v>#REF!</v>
      </c>
    </row>
    <row r="132" spans="1:22" x14ac:dyDescent="0.2">
      <c r="A132">
        <f t="shared" si="0"/>
        <v>615</v>
      </c>
      <c r="B132" s="2" t="s">
        <v>121</v>
      </c>
      <c r="C132" t="e">
        <f>IF(LEN(C$34&amp;$B132)&lt;&gt;20,"",IF(ISERROR(VLOOKUP(C$34&amp;$B132,'BASES DE DATOS'!$F$3:$J$1796,4,0))=TRUE,"",$B132&amp;" "&amp;VLOOKUP(C$34&amp;$B132,'BASES DE DATOS'!$F$3:$J$1796,4,0)))</f>
        <v>#REF!</v>
      </c>
      <c r="D132" t="e">
        <f>IF(LEN(D$34&amp;$B132)&lt;&gt;20,"",IF(ISERROR(VLOOKUP(D$34&amp;$B132,'BASES DE DATOS'!$F$3:$J$1796,4,0))=TRUE,"",$B132&amp;" "&amp;VLOOKUP(D$34&amp;$B132,'BASES DE DATOS'!$F$3:$J$1796,4,0)))</f>
        <v>#REF!</v>
      </c>
      <c r="E132" t="e">
        <f>IF(LEN(E$34&amp;$B132)&lt;&gt;20,"",IF(ISERROR(VLOOKUP(E$34&amp;$B132,'BASES DE DATOS'!$F$3:$J$1796,4,0))=TRUE,"",$B132&amp;" "&amp;VLOOKUP(E$34&amp;$B132,'BASES DE DATOS'!$F$3:$J$1796,4,0)))</f>
        <v>#REF!</v>
      </c>
      <c r="F132" t="e">
        <f>IF(LEN(F$34&amp;$B132)&lt;&gt;20,"",IF(ISERROR(VLOOKUP(F$34&amp;$B132,'BASES DE DATOS'!$F$3:$J$1796,4,0))=TRUE,"",$B132&amp;" "&amp;VLOOKUP(F$34&amp;$B132,'BASES DE DATOS'!$F$3:$J$1796,4,0)))</f>
        <v>#REF!</v>
      </c>
      <c r="G132" t="e">
        <f>IF(LEN(G$34&amp;$B132)&lt;&gt;20,"",IF(ISERROR(VLOOKUP(G$34&amp;$B132,'BASES DE DATOS'!$F$3:$J$1796,4,0))=TRUE,"",$B132&amp;" "&amp;VLOOKUP(G$34&amp;$B132,'BASES DE DATOS'!$F$3:$J$1796,4,0)))</f>
        <v>#REF!</v>
      </c>
      <c r="H132" t="e">
        <f>IF(LEN(H$34&amp;$B132)&lt;&gt;20,"",IF(ISERROR(VLOOKUP(H$34&amp;$B132,'BASES DE DATOS'!$F$3:$J$1796,4,0))=TRUE,"",$B132&amp;" "&amp;VLOOKUP(H$34&amp;$B132,'BASES DE DATOS'!$F$3:$J$1796,4,0)))</f>
        <v>#REF!</v>
      </c>
      <c r="I132" t="e">
        <f>IF(LEN(I$34&amp;$B132)&lt;&gt;20,"",IF(ISERROR(VLOOKUP(I$34&amp;$B132,'BASES DE DATOS'!$F$3:$J$1796,4,0))=TRUE,"",$B132&amp;" "&amp;VLOOKUP(I$34&amp;$B132,'BASES DE DATOS'!$F$3:$J$1796,4,0)))</f>
        <v>#REF!</v>
      </c>
      <c r="J132" t="e">
        <f>IF(LEN(J$34&amp;$B132)&lt;&gt;20,"",IF(ISERROR(VLOOKUP(J$34&amp;$B132,'BASES DE DATOS'!$F$3:$J$1796,4,0))=TRUE,"",$B132&amp;" "&amp;VLOOKUP(J$34&amp;$B132,'BASES DE DATOS'!$F$3:$J$1796,4,0)))</f>
        <v>#REF!</v>
      </c>
      <c r="K132" t="e">
        <f>IF(LEN(K$34&amp;$B132)&lt;&gt;20,"",IF(ISERROR(VLOOKUP(K$34&amp;$B132,'BASES DE DATOS'!$F$3:$J$1796,4,0))=TRUE,"",$B132&amp;" "&amp;VLOOKUP(K$34&amp;$B132,'BASES DE DATOS'!$F$3:$J$1796,4,0)))</f>
        <v>#REF!</v>
      </c>
      <c r="L132" t="e">
        <f>IF(LEN(L$34&amp;$B132)&lt;&gt;20,"",IF(ISERROR(VLOOKUP(L$34&amp;$B132,'BASES DE DATOS'!$F$3:$J$1796,4,0))=TRUE,"",$B132&amp;" "&amp;VLOOKUP(L$34&amp;$B132,'BASES DE DATOS'!$F$3:$J$1796,4,0)))</f>
        <v>#REF!</v>
      </c>
      <c r="M132" t="e">
        <f>IF(LEN(M$34&amp;$B132)&lt;&gt;20,"",IF(ISERROR(VLOOKUP(M$34&amp;$B132,'BASES DE DATOS'!$F$3:$J$1796,4,0))=TRUE,"",$B132&amp;" "&amp;VLOOKUP(M$34&amp;$B132,'BASES DE DATOS'!$F$3:$J$1796,4,0)))</f>
        <v>#REF!</v>
      </c>
      <c r="N132" t="e">
        <f>IF(LEN(N$34&amp;$B132)&lt;&gt;20,"",IF(ISERROR(VLOOKUP(N$34&amp;$B132,'BASES DE DATOS'!$F$3:$J$1796,4,0))=TRUE,"",$B132&amp;" "&amp;VLOOKUP(N$34&amp;$B132,'BASES DE DATOS'!$F$3:$J$1796,4,0)))</f>
        <v>#REF!</v>
      </c>
      <c r="O132" t="e">
        <f>IF(LEN(O$34&amp;$B132)&lt;&gt;20,"",IF(ISERROR(VLOOKUP(O$34&amp;$B132,'BASES DE DATOS'!$F$3:$J$1796,4,0))=TRUE,"",$B132&amp;" "&amp;VLOOKUP(O$34&amp;$B132,'BASES DE DATOS'!$F$3:$J$1796,4,0)))</f>
        <v>#REF!</v>
      </c>
      <c r="P132" t="e">
        <f>IF(LEN(P$34&amp;$B132)&lt;&gt;20,"",IF(ISERROR(VLOOKUP(P$34&amp;$B132,'BASES DE DATOS'!$F$3:$J$1796,4,0))=TRUE,"",$B132&amp;" "&amp;VLOOKUP(P$34&amp;$B132,'BASES DE DATOS'!$F$3:$J$1796,4,0)))</f>
        <v>#REF!</v>
      </c>
      <c r="Q132" t="e">
        <f>IF(LEN(Q$34&amp;$B132)&lt;&gt;20,"",IF(ISERROR(VLOOKUP(Q$34&amp;$B132,'BASES DE DATOS'!$F$3:$J$1796,4,0))=TRUE,"",$B132&amp;" "&amp;VLOOKUP(Q$34&amp;$B132,'BASES DE DATOS'!$F$3:$J$1796,4,0)))</f>
        <v>#REF!</v>
      </c>
      <c r="R132" t="e">
        <f>IF(LEN(R$34&amp;$B132)&lt;&gt;20,"",IF(ISERROR(VLOOKUP(R$34&amp;$B132,'BASES DE DATOS'!$F$3:$J$1796,4,0))=TRUE,"",$B132&amp;" "&amp;VLOOKUP(R$34&amp;$B132,'BASES DE DATOS'!$F$3:$J$1796,4,0)))</f>
        <v>#REF!</v>
      </c>
      <c r="S132" t="e">
        <f>IF(LEN(S$34&amp;$B132)&lt;&gt;20,"",IF(ISERROR(VLOOKUP(S$34&amp;$B132,'BASES DE DATOS'!$F$3:$J$1796,4,0))=TRUE,"",$B132&amp;" "&amp;VLOOKUP(S$34&amp;$B132,'BASES DE DATOS'!$F$3:$J$1796,4,0)))</f>
        <v>#REF!</v>
      </c>
      <c r="T132" t="e">
        <f>IF(LEN(T$34&amp;$B132)&lt;&gt;20,"",IF(ISERROR(VLOOKUP(T$34&amp;$B132,'BASES DE DATOS'!$F$3:$J$1796,4,0))=TRUE,"",$B132&amp;" "&amp;VLOOKUP(T$34&amp;$B132,'BASES DE DATOS'!$F$3:$J$1796,4,0)))</f>
        <v>#REF!</v>
      </c>
      <c r="U132" t="e">
        <f>IF(LEN(U$34&amp;$B132)&lt;&gt;20,"",IF(ISERROR(VLOOKUP(U$34&amp;$B132,'BASES DE DATOS'!$F$3:$J$1796,4,0))=TRUE,"",$B132&amp;" "&amp;VLOOKUP(U$34&amp;$B132,'BASES DE DATOS'!$F$3:$J$1796,4,0)))</f>
        <v>#REF!</v>
      </c>
      <c r="V132" t="e">
        <f>IF(LEN(V$34&amp;$B132)&lt;&gt;20,"",IF(ISERROR(VLOOKUP(V$34&amp;$B132,'BASES DE DATOS'!$F$3:$J$1796,4,0))=TRUE,"",$B132&amp;" "&amp;VLOOKUP(V$34&amp;$B132,'BASES DE DATOS'!$F$3:$J$1796,4,0)))</f>
        <v>#REF!</v>
      </c>
    </row>
    <row r="133" spans="1:22" x14ac:dyDescent="0.2">
      <c r="A133">
        <f t="shared" si="0"/>
        <v>621</v>
      </c>
      <c r="B133" s="2" t="s">
        <v>122</v>
      </c>
      <c r="C133" t="e">
        <f>IF(LEN(C$34&amp;$B133)&lt;&gt;20,"",IF(ISERROR(VLOOKUP(C$34&amp;$B133,'BASES DE DATOS'!$F$3:$J$1796,4,0))=TRUE,"",$B133&amp;" "&amp;VLOOKUP(C$34&amp;$B133,'BASES DE DATOS'!$F$3:$J$1796,4,0)))</f>
        <v>#REF!</v>
      </c>
      <c r="D133" t="e">
        <f>IF(LEN(D$34&amp;$B133)&lt;&gt;20,"",IF(ISERROR(VLOOKUP(D$34&amp;$B133,'BASES DE DATOS'!$F$3:$J$1796,4,0))=TRUE,"",$B133&amp;" "&amp;VLOOKUP(D$34&amp;$B133,'BASES DE DATOS'!$F$3:$J$1796,4,0)))</f>
        <v>#REF!</v>
      </c>
      <c r="E133" t="e">
        <f>IF(LEN(E$34&amp;$B133)&lt;&gt;20,"",IF(ISERROR(VLOOKUP(E$34&amp;$B133,'BASES DE DATOS'!$F$3:$J$1796,4,0))=TRUE,"",$B133&amp;" "&amp;VLOOKUP(E$34&amp;$B133,'BASES DE DATOS'!$F$3:$J$1796,4,0)))</f>
        <v>#REF!</v>
      </c>
      <c r="F133" t="e">
        <f>IF(LEN(F$34&amp;$B133)&lt;&gt;20,"",IF(ISERROR(VLOOKUP(F$34&amp;$B133,'BASES DE DATOS'!$F$3:$J$1796,4,0))=TRUE,"",$B133&amp;" "&amp;VLOOKUP(F$34&amp;$B133,'BASES DE DATOS'!$F$3:$J$1796,4,0)))</f>
        <v>#REF!</v>
      </c>
      <c r="G133" t="e">
        <f>IF(LEN(G$34&amp;$B133)&lt;&gt;20,"",IF(ISERROR(VLOOKUP(G$34&amp;$B133,'BASES DE DATOS'!$F$3:$J$1796,4,0))=TRUE,"",$B133&amp;" "&amp;VLOOKUP(G$34&amp;$B133,'BASES DE DATOS'!$F$3:$J$1796,4,0)))</f>
        <v>#REF!</v>
      </c>
      <c r="H133" t="e">
        <f>IF(LEN(H$34&amp;$B133)&lt;&gt;20,"",IF(ISERROR(VLOOKUP(H$34&amp;$B133,'BASES DE DATOS'!$F$3:$J$1796,4,0))=TRUE,"",$B133&amp;" "&amp;VLOOKUP(H$34&amp;$B133,'BASES DE DATOS'!$F$3:$J$1796,4,0)))</f>
        <v>#REF!</v>
      </c>
      <c r="I133" t="e">
        <f>IF(LEN(I$34&amp;$B133)&lt;&gt;20,"",IF(ISERROR(VLOOKUP(I$34&amp;$B133,'BASES DE DATOS'!$F$3:$J$1796,4,0))=TRUE,"",$B133&amp;" "&amp;VLOOKUP(I$34&amp;$B133,'BASES DE DATOS'!$F$3:$J$1796,4,0)))</f>
        <v>#REF!</v>
      </c>
      <c r="J133" t="e">
        <f>IF(LEN(J$34&amp;$B133)&lt;&gt;20,"",IF(ISERROR(VLOOKUP(J$34&amp;$B133,'BASES DE DATOS'!$F$3:$J$1796,4,0))=TRUE,"",$B133&amp;" "&amp;VLOOKUP(J$34&amp;$B133,'BASES DE DATOS'!$F$3:$J$1796,4,0)))</f>
        <v>#REF!</v>
      </c>
      <c r="K133" t="e">
        <f>IF(LEN(K$34&amp;$B133)&lt;&gt;20,"",IF(ISERROR(VLOOKUP(K$34&amp;$B133,'BASES DE DATOS'!$F$3:$J$1796,4,0))=TRUE,"",$B133&amp;" "&amp;VLOOKUP(K$34&amp;$B133,'BASES DE DATOS'!$F$3:$J$1796,4,0)))</f>
        <v>#REF!</v>
      </c>
      <c r="L133" t="e">
        <f>IF(LEN(L$34&amp;$B133)&lt;&gt;20,"",IF(ISERROR(VLOOKUP(L$34&amp;$B133,'BASES DE DATOS'!$F$3:$J$1796,4,0))=TRUE,"",$B133&amp;" "&amp;VLOOKUP(L$34&amp;$B133,'BASES DE DATOS'!$F$3:$J$1796,4,0)))</f>
        <v>#REF!</v>
      </c>
      <c r="M133" t="e">
        <f>IF(LEN(M$34&amp;$B133)&lt;&gt;20,"",IF(ISERROR(VLOOKUP(M$34&amp;$B133,'BASES DE DATOS'!$F$3:$J$1796,4,0))=TRUE,"",$B133&amp;" "&amp;VLOOKUP(M$34&amp;$B133,'BASES DE DATOS'!$F$3:$J$1796,4,0)))</f>
        <v>#REF!</v>
      </c>
      <c r="N133" t="e">
        <f>IF(LEN(N$34&amp;$B133)&lt;&gt;20,"",IF(ISERROR(VLOOKUP(N$34&amp;$B133,'BASES DE DATOS'!$F$3:$J$1796,4,0))=TRUE,"",$B133&amp;" "&amp;VLOOKUP(N$34&amp;$B133,'BASES DE DATOS'!$F$3:$J$1796,4,0)))</f>
        <v>#REF!</v>
      </c>
      <c r="O133" t="e">
        <f>IF(LEN(O$34&amp;$B133)&lt;&gt;20,"",IF(ISERROR(VLOOKUP(O$34&amp;$B133,'BASES DE DATOS'!$F$3:$J$1796,4,0))=TRUE,"",$B133&amp;" "&amp;VLOOKUP(O$34&amp;$B133,'BASES DE DATOS'!$F$3:$J$1796,4,0)))</f>
        <v>#REF!</v>
      </c>
      <c r="P133" t="e">
        <f>IF(LEN(P$34&amp;$B133)&lt;&gt;20,"",IF(ISERROR(VLOOKUP(P$34&amp;$B133,'BASES DE DATOS'!$F$3:$J$1796,4,0))=TRUE,"",$B133&amp;" "&amp;VLOOKUP(P$34&amp;$B133,'BASES DE DATOS'!$F$3:$J$1796,4,0)))</f>
        <v>#REF!</v>
      </c>
      <c r="Q133" t="e">
        <f>IF(LEN(Q$34&amp;$B133)&lt;&gt;20,"",IF(ISERROR(VLOOKUP(Q$34&amp;$B133,'BASES DE DATOS'!$F$3:$J$1796,4,0))=TRUE,"",$B133&amp;" "&amp;VLOOKUP(Q$34&amp;$B133,'BASES DE DATOS'!$F$3:$J$1796,4,0)))</f>
        <v>#REF!</v>
      </c>
      <c r="R133" t="e">
        <f>IF(LEN(R$34&amp;$B133)&lt;&gt;20,"",IF(ISERROR(VLOOKUP(R$34&amp;$B133,'BASES DE DATOS'!$F$3:$J$1796,4,0))=TRUE,"",$B133&amp;" "&amp;VLOOKUP(R$34&amp;$B133,'BASES DE DATOS'!$F$3:$J$1796,4,0)))</f>
        <v>#REF!</v>
      </c>
      <c r="S133" t="e">
        <f>IF(LEN(S$34&amp;$B133)&lt;&gt;20,"",IF(ISERROR(VLOOKUP(S$34&amp;$B133,'BASES DE DATOS'!$F$3:$J$1796,4,0))=TRUE,"",$B133&amp;" "&amp;VLOOKUP(S$34&amp;$B133,'BASES DE DATOS'!$F$3:$J$1796,4,0)))</f>
        <v>#REF!</v>
      </c>
      <c r="T133" t="e">
        <f>IF(LEN(T$34&amp;$B133)&lt;&gt;20,"",IF(ISERROR(VLOOKUP(T$34&amp;$B133,'BASES DE DATOS'!$F$3:$J$1796,4,0))=TRUE,"",$B133&amp;" "&amp;VLOOKUP(T$34&amp;$B133,'BASES DE DATOS'!$F$3:$J$1796,4,0)))</f>
        <v>#REF!</v>
      </c>
      <c r="U133" t="e">
        <f>IF(LEN(U$34&amp;$B133)&lt;&gt;20,"",IF(ISERROR(VLOOKUP(U$34&amp;$B133,'BASES DE DATOS'!$F$3:$J$1796,4,0))=TRUE,"",$B133&amp;" "&amp;VLOOKUP(U$34&amp;$B133,'BASES DE DATOS'!$F$3:$J$1796,4,0)))</f>
        <v>#REF!</v>
      </c>
      <c r="V133" t="e">
        <f>IF(LEN(V$34&amp;$B133)&lt;&gt;20,"",IF(ISERROR(VLOOKUP(V$34&amp;$B133,'BASES DE DATOS'!$F$3:$J$1796,4,0))=TRUE,"",$B133&amp;" "&amp;VLOOKUP(V$34&amp;$B133,'BASES DE DATOS'!$F$3:$J$1796,4,0)))</f>
        <v>#REF!</v>
      </c>
    </row>
    <row r="134" spans="1:22" x14ac:dyDescent="0.2">
      <c r="A134">
        <f t="shared" si="0"/>
        <v>627</v>
      </c>
      <c r="B134" s="2" t="s">
        <v>123</v>
      </c>
      <c r="C134" t="e">
        <f>IF(LEN(C$34&amp;$B134)&lt;&gt;20,"",IF(ISERROR(VLOOKUP(C$34&amp;$B134,'BASES DE DATOS'!$F$3:$J$1796,4,0))=TRUE,"",$B134&amp;" "&amp;VLOOKUP(C$34&amp;$B134,'BASES DE DATOS'!$F$3:$J$1796,4,0)))</f>
        <v>#REF!</v>
      </c>
      <c r="D134" t="e">
        <f>IF(LEN(D$34&amp;$B134)&lt;&gt;20,"",IF(ISERROR(VLOOKUP(D$34&amp;$B134,'BASES DE DATOS'!$F$3:$J$1796,4,0))=TRUE,"",$B134&amp;" "&amp;VLOOKUP(D$34&amp;$B134,'BASES DE DATOS'!$F$3:$J$1796,4,0)))</f>
        <v>#REF!</v>
      </c>
      <c r="E134" t="e">
        <f>IF(LEN(E$34&amp;$B134)&lt;&gt;20,"",IF(ISERROR(VLOOKUP(E$34&amp;$B134,'BASES DE DATOS'!$F$3:$J$1796,4,0))=TRUE,"",$B134&amp;" "&amp;VLOOKUP(E$34&amp;$B134,'BASES DE DATOS'!$F$3:$J$1796,4,0)))</f>
        <v>#REF!</v>
      </c>
      <c r="F134" t="e">
        <f>IF(LEN(F$34&amp;$B134)&lt;&gt;20,"",IF(ISERROR(VLOOKUP(F$34&amp;$B134,'BASES DE DATOS'!$F$3:$J$1796,4,0))=TRUE,"",$B134&amp;" "&amp;VLOOKUP(F$34&amp;$B134,'BASES DE DATOS'!$F$3:$J$1796,4,0)))</f>
        <v>#REF!</v>
      </c>
      <c r="G134" t="e">
        <f>IF(LEN(G$34&amp;$B134)&lt;&gt;20,"",IF(ISERROR(VLOOKUP(G$34&amp;$B134,'BASES DE DATOS'!$F$3:$J$1796,4,0))=TRUE,"",$B134&amp;" "&amp;VLOOKUP(G$34&amp;$B134,'BASES DE DATOS'!$F$3:$J$1796,4,0)))</f>
        <v>#REF!</v>
      </c>
      <c r="H134" t="e">
        <f>IF(LEN(H$34&amp;$B134)&lt;&gt;20,"",IF(ISERROR(VLOOKUP(H$34&amp;$B134,'BASES DE DATOS'!$F$3:$J$1796,4,0))=TRUE,"",$B134&amp;" "&amp;VLOOKUP(H$34&amp;$B134,'BASES DE DATOS'!$F$3:$J$1796,4,0)))</f>
        <v>#REF!</v>
      </c>
      <c r="I134" t="e">
        <f>IF(LEN(I$34&amp;$B134)&lt;&gt;20,"",IF(ISERROR(VLOOKUP(I$34&amp;$B134,'BASES DE DATOS'!$F$3:$J$1796,4,0))=TRUE,"",$B134&amp;" "&amp;VLOOKUP(I$34&amp;$B134,'BASES DE DATOS'!$F$3:$J$1796,4,0)))</f>
        <v>#REF!</v>
      </c>
      <c r="J134" t="e">
        <f>IF(LEN(J$34&amp;$B134)&lt;&gt;20,"",IF(ISERROR(VLOOKUP(J$34&amp;$B134,'BASES DE DATOS'!$F$3:$J$1796,4,0))=TRUE,"",$B134&amp;" "&amp;VLOOKUP(J$34&amp;$B134,'BASES DE DATOS'!$F$3:$J$1796,4,0)))</f>
        <v>#REF!</v>
      </c>
      <c r="K134" t="e">
        <f>IF(LEN(K$34&amp;$B134)&lt;&gt;20,"",IF(ISERROR(VLOOKUP(K$34&amp;$B134,'BASES DE DATOS'!$F$3:$J$1796,4,0))=TRUE,"",$B134&amp;" "&amp;VLOOKUP(K$34&amp;$B134,'BASES DE DATOS'!$F$3:$J$1796,4,0)))</f>
        <v>#REF!</v>
      </c>
      <c r="L134" t="e">
        <f>IF(LEN(L$34&amp;$B134)&lt;&gt;20,"",IF(ISERROR(VLOOKUP(L$34&amp;$B134,'BASES DE DATOS'!$F$3:$J$1796,4,0))=TRUE,"",$B134&amp;" "&amp;VLOOKUP(L$34&amp;$B134,'BASES DE DATOS'!$F$3:$J$1796,4,0)))</f>
        <v>#REF!</v>
      </c>
      <c r="M134" t="e">
        <f>IF(LEN(M$34&amp;$B134)&lt;&gt;20,"",IF(ISERROR(VLOOKUP(M$34&amp;$B134,'BASES DE DATOS'!$F$3:$J$1796,4,0))=TRUE,"",$B134&amp;" "&amp;VLOOKUP(M$34&amp;$B134,'BASES DE DATOS'!$F$3:$J$1796,4,0)))</f>
        <v>#REF!</v>
      </c>
      <c r="N134" t="e">
        <f>IF(LEN(N$34&amp;$B134)&lt;&gt;20,"",IF(ISERROR(VLOOKUP(N$34&amp;$B134,'BASES DE DATOS'!$F$3:$J$1796,4,0))=TRUE,"",$B134&amp;" "&amp;VLOOKUP(N$34&amp;$B134,'BASES DE DATOS'!$F$3:$J$1796,4,0)))</f>
        <v>#REF!</v>
      </c>
      <c r="O134" t="e">
        <f>IF(LEN(O$34&amp;$B134)&lt;&gt;20,"",IF(ISERROR(VLOOKUP(O$34&amp;$B134,'BASES DE DATOS'!$F$3:$J$1796,4,0))=TRUE,"",$B134&amp;" "&amp;VLOOKUP(O$34&amp;$B134,'BASES DE DATOS'!$F$3:$J$1796,4,0)))</f>
        <v>#REF!</v>
      </c>
      <c r="P134" t="e">
        <f>IF(LEN(P$34&amp;$B134)&lt;&gt;20,"",IF(ISERROR(VLOOKUP(P$34&amp;$B134,'BASES DE DATOS'!$F$3:$J$1796,4,0))=TRUE,"",$B134&amp;" "&amp;VLOOKUP(P$34&amp;$B134,'BASES DE DATOS'!$F$3:$J$1796,4,0)))</f>
        <v>#REF!</v>
      </c>
      <c r="Q134" t="e">
        <f>IF(LEN(Q$34&amp;$B134)&lt;&gt;20,"",IF(ISERROR(VLOOKUP(Q$34&amp;$B134,'BASES DE DATOS'!$F$3:$J$1796,4,0))=TRUE,"",$B134&amp;" "&amp;VLOOKUP(Q$34&amp;$B134,'BASES DE DATOS'!$F$3:$J$1796,4,0)))</f>
        <v>#REF!</v>
      </c>
      <c r="R134" t="e">
        <f>IF(LEN(R$34&amp;$B134)&lt;&gt;20,"",IF(ISERROR(VLOOKUP(R$34&amp;$B134,'BASES DE DATOS'!$F$3:$J$1796,4,0))=TRUE,"",$B134&amp;" "&amp;VLOOKUP(R$34&amp;$B134,'BASES DE DATOS'!$F$3:$J$1796,4,0)))</f>
        <v>#REF!</v>
      </c>
      <c r="S134" t="e">
        <f>IF(LEN(S$34&amp;$B134)&lt;&gt;20,"",IF(ISERROR(VLOOKUP(S$34&amp;$B134,'BASES DE DATOS'!$F$3:$J$1796,4,0))=TRUE,"",$B134&amp;" "&amp;VLOOKUP(S$34&amp;$B134,'BASES DE DATOS'!$F$3:$J$1796,4,0)))</f>
        <v>#REF!</v>
      </c>
      <c r="T134" t="e">
        <f>IF(LEN(T$34&amp;$B134)&lt;&gt;20,"",IF(ISERROR(VLOOKUP(T$34&amp;$B134,'BASES DE DATOS'!$F$3:$J$1796,4,0))=TRUE,"",$B134&amp;" "&amp;VLOOKUP(T$34&amp;$B134,'BASES DE DATOS'!$F$3:$J$1796,4,0)))</f>
        <v>#REF!</v>
      </c>
      <c r="U134" t="e">
        <f>IF(LEN(U$34&amp;$B134)&lt;&gt;20,"",IF(ISERROR(VLOOKUP(U$34&amp;$B134,'BASES DE DATOS'!$F$3:$J$1796,4,0))=TRUE,"",$B134&amp;" "&amp;VLOOKUP(U$34&amp;$B134,'BASES DE DATOS'!$F$3:$J$1796,4,0)))</f>
        <v>#REF!</v>
      </c>
      <c r="V134" t="e">
        <f>IF(LEN(V$34&amp;$B134)&lt;&gt;20,"",IF(ISERROR(VLOOKUP(V$34&amp;$B134,'BASES DE DATOS'!$F$3:$J$1796,4,0))=TRUE,"",$B134&amp;" "&amp;VLOOKUP(V$34&amp;$B134,'BASES DE DATOS'!$F$3:$J$1796,4,0)))</f>
        <v>#REF!</v>
      </c>
    </row>
    <row r="135" spans="1:22" x14ac:dyDescent="0.2">
      <c r="A135">
        <f t="shared" si="0"/>
        <v>633</v>
      </c>
      <c r="B135" s="2" t="s">
        <v>124</v>
      </c>
      <c r="C135" t="e">
        <f>IF(LEN(C$34&amp;$B135)&lt;&gt;20,"",IF(ISERROR(VLOOKUP(C$34&amp;$B135,'BASES DE DATOS'!$F$3:$J$1796,4,0))=TRUE,"",$B135&amp;" "&amp;VLOOKUP(C$34&amp;$B135,'BASES DE DATOS'!$F$3:$J$1796,4,0)))</f>
        <v>#REF!</v>
      </c>
      <c r="D135" t="e">
        <f>IF(LEN(D$34&amp;$B135)&lt;&gt;20,"",IF(ISERROR(VLOOKUP(D$34&amp;$B135,'BASES DE DATOS'!$F$3:$J$1796,4,0))=TRUE,"",$B135&amp;" "&amp;VLOOKUP(D$34&amp;$B135,'BASES DE DATOS'!$F$3:$J$1796,4,0)))</f>
        <v>#REF!</v>
      </c>
      <c r="E135" t="e">
        <f>IF(LEN(E$34&amp;$B135)&lt;&gt;20,"",IF(ISERROR(VLOOKUP(E$34&amp;$B135,'BASES DE DATOS'!$F$3:$J$1796,4,0))=TRUE,"",$B135&amp;" "&amp;VLOOKUP(E$34&amp;$B135,'BASES DE DATOS'!$F$3:$J$1796,4,0)))</f>
        <v>#REF!</v>
      </c>
      <c r="F135" t="e">
        <f>IF(LEN(F$34&amp;$B135)&lt;&gt;20,"",IF(ISERROR(VLOOKUP(F$34&amp;$B135,'BASES DE DATOS'!$F$3:$J$1796,4,0))=TRUE,"",$B135&amp;" "&amp;VLOOKUP(F$34&amp;$B135,'BASES DE DATOS'!$F$3:$J$1796,4,0)))</f>
        <v>#REF!</v>
      </c>
      <c r="G135" t="e">
        <f>IF(LEN(G$34&amp;$B135)&lt;&gt;20,"",IF(ISERROR(VLOOKUP(G$34&amp;$B135,'BASES DE DATOS'!$F$3:$J$1796,4,0))=TRUE,"",$B135&amp;" "&amp;VLOOKUP(G$34&amp;$B135,'BASES DE DATOS'!$F$3:$J$1796,4,0)))</f>
        <v>#REF!</v>
      </c>
      <c r="H135" t="e">
        <f>IF(LEN(H$34&amp;$B135)&lt;&gt;20,"",IF(ISERROR(VLOOKUP(H$34&amp;$B135,'BASES DE DATOS'!$F$3:$J$1796,4,0))=TRUE,"",$B135&amp;" "&amp;VLOOKUP(H$34&amp;$B135,'BASES DE DATOS'!$F$3:$J$1796,4,0)))</f>
        <v>#REF!</v>
      </c>
      <c r="I135" t="e">
        <f>IF(LEN(I$34&amp;$B135)&lt;&gt;20,"",IF(ISERROR(VLOOKUP(I$34&amp;$B135,'BASES DE DATOS'!$F$3:$J$1796,4,0))=TRUE,"",$B135&amp;" "&amp;VLOOKUP(I$34&amp;$B135,'BASES DE DATOS'!$F$3:$J$1796,4,0)))</f>
        <v>#REF!</v>
      </c>
      <c r="J135" t="e">
        <f>IF(LEN(J$34&amp;$B135)&lt;&gt;20,"",IF(ISERROR(VLOOKUP(J$34&amp;$B135,'BASES DE DATOS'!$F$3:$J$1796,4,0))=TRUE,"",$B135&amp;" "&amp;VLOOKUP(J$34&amp;$B135,'BASES DE DATOS'!$F$3:$J$1796,4,0)))</f>
        <v>#REF!</v>
      </c>
      <c r="K135" t="e">
        <f>IF(LEN(K$34&amp;$B135)&lt;&gt;20,"",IF(ISERROR(VLOOKUP(K$34&amp;$B135,'BASES DE DATOS'!$F$3:$J$1796,4,0))=TRUE,"",$B135&amp;" "&amp;VLOOKUP(K$34&amp;$B135,'BASES DE DATOS'!$F$3:$J$1796,4,0)))</f>
        <v>#REF!</v>
      </c>
      <c r="L135" t="e">
        <f>IF(LEN(L$34&amp;$B135)&lt;&gt;20,"",IF(ISERROR(VLOOKUP(L$34&amp;$B135,'BASES DE DATOS'!$F$3:$J$1796,4,0))=TRUE,"",$B135&amp;" "&amp;VLOOKUP(L$34&amp;$B135,'BASES DE DATOS'!$F$3:$J$1796,4,0)))</f>
        <v>#REF!</v>
      </c>
      <c r="M135" t="e">
        <f>IF(LEN(M$34&amp;$B135)&lt;&gt;20,"",IF(ISERROR(VLOOKUP(M$34&amp;$B135,'BASES DE DATOS'!$F$3:$J$1796,4,0))=TRUE,"",$B135&amp;" "&amp;VLOOKUP(M$34&amp;$B135,'BASES DE DATOS'!$F$3:$J$1796,4,0)))</f>
        <v>#REF!</v>
      </c>
      <c r="N135" t="e">
        <f>IF(LEN(N$34&amp;$B135)&lt;&gt;20,"",IF(ISERROR(VLOOKUP(N$34&amp;$B135,'BASES DE DATOS'!$F$3:$J$1796,4,0))=TRUE,"",$B135&amp;" "&amp;VLOOKUP(N$34&amp;$B135,'BASES DE DATOS'!$F$3:$J$1796,4,0)))</f>
        <v>#REF!</v>
      </c>
      <c r="O135" t="e">
        <f>IF(LEN(O$34&amp;$B135)&lt;&gt;20,"",IF(ISERROR(VLOOKUP(O$34&amp;$B135,'BASES DE DATOS'!$F$3:$J$1796,4,0))=TRUE,"",$B135&amp;" "&amp;VLOOKUP(O$34&amp;$B135,'BASES DE DATOS'!$F$3:$J$1796,4,0)))</f>
        <v>#REF!</v>
      </c>
      <c r="P135" t="e">
        <f>IF(LEN(P$34&amp;$B135)&lt;&gt;20,"",IF(ISERROR(VLOOKUP(P$34&amp;$B135,'BASES DE DATOS'!$F$3:$J$1796,4,0))=TRUE,"",$B135&amp;" "&amp;VLOOKUP(P$34&amp;$B135,'BASES DE DATOS'!$F$3:$J$1796,4,0)))</f>
        <v>#REF!</v>
      </c>
      <c r="Q135" t="e">
        <f>IF(LEN(Q$34&amp;$B135)&lt;&gt;20,"",IF(ISERROR(VLOOKUP(Q$34&amp;$B135,'BASES DE DATOS'!$F$3:$J$1796,4,0))=TRUE,"",$B135&amp;" "&amp;VLOOKUP(Q$34&amp;$B135,'BASES DE DATOS'!$F$3:$J$1796,4,0)))</f>
        <v>#REF!</v>
      </c>
      <c r="R135" t="e">
        <f>IF(LEN(R$34&amp;$B135)&lt;&gt;20,"",IF(ISERROR(VLOOKUP(R$34&amp;$B135,'BASES DE DATOS'!$F$3:$J$1796,4,0))=TRUE,"",$B135&amp;" "&amp;VLOOKUP(R$34&amp;$B135,'BASES DE DATOS'!$F$3:$J$1796,4,0)))</f>
        <v>#REF!</v>
      </c>
      <c r="S135" t="e">
        <f>IF(LEN(S$34&amp;$B135)&lt;&gt;20,"",IF(ISERROR(VLOOKUP(S$34&amp;$B135,'BASES DE DATOS'!$F$3:$J$1796,4,0))=TRUE,"",$B135&amp;" "&amp;VLOOKUP(S$34&amp;$B135,'BASES DE DATOS'!$F$3:$J$1796,4,0)))</f>
        <v>#REF!</v>
      </c>
      <c r="T135" t="e">
        <f>IF(LEN(T$34&amp;$B135)&lt;&gt;20,"",IF(ISERROR(VLOOKUP(T$34&amp;$B135,'BASES DE DATOS'!$F$3:$J$1796,4,0))=TRUE,"",$B135&amp;" "&amp;VLOOKUP(T$34&amp;$B135,'BASES DE DATOS'!$F$3:$J$1796,4,0)))</f>
        <v>#REF!</v>
      </c>
      <c r="U135" t="e">
        <f>IF(LEN(U$34&amp;$B135)&lt;&gt;20,"",IF(ISERROR(VLOOKUP(U$34&amp;$B135,'BASES DE DATOS'!$F$3:$J$1796,4,0))=TRUE,"",$B135&amp;" "&amp;VLOOKUP(U$34&amp;$B135,'BASES DE DATOS'!$F$3:$J$1796,4,0)))</f>
        <v>#REF!</v>
      </c>
      <c r="V135" t="e">
        <f>IF(LEN(V$34&amp;$B135)&lt;&gt;20,"",IF(ISERROR(VLOOKUP(V$34&amp;$B135,'BASES DE DATOS'!$F$3:$J$1796,4,0))=TRUE,"",$B135&amp;" "&amp;VLOOKUP(V$34&amp;$B135,'BASES DE DATOS'!$F$3:$J$1796,4,0)))</f>
        <v>#REF!</v>
      </c>
    </row>
    <row r="136" spans="1:22" x14ac:dyDescent="0.2">
      <c r="A136">
        <f t="shared" si="0"/>
        <v>639</v>
      </c>
      <c r="B136" s="2" t="s">
        <v>125</v>
      </c>
      <c r="C136" t="e">
        <f>IF(LEN(C$34&amp;$B136)&lt;&gt;20,"",IF(ISERROR(VLOOKUP(C$34&amp;$B136,'BASES DE DATOS'!$F$3:$J$1796,4,0))=TRUE,"",$B136&amp;" "&amp;VLOOKUP(C$34&amp;$B136,'BASES DE DATOS'!$F$3:$J$1796,4,0)))</f>
        <v>#REF!</v>
      </c>
      <c r="D136" t="e">
        <f>IF(LEN(D$34&amp;$B136)&lt;&gt;20,"",IF(ISERROR(VLOOKUP(D$34&amp;$B136,'BASES DE DATOS'!$F$3:$J$1796,4,0))=TRUE,"",$B136&amp;" "&amp;VLOOKUP(D$34&amp;$B136,'BASES DE DATOS'!$F$3:$J$1796,4,0)))</f>
        <v>#REF!</v>
      </c>
      <c r="E136" t="e">
        <f>IF(LEN(E$34&amp;$B136)&lt;&gt;20,"",IF(ISERROR(VLOOKUP(E$34&amp;$B136,'BASES DE DATOS'!$F$3:$J$1796,4,0))=TRUE,"",$B136&amp;" "&amp;VLOOKUP(E$34&amp;$B136,'BASES DE DATOS'!$F$3:$J$1796,4,0)))</f>
        <v>#REF!</v>
      </c>
      <c r="F136" t="e">
        <f>IF(LEN(F$34&amp;$B136)&lt;&gt;20,"",IF(ISERROR(VLOOKUP(F$34&amp;$B136,'BASES DE DATOS'!$F$3:$J$1796,4,0))=TRUE,"",$B136&amp;" "&amp;VLOOKUP(F$34&amp;$B136,'BASES DE DATOS'!$F$3:$J$1796,4,0)))</f>
        <v>#REF!</v>
      </c>
      <c r="G136" t="e">
        <f>IF(LEN(G$34&amp;$B136)&lt;&gt;20,"",IF(ISERROR(VLOOKUP(G$34&amp;$B136,'BASES DE DATOS'!$F$3:$J$1796,4,0))=TRUE,"",$B136&amp;" "&amp;VLOOKUP(G$34&amp;$B136,'BASES DE DATOS'!$F$3:$J$1796,4,0)))</f>
        <v>#REF!</v>
      </c>
      <c r="H136" t="e">
        <f>IF(LEN(H$34&amp;$B136)&lt;&gt;20,"",IF(ISERROR(VLOOKUP(H$34&amp;$B136,'BASES DE DATOS'!$F$3:$J$1796,4,0))=TRUE,"",$B136&amp;" "&amp;VLOOKUP(H$34&amp;$B136,'BASES DE DATOS'!$F$3:$J$1796,4,0)))</f>
        <v>#REF!</v>
      </c>
      <c r="I136" t="e">
        <f>IF(LEN(I$34&amp;$B136)&lt;&gt;20,"",IF(ISERROR(VLOOKUP(I$34&amp;$B136,'BASES DE DATOS'!$F$3:$J$1796,4,0))=TRUE,"",$B136&amp;" "&amp;VLOOKUP(I$34&amp;$B136,'BASES DE DATOS'!$F$3:$J$1796,4,0)))</f>
        <v>#REF!</v>
      </c>
      <c r="J136" t="e">
        <f>IF(LEN(J$34&amp;$B136)&lt;&gt;20,"",IF(ISERROR(VLOOKUP(J$34&amp;$B136,'BASES DE DATOS'!$F$3:$J$1796,4,0))=TRUE,"",$B136&amp;" "&amp;VLOOKUP(J$34&amp;$B136,'BASES DE DATOS'!$F$3:$J$1796,4,0)))</f>
        <v>#REF!</v>
      </c>
      <c r="K136" t="e">
        <f>IF(LEN(K$34&amp;$B136)&lt;&gt;20,"",IF(ISERROR(VLOOKUP(K$34&amp;$B136,'BASES DE DATOS'!$F$3:$J$1796,4,0))=TRUE,"",$B136&amp;" "&amp;VLOOKUP(K$34&amp;$B136,'BASES DE DATOS'!$F$3:$J$1796,4,0)))</f>
        <v>#REF!</v>
      </c>
      <c r="L136" t="e">
        <f>IF(LEN(L$34&amp;$B136)&lt;&gt;20,"",IF(ISERROR(VLOOKUP(L$34&amp;$B136,'BASES DE DATOS'!$F$3:$J$1796,4,0))=TRUE,"",$B136&amp;" "&amp;VLOOKUP(L$34&amp;$B136,'BASES DE DATOS'!$F$3:$J$1796,4,0)))</f>
        <v>#REF!</v>
      </c>
      <c r="M136" t="e">
        <f>IF(LEN(M$34&amp;$B136)&lt;&gt;20,"",IF(ISERROR(VLOOKUP(M$34&amp;$B136,'BASES DE DATOS'!$F$3:$J$1796,4,0))=TRUE,"",$B136&amp;" "&amp;VLOOKUP(M$34&amp;$B136,'BASES DE DATOS'!$F$3:$J$1796,4,0)))</f>
        <v>#REF!</v>
      </c>
      <c r="N136" t="e">
        <f>IF(LEN(N$34&amp;$B136)&lt;&gt;20,"",IF(ISERROR(VLOOKUP(N$34&amp;$B136,'BASES DE DATOS'!$F$3:$J$1796,4,0))=TRUE,"",$B136&amp;" "&amp;VLOOKUP(N$34&amp;$B136,'BASES DE DATOS'!$F$3:$J$1796,4,0)))</f>
        <v>#REF!</v>
      </c>
      <c r="O136" t="e">
        <f>IF(LEN(O$34&amp;$B136)&lt;&gt;20,"",IF(ISERROR(VLOOKUP(O$34&amp;$B136,'BASES DE DATOS'!$F$3:$J$1796,4,0))=TRUE,"",$B136&amp;" "&amp;VLOOKUP(O$34&amp;$B136,'BASES DE DATOS'!$F$3:$J$1796,4,0)))</f>
        <v>#REF!</v>
      </c>
      <c r="P136" t="e">
        <f>IF(LEN(P$34&amp;$B136)&lt;&gt;20,"",IF(ISERROR(VLOOKUP(P$34&amp;$B136,'BASES DE DATOS'!$F$3:$J$1796,4,0))=TRUE,"",$B136&amp;" "&amp;VLOOKUP(P$34&amp;$B136,'BASES DE DATOS'!$F$3:$J$1796,4,0)))</f>
        <v>#REF!</v>
      </c>
      <c r="Q136" t="e">
        <f>IF(LEN(Q$34&amp;$B136)&lt;&gt;20,"",IF(ISERROR(VLOOKUP(Q$34&amp;$B136,'BASES DE DATOS'!$F$3:$J$1796,4,0))=TRUE,"",$B136&amp;" "&amp;VLOOKUP(Q$34&amp;$B136,'BASES DE DATOS'!$F$3:$J$1796,4,0)))</f>
        <v>#REF!</v>
      </c>
      <c r="R136" t="e">
        <f>IF(LEN(R$34&amp;$B136)&lt;&gt;20,"",IF(ISERROR(VLOOKUP(R$34&amp;$B136,'BASES DE DATOS'!$F$3:$J$1796,4,0))=TRUE,"",$B136&amp;" "&amp;VLOOKUP(R$34&amp;$B136,'BASES DE DATOS'!$F$3:$J$1796,4,0)))</f>
        <v>#REF!</v>
      </c>
      <c r="S136" t="e">
        <f>IF(LEN(S$34&amp;$B136)&lt;&gt;20,"",IF(ISERROR(VLOOKUP(S$34&amp;$B136,'BASES DE DATOS'!$F$3:$J$1796,4,0))=TRUE,"",$B136&amp;" "&amp;VLOOKUP(S$34&amp;$B136,'BASES DE DATOS'!$F$3:$J$1796,4,0)))</f>
        <v>#REF!</v>
      </c>
      <c r="T136" t="e">
        <f>IF(LEN(T$34&amp;$B136)&lt;&gt;20,"",IF(ISERROR(VLOOKUP(T$34&amp;$B136,'BASES DE DATOS'!$F$3:$J$1796,4,0))=TRUE,"",$B136&amp;" "&amp;VLOOKUP(T$34&amp;$B136,'BASES DE DATOS'!$F$3:$J$1796,4,0)))</f>
        <v>#REF!</v>
      </c>
      <c r="U136" t="e">
        <f>IF(LEN(U$34&amp;$B136)&lt;&gt;20,"",IF(ISERROR(VLOOKUP(U$34&amp;$B136,'BASES DE DATOS'!$F$3:$J$1796,4,0))=TRUE,"",$B136&amp;" "&amp;VLOOKUP(U$34&amp;$B136,'BASES DE DATOS'!$F$3:$J$1796,4,0)))</f>
        <v>#REF!</v>
      </c>
      <c r="V136" t="e">
        <f>IF(LEN(V$34&amp;$B136)&lt;&gt;20,"",IF(ISERROR(VLOOKUP(V$34&amp;$B136,'BASES DE DATOS'!$F$3:$J$1796,4,0))=TRUE,"",$B136&amp;" "&amp;VLOOKUP(V$34&amp;$B136,'BASES DE DATOS'!$F$3:$J$1796,4,0)))</f>
        <v>#REF!</v>
      </c>
    </row>
    <row r="137" spans="1:22" x14ac:dyDescent="0.2">
      <c r="A137">
        <f t="shared" si="0"/>
        <v>645</v>
      </c>
      <c r="B137" s="2" t="s">
        <v>126</v>
      </c>
      <c r="C137" t="e">
        <f>IF(LEN(C$34&amp;$B137)&lt;&gt;20,"",IF(ISERROR(VLOOKUP(C$34&amp;$B137,'BASES DE DATOS'!$F$3:$J$1796,4,0))=TRUE,"",$B137&amp;" "&amp;VLOOKUP(C$34&amp;$B137,'BASES DE DATOS'!$F$3:$J$1796,4,0)))</f>
        <v>#REF!</v>
      </c>
      <c r="D137" t="e">
        <f>IF(LEN(D$34&amp;$B137)&lt;&gt;20,"",IF(ISERROR(VLOOKUP(D$34&amp;$B137,'BASES DE DATOS'!$F$3:$J$1796,4,0))=TRUE,"",$B137&amp;" "&amp;VLOOKUP(D$34&amp;$B137,'BASES DE DATOS'!$F$3:$J$1796,4,0)))</f>
        <v>#REF!</v>
      </c>
      <c r="E137" t="e">
        <f>IF(LEN(E$34&amp;$B137)&lt;&gt;20,"",IF(ISERROR(VLOOKUP(E$34&amp;$B137,'BASES DE DATOS'!$F$3:$J$1796,4,0))=TRUE,"",$B137&amp;" "&amp;VLOOKUP(E$34&amp;$B137,'BASES DE DATOS'!$F$3:$J$1796,4,0)))</f>
        <v>#REF!</v>
      </c>
      <c r="F137" t="e">
        <f>IF(LEN(F$34&amp;$B137)&lt;&gt;20,"",IF(ISERROR(VLOOKUP(F$34&amp;$B137,'BASES DE DATOS'!$F$3:$J$1796,4,0))=TRUE,"",$B137&amp;" "&amp;VLOOKUP(F$34&amp;$B137,'BASES DE DATOS'!$F$3:$J$1796,4,0)))</f>
        <v>#REF!</v>
      </c>
      <c r="G137" t="e">
        <f>IF(LEN(G$34&amp;$B137)&lt;&gt;20,"",IF(ISERROR(VLOOKUP(G$34&amp;$B137,'BASES DE DATOS'!$F$3:$J$1796,4,0))=TRUE,"",$B137&amp;" "&amp;VLOOKUP(G$34&amp;$B137,'BASES DE DATOS'!$F$3:$J$1796,4,0)))</f>
        <v>#REF!</v>
      </c>
      <c r="H137" t="e">
        <f>IF(LEN(H$34&amp;$B137)&lt;&gt;20,"",IF(ISERROR(VLOOKUP(H$34&amp;$B137,'BASES DE DATOS'!$F$3:$J$1796,4,0))=TRUE,"",$B137&amp;" "&amp;VLOOKUP(H$34&amp;$B137,'BASES DE DATOS'!$F$3:$J$1796,4,0)))</f>
        <v>#REF!</v>
      </c>
      <c r="I137" t="e">
        <f>IF(LEN(I$34&amp;$B137)&lt;&gt;20,"",IF(ISERROR(VLOOKUP(I$34&amp;$B137,'BASES DE DATOS'!$F$3:$J$1796,4,0))=TRUE,"",$B137&amp;" "&amp;VLOOKUP(I$34&amp;$B137,'BASES DE DATOS'!$F$3:$J$1796,4,0)))</f>
        <v>#REF!</v>
      </c>
      <c r="J137" t="e">
        <f>IF(LEN(J$34&amp;$B137)&lt;&gt;20,"",IF(ISERROR(VLOOKUP(J$34&amp;$B137,'BASES DE DATOS'!$F$3:$J$1796,4,0))=TRUE,"",$B137&amp;" "&amp;VLOOKUP(J$34&amp;$B137,'BASES DE DATOS'!$F$3:$J$1796,4,0)))</f>
        <v>#REF!</v>
      </c>
      <c r="K137" t="e">
        <f>IF(LEN(K$34&amp;$B137)&lt;&gt;20,"",IF(ISERROR(VLOOKUP(K$34&amp;$B137,'BASES DE DATOS'!$F$3:$J$1796,4,0))=TRUE,"",$B137&amp;" "&amp;VLOOKUP(K$34&amp;$B137,'BASES DE DATOS'!$F$3:$J$1796,4,0)))</f>
        <v>#REF!</v>
      </c>
      <c r="L137" t="e">
        <f>IF(LEN(L$34&amp;$B137)&lt;&gt;20,"",IF(ISERROR(VLOOKUP(L$34&amp;$B137,'BASES DE DATOS'!$F$3:$J$1796,4,0))=TRUE,"",$B137&amp;" "&amp;VLOOKUP(L$34&amp;$B137,'BASES DE DATOS'!$F$3:$J$1796,4,0)))</f>
        <v>#REF!</v>
      </c>
      <c r="M137" t="e">
        <f>IF(LEN(M$34&amp;$B137)&lt;&gt;20,"",IF(ISERROR(VLOOKUP(M$34&amp;$B137,'BASES DE DATOS'!$F$3:$J$1796,4,0))=TRUE,"",$B137&amp;" "&amp;VLOOKUP(M$34&amp;$B137,'BASES DE DATOS'!$F$3:$J$1796,4,0)))</f>
        <v>#REF!</v>
      </c>
      <c r="N137" t="e">
        <f>IF(LEN(N$34&amp;$B137)&lt;&gt;20,"",IF(ISERROR(VLOOKUP(N$34&amp;$B137,'BASES DE DATOS'!$F$3:$J$1796,4,0))=TRUE,"",$B137&amp;" "&amp;VLOOKUP(N$34&amp;$B137,'BASES DE DATOS'!$F$3:$J$1796,4,0)))</f>
        <v>#REF!</v>
      </c>
      <c r="O137" t="e">
        <f>IF(LEN(O$34&amp;$B137)&lt;&gt;20,"",IF(ISERROR(VLOOKUP(O$34&amp;$B137,'BASES DE DATOS'!$F$3:$J$1796,4,0))=TRUE,"",$B137&amp;" "&amp;VLOOKUP(O$34&amp;$B137,'BASES DE DATOS'!$F$3:$J$1796,4,0)))</f>
        <v>#REF!</v>
      </c>
      <c r="P137" t="e">
        <f>IF(LEN(P$34&amp;$B137)&lt;&gt;20,"",IF(ISERROR(VLOOKUP(P$34&amp;$B137,'BASES DE DATOS'!$F$3:$J$1796,4,0))=TRUE,"",$B137&amp;" "&amp;VLOOKUP(P$34&amp;$B137,'BASES DE DATOS'!$F$3:$J$1796,4,0)))</f>
        <v>#REF!</v>
      </c>
      <c r="Q137" t="e">
        <f>IF(LEN(Q$34&amp;$B137)&lt;&gt;20,"",IF(ISERROR(VLOOKUP(Q$34&amp;$B137,'BASES DE DATOS'!$F$3:$J$1796,4,0))=TRUE,"",$B137&amp;" "&amp;VLOOKUP(Q$34&amp;$B137,'BASES DE DATOS'!$F$3:$J$1796,4,0)))</f>
        <v>#REF!</v>
      </c>
      <c r="R137" t="e">
        <f>IF(LEN(R$34&amp;$B137)&lt;&gt;20,"",IF(ISERROR(VLOOKUP(R$34&amp;$B137,'BASES DE DATOS'!$F$3:$J$1796,4,0))=TRUE,"",$B137&amp;" "&amp;VLOOKUP(R$34&amp;$B137,'BASES DE DATOS'!$F$3:$J$1796,4,0)))</f>
        <v>#REF!</v>
      </c>
      <c r="S137" t="e">
        <f>IF(LEN(S$34&amp;$B137)&lt;&gt;20,"",IF(ISERROR(VLOOKUP(S$34&amp;$B137,'BASES DE DATOS'!$F$3:$J$1796,4,0))=TRUE,"",$B137&amp;" "&amp;VLOOKUP(S$34&amp;$B137,'BASES DE DATOS'!$F$3:$J$1796,4,0)))</f>
        <v>#REF!</v>
      </c>
      <c r="T137" t="e">
        <f>IF(LEN(T$34&amp;$B137)&lt;&gt;20,"",IF(ISERROR(VLOOKUP(T$34&amp;$B137,'BASES DE DATOS'!$F$3:$J$1796,4,0))=TRUE,"",$B137&amp;" "&amp;VLOOKUP(T$34&amp;$B137,'BASES DE DATOS'!$F$3:$J$1796,4,0)))</f>
        <v>#REF!</v>
      </c>
      <c r="U137" t="e">
        <f>IF(LEN(U$34&amp;$B137)&lt;&gt;20,"",IF(ISERROR(VLOOKUP(U$34&amp;$B137,'BASES DE DATOS'!$F$3:$J$1796,4,0))=TRUE,"",$B137&amp;" "&amp;VLOOKUP(U$34&amp;$B137,'BASES DE DATOS'!$F$3:$J$1796,4,0)))</f>
        <v>#REF!</v>
      </c>
      <c r="V137" t="e">
        <f>IF(LEN(V$34&amp;$B137)&lt;&gt;20,"",IF(ISERROR(VLOOKUP(V$34&amp;$B137,'BASES DE DATOS'!$F$3:$J$1796,4,0))=TRUE,"",$B137&amp;" "&amp;VLOOKUP(V$34&amp;$B137,'BASES DE DATOS'!$F$3:$J$1796,4,0)))</f>
        <v>#REF!</v>
      </c>
    </row>
    <row r="138" spans="1:22" x14ac:dyDescent="0.2">
      <c r="A138">
        <f t="shared" si="0"/>
        <v>651</v>
      </c>
      <c r="B138" s="2" t="s">
        <v>127</v>
      </c>
      <c r="C138" t="e">
        <f>IF(LEN(C$34&amp;$B138)&lt;&gt;20,"",IF(ISERROR(VLOOKUP(C$34&amp;$B138,'BASES DE DATOS'!$F$3:$J$1796,4,0))=TRUE,"",$B138&amp;" "&amp;VLOOKUP(C$34&amp;$B138,'BASES DE DATOS'!$F$3:$J$1796,4,0)))</f>
        <v>#REF!</v>
      </c>
      <c r="D138" t="e">
        <f>IF(LEN(D$34&amp;$B138)&lt;&gt;20,"",IF(ISERROR(VLOOKUP(D$34&amp;$B138,'BASES DE DATOS'!$F$3:$J$1796,4,0))=TRUE,"",$B138&amp;" "&amp;VLOOKUP(D$34&amp;$B138,'BASES DE DATOS'!$F$3:$J$1796,4,0)))</f>
        <v>#REF!</v>
      </c>
      <c r="E138" t="e">
        <f>IF(LEN(E$34&amp;$B138)&lt;&gt;20,"",IF(ISERROR(VLOOKUP(E$34&amp;$B138,'BASES DE DATOS'!$F$3:$J$1796,4,0))=TRUE,"",$B138&amp;" "&amp;VLOOKUP(E$34&amp;$B138,'BASES DE DATOS'!$F$3:$J$1796,4,0)))</f>
        <v>#REF!</v>
      </c>
      <c r="F138" t="e">
        <f>IF(LEN(F$34&amp;$B138)&lt;&gt;20,"",IF(ISERROR(VLOOKUP(F$34&amp;$B138,'BASES DE DATOS'!$F$3:$J$1796,4,0))=TRUE,"",$B138&amp;" "&amp;VLOOKUP(F$34&amp;$B138,'BASES DE DATOS'!$F$3:$J$1796,4,0)))</f>
        <v>#REF!</v>
      </c>
      <c r="G138" t="e">
        <f>IF(LEN(G$34&amp;$B138)&lt;&gt;20,"",IF(ISERROR(VLOOKUP(G$34&amp;$B138,'BASES DE DATOS'!$F$3:$J$1796,4,0))=TRUE,"",$B138&amp;" "&amp;VLOOKUP(G$34&amp;$B138,'BASES DE DATOS'!$F$3:$J$1796,4,0)))</f>
        <v>#REF!</v>
      </c>
      <c r="H138" t="e">
        <f>IF(LEN(H$34&amp;$B138)&lt;&gt;20,"",IF(ISERROR(VLOOKUP(H$34&amp;$B138,'BASES DE DATOS'!$F$3:$J$1796,4,0))=TRUE,"",$B138&amp;" "&amp;VLOOKUP(H$34&amp;$B138,'BASES DE DATOS'!$F$3:$J$1796,4,0)))</f>
        <v>#REF!</v>
      </c>
      <c r="I138" t="e">
        <f>IF(LEN(I$34&amp;$B138)&lt;&gt;20,"",IF(ISERROR(VLOOKUP(I$34&amp;$B138,'BASES DE DATOS'!$F$3:$J$1796,4,0))=TRUE,"",$B138&amp;" "&amp;VLOOKUP(I$34&amp;$B138,'BASES DE DATOS'!$F$3:$J$1796,4,0)))</f>
        <v>#REF!</v>
      </c>
      <c r="J138" t="e">
        <f>IF(LEN(J$34&amp;$B138)&lt;&gt;20,"",IF(ISERROR(VLOOKUP(J$34&amp;$B138,'BASES DE DATOS'!$F$3:$J$1796,4,0))=TRUE,"",$B138&amp;" "&amp;VLOOKUP(J$34&amp;$B138,'BASES DE DATOS'!$F$3:$J$1796,4,0)))</f>
        <v>#REF!</v>
      </c>
      <c r="K138" t="e">
        <f>IF(LEN(K$34&amp;$B138)&lt;&gt;20,"",IF(ISERROR(VLOOKUP(K$34&amp;$B138,'BASES DE DATOS'!$F$3:$J$1796,4,0))=TRUE,"",$B138&amp;" "&amp;VLOOKUP(K$34&amp;$B138,'BASES DE DATOS'!$F$3:$J$1796,4,0)))</f>
        <v>#REF!</v>
      </c>
      <c r="L138" t="e">
        <f>IF(LEN(L$34&amp;$B138)&lt;&gt;20,"",IF(ISERROR(VLOOKUP(L$34&amp;$B138,'BASES DE DATOS'!$F$3:$J$1796,4,0))=TRUE,"",$B138&amp;" "&amp;VLOOKUP(L$34&amp;$B138,'BASES DE DATOS'!$F$3:$J$1796,4,0)))</f>
        <v>#REF!</v>
      </c>
      <c r="M138" t="e">
        <f>IF(LEN(M$34&amp;$B138)&lt;&gt;20,"",IF(ISERROR(VLOOKUP(M$34&amp;$B138,'BASES DE DATOS'!$F$3:$J$1796,4,0))=TRUE,"",$B138&amp;" "&amp;VLOOKUP(M$34&amp;$B138,'BASES DE DATOS'!$F$3:$J$1796,4,0)))</f>
        <v>#REF!</v>
      </c>
      <c r="N138" t="e">
        <f>IF(LEN(N$34&amp;$B138)&lt;&gt;20,"",IF(ISERROR(VLOOKUP(N$34&amp;$B138,'BASES DE DATOS'!$F$3:$J$1796,4,0))=TRUE,"",$B138&amp;" "&amp;VLOOKUP(N$34&amp;$B138,'BASES DE DATOS'!$F$3:$J$1796,4,0)))</f>
        <v>#REF!</v>
      </c>
      <c r="O138" t="e">
        <f>IF(LEN(O$34&amp;$B138)&lt;&gt;20,"",IF(ISERROR(VLOOKUP(O$34&amp;$B138,'BASES DE DATOS'!$F$3:$J$1796,4,0))=TRUE,"",$B138&amp;" "&amp;VLOOKUP(O$34&amp;$B138,'BASES DE DATOS'!$F$3:$J$1796,4,0)))</f>
        <v>#REF!</v>
      </c>
      <c r="P138" t="e">
        <f>IF(LEN(P$34&amp;$B138)&lt;&gt;20,"",IF(ISERROR(VLOOKUP(P$34&amp;$B138,'BASES DE DATOS'!$F$3:$J$1796,4,0))=TRUE,"",$B138&amp;" "&amp;VLOOKUP(P$34&amp;$B138,'BASES DE DATOS'!$F$3:$J$1796,4,0)))</f>
        <v>#REF!</v>
      </c>
      <c r="Q138" t="e">
        <f>IF(LEN(Q$34&amp;$B138)&lt;&gt;20,"",IF(ISERROR(VLOOKUP(Q$34&amp;$B138,'BASES DE DATOS'!$F$3:$J$1796,4,0))=TRUE,"",$B138&amp;" "&amp;VLOOKUP(Q$34&amp;$B138,'BASES DE DATOS'!$F$3:$J$1796,4,0)))</f>
        <v>#REF!</v>
      </c>
      <c r="R138" t="e">
        <f>IF(LEN(R$34&amp;$B138)&lt;&gt;20,"",IF(ISERROR(VLOOKUP(R$34&amp;$B138,'BASES DE DATOS'!$F$3:$J$1796,4,0))=TRUE,"",$B138&amp;" "&amp;VLOOKUP(R$34&amp;$B138,'BASES DE DATOS'!$F$3:$J$1796,4,0)))</f>
        <v>#REF!</v>
      </c>
      <c r="S138" t="e">
        <f>IF(LEN(S$34&amp;$B138)&lt;&gt;20,"",IF(ISERROR(VLOOKUP(S$34&amp;$B138,'BASES DE DATOS'!$F$3:$J$1796,4,0))=TRUE,"",$B138&amp;" "&amp;VLOOKUP(S$34&amp;$B138,'BASES DE DATOS'!$F$3:$J$1796,4,0)))</f>
        <v>#REF!</v>
      </c>
      <c r="T138" t="e">
        <f>IF(LEN(T$34&amp;$B138)&lt;&gt;20,"",IF(ISERROR(VLOOKUP(T$34&amp;$B138,'BASES DE DATOS'!$F$3:$J$1796,4,0))=TRUE,"",$B138&amp;" "&amp;VLOOKUP(T$34&amp;$B138,'BASES DE DATOS'!$F$3:$J$1796,4,0)))</f>
        <v>#REF!</v>
      </c>
      <c r="U138" t="e">
        <f>IF(LEN(U$34&amp;$B138)&lt;&gt;20,"",IF(ISERROR(VLOOKUP(U$34&amp;$B138,'BASES DE DATOS'!$F$3:$J$1796,4,0))=TRUE,"",$B138&amp;" "&amp;VLOOKUP(U$34&amp;$B138,'BASES DE DATOS'!$F$3:$J$1796,4,0)))</f>
        <v>#REF!</v>
      </c>
      <c r="V138" t="e">
        <f>IF(LEN(V$34&amp;$B138)&lt;&gt;20,"",IF(ISERROR(VLOOKUP(V$34&amp;$B138,'BASES DE DATOS'!$F$3:$J$1796,4,0))=TRUE,"",$B138&amp;" "&amp;VLOOKUP(V$34&amp;$B138,'BASES DE DATOS'!$F$3:$J$1796,4,0)))</f>
        <v>#REF!</v>
      </c>
    </row>
    <row r="139" spans="1:22" x14ac:dyDescent="0.2">
      <c r="A139">
        <f t="shared" si="0"/>
        <v>657</v>
      </c>
      <c r="B139" s="2" t="s">
        <v>128</v>
      </c>
      <c r="C139" t="e">
        <f>IF(LEN(C$34&amp;$B139)&lt;&gt;20,"",IF(ISERROR(VLOOKUP(C$34&amp;$B139,'BASES DE DATOS'!$F$3:$J$1796,4,0))=TRUE,"",$B139&amp;" "&amp;VLOOKUP(C$34&amp;$B139,'BASES DE DATOS'!$F$3:$J$1796,4,0)))</f>
        <v>#REF!</v>
      </c>
      <c r="D139" t="e">
        <f>IF(LEN(D$34&amp;$B139)&lt;&gt;20,"",IF(ISERROR(VLOOKUP(D$34&amp;$B139,'BASES DE DATOS'!$F$3:$J$1796,4,0))=TRUE,"",$B139&amp;" "&amp;VLOOKUP(D$34&amp;$B139,'BASES DE DATOS'!$F$3:$J$1796,4,0)))</f>
        <v>#REF!</v>
      </c>
      <c r="E139" t="e">
        <f>IF(LEN(E$34&amp;$B139)&lt;&gt;20,"",IF(ISERROR(VLOOKUP(E$34&amp;$B139,'BASES DE DATOS'!$F$3:$J$1796,4,0))=TRUE,"",$B139&amp;" "&amp;VLOOKUP(E$34&amp;$B139,'BASES DE DATOS'!$F$3:$J$1796,4,0)))</f>
        <v>#REF!</v>
      </c>
      <c r="F139" t="e">
        <f>IF(LEN(F$34&amp;$B139)&lt;&gt;20,"",IF(ISERROR(VLOOKUP(F$34&amp;$B139,'BASES DE DATOS'!$F$3:$J$1796,4,0))=TRUE,"",$B139&amp;" "&amp;VLOOKUP(F$34&amp;$B139,'BASES DE DATOS'!$F$3:$J$1796,4,0)))</f>
        <v>#REF!</v>
      </c>
      <c r="G139" t="e">
        <f>IF(LEN(G$34&amp;$B139)&lt;&gt;20,"",IF(ISERROR(VLOOKUP(G$34&amp;$B139,'BASES DE DATOS'!$F$3:$J$1796,4,0))=TRUE,"",$B139&amp;" "&amp;VLOOKUP(G$34&amp;$B139,'BASES DE DATOS'!$F$3:$J$1796,4,0)))</f>
        <v>#REF!</v>
      </c>
      <c r="H139" t="e">
        <f>IF(LEN(H$34&amp;$B139)&lt;&gt;20,"",IF(ISERROR(VLOOKUP(H$34&amp;$B139,'BASES DE DATOS'!$F$3:$J$1796,4,0))=TRUE,"",$B139&amp;" "&amp;VLOOKUP(H$34&amp;$B139,'BASES DE DATOS'!$F$3:$J$1796,4,0)))</f>
        <v>#REF!</v>
      </c>
      <c r="I139" t="e">
        <f>IF(LEN(I$34&amp;$B139)&lt;&gt;20,"",IF(ISERROR(VLOOKUP(I$34&amp;$B139,'BASES DE DATOS'!$F$3:$J$1796,4,0))=TRUE,"",$B139&amp;" "&amp;VLOOKUP(I$34&amp;$B139,'BASES DE DATOS'!$F$3:$J$1796,4,0)))</f>
        <v>#REF!</v>
      </c>
      <c r="J139" t="e">
        <f>IF(LEN(J$34&amp;$B139)&lt;&gt;20,"",IF(ISERROR(VLOOKUP(J$34&amp;$B139,'BASES DE DATOS'!$F$3:$J$1796,4,0))=TRUE,"",$B139&amp;" "&amp;VLOOKUP(J$34&amp;$B139,'BASES DE DATOS'!$F$3:$J$1796,4,0)))</f>
        <v>#REF!</v>
      </c>
      <c r="K139" t="e">
        <f>IF(LEN(K$34&amp;$B139)&lt;&gt;20,"",IF(ISERROR(VLOOKUP(K$34&amp;$B139,'BASES DE DATOS'!$F$3:$J$1796,4,0))=TRUE,"",$B139&amp;" "&amp;VLOOKUP(K$34&amp;$B139,'BASES DE DATOS'!$F$3:$J$1796,4,0)))</f>
        <v>#REF!</v>
      </c>
      <c r="L139" t="e">
        <f>IF(LEN(L$34&amp;$B139)&lt;&gt;20,"",IF(ISERROR(VLOOKUP(L$34&amp;$B139,'BASES DE DATOS'!$F$3:$J$1796,4,0))=TRUE,"",$B139&amp;" "&amp;VLOOKUP(L$34&amp;$B139,'BASES DE DATOS'!$F$3:$J$1796,4,0)))</f>
        <v>#REF!</v>
      </c>
      <c r="M139" t="e">
        <f>IF(LEN(M$34&amp;$B139)&lt;&gt;20,"",IF(ISERROR(VLOOKUP(M$34&amp;$B139,'BASES DE DATOS'!$F$3:$J$1796,4,0))=TRUE,"",$B139&amp;" "&amp;VLOOKUP(M$34&amp;$B139,'BASES DE DATOS'!$F$3:$J$1796,4,0)))</f>
        <v>#REF!</v>
      </c>
      <c r="N139" t="e">
        <f>IF(LEN(N$34&amp;$B139)&lt;&gt;20,"",IF(ISERROR(VLOOKUP(N$34&amp;$B139,'BASES DE DATOS'!$F$3:$J$1796,4,0))=TRUE,"",$B139&amp;" "&amp;VLOOKUP(N$34&amp;$B139,'BASES DE DATOS'!$F$3:$J$1796,4,0)))</f>
        <v>#REF!</v>
      </c>
      <c r="O139" t="e">
        <f>IF(LEN(O$34&amp;$B139)&lt;&gt;20,"",IF(ISERROR(VLOOKUP(O$34&amp;$B139,'BASES DE DATOS'!$F$3:$J$1796,4,0))=TRUE,"",$B139&amp;" "&amp;VLOOKUP(O$34&amp;$B139,'BASES DE DATOS'!$F$3:$J$1796,4,0)))</f>
        <v>#REF!</v>
      </c>
      <c r="P139" t="e">
        <f>IF(LEN(P$34&amp;$B139)&lt;&gt;20,"",IF(ISERROR(VLOOKUP(P$34&amp;$B139,'BASES DE DATOS'!$F$3:$J$1796,4,0))=TRUE,"",$B139&amp;" "&amp;VLOOKUP(P$34&amp;$B139,'BASES DE DATOS'!$F$3:$J$1796,4,0)))</f>
        <v>#REF!</v>
      </c>
      <c r="Q139" t="e">
        <f>IF(LEN(Q$34&amp;$B139)&lt;&gt;20,"",IF(ISERROR(VLOOKUP(Q$34&amp;$B139,'BASES DE DATOS'!$F$3:$J$1796,4,0))=TRUE,"",$B139&amp;" "&amp;VLOOKUP(Q$34&amp;$B139,'BASES DE DATOS'!$F$3:$J$1796,4,0)))</f>
        <v>#REF!</v>
      </c>
      <c r="R139" t="e">
        <f>IF(LEN(R$34&amp;$B139)&lt;&gt;20,"",IF(ISERROR(VLOOKUP(R$34&amp;$B139,'BASES DE DATOS'!$F$3:$J$1796,4,0))=TRUE,"",$B139&amp;" "&amp;VLOOKUP(R$34&amp;$B139,'BASES DE DATOS'!$F$3:$J$1796,4,0)))</f>
        <v>#REF!</v>
      </c>
      <c r="S139" t="e">
        <f>IF(LEN(S$34&amp;$B139)&lt;&gt;20,"",IF(ISERROR(VLOOKUP(S$34&amp;$B139,'BASES DE DATOS'!$F$3:$J$1796,4,0))=TRUE,"",$B139&amp;" "&amp;VLOOKUP(S$34&amp;$B139,'BASES DE DATOS'!$F$3:$J$1796,4,0)))</f>
        <v>#REF!</v>
      </c>
      <c r="T139" t="e">
        <f>IF(LEN(T$34&amp;$B139)&lt;&gt;20,"",IF(ISERROR(VLOOKUP(T$34&amp;$B139,'BASES DE DATOS'!$F$3:$J$1796,4,0))=TRUE,"",$B139&amp;" "&amp;VLOOKUP(T$34&amp;$B139,'BASES DE DATOS'!$F$3:$J$1796,4,0)))</f>
        <v>#REF!</v>
      </c>
      <c r="U139" t="e">
        <f>IF(LEN(U$34&amp;$B139)&lt;&gt;20,"",IF(ISERROR(VLOOKUP(U$34&amp;$B139,'BASES DE DATOS'!$F$3:$J$1796,4,0))=TRUE,"",$B139&amp;" "&amp;VLOOKUP(U$34&amp;$B139,'BASES DE DATOS'!$F$3:$J$1796,4,0)))</f>
        <v>#REF!</v>
      </c>
      <c r="V139" t="e">
        <f>IF(LEN(V$34&amp;$B139)&lt;&gt;20,"",IF(ISERROR(VLOOKUP(V$34&amp;$B139,'BASES DE DATOS'!$F$3:$J$1796,4,0))=TRUE,"",$B139&amp;" "&amp;VLOOKUP(V$34&amp;$B139,'BASES DE DATOS'!$F$3:$J$1796,4,0)))</f>
        <v>#REF!</v>
      </c>
    </row>
    <row r="140" spans="1:22" x14ac:dyDescent="0.2">
      <c r="A140">
        <f t="shared" si="0"/>
        <v>663</v>
      </c>
      <c r="B140" s="2" t="s">
        <v>129</v>
      </c>
      <c r="C140" t="e">
        <f>IF(LEN(C$34&amp;$B140)&lt;&gt;20,"",IF(ISERROR(VLOOKUP(C$34&amp;$B140,'BASES DE DATOS'!$F$3:$J$1796,4,0))=TRUE,"",$B140&amp;" "&amp;VLOOKUP(C$34&amp;$B140,'BASES DE DATOS'!$F$3:$J$1796,4,0)))</f>
        <v>#REF!</v>
      </c>
      <c r="D140" t="e">
        <f>IF(LEN(D$34&amp;$B140)&lt;&gt;20,"",IF(ISERROR(VLOOKUP(D$34&amp;$B140,'BASES DE DATOS'!$F$3:$J$1796,4,0))=TRUE,"",$B140&amp;" "&amp;VLOOKUP(D$34&amp;$B140,'BASES DE DATOS'!$F$3:$J$1796,4,0)))</f>
        <v>#REF!</v>
      </c>
      <c r="E140" t="e">
        <f>IF(LEN(E$34&amp;$B140)&lt;&gt;20,"",IF(ISERROR(VLOOKUP(E$34&amp;$B140,'BASES DE DATOS'!$F$3:$J$1796,4,0))=TRUE,"",$B140&amp;" "&amp;VLOOKUP(E$34&amp;$B140,'BASES DE DATOS'!$F$3:$J$1796,4,0)))</f>
        <v>#REF!</v>
      </c>
      <c r="F140" t="e">
        <f>IF(LEN(F$34&amp;$B140)&lt;&gt;20,"",IF(ISERROR(VLOOKUP(F$34&amp;$B140,'BASES DE DATOS'!$F$3:$J$1796,4,0))=TRUE,"",$B140&amp;" "&amp;VLOOKUP(F$34&amp;$B140,'BASES DE DATOS'!$F$3:$J$1796,4,0)))</f>
        <v>#REF!</v>
      </c>
      <c r="G140" t="e">
        <f>IF(LEN(G$34&amp;$B140)&lt;&gt;20,"",IF(ISERROR(VLOOKUP(G$34&amp;$B140,'BASES DE DATOS'!$F$3:$J$1796,4,0))=TRUE,"",$B140&amp;" "&amp;VLOOKUP(G$34&amp;$B140,'BASES DE DATOS'!$F$3:$J$1796,4,0)))</f>
        <v>#REF!</v>
      </c>
      <c r="H140" t="e">
        <f>IF(LEN(H$34&amp;$B140)&lt;&gt;20,"",IF(ISERROR(VLOOKUP(H$34&amp;$B140,'BASES DE DATOS'!$F$3:$J$1796,4,0))=TRUE,"",$B140&amp;" "&amp;VLOOKUP(H$34&amp;$B140,'BASES DE DATOS'!$F$3:$J$1796,4,0)))</f>
        <v>#REF!</v>
      </c>
      <c r="I140" t="e">
        <f>IF(LEN(I$34&amp;$B140)&lt;&gt;20,"",IF(ISERROR(VLOOKUP(I$34&amp;$B140,'BASES DE DATOS'!$F$3:$J$1796,4,0))=TRUE,"",$B140&amp;" "&amp;VLOOKUP(I$34&amp;$B140,'BASES DE DATOS'!$F$3:$J$1796,4,0)))</f>
        <v>#REF!</v>
      </c>
      <c r="J140" t="e">
        <f>IF(LEN(J$34&amp;$B140)&lt;&gt;20,"",IF(ISERROR(VLOOKUP(J$34&amp;$B140,'BASES DE DATOS'!$F$3:$J$1796,4,0))=TRUE,"",$B140&amp;" "&amp;VLOOKUP(J$34&amp;$B140,'BASES DE DATOS'!$F$3:$J$1796,4,0)))</f>
        <v>#REF!</v>
      </c>
      <c r="K140" t="e">
        <f>IF(LEN(K$34&amp;$B140)&lt;&gt;20,"",IF(ISERROR(VLOOKUP(K$34&amp;$B140,'BASES DE DATOS'!$F$3:$J$1796,4,0))=TRUE,"",$B140&amp;" "&amp;VLOOKUP(K$34&amp;$B140,'BASES DE DATOS'!$F$3:$J$1796,4,0)))</f>
        <v>#REF!</v>
      </c>
      <c r="L140" t="e">
        <f>IF(LEN(L$34&amp;$B140)&lt;&gt;20,"",IF(ISERROR(VLOOKUP(L$34&amp;$B140,'BASES DE DATOS'!$F$3:$J$1796,4,0))=TRUE,"",$B140&amp;" "&amp;VLOOKUP(L$34&amp;$B140,'BASES DE DATOS'!$F$3:$J$1796,4,0)))</f>
        <v>#REF!</v>
      </c>
      <c r="M140" t="e">
        <f>IF(LEN(M$34&amp;$B140)&lt;&gt;20,"",IF(ISERROR(VLOOKUP(M$34&amp;$B140,'BASES DE DATOS'!$F$3:$J$1796,4,0))=TRUE,"",$B140&amp;" "&amp;VLOOKUP(M$34&amp;$B140,'BASES DE DATOS'!$F$3:$J$1796,4,0)))</f>
        <v>#REF!</v>
      </c>
      <c r="N140" t="e">
        <f>IF(LEN(N$34&amp;$B140)&lt;&gt;20,"",IF(ISERROR(VLOOKUP(N$34&amp;$B140,'BASES DE DATOS'!$F$3:$J$1796,4,0))=TRUE,"",$B140&amp;" "&amp;VLOOKUP(N$34&amp;$B140,'BASES DE DATOS'!$F$3:$J$1796,4,0)))</f>
        <v>#REF!</v>
      </c>
      <c r="O140" t="e">
        <f>IF(LEN(O$34&amp;$B140)&lt;&gt;20,"",IF(ISERROR(VLOOKUP(O$34&amp;$B140,'BASES DE DATOS'!$F$3:$J$1796,4,0))=TRUE,"",$B140&amp;" "&amp;VLOOKUP(O$34&amp;$B140,'BASES DE DATOS'!$F$3:$J$1796,4,0)))</f>
        <v>#REF!</v>
      </c>
      <c r="P140" t="e">
        <f>IF(LEN(P$34&amp;$B140)&lt;&gt;20,"",IF(ISERROR(VLOOKUP(P$34&amp;$B140,'BASES DE DATOS'!$F$3:$J$1796,4,0))=TRUE,"",$B140&amp;" "&amp;VLOOKUP(P$34&amp;$B140,'BASES DE DATOS'!$F$3:$J$1796,4,0)))</f>
        <v>#REF!</v>
      </c>
      <c r="Q140" t="e">
        <f>IF(LEN(Q$34&amp;$B140)&lt;&gt;20,"",IF(ISERROR(VLOOKUP(Q$34&amp;$B140,'BASES DE DATOS'!$F$3:$J$1796,4,0))=TRUE,"",$B140&amp;" "&amp;VLOOKUP(Q$34&amp;$B140,'BASES DE DATOS'!$F$3:$J$1796,4,0)))</f>
        <v>#REF!</v>
      </c>
      <c r="R140" t="e">
        <f>IF(LEN(R$34&amp;$B140)&lt;&gt;20,"",IF(ISERROR(VLOOKUP(R$34&amp;$B140,'BASES DE DATOS'!$F$3:$J$1796,4,0))=TRUE,"",$B140&amp;" "&amp;VLOOKUP(R$34&amp;$B140,'BASES DE DATOS'!$F$3:$J$1796,4,0)))</f>
        <v>#REF!</v>
      </c>
      <c r="S140" t="e">
        <f>IF(LEN(S$34&amp;$B140)&lt;&gt;20,"",IF(ISERROR(VLOOKUP(S$34&amp;$B140,'BASES DE DATOS'!$F$3:$J$1796,4,0))=TRUE,"",$B140&amp;" "&amp;VLOOKUP(S$34&amp;$B140,'BASES DE DATOS'!$F$3:$J$1796,4,0)))</f>
        <v>#REF!</v>
      </c>
      <c r="T140" t="e">
        <f>IF(LEN(T$34&amp;$B140)&lt;&gt;20,"",IF(ISERROR(VLOOKUP(T$34&amp;$B140,'BASES DE DATOS'!$F$3:$J$1796,4,0))=TRUE,"",$B140&amp;" "&amp;VLOOKUP(T$34&amp;$B140,'BASES DE DATOS'!$F$3:$J$1796,4,0)))</f>
        <v>#REF!</v>
      </c>
      <c r="U140" t="e">
        <f>IF(LEN(U$34&amp;$B140)&lt;&gt;20,"",IF(ISERROR(VLOOKUP(U$34&amp;$B140,'BASES DE DATOS'!$F$3:$J$1796,4,0))=TRUE,"",$B140&amp;" "&amp;VLOOKUP(U$34&amp;$B140,'BASES DE DATOS'!$F$3:$J$1796,4,0)))</f>
        <v>#REF!</v>
      </c>
      <c r="V140" t="e">
        <f>IF(LEN(V$34&amp;$B140)&lt;&gt;20,"",IF(ISERROR(VLOOKUP(V$34&amp;$B140,'BASES DE DATOS'!$F$3:$J$1796,4,0))=TRUE,"",$B140&amp;" "&amp;VLOOKUP(V$34&amp;$B140,'BASES DE DATOS'!$F$3:$J$1796,4,0)))</f>
        <v>#REF!</v>
      </c>
    </row>
    <row r="141" spans="1:22" x14ac:dyDescent="0.2">
      <c r="A141">
        <f t="shared" si="0"/>
        <v>669</v>
      </c>
      <c r="B141" s="2" t="s">
        <v>130</v>
      </c>
      <c r="C141" t="e">
        <f>IF(LEN(C$34&amp;$B141)&lt;&gt;20,"",IF(ISERROR(VLOOKUP(C$34&amp;$B141,'BASES DE DATOS'!$F$3:$J$1796,4,0))=TRUE,"",$B141&amp;" "&amp;VLOOKUP(C$34&amp;$B141,'BASES DE DATOS'!$F$3:$J$1796,4,0)))</f>
        <v>#REF!</v>
      </c>
      <c r="D141" t="e">
        <f>IF(LEN(D$34&amp;$B141)&lt;&gt;20,"",IF(ISERROR(VLOOKUP(D$34&amp;$B141,'BASES DE DATOS'!$F$3:$J$1796,4,0))=TRUE,"",$B141&amp;" "&amp;VLOOKUP(D$34&amp;$B141,'BASES DE DATOS'!$F$3:$J$1796,4,0)))</f>
        <v>#REF!</v>
      </c>
      <c r="E141" t="e">
        <f>IF(LEN(E$34&amp;$B141)&lt;&gt;20,"",IF(ISERROR(VLOOKUP(E$34&amp;$B141,'BASES DE DATOS'!$F$3:$J$1796,4,0))=TRUE,"",$B141&amp;" "&amp;VLOOKUP(E$34&amp;$B141,'BASES DE DATOS'!$F$3:$J$1796,4,0)))</f>
        <v>#REF!</v>
      </c>
      <c r="F141" t="e">
        <f>IF(LEN(F$34&amp;$B141)&lt;&gt;20,"",IF(ISERROR(VLOOKUP(F$34&amp;$B141,'BASES DE DATOS'!$F$3:$J$1796,4,0))=TRUE,"",$B141&amp;" "&amp;VLOOKUP(F$34&amp;$B141,'BASES DE DATOS'!$F$3:$J$1796,4,0)))</f>
        <v>#REF!</v>
      </c>
      <c r="G141" t="e">
        <f>IF(LEN(G$34&amp;$B141)&lt;&gt;20,"",IF(ISERROR(VLOOKUP(G$34&amp;$B141,'BASES DE DATOS'!$F$3:$J$1796,4,0))=TRUE,"",$B141&amp;" "&amp;VLOOKUP(G$34&amp;$B141,'BASES DE DATOS'!$F$3:$J$1796,4,0)))</f>
        <v>#REF!</v>
      </c>
      <c r="H141" t="e">
        <f>IF(LEN(H$34&amp;$B141)&lt;&gt;20,"",IF(ISERROR(VLOOKUP(H$34&amp;$B141,'BASES DE DATOS'!$F$3:$J$1796,4,0))=TRUE,"",$B141&amp;" "&amp;VLOOKUP(H$34&amp;$B141,'BASES DE DATOS'!$F$3:$J$1796,4,0)))</f>
        <v>#REF!</v>
      </c>
      <c r="I141" t="e">
        <f>IF(LEN(I$34&amp;$B141)&lt;&gt;20,"",IF(ISERROR(VLOOKUP(I$34&amp;$B141,'BASES DE DATOS'!$F$3:$J$1796,4,0))=TRUE,"",$B141&amp;" "&amp;VLOOKUP(I$34&amp;$B141,'BASES DE DATOS'!$F$3:$J$1796,4,0)))</f>
        <v>#REF!</v>
      </c>
      <c r="J141" t="e">
        <f>IF(LEN(J$34&amp;$B141)&lt;&gt;20,"",IF(ISERROR(VLOOKUP(J$34&amp;$B141,'BASES DE DATOS'!$F$3:$J$1796,4,0))=TRUE,"",$B141&amp;" "&amp;VLOOKUP(J$34&amp;$B141,'BASES DE DATOS'!$F$3:$J$1796,4,0)))</f>
        <v>#REF!</v>
      </c>
      <c r="K141" t="e">
        <f>IF(LEN(K$34&amp;$B141)&lt;&gt;20,"",IF(ISERROR(VLOOKUP(K$34&amp;$B141,'BASES DE DATOS'!$F$3:$J$1796,4,0))=TRUE,"",$B141&amp;" "&amp;VLOOKUP(K$34&amp;$B141,'BASES DE DATOS'!$F$3:$J$1796,4,0)))</f>
        <v>#REF!</v>
      </c>
      <c r="L141" t="e">
        <f>IF(LEN(L$34&amp;$B141)&lt;&gt;20,"",IF(ISERROR(VLOOKUP(L$34&amp;$B141,'BASES DE DATOS'!$F$3:$J$1796,4,0))=TRUE,"",$B141&amp;" "&amp;VLOOKUP(L$34&amp;$B141,'BASES DE DATOS'!$F$3:$J$1796,4,0)))</f>
        <v>#REF!</v>
      </c>
      <c r="M141" t="e">
        <f>IF(LEN(M$34&amp;$B141)&lt;&gt;20,"",IF(ISERROR(VLOOKUP(M$34&amp;$B141,'BASES DE DATOS'!$F$3:$J$1796,4,0))=TRUE,"",$B141&amp;" "&amp;VLOOKUP(M$34&amp;$B141,'BASES DE DATOS'!$F$3:$J$1796,4,0)))</f>
        <v>#REF!</v>
      </c>
      <c r="N141" t="e">
        <f>IF(LEN(N$34&amp;$B141)&lt;&gt;20,"",IF(ISERROR(VLOOKUP(N$34&amp;$B141,'BASES DE DATOS'!$F$3:$J$1796,4,0))=TRUE,"",$B141&amp;" "&amp;VLOOKUP(N$34&amp;$B141,'BASES DE DATOS'!$F$3:$J$1796,4,0)))</f>
        <v>#REF!</v>
      </c>
      <c r="O141" t="e">
        <f>IF(LEN(O$34&amp;$B141)&lt;&gt;20,"",IF(ISERROR(VLOOKUP(O$34&amp;$B141,'BASES DE DATOS'!$F$3:$J$1796,4,0))=TRUE,"",$B141&amp;" "&amp;VLOOKUP(O$34&amp;$B141,'BASES DE DATOS'!$F$3:$J$1796,4,0)))</f>
        <v>#REF!</v>
      </c>
      <c r="P141" t="e">
        <f>IF(LEN(P$34&amp;$B141)&lt;&gt;20,"",IF(ISERROR(VLOOKUP(P$34&amp;$B141,'BASES DE DATOS'!$F$3:$J$1796,4,0))=TRUE,"",$B141&amp;" "&amp;VLOOKUP(P$34&amp;$B141,'BASES DE DATOS'!$F$3:$J$1796,4,0)))</f>
        <v>#REF!</v>
      </c>
      <c r="Q141" t="e">
        <f>IF(LEN(Q$34&amp;$B141)&lt;&gt;20,"",IF(ISERROR(VLOOKUP(Q$34&amp;$B141,'BASES DE DATOS'!$F$3:$J$1796,4,0))=TRUE,"",$B141&amp;" "&amp;VLOOKUP(Q$34&amp;$B141,'BASES DE DATOS'!$F$3:$J$1796,4,0)))</f>
        <v>#REF!</v>
      </c>
      <c r="R141" t="e">
        <f>IF(LEN(R$34&amp;$B141)&lt;&gt;20,"",IF(ISERROR(VLOOKUP(R$34&amp;$B141,'BASES DE DATOS'!$F$3:$J$1796,4,0))=TRUE,"",$B141&amp;" "&amp;VLOOKUP(R$34&amp;$B141,'BASES DE DATOS'!$F$3:$J$1796,4,0)))</f>
        <v>#REF!</v>
      </c>
      <c r="S141" t="e">
        <f>IF(LEN(S$34&amp;$B141)&lt;&gt;20,"",IF(ISERROR(VLOOKUP(S$34&amp;$B141,'BASES DE DATOS'!$F$3:$J$1796,4,0))=TRUE,"",$B141&amp;" "&amp;VLOOKUP(S$34&amp;$B141,'BASES DE DATOS'!$F$3:$J$1796,4,0)))</f>
        <v>#REF!</v>
      </c>
      <c r="T141" t="e">
        <f>IF(LEN(T$34&amp;$B141)&lt;&gt;20,"",IF(ISERROR(VLOOKUP(T$34&amp;$B141,'BASES DE DATOS'!$F$3:$J$1796,4,0))=TRUE,"",$B141&amp;" "&amp;VLOOKUP(T$34&amp;$B141,'BASES DE DATOS'!$F$3:$J$1796,4,0)))</f>
        <v>#REF!</v>
      </c>
      <c r="U141" t="e">
        <f>IF(LEN(U$34&amp;$B141)&lt;&gt;20,"",IF(ISERROR(VLOOKUP(U$34&amp;$B141,'BASES DE DATOS'!$F$3:$J$1796,4,0))=TRUE,"",$B141&amp;" "&amp;VLOOKUP(U$34&amp;$B141,'BASES DE DATOS'!$F$3:$J$1796,4,0)))</f>
        <v>#REF!</v>
      </c>
      <c r="V141" t="e">
        <f>IF(LEN(V$34&amp;$B141)&lt;&gt;20,"",IF(ISERROR(VLOOKUP(V$34&amp;$B141,'BASES DE DATOS'!$F$3:$J$1796,4,0))=TRUE,"",$B141&amp;" "&amp;VLOOKUP(V$34&amp;$B141,'BASES DE DATOS'!$F$3:$J$1796,4,0)))</f>
        <v>#REF!</v>
      </c>
    </row>
    <row r="142" spans="1:22" x14ac:dyDescent="0.2">
      <c r="A142">
        <f t="shared" si="0"/>
        <v>675</v>
      </c>
      <c r="B142" s="2" t="s">
        <v>131</v>
      </c>
      <c r="C142" t="e">
        <f>IF(LEN(C$34&amp;$B142)&lt;&gt;20,"",IF(ISERROR(VLOOKUP(C$34&amp;$B142,'BASES DE DATOS'!$F$3:$J$1796,4,0))=TRUE,"",$B142&amp;" "&amp;VLOOKUP(C$34&amp;$B142,'BASES DE DATOS'!$F$3:$J$1796,4,0)))</f>
        <v>#REF!</v>
      </c>
      <c r="D142" t="e">
        <f>IF(LEN(D$34&amp;$B142)&lt;&gt;20,"",IF(ISERROR(VLOOKUP(D$34&amp;$B142,'BASES DE DATOS'!$F$3:$J$1796,4,0))=TRUE,"",$B142&amp;" "&amp;VLOOKUP(D$34&amp;$B142,'BASES DE DATOS'!$F$3:$J$1796,4,0)))</f>
        <v>#REF!</v>
      </c>
      <c r="E142" t="e">
        <f>IF(LEN(E$34&amp;$B142)&lt;&gt;20,"",IF(ISERROR(VLOOKUP(E$34&amp;$B142,'BASES DE DATOS'!$F$3:$J$1796,4,0))=TRUE,"",$B142&amp;" "&amp;VLOOKUP(E$34&amp;$B142,'BASES DE DATOS'!$F$3:$J$1796,4,0)))</f>
        <v>#REF!</v>
      </c>
      <c r="F142" t="e">
        <f>IF(LEN(F$34&amp;$B142)&lt;&gt;20,"",IF(ISERROR(VLOOKUP(F$34&amp;$B142,'BASES DE DATOS'!$F$3:$J$1796,4,0))=TRUE,"",$B142&amp;" "&amp;VLOOKUP(F$34&amp;$B142,'BASES DE DATOS'!$F$3:$J$1796,4,0)))</f>
        <v>#REF!</v>
      </c>
      <c r="G142" t="e">
        <f>IF(LEN(G$34&amp;$B142)&lt;&gt;20,"",IF(ISERROR(VLOOKUP(G$34&amp;$B142,'BASES DE DATOS'!$F$3:$J$1796,4,0))=TRUE,"",$B142&amp;" "&amp;VLOOKUP(G$34&amp;$B142,'BASES DE DATOS'!$F$3:$J$1796,4,0)))</f>
        <v>#REF!</v>
      </c>
      <c r="H142" t="e">
        <f>IF(LEN(H$34&amp;$B142)&lt;&gt;20,"",IF(ISERROR(VLOOKUP(H$34&amp;$B142,'BASES DE DATOS'!$F$3:$J$1796,4,0))=TRUE,"",$B142&amp;" "&amp;VLOOKUP(H$34&amp;$B142,'BASES DE DATOS'!$F$3:$J$1796,4,0)))</f>
        <v>#REF!</v>
      </c>
      <c r="I142" t="e">
        <f>IF(LEN(I$34&amp;$B142)&lt;&gt;20,"",IF(ISERROR(VLOOKUP(I$34&amp;$B142,'BASES DE DATOS'!$F$3:$J$1796,4,0))=TRUE,"",$B142&amp;" "&amp;VLOOKUP(I$34&amp;$B142,'BASES DE DATOS'!$F$3:$J$1796,4,0)))</f>
        <v>#REF!</v>
      </c>
      <c r="J142" t="e">
        <f>IF(LEN(J$34&amp;$B142)&lt;&gt;20,"",IF(ISERROR(VLOOKUP(J$34&amp;$B142,'BASES DE DATOS'!$F$3:$J$1796,4,0))=TRUE,"",$B142&amp;" "&amp;VLOOKUP(J$34&amp;$B142,'BASES DE DATOS'!$F$3:$J$1796,4,0)))</f>
        <v>#REF!</v>
      </c>
      <c r="K142" t="e">
        <f>IF(LEN(K$34&amp;$B142)&lt;&gt;20,"",IF(ISERROR(VLOOKUP(K$34&amp;$B142,'BASES DE DATOS'!$F$3:$J$1796,4,0))=TRUE,"",$B142&amp;" "&amp;VLOOKUP(K$34&amp;$B142,'BASES DE DATOS'!$F$3:$J$1796,4,0)))</f>
        <v>#REF!</v>
      </c>
      <c r="L142" t="e">
        <f>IF(LEN(L$34&amp;$B142)&lt;&gt;20,"",IF(ISERROR(VLOOKUP(L$34&amp;$B142,'BASES DE DATOS'!$F$3:$J$1796,4,0))=TRUE,"",$B142&amp;" "&amp;VLOOKUP(L$34&amp;$B142,'BASES DE DATOS'!$F$3:$J$1796,4,0)))</f>
        <v>#REF!</v>
      </c>
      <c r="M142" t="e">
        <f>IF(LEN(M$34&amp;$B142)&lt;&gt;20,"",IF(ISERROR(VLOOKUP(M$34&amp;$B142,'BASES DE DATOS'!$F$3:$J$1796,4,0))=TRUE,"",$B142&amp;" "&amp;VLOOKUP(M$34&amp;$B142,'BASES DE DATOS'!$F$3:$J$1796,4,0)))</f>
        <v>#REF!</v>
      </c>
      <c r="N142" t="e">
        <f>IF(LEN(N$34&amp;$B142)&lt;&gt;20,"",IF(ISERROR(VLOOKUP(N$34&amp;$B142,'BASES DE DATOS'!$F$3:$J$1796,4,0))=TRUE,"",$B142&amp;" "&amp;VLOOKUP(N$34&amp;$B142,'BASES DE DATOS'!$F$3:$J$1796,4,0)))</f>
        <v>#REF!</v>
      </c>
      <c r="O142" t="e">
        <f>IF(LEN(O$34&amp;$B142)&lt;&gt;20,"",IF(ISERROR(VLOOKUP(O$34&amp;$B142,'BASES DE DATOS'!$F$3:$J$1796,4,0))=TRUE,"",$B142&amp;" "&amp;VLOOKUP(O$34&amp;$B142,'BASES DE DATOS'!$F$3:$J$1796,4,0)))</f>
        <v>#REF!</v>
      </c>
      <c r="P142" t="e">
        <f>IF(LEN(P$34&amp;$B142)&lt;&gt;20,"",IF(ISERROR(VLOOKUP(P$34&amp;$B142,'BASES DE DATOS'!$F$3:$J$1796,4,0))=TRUE,"",$B142&amp;" "&amp;VLOOKUP(P$34&amp;$B142,'BASES DE DATOS'!$F$3:$J$1796,4,0)))</f>
        <v>#REF!</v>
      </c>
      <c r="Q142" t="e">
        <f>IF(LEN(Q$34&amp;$B142)&lt;&gt;20,"",IF(ISERROR(VLOOKUP(Q$34&amp;$B142,'BASES DE DATOS'!$F$3:$J$1796,4,0))=TRUE,"",$B142&amp;" "&amp;VLOOKUP(Q$34&amp;$B142,'BASES DE DATOS'!$F$3:$J$1796,4,0)))</f>
        <v>#REF!</v>
      </c>
      <c r="R142" t="e">
        <f>IF(LEN(R$34&amp;$B142)&lt;&gt;20,"",IF(ISERROR(VLOOKUP(R$34&amp;$B142,'BASES DE DATOS'!$F$3:$J$1796,4,0))=TRUE,"",$B142&amp;" "&amp;VLOOKUP(R$34&amp;$B142,'BASES DE DATOS'!$F$3:$J$1796,4,0)))</f>
        <v>#REF!</v>
      </c>
      <c r="S142" t="e">
        <f>IF(LEN(S$34&amp;$B142)&lt;&gt;20,"",IF(ISERROR(VLOOKUP(S$34&amp;$B142,'BASES DE DATOS'!$F$3:$J$1796,4,0))=TRUE,"",$B142&amp;" "&amp;VLOOKUP(S$34&amp;$B142,'BASES DE DATOS'!$F$3:$J$1796,4,0)))</f>
        <v>#REF!</v>
      </c>
      <c r="T142" t="e">
        <f>IF(LEN(T$34&amp;$B142)&lt;&gt;20,"",IF(ISERROR(VLOOKUP(T$34&amp;$B142,'BASES DE DATOS'!$F$3:$J$1796,4,0))=TRUE,"",$B142&amp;" "&amp;VLOOKUP(T$34&amp;$B142,'BASES DE DATOS'!$F$3:$J$1796,4,0)))</f>
        <v>#REF!</v>
      </c>
      <c r="U142" t="e">
        <f>IF(LEN(U$34&amp;$B142)&lt;&gt;20,"",IF(ISERROR(VLOOKUP(U$34&amp;$B142,'BASES DE DATOS'!$F$3:$J$1796,4,0))=TRUE,"",$B142&amp;" "&amp;VLOOKUP(U$34&amp;$B142,'BASES DE DATOS'!$F$3:$J$1796,4,0)))</f>
        <v>#REF!</v>
      </c>
      <c r="V142" t="e">
        <f>IF(LEN(V$34&amp;$B142)&lt;&gt;20,"",IF(ISERROR(VLOOKUP(V$34&amp;$B142,'BASES DE DATOS'!$F$3:$J$1796,4,0))=TRUE,"",$B142&amp;" "&amp;VLOOKUP(V$34&amp;$B142,'BASES DE DATOS'!$F$3:$J$1796,4,0)))</f>
        <v>#REF!</v>
      </c>
    </row>
    <row r="143" spans="1:22" x14ac:dyDescent="0.2">
      <c r="A143">
        <f t="shared" si="0"/>
        <v>681</v>
      </c>
      <c r="B143" s="2" t="s">
        <v>132</v>
      </c>
      <c r="C143" t="e">
        <f>IF(LEN(C$34&amp;$B143)&lt;&gt;20,"",IF(ISERROR(VLOOKUP(C$34&amp;$B143,'BASES DE DATOS'!$F$3:$J$1796,4,0))=TRUE,"",$B143&amp;" "&amp;VLOOKUP(C$34&amp;$B143,'BASES DE DATOS'!$F$3:$J$1796,4,0)))</f>
        <v>#REF!</v>
      </c>
      <c r="D143" t="e">
        <f>IF(LEN(D$34&amp;$B143)&lt;&gt;20,"",IF(ISERROR(VLOOKUP(D$34&amp;$B143,'BASES DE DATOS'!$F$3:$J$1796,4,0))=TRUE,"",$B143&amp;" "&amp;VLOOKUP(D$34&amp;$B143,'BASES DE DATOS'!$F$3:$J$1796,4,0)))</f>
        <v>#REF!</v>
      </c>
      <c r="E143" t="e">
        <f>IF(LEN(E$34&amp;$B143)&lt;&gt;20,"",IF(ISERROR(VLOOKUP(E$34&amp;$B143,'BASES DE DATOS'!$F$3:$J$1796,4,0))=TRUE,"",$B143&amp;" "&amp;VLOOKUP(E$34&amp;$B143,'BASES DE DATOS'!$F$3:$J$1796,4,0)))</f>
        <v>#REF!</v>
      </c>
      <c r="F143" t="e">
        <f>IF(LEN(F$34&amp;$B143)&lt;&gt;20,"",IF(ISERROR(VLOOKUP(F$34&amp;$B143,'BASES DE DATOS'!$F$3:$J$1796,4,0))=TRUE,"",$B143&amp;" "&amp;VLOOKUP(F$34&amp;$B143,'BASES DE DATOS'!$F$3:$J$1796,4,0)))</f>
        <v>#REF!</v>
      </c>
      <c r="G143" t="e">
        <f>IF(LEN(G$34&amp;$B143)&lt;&gt;20,"",IF(ISERROR(VLOOKUP(G$34&amp;$B143,'BASES DE DATOS'!$F$3:$J$1796,4,0))=TRUE,"",$B143&amp;" "&amp;VLOOKUP(G$34&amp;$B143,'BASES DE DATOS'!$F$3:$J$1796,4,0)))</f>
        <v>#REF!</v>
      </c>
      <c r="H143" t="e">
        <f>IF(LEN(H$34&amp;$B143)&lt;&gt;20,"",IF(ISERROR(VLOOKUP(H$34&amp;$B143,'BASES DE DATOS'!$F$3:$J$1796,4,0))=TRUE,"",$B143&amp;" "&amp;VLOOKUP(H$34&amp;$B143,'BASES DE DATOS'!$F$3:$J$1796,4,0)))</f>
        <v>#REF!</v>
      </c>
      <c r="I143" t="e">
        <f>IF(LEN(I$34&amp;$B143)&lt;&gt;20,"",IF(ISERROR(VLOOKUP(I$34&amp;$B143,'BASES DE DATOS'!$F$3:$J$1796,4,0))=TRUE,"",$B143&amp;" "&amp;VLOOKUP(I$34&amp;$B143,'BASES DE DATOS'!$F$3:$J$1796,4,0)))</f>
        <v>#REF!</v>
      </c>
      <c r="J143" t="e">
        <f>IF(LEN(J$34&amp;$B143)&lt;&gt;20,"",IF(ISERROR(VLOOKUP(J$34&amp;$B143,'BASES DE DATOS'!$F$3:$J$1796,4,0))=TRUE,"",$B143&amp;" "&amp;VLOOKUP(J$34&amp;$B143,'BASES DE DATOS'!$F$3:$J$1796,4,0)))</f>
        <v>#REF!</v>
      </c>
      <c r="K143" t="e">
        <f>IF(LEN(K$34&amp;$B143)&lt;&gt;20,"",IF(ISERROR(VLOOKUP(K$34&amp;$B143,'BASES DE DATOS'!$F$3:$J$1796,4,0))=TRUE,"",$B143&amp;" "&amp;VLOOKUP(K$34&amp;$B143,'BASES DE DATOS'!$F$3:$J$1796,4,0)))</f>
        <v>#REF!</v>
      </c>
      <c r="L143" t="e">
        <f>IF(LEN(L$34&amp;$B143)&lt;&gt;20,"",IF(ISERROR(VLOOKUP(L$34&amp;$B143,'BASES DE DATOS'!$F$3:$J$1796,4,0))=TRUE,"",$B143&amp;" "&amp;VLOOKUP(L$34&amp;$B143,'BASES DE DATOS'!$F$3:$J$1796,4,0)))</f>
        <v>#REF!</v>
      </c>
      <c r="M143" t="e">
        <f>IF(LEN(M$34&amp;$B143)&lt;&gt;20,"",IF(ISERROR(VLOOKUP(M$34&amp;$B143,'BASES DE DATOS'!$F$3:$J$1796,4,0))=TRUE,"",$B143&amp;" "&amp;VLOOKUP(M$34&amp;$B143,'BASES DE DATOS'!$F$3:$J$1796,4,0)))</f>
        <v>#REF!</v>
      </c>
      <c r="N143" t="e">
        <f>IF(LEN(N$34&amp;$B143)&lt;&gt;20,"",IF(ISERROR(VLOOKUP(N$34&amp;$B143,'BASES DE DATOS'!$F$3:$J$1796,4,0))=TRUE,"",$B143&amp;" "&amp;VLOOKUP(N$34&amp;$B143,'BASES DE DATOS'!$F$3:$J$1796,4,0)))</f>
        <v>#REF!</v>
      </c>
      <c r="O143" t="e">
        <f>IF(LEN(O$34&amp;$B143)&lt;&gt;20,"",IF(ISERROR(VLOOKUP(O$34&amp;$B143,'BASES DE DATOS'!$F$3:$J$1796,4,0))=TRUE,"",$B143&amp;" "&amp;VLOOKUP(O$34&amp;$B143,'BASES DE DATOS'!$F$3:$J$1796,4,0)))</f>
        <v>#REF!</v>
      </c>
      <c r="P143" t="e">
        <f>IF(LEN(P$34&amp;$B143)&lt;&gt;20,"",IF(ISERROR(VLOOKUP(P$34&amp;$B143,'BASES DE DATOS'!$F$3:$J$1796,4,0))=TRUE,"",$B143&amp;" "&amp;VLOOKUP(P$34&amp;$B143,'BASES DE DATOS'!$F$3:$J$1796,4,0)))</f>
        <v>#REF!</v>
      </c>
      <c r="Q143" t="e">
        <f>IF(LEN(Q$34&amp;$B143)&lt;&gt;20,"",IF(ISERROR(VLOOKUP(Q$34&amp;$B143,'BASES DE DATOS'!$F$3:$J$1796,4,0))=TRUE,"",$B143&amp;" "&amp;VLOOKUP(Q$34&amp;$B143,'BASES DE DATOS'!$F$3:$J$1796,4,0)))</f>
        <v>#REF!</v>
      </c>
      <c r="R143" t="e">
        <f>IF(LEN(R$34&amp;$B143)&lt;&gt;20,"",IF(ISERROR(VLOOKUP(R$34&amp;$B143,'BASES DE DATOS'!$F$3:$J$1796,4,0))=TRUE,"",$B143&amp;" "&amp;VLOOKUP(R$34&amp;$B143,'BASES DE DATOS'!$F$3:$J$1796,4,0)))</f>
        <v>#REF!</v>
      </c>
      <c r="S143" t="e">
        <f>IF(LEN(S$34&amp;$B143)&lt;&gt;20,"",IF(ISERROR(VLOOKUP(S$34&amp;$B143,'BASES DE DATOS'!$F$3:$J$1796,4,0))=TRUE,"",$B143&amp;" "&amp;VLOOKUP(S$34&amp;$B143,'BASES DE DATOS'!$F$3:$J$1796,4,0)))</f>
        <v>#REF!</v>
      </c>
      <c r="T143" t="e">
        <f>IF(LEN(T$34&amp;$B143)&lt;&gt;20,"",IF(ISERROR(VLOOKUP(T$34&amp;$B143,'BASES DE DATOS'!$F$3:$J$1796,4,0))=TRUE,"",$B143&amp;" "&amp;VLOOKUP(T$34&amp;$B143,'BASES DE DATOS'!$F$3:$J$1796,4,0)))</f>
        <v>#REF!</v>
      </c>
      <c r="U143" t="e">
        <f>IF(LEN(U$34&amp;$B143)&lt;&gt;20,"",IF(ISERROR(VLOOKUP(U$34&amp;$B143,'BASES DE DATOS'!$F$3:$J$1796,4,0))=TRUE,"",$B143&amp;" "&amp;VLOOKUP(U$34&amp;$B143,'BASES DE DATOS'!$F$3:$J$1796,4,0)))</f>
        <v>#REF!</v>
      </c>
      <c r="V143" t="e">
        <f>IF(LEN(V$34&amp;$B143)&lt;&gt;20,"",IF(ISERROR(VLOOKUP(V$34&amp;$B143,'BASES DE DATOS'!$F$3:$J$1796,4,0))=TRUE,"",$B143&amp;" "&amp;VLOOKUP(V$34&amp;$B143,'BASES DE DATOS'!$F$3:$J$1796,4,0)))</f>
        <v>#REF!</v>
      </c>
    </row>
    <row r="144" spans="1:22" x14ac:dyDescent="0.2">
      <c r="A144">
        <f t="shared" si="0"/>
        <v>687</v>
      </c>
      <c r="B144" s="2" t="s">
        <v>133</v>
      </c>
      <c r="C144" t="e">
        <f>IF(LEN(C$34&amp;$B144)&lt;&gt;20,"",IF(ISERROR(VLOOKUP(C$34&amp;$B144,'BASES DE DATOS'!$F$3:$J$1796,4,0))=TRUE,"",$B144&amp;" "&amp;VLOOKUP(C$34&amp;$B144,'BASES DE DATOS'!$F$3:$J$1796,4,0)))</f>
        <v>#REF!</v>
      </c>
      <c r="D144" t="e">
        <f>IF(LEN(D$34&amp;$B144)&lt;&gt;20,"",IF(ISERROR(VLOOKUP(D$34&amp;$B144,'BASES DE DATOS'!$F$3:$J$1796,4,0))=TRUE,"",$B144&amp;" "&amp;VLOOKUP(D$34&amp;$B144,'BASES DE DATOS'!$F$3:$J$1796,4,0)))</f>
        <v>#REF!</v>
      </c>
      <c r="E144" t="e">
        <f>IF(LEN(E$34&amp;$B144)&lt;&gt;20,"",IF(ISERROR(VLOOKUP(E$34&amp;$B144,'BASES DE DATOS'!$F$3:$J$1796,4,0))=TRUE,"",$B144&amp;" "&amp;VLOOKUP(E$34&amp;$B144,'BASES DE DATOS'!$F$3:$J$1796,4,0)))</f>
        <v>#REF!</v>
      </c>
      <c r="F144" t="e">
        <f>IF(LEN(F$34&amp;$B144)&lt;&gt;20,"",IF(ISERROR(VLOOKUP(F$34&amp;$B144,'BASES DE DATOS'!$F$3:$J$1796,4,0))=TRUE,"",$B144&amp;" "&amp;VLOOKUP(F$34&amp;$B144,'BASES DE DATOS'!$F$3:$J$1796,4,0)))</f>
        <v>#REF!</v>
      </c>
      <c r="G144" t="e">
        <f>IF(LEN(G$34&amp;$B144)&lt;&gt;20,"",IF(ISERROR(VLOOKUP(G$34&amp;$B144,'BASES DE DATOS'!$F$3:$J$1796,4,0))=TRUE,"",$B144&amp;" "&amp;VLOOKUP(G$34&amp;$B144,'BASES DE DATOS'!$F$3:$J$1796,4,0)))</f>
        <v>#REF!</v>
      </c>
      <c r="H144" t="e">
        <f>IF(LEN(H$34&amp;$B144)&lt;&gt;20,"",IF(ISERROR(VLOOKUP(H$34&amp;$B144,'BASES DE DATOS'!$F$3:$J$1796,4,0))=TRUE,"",$B144&amp;" "&amp;VLOOKUP(H$34&amp;$B144,'BASES DE DATOS'!$F$3:$J$1796,4,0)))</f>
        <v>#REF!</v>
      </c>
      <c r="I144" t="e">
        <f>IF(LEN(I$34&amp;$B144)&lt;&gt;20,"",IF(ISERROR(VLOOKUP(I$34&amp;$B144,'BASES DE DATOS'!$F$3:$J$1796,4,0))=TRUE,"",$B144&amp;" "&amp;VLOOKUP(I$34&amp;$B144,'BASES DE DATOS'!$F$3:$J$1796,4,0)))</f>
        <v>#REF!</v>
      </c>
      <c r="J144" t="e">
        <f>IF(LEN(J$34&amp;$B144)&lt;&gt;20,"",IF(ISERROR(VLOOKUP(J$34&amp;$B144,'BASES DE DATOS'!$F$3:$J$1796,4,0))=TRUE,"",$B144&amp;" "&amp;VLOOKUP(J$34&amp;$B144,'BASES DE DATOS'!$F$3:$J$1796,4,0)))</f>
        <v>#REF!</v>
      </c>
      <c r="K144" t="e">
        <f>IF(LEN(K$34&amp;$B144)&lt;&gt;20,"",IF(ISERROR(VLOOKUP(K$34&amp;$B144,'BASES DE DATOS'!$F$3:$J$1796,4,0))=TRUE,"",$B144&amp;" "&amp;VLOOKUP(K$34&amp;$B144,'BASES DE DATOS'!$F$3:$J$1796,4,0)))</f>
        <v>#REF!</v>
      </c>
      <c r="L144" t="e">
        <f>IF(LEN(L$34&amp;$B144)&lt;&gt;20,"",IF(ISERROR(VLOOKUP(L$34&amp;$B144,'BASES DE DATOS'!$F$3:$J$1796,4,0))=TRUE,"",$B144&amp;" "&amp;VLOOKUP(L$34&amp;$B144,'BASES DE DATOS'!$F$3:$J$1796,4,0)))</f>
        <v>#REF!</v>
      </c>
      <c r="M144" t="e">
        <f>IF(LEN(M$34&amp;$B144)&lt;&gt;20,"",IF(ISERROR(VLOOKUP(M$34&amp;$B144,'BASES DE DATOS'!$F$3:$J$1796,4,0))=TRUE,"",$B144&amp;" "&amp;VLOOKUP(M$34&amp;$B144,'BASES DE DATOS'!$F$3:$J$1796,4,0)))</f>
        <v>#REF!</v>
      </c>
      <c r="N144" t="e">
        <f>IF(LEN(N$34&amp;$B144)&lt;&gt;20,"",IF(ISERROR(VLOOKUP(N$34&amp;$B144,'BASES DE DATOS'!$F$3:$J$1796,4,0))=TRUE,"",$B144&amp;" "&amp;VLOOKUP(N$34&amp;$B144,'BASES DE DATOS'!$F$3:$J$1796,4,0)))</f>
        <v>#REF!</v>
      </c>
      <c r="O144" t="e">
        <f>IF(LEN(O$34&amp;$B144)&lt;&gt;20,"",IF(ISERROR(VLOOKUP(O$34&amp;$B144,'BASES DE DATOS'!$F$3:$J$1796,4,0))=TRUE,"",$B144&amp;" "&amp;VLOOKUP(O$34&amp;$B144,'BASES DE DATOS'!$F$3:$J$1796,4,0)))</f>
        <v>#REF!</v>
      </c>
      <c r="P144" t="e">
        <f>IF(LEN(P$34&amp;$B144)&lt;&gt;20,"",IF(ISERROR(VLOOKUP(P$34&amp;$B144,'BASES DE DATOS'!$F$3:$J$1796,4,0))=TRUE,"",$B144&amp;" "&amp;VLOOKUP(P$34&amp;$B144,'BASES DE DATOS'!$F$3:$J$1796,4,0)))</f>
        <v>#REF!</v>
      </c>
      <c r="Q144" t="e">
        <f>IF(LEN(Q$34&amp;$B144)&lt;&gt;20,"",IF(ISERROR(VLOOKUP(Q$34&amp;$B144,'BASES DE DATOS'!$F$3:$J$1796,4,0))=TRUE,"",$B144&amp;" "&amp;VLOOKUP(Q$34&amp;$B144,'BASES DE DATOS'!$F$3:$J$1796,4,0)))</f>
        <v>#REF!</v>
      </c>
      <c r="R144" t="e">
        <f>IF(LEN(R$34&amp;$B144)&lt;&gt;20,"",IF(ISERROR(VLOOKUP(R$34&amp;$B144,'BASES DE DATOS'!$F$3:$J$1796,4,0))=TRUE,"",$B144&amp;" "&amp;VLOOKUP(R$34&amp;$B144,'BASES DE DATOS'!$F$3:$J$1796,4,0)))</f>
        <v>#REF!</v>
      </c>
      <c r="S144" t="e">
        <f>IF(LEN(S$34&amp;$B144)&lt;&gt;20,"",IF(ISERROR(VLOOKUP(S$34&amp;$B144,'BASES DE DATOS'!$F$3:$J$1796,4,0))=TRUE,"",$B144&amp;" "&amp;VLOOKUP(S$34&amp;$B144,'BASES DE DATOS'!$F$3:$J$1796,4,0)))</f>
        <v>#REF!</v>
      </c>
      <c r="T144" t="e">
        <f>IF(LEN(T$34&amp;$B144)&lt;&gt;20,"",IF(ISERROR(VLOOKUP(T$34&amp;$B144,'BASES DE DATOS'!$F$3:$J$1796,4,0))=TRUE,"",$B144&amp;" "&amp;VLOOKUP(T$34&amp;$B144,'BASES DE DATOS'!$F$3:$J$1796,4,0)))</f>
        <v>#REF!</v>
      </c>
      <c r="U144" t="e">
        <f>IF(LEN(U$34&amp;$B144)&lt;&gt;20,"",IF(ISERROR(VLOOKUP(U$34&amp;$B144,'BASES DE DATOS'!$F$3:$J$1796,4,0))=TRUE,"",$B144&amp;" "&amp;VLOOKUP(U$34&amp;$B144,'BASES DE DATOS'!$F$3:$J$1796,4,0)))</f>
        <v>#REF!</v>
      </c>
      <c r="V144" t="e">
        <f>IF(LEN(V$34&amp;$B144)&lt;&gt;20,"",IF(ISERROR(VLOOKUP(V$34&amp;$B144,'BASES DE DATOS'!$F$3:$J$1796,4,0))=TRUE,"",$B144&amp;" "&amp;VLOOKUP(V$34&amp;$B144,'BASES DE DATOS'!$F$3:$J$1796,4,0)))</f>
        <v>#REF!</v>
      </c>
    </row>
    <row r="145" spans="1:22" x14ac:dyDescent="0.2">
      <c r="A145">
        <f t="shared" si="0"/>
        <v>693</v>
      </c>
      <c r="B145" s="2" t="s">
        <v>134</v>
      </c>
      <c r="C145" t="e">
        <f>IF(LEN(C$34&amp;$B145)&lt;&gt;20,"",IF(ISERROR(VLOOKUP(C$34&amp;$B145,'BASES DE DATOS'!$F$3:$J$1796,4,0))=TRUE,"",$B145&amp;" "&amp;VLOOKUP(C$34&amp;$B145,'BASES DE DATOS'!$F$3:$J$1796,4,0)))</f>
        <v>#REF!</v>
      </c>
      <c r="D145" t="e">
        <f>IF(LEN(D$34&amp;$B145)&lt;&gt;20,"",IF(ISERROR(VLOOKUP(D$34&amp;$B145,'BASES DE DATOS'!$F$3:$J$1796,4,0))=TRUE,"",$B145&amp;" "&amp;VLOOKUP(D$34&amp;$B145,'BASES DE DATOS'!$F$3:$J$1796,4,0)))</f>
        <v>#REF!</v>
      </c>
      <c r="E145" t="e">
        <f>IF(LEN(E$34&amp;$B145)&lt;&gt;20,"",IF(ISERROR(VLOOKUP(E$34&amp;$B145,'BASES DE DATOS'!$F$3:$J$1796,4,0))=TRUE,"",$B145&amp;" "&amp;VLOOKUP(E$34&amp;$B145,'BASES DE DATOS'!$F$3:$J$1796,4,0)))</f>
        <v>#REF!</v>
      </c>
      <c r="F145" t="e">
        <f>IF(LEN(F$34&amp;$B145)&lt;&gt;20,"",IF(ISERROR(VLOOKUP(F$34&amp;$B145,'BASES DE DATOS'!$F$3:$J$1796,4,0))=TRUE,"",$B145&amp;" "&amp;VLOOKUP(F$34&amp;$B145,'BASES DE DATOS'!$F$3:$J$1796,4,0)))</f>
        <v>#REF!</v>
      </c>
      <c r="G145" t="e">
        <f>IF(LEN(G$34&amp;$B145)&lt;&gt;20,"",IF(ISERROR(VLOOKUP(G$34&amp;$B145,'BASES DE DATOS'!$F$3:$J$1796,4,0))=TRUE,"",$B145&amp;" "&amp;VLOOKUP(G$34&amp;$B145,'BASES DE DATOS'!$F$3:$J$1796,4,0)))</f>
        <v>#REF!</v>
      </c>
      <c r="H145" t="e">
        <f>IF(LEN(H$34&amp;$B145)&lt;&gt;20,"",IF(ISERROR(VLOOKUP(H$34&amp;$B145,'BASES DE DATOS'!$F$3:$J$1796,4,0))=TRUE,"",$B145&amp;" "&amp;VLOOKUP(H$34&amp;$B145,'BASES DE DATOS'!$F$3:$J$1796,4,0)))</f>
        <v>#REF!</v>
      </c>
      <c r="I145" t="e">
        <f>IF(LEN(I$34&amp;$B145)&lt;&gt;20,"",IF(ISERROR(VLOOKUP(I$34&amp;$B145,'BASES DE DATOS'!$F$3:$J$1796,4,0))=TRUE,"",$B145&amp;" "&amp;VLOOKUP(I$34&amp;$B145,'BASES DE DATOS'!$F$3:$J$1796,4,0)))</f>
        <v>#REF!</v>
      </c>
      <c r="J145" t="e">
        <f>IF(LEN(J$34&amp;$B145)&lt;&gt;20,"",IF(ISERROR(VLOOKUP(J$34&amp;$B145,'BASES DE DATOS'!$F$3:$J$1796,4,0))=TRUE,"",$B145&amp;" "&amp;VLOOKUP(J$34&amp;$B145,'BASES DE DATOS'!$F$3:$J$1796,4,0)))</f>
        <v>#REF!</v>
      </c>
      <c r="K145" t="e">
        <f>IF(LEN(K$34&amp;$B145)&lt;&gt;20,"",IF(ISERROR(VLOOKUP(K$34&amp;$B145,'BASES DE DATOS'!$F$3:$J$1796,4,0))=TRUE,"",$B145&amp;" "&amp;VLOOKUP(K$34&amp;$B145,'BASES DE DATOS'!$F$3:$J$1796,4,0)))</f>
        <v>#REF!</v>
      </c>
      <c r="L145" t="e">
        <f>IF(LEN(L$34&amp;$B145)&lt;&gt;20,"",IF(ISERROR(VLOOKUP(L$34&amp;$B145,'BASES DE DATOS'!$F$3:$J$1796,4,0))=TRUE,"",$B145&amp;" "&amp;VLOOKUP(L$34&amp;$B145,'BASES DE DATOS'!$F$3:$J$1796,4,0)))</f>
        <v>#REF!</v>
      </c>
      <c r="M145" t="e">
        <f>IF(LEN(M$34&amp;$B145)&lt;&gt;20,"",IF(ISERROR(VLOOKUP(M$34&amp;$B145,'BASES DE DATOS'!$F$3:$J$1796,4,0))=TRUE,"",$B145&amp;" "&amp;VLOOKUP(M$34&amp;$B145,'BASES DE DATOS'!$F$3:$J$1796,4,0)))</f>
        <v>#REF!</v>
      </c>
      <c r="N145" t="e">
        <f>IF(LEN(N$34&amp;$B145)&lt;&gt;20,"",IF(ISERROR(VLOOKUP(N$34&amp;$B145,'BASES DE DATOS'!$F$3:$J$1796,4,0))=TRUE,"",$B145&amp;" "&amp;VLOOKUP(N$34&amp;$B145,'BASES DE DATOS'!$F$3:$J$1796,4,0)))</f>
        <v>#REF!</v>
      </c>
      <c r="O145" t="e">
        <f>IF(LEN(O$34&amp;$B145)&lt;&gt;20,"",IF(ISERROR(VLOOKUP(O$34&amp;$B145,'BASES DE DATOS'!$F$3:$J$1796,4,0))=TRUE,"",$B145&amp;" "&amp;VLOOKUP(O$34&amp;$B145,'BASES DE DATOS'!$F$3:$J$1796,4,0)))</f>
        <v>#REF!</v>
      </c>
      <c r="P145" t="e">
        <f>IF(LEN(P$34&amp;$B145)&lt;&gt;20,"",IF(ISERROR(VLOOKUP(P$34&amp;$B145,'BASES DE DATOS'!$F$3:$J$1796,4,0))=TRUE,"",$B145&amp;" "&amp;VLOOKUP(P$34&amp;$B145,'BASES DE DATOS'!$F$3:$J$1796,4,0)))</f>
        <v>#REF!</v>
      </c>
      <c r="Q145" t="e">
        <f>IF(LEN(Q$34&amp;$B145)&lt;&gt;20,"",IF(ISERROR(VLOOKUP(Q$34&amp;$B145,'BASES DE DATOS'!$F$3:$J$1796,4,0))=TRUE,"",$B145&amp;" "&amp;VLOOKUP(Q$34&amp;$B145,'BASES DE DATOS'!$F$3:$J$1796,4,0)))</f>
        <v>#REF!</v>
      </c>
      <c r="R145" t="e">
        <f>IF(LEN(R$34&amp;$B145)&lt;&gt;20,"",IF(ISERROR(VLOOKUP(R$34&amp;$B145,'BASES DE DATOS'!$F$3:$J$1796,4,0))=TRUE,"",$B145&amp;" "&amp;VLOOKUP(R$34&amp;$B145,'BASES DE DATOS'!$F$3:$J$1796,4,0)))</f>
        <v>#REF!</v>
      </c>
      <c r="S145" t="e">
        <f>IF(LEN(S$34&amp;$B145)&lt;&gt;20,"",IF(ISERROR(VLOOKUP(S$34&amp;$B145,'BASES DE DATOS'!$F$3:$J$1796,4,0))=TRUE,"",$B145&amp;" "&amp;VLOOKUP(S$34&amp;$B145,'BASES DE DATOS'!$F$3:$J$1796,4,0)))</f>
        <v>#REF!</v>
      </c>
      <c r="T145" t="e">
        <f>IF(LEN(T$34&amp;$B145)&lt;&gt;20,"",IF(ISERROR(VLOOKUP(T$34&amp;$B145,'BASES DE DATOS'!$F$3:$J$1796,4,0))=TRUE,"",$B145&amp;" "&amp;VLOOKUP(T$34&amp;$B145,'BASES DE DATOS'!$F$3:$J$1796,4,0)))</f>
        <v>#REF!</v>
      </c>
      <c r="U145" t="e">
        <f>IF(LEN(U$34&amp;$B145)&lt;&gt;20,"",IF(ISERROR(VLOOKUP(U$34&amp;$B145,'BASES DE DATOS'!$F$3:$J$1796,4,0))=TRUE,"",$B145&amp;" "&amp;VLOOKUP(U$34&amp;$B145,'BASES DE DATOS'!$F$3:$J$1796,4,0)))</f>
        <v>#REF!</v>
      </c>
      <c r="V145" t="e">
        <f>IF(LEN(V$34&amp;$B145)&lt;&gt;20,"",IF(ISERROR(VLOOKUP(V$34&amp;$B145,'BASES DE DATOS'!$F$3:$J$1796,4,0))=TRUE,"",$B145&amp;" "&amp;VLOOKUP(V$34&amp;$B145,'BASES DE DATOS'!$F$3:$J$1796,4,0)))</f>
        <v>#REF!</v>
      </c>
    </row>
    <row r="146" spans="1:22" x14ac:dyDescent="0.2">
      <c r="A146">
        <f t="shared" si="0"/>
        <v>699</v>
      </c>
      <c r="B146" s="2" t="s">
        <v>135</v>
      </c>
      <c r="C146" t="e">
        <f>IF(LEN(C$34&amp;$B146)&lt;&gt;20,"",IF(ISERROR(VLOOKUP(C$34&amp;$B146,'BASES DE DATOS'!$F$3:$J$1796,4,0))=TRUE,"",$B146&amp;" "&amp;VLOOKUP(C$34&amp;$B146,'BASES DE DATOS'!$F$3:$J$1796,4,0)))</f>
        <v>#REF!</v>
      </c>
      <c r="D146" t="e">
        <f>IF(LEN(D$34&amp;$B146)&lt;&gt;20,"",IF(ISERROR(VLOOKUP(D$34&amp;$B146,'BASES DE DATOS'!$F$3:$J$1796,4,0))=TRUE,"",$B146&amp;" "&amp;VLOOKUP(D$34&amp;$B146,'BASES DE DATOS'!$F$3:$J$1796,4,0)))</f>
        <v>#REF!</v>
      </c>
      <c r="E146" t="e">
        <f>IF(LEN(E$34&amp;$B146)&lt;&gt;20,"",IF(ISERROR(VLOOKUP(E$34&amp;$B146,'BASES DE DATOS'!$F$3:$J$1796,4,0))=TRUE,"",$B146&amp;" "&amp;VLOOKUP(E$34&amp;$B146,'BASES DE DATOS'!$F$3:$J$1796,4,0)))</f>
        <v>#REF!</v>
      </c>
      <c r="F146" t="e">
        <f>IF(LEN(F$34&amp;$B146)&lt;&gt;20,"",IF(ISERROR(VLOOKUP(F$34&amp;$B146,'BASES DE DATOS'!$F$3:$J$1796,4,0))=TRUE,"",$B146&amp;" "&amp;VLOOKUP(F$34&amp;$B146,'BASES DE DATOS'!$F$3:$J$1796,4,0)))</f>
        <v>#REF!</v>
      </c>
      <c r="G146" t="e">
        <f>IF(LEN(G$34&amp;$B146)&lt;&gt;20,"",IF(ISERROR(VLOOKUP(G$34&amp;$B146,'BASES DE DATOS'!$F$3:$J$1796,4,0))=TRUE,"",$B146&amp;" "&amp;VLOOKUP(G$34&amp;$B146,'BASES DE DATOS'!$F$3:$J$1796,4,0)))</f>
        <v>#REF!</v>
      </c>
      <c r="H146" t="e">
        <f>IF(LEN(H$34&amp;$B146)&lt;&gt;20,"",IF(ISERROR(VLOOKUP(H$34&amp;$B146,'BASES DE DATOS'!$F$3:$J$1796,4,0))=TRUE,"",$B146&amp;" "&amp;VLOOKUP(H$34&amp;$B146,'BASES DE DATOS'!$F$3:$J$1796,4,0)))</f>
        <v>#REF!</v>
      </c>
      <c r="I146" t="e">
        <f>IF(LEN(I$34&amp;$B146)&lt;&gt;20,"",IF(ISERROR(VLOOKUP(I$34&amp;$B146,'BASES DE DATOS'!$F$3:$J$1796,4,0))=TRUE,"",$B146&amp;" "&amp;VLOOKUP(I$34&amp;$B146,'BASES DE DATOS'!$F$3:$J$1796,4,0)))</f>
        <v>#REF!</v>
      </c>
      <c r="J146" t="e">
        <f>IF(LEN(J$34&amp;$B146)&lt;&gt;20,"",IF(ISERROR(VLOOKUP(J$34&amp;$B146,'BASES DE DATOS'!$F$3:$J$1796,4,0))=TRUE,"",$B146&amp;" "&amp;VLOOKUP(J$34&amp;$B146,'BASES DE DATOS'!$F$3:$J$1796,4,0)))</f>
        <v>#REF!</v>
      </c>
      <c r="K146" t="e">
        <f>IF(LEN(K$34&amp;$B146)&lt;&gt;20,"",IF(ISERROR(VLOOKUP(K$34&amp;$B146,'BASES DE DATOS'!$F$3:$J$1796,4,0))=TRUE,"",$B146&amp;" "&amp;VLOOKUP(K$34&amp;$B146,'BASES DE DATOS'!$F$3:$J$1796,4,0)))</f>
        <v>#REF!</v>
      </c>
      <c r="L146" t="e">
        <f>IF(LEN(L$34&amp;$B146)&lt;&gt;20,"",IF(ISERROR(VLOOKUP(L$34&amp;$B146,'BASES DE DATOS'!$F$3:$J$1796,4,0))=TRUE,"",$B146&amp;" "&amp;VLOOKUP(L$34&amp;$B146,'BASES DE DATOS'!$F$3:$J$1796,4,0)))</f>
        <v>#REF!</v>
      </c>
      <c r="M146" t="e">
        <f>IF(LEN(M$34&amp;$B146)&lt;&gt;20,"",IF(ISERROR(VLOOKUP(M$34&amp;$B146,'BASES DE DATOS'!$F$3:$J$1796,4,0))=TRUE,"",$B146&amp;" "&amp;VLOOKUP(M$34&amp;$B146,'BASES DE DATOS'!$F$3:$J$1796,4,0)))</f>
        <v>#REF!</v>
      </c>
      <c r="N146" t="e">
        <f>IF(LEN(N$34&amp;$B146)&lt;&gt;20,"",IF(ISERROR(VLOOKUP(N$34&amp;$B146,'BASES DE DATOS'!$F$3:$J$1796,4,0))=TRUE,"",$B146&amp;" "&amp;VLOOKUP(N$34&amp;$B146,'BASES DE DATOS'!$F$3:$J$1796,4,0)))</f>
        <v>#REF!</v>
      </c>
      <c r="O146" t="e">
        <f>IF(LEN(O$34&amp;$B146)&lt;&gt;20,"",IF(ISERROR(VLOOKUP(O$34&amp;$B146,'BASES DE DATOS'!$F$3:$J$1796,4,0))=TRUE,"",$B146&amp;" "&amp;VLOOKUP(O$34&amp;$B146,'BASES DE DATOS'!$F$3:$J$1796,4,0)))</f>
        <v>#REF!</v>
      </c>
      <c r="P146" t="e">
        <f>IF(LEN(P$34&amp;$B146)&lt;&gt;20,"",IF(ISERROR(VLOOKUP(P$34&amp;$B146,'BASES DE DATOS'!$F$3:$J$1796,4,0))=TRUE,"",$B146&amp;" "&amp;VLOOKUP(P$34&amp;$B146,'BASES DE DATOS'!$F$3:$J$1796,4,0)))</f>
        <v>#REF!</v>
      </c>
      <c r="Q146" t="e">
        <f>IF(LEN(Q$34&amp;$B146)&lt;&gt;20,"",IF(ISERROR(VLOOKUP(Q$34&amp;$B146,'BASES DE DATOS'!$F$3:$J$1796,4,0))=TRUE,"",$B146&amp;" "&amp;VLOOKUP(Q$34&amp;$B146,'BASES DE DATOS'!$F$3:$J$1796,4,0)))</f>
        <v>#REF!</v>
      </c>
      <c r="R146" t="e">
        <f>IF(LEN(R$34&amp;$B146)&lt;&gt;20,"",IF(ISERROR(VLOOKUP(R$34&amp;$B146,'BASES DE DATOS'!$F$3:$J$1796,4,0))=TRUE,"",$B146&amp;" "&amp;VLOOKUP(R$34&amp;$B146,'BASES DE DATOS'!$F$3:$J$1796,4,0)))</f>
        <v>#REF!</v>
      </c>
      <c r="S146" t="e">
        <f>IF(LEN(S$34&amp;$B146)&lt;&gt;20,"",IF(ISERROR(VLOOKUP(S$34&amp;$B146,'BASES DE DATOS'!$F$3:$J$1796,4,0))=TRUE,"",$B146&amp;" "&amp;VLOOKUP(S$34&amp;$B146,'BASES DE DATOS'!$F$3:$J$1796,4,0)))</f>
        <v>#REF!</v>
      </c>
      <c r="T146" t="e">
        <f>IF(LEN(T$34&amp;$B146)&lt;&gt;20,"",IF(ISERROR(VLOOKUP(T$34&amp;$B146,'BASES DE DATOS'!$F$3:$J$1796,4,0))=TRUE,"",$B146&amp;" "&amp;VLOOKUP(T$34&amp;$B146,'BASES DE DATOS'!$F$3:$J$1796,4,0)))</f>
        <v>#REF!</v>
      </c>
      <c r="U146" t="e">
        <f>IF(LEN(U$34&amp;$B146)&lt;&gt;20,"",IF(ISERROR(VLOOKUP(U$34&amp;$B146,'BASES DE DATOS'!$F$3:$J$1796,4,0))=TRUE,"",$B146&amp;" "&amp;VLOOKUP(U$34&amp;$B146,'BASES DE DATOS'!$F$3:$J$1796,4,0)))</f>
        <v>#REF!</v>
      </c>
      <c r="V146" t="e">
        <f>IF(LEN(V$34&amp;$B146)&lt;&gt;20,"",IF(ISERROR(VLOOKUP(V$34&amp;$B146,'BASES DE DATOS'!$F$3:$J$1796,4,0))=TRUE,"",$B146&amp;" "&amp;VLOOKUP(V$34&amp;$B146,'BASES DE DATOS'!$F$3:$J$1796,4,0)))</f>
        <v>#REF!</v>
      </c>
    </row>
    <row r="147" spans="1:22" x14ac:dyDescent="0.2">
      <c r="A147">
        <f t="shared" si="0"/>
        <v>705</v>
      </c>
      <c r="B147" s="2" t="s">
        <v>136</v>
      </c>
      <c r="C147" t="e">
        <f>IF(LEN(C$34&amp;$B147)&lt;&gt;20,"",IF(ISERROR(VLOOKUP(C$34&amp;$B147,'BASES DE DATOS'!$F$3:$J$1796,4,0))=TRUE,"",$B147&amp;" "&amp;VLOOKUP(C$34&amp;$B147,'BASES DE DATOS'!$F$3:$J$1796,4,0)))</f>
        <v>#REF!</v>
      </c>
      <c r="D147" t="e">
        <f>IF(LEN(D$34&amp;$B147)&lt;&gt;20,"",IF(ISERROR(VLOOKUP(D$34&amp;$B147,'BASES DE DATOS'!$F$3:$J$1796,4,0))=TRUE,"",$B147&amp;" "&amp;VLOOKUP(D$34&amp;$B147,'BASES DE DATOS'!$F$3:$J$1796,4,0)))</f>
        <v>#REF!</v>
      </c>
      <c r="E147" t="e">
        <f>IF(LEN(E$34&amp;$B147)&lt;&gt;20,"",IF(ISERROR(VLOOKUP(E$34&amp;$B147,'BASES DE DATOS'!$F$3:$J$1796,4,0))=TRUE,"",$B147&amp;" "&amp;VLOOKUP(E$34&amp;$B147,'BASES DE DATOS'!$F$3:$J$1796,4,0)))</f>
        <v>#REF!</v>
      </c>
      <c r="F147" t="e">
        <f>IF(LEN(F$34&amp;$B147)&lt;&gt;20,"",IF(ISERROR(VLOOKUP(F$34&amp;$B147,'BASES DE DATOS'!$F$3:$J$1796,4,0))=TRUE,"",$B147&amp;" "&amp;VLOOKUP(F$34&amp;$B147,'BASES DE DATOS'!$F$3:$J$1796,4,0)))</f>
        <v>#REF!</v>
      </c>
      <c r="G147" t="e">
        <f>IF(LEN(G$34&amp;$B147)&lt;&gt;20,"",IF(ISERROR(VLOOKUP(G$34&amp;$B147,'BASES DE DATOS'!$F$3:$J$1796,4,0))=TRUE,"",$B147&amp;" "&amp;VLOOKUP(G$34&amp;$B147,'BASES DE DATOS'!$F$3:$J$1796,4,0)))</f>
        <v>#REF!</v>
      </c>
      <c r="H147" t="e">
        <f>IF(LEN(H$34&amp;$B147)&lt;&gt;20,"",IF(ISERROR(VLOOKUP(H$34&amp;$B147,'BASES DE DATOS'!$F$3:$J$1796,4,0))=TRUE,"",$B147&amp;" "&amp;VLOOKUP(H$34&amp;$B147,'BASES DE DATOS'!$F$3:$J$1796,4,0)))</f>
        <v>#REF!</v>
      </c>
      <c r="I147" t="e">
        <f>IF(LEN(I$34&amp;$B147)&lt;&gt;20,"",IF(ISERROR(VLOOKUP(I$34&amp;$B147,'BASES DE DATOS'!$F$3:$J$1796,4,0))=TRUE,"",$B147&amp;" "&amp;VLOOKUP(I$34&amp;$B147,'BASES DE DATOS'!$F$3:$J$1796,4,0)))</f>
        <v>#REF!</v>
      </c>
      <c r="J147" t="e">
        <f>IF(LEN(J$34&amp;$B147)&lt;&gt;20,"",IF(ISERROR(VLOOKUP(J$34&amp;$B147,'BASES DE DATOS'!$F$3:$J$1796,4,0))=TRUE,"",$B147&amp;" "&amp;VLOOKUP(J$34&amp;$B147,'BASES DE DATOS'!$F$3:$J$1796,4,0)))</f>
        <v>#REF!</v>
      </c>
      <c r="K147" t="e">
        <f>IF(LEN(K$34&amp;$B147)&lt;&gt;20,"",IF(ISERROR(VLOOKUP(K$34&amp;$B147,'BASES DE DATOS'!$F$3:$J$1796,4,0))=TRUE,"",$B147&amp;" "&amp;VLOOKUP(K$34&amp;$B147,'BASES DE DATOS'!$F$3:$J$1796,4,0)))</f>
        <v>#REF!</v>
      </c>
      <c r="L147" t="e">
        <f>IF(LEN(L$34&amp;$B147)&lt;&gt;20,"",IF(ISERROR(VLOOKUP(L$34&amp;$B147,'BASES DE DATOS'!$F$3:$J$1796,4,0))=TRUE,"",$B147&amp;" "&amp;VLOOKUP(L$34&amp;$B147,'BASES DE DATOS'!$F$3:$J$1796,4,0)))</f>
        <v>#REF!</v>
      </c>
      <c r="M147" t="e">
        <f>IF(LEN(M$34&amp;$B147)&lt;&gt;20,"",IF(ISERROR(VLOOKUP(M$34&amp;$B147,'BASES DE DATOS'!$F$3:$J$1796,4,0))=TRUE,"",$B147&amp;" "&amp;VLOOKUP(M$34&amp;$B147,'BASES DE DATOS'!$F$3:$J$1796,4,0)))</f>
        <v>#REF!</v>
      </c>
      <c r="N147" t="e">
        <f>IF(LEN(N$34&amp;$B147)&lt;&gt;20,"",IF(ISERROR(VLOOKUP(N$34&amp;$B147,'BASES DE DATOS'!$F$3:$J$1796,4,0))=TRUE,"",$B147&amp;" "&amp;VLOOKUP(N$34&amp;$B147,'BASES DE DATOS'!$F$3:$J$1796,4,0)))</f>
        <v>#REF!</v>
      </c>
      <c r="O147" t="e">
        <f>IF(LEN(O$34&amp;$B147)&lt;&gt;20,"",IF(ISERROR(VLOOKUP(O$34&amp;$B147,'BASES DE DATOS'!$F$3:$J$1796,4,0))=TRUE,"",$B147&amp;" "&amp;VLOOKUP(O$34&amp;$B147,'BASES DE DATOS'!$F$3:$J$1796,4,0)))</f>
        <v>#REF!</v>
      </c>
      <c r="P147" t="e">
        <f>IF(LEN(P$34&amp;$B147)&lt;&gt;20,"",IF(ISERROR(VLOOKUP(P$34&amp;$B147,'BASES DE DATOS'!$F$3:$J$1796,4,0))=TRUE,"",$B147&amp;" "&amp;VLOOKUP(P$34&amp;$B147,'BASES DE DATOS'!$F$3:$J$1796,4,0)))</f>
        <v>#REF!</v>
      </c>
      <c r="Q147" t="e">
        <f>IF(LEN(Q$34&amp;$B147)&lt;&gt;20,"",IF(ISERROR(VLOOKUP(Q$34&amp;$B147,'BASES DE DATOS'!$F$3:$J$1796,4,0))=TRUE,"",$B147&amp;" "&amp;VLOOKUP(Q$34&amp;$B147,'BASES DE DATOS'!$F$3:$J$1796,4,0)))</f>
        <v>#REF!</v>
      </c>
      <c r="R147" t="e">
        <f>IF(LEN(R$34&amp;$B147)&lt;&gt;20,"",IF(ISERROR(VLOOKUP(R$34&amp;$B147,'BASES DE DATOS'!$F$3:$J$1796,4,0))=TRUE,"",$B147&amp;" "&amp;VLOOKUP(R$34&amp;$B147,'BASES DE DATOS'!$F$3:$J$1796,4,0)))</f>
        <v>#REF!</v>
      </c>
      <c r="S147" t="e">
        <f>IF(LEN(S$34&amp;$B147)&lt;&gt;20,"",IF(ISERROR(VLOOKUP(S$34&amp;$B147,'BASES DE DATOS'!$F$3:$J$1796,4,0))=TRUE,"",$B147&amp;" "&amp;VLOOKUP(S$34&amp;$B147,'BASES DE DATOS'!$F$3:$J$1796,4,0)))</f>
        <v>#REF!</v>
      </c>
      <c r="T147" t="e">
        <f>IF(LEN(T$34&amp;$B147)&lt;&gt;20,"",IF(ISERROR(VLOOKUP(T$34&amp;$B147,'BASES DE DATOS'!$F$3:$J$1796,4,0))=TRUE,"",$B147&amp;" "&amp;VLOOKUP(T$34&amp;$B147,'BASES DE DATOS'!$F$3:$J$1796,4,0)))</f>
        <v>#REF!</v>
      </c>
      <c r="U147" t="e">
        <f>IF(LEN(U$34&amp;$B147)&lt;&gt;20,"",IF(ISERROR(VLOOKUP(U$34&amp;$B147,'BASES DE DATOS'!$F$3:$J$1796,4,0))=TRUE,"",$B147&amp;" "&amp;VLOOKUP(U$34&amp;$B147,'BASES DE DATOS'!$F$3:$J$1796,4,0)))</f>
        <v>#REF!</v>
      </c>
      <c r="V147" t="e">
        <f>IF(LEN(V$34&amp;$B147)&lt;&gt;20,"",IF(ISERROR(VLOOKUP(V$34&amp;$B147,'BASES DE DATOS'!$F$3:$J$1796,4,0))=TRUE,"",$B147&amp;" "&amp;VLOOKUP(V$34&amp;$B147,'BASES DE DATOS'!$F$3:$J$1796,4,0)))</f>
        <v>#REF!</v>
      </c>
    </row>
    <row r="148" spans="1:22" x14ac:dyDescent="0.2">
      <c r="A148">
        <f t="shared" si="0"/>
        <v>711</v>
      </c>
      <c r="B148" s="2" t="s">
        <v>137</v>
      </c>
      <c r="C148" t="e">
        <f>IF(LEN(C$34&amp;$B148)&lt;&gt;20,"",IF(ISERROR(VLOOKUP(C$34&amp;$B148,'BASES DE DATOS'!$F$3:$J$1796,4,0))=TRUE,"",$B148&amp;" "&amp;VLOOKUP(C$34&amp;$B148,'BASES DE DATOS'!$F$3:$J$1796,4,0)))</f>
        <v>#REF!</v>
      </c>
      <c r="D148" t="e">
        <f>IF(LEN(D$34&amp;$B148)&lt;&gt;20,"",IF(ISERROR(VLOOKUP(D$34&amp;$B148,'BASES DE DATOS'!$F$3:$J$1796,4,0))=TRUE,"",$B148&amp;" "&amp;VLOOKUP(D$34&amp;$B148,'BASES DE DATOS'!$F$3:$J$1796,4,0)))</f>
        <v>#REF!</v>
      </c>
      <c r="E148" t="e">
        <f>IF(LEN(E$34&amp;$B148)&lt;&gt;20,"",IF(ISERROR(VLOOKUP(E$34&amp;$B148,'BASES DE DATOS'!$F$3:$J$1796,4,0))=TRUE,"",$B148&amp;" "&amp;VLOOKUP(E$34&amp;$B148,'BASES DE DATOS'!$F$3:$J$1796,4,0)))</f>
        <v>#REF!</v>
      </c>
      <c r="F148" t="e">
        <f>IF(LEN(F$34&amp;$B148)&lt;&gt;20,"",IF(ISERROR(VLOOKUP(F$34&amp;$B148,'BASES DE DATOS'!$F$3:$J$1796,4,0))=TRUE,"",$B148&amp;" "&amp;VLOOKUP(F$34&amp;$B148,'BASES DE DATOS'!$F$3:$J$1796,4,0)))</f>
        <v>#REF!</v>
      </c>
      <c r="G148" t="e">
        <f>IF(LEN(G$34&amp;$B148)&lt;&gt;20,"",IF(ISERROR(VLOOKUP(G$34&amp;$B148,'BASES DE DATOS'!$F$3:$J$1796,4,0))=TRUE,"",$B148&amp;" "&amp;VLOOKUP(G$34&amp;$B148,'BASES DE DATOS'!$F$3:$J$1796,4,0)))</f>
        <v>#REF!</v>
      </c>
      <c r="H148" t="e">
        <f>IF(LEN(H$34&amp;$B148)&lt;&gt;20,"",IF(ISERROR(VLOOKUP(H$34&amp;$B148,'BASES DE DATOS'!$F$3:$J$1796,4,0))=TRUE,"",$B148&amp;" "&amp;VLOOKUP(H$34&amp;$B148,'BASES DE DATOS'!$F$3:$J$1796,4,0)))</f>
        <v>#REF!</v>
      </c>
      <c r="I148" t="e">
        <f>IF(LEN(I$34&amp;$B148)&lt;&gt;20,"",IF(ISERROR(VLOOKUP(I$34&amp;$B148,'BASES DE DATOS'!$F$3:$J$1796,4,0))=TRUE,"",$B148&amp;" "&amp;VLOOKUP(I$34&amp;$B148,'BASES DE DATOS'!$F$3:$J$1796,4,0)))</f>
        <v>#REF!</v>
      </c>
      <c r="J148" t="e">
        <f>IF(LEN(J$34&amp;$B148)&lt;&gt;20,"",IF(ISERROR(VLOOKUP(J$34&amp;$B148,'BASES DE DATOS'!$F$3:$J$1796,4,0))=TRUE,"",$B148&amp;" "&amp;VLOOKUP(J$34&amp;$B148,'BASES DE DATOS'!$F$3:$J$1796,4,0)))</f>
        <v>#REF!</v>
      </c>
      <c r="K148" t="e">
        <f>IF(LEN(K$34&amp;$B148)&lt;&gt;20,"",IF(ISERROR(VLOOKUP(K$34&amp;$B148,'BASES DE DATOS'!$F$3:$J$1796,4,0))=TRUE,"",$B148&amp;" "&amp;VLOOKUP(K$34&amp;$B148,'BASES DE DATOS'!$F$3:$J$1796,4,0)))</f>
        <v>#REF!</v>
      </c>
      <c r="L148" t="e">
        <f>IF(LEN(L$34&amp;$B148)&lt;&gt;20,"",IF(ISERROR(VLOOKUP(L$34&amp;$B148,'BASES DE DATOS'!$F$3:$J$1796,4,0))=TRUE,"",$B148&amp;" "&amp;VLOOKUP(L$34&amp;$B148,'BASES DE DATOS'!$F$3:$J$1796,4,0)))</f>
        <v>#REF!</v>
      </c>
      <c r="M148" t="e">
        <f>IF(LEN(M$34&amp;$B148)&lt;&gt;20,"",IF(ISERROR(VLOOKUP(M$34&amp;$B148,'BASES DE DATOS'!$F$3:$J$1796,4,0))=TRUE,"",$B148&amp;" "&amp;VLOOKUP(M$34&amp;$B148,'BASES DE DATOS'!$F$3:$J$1796,4,0)))</f>
        <v>#REF!</v>
      </c>
      <c r="N148" t="e">
        <f>IF(LEN(N$34&amp;$B148)&lt;&gt;20,"",IF(ISERROR(VLOOKUP(N$34&amp;$B148,'BASES DE DATOS'!$F$3:$J$1796,4,0))=TRUE,"",$B148&amp;" "&amp;VLOOKUP(N$34&amp;$B148,'BASES DE DATOS'!$F$3:$J$1796,4,0)))</f>
        <v>#REF!</v>
      </c>
      <c r="O148" t="e">
        <f>IF(LEN(O$34&amp;$B148)&lt;&gt;20,"",IF(ISERROR(VLOOKUP(O$34&amp;$B148,'BASES DE DATOS'!$F$3:$J$1796,4,0))=TRUE,"",$B148&amp;" "&amp;VLOOKUP(O$34&amp;$B148,'BASES DE DATOS'!$F$3:$J$1796,4,0)))</f>
        <v>#REF!</v>
      </c>
      <c r="P148" t="e">
        <f>IF(LEN(P$34&amp;$B148)&lt;&gt;20,"",IF(ISERROR(VLOOKUP(P$34&amp;$B148,'BASES DE DATOS'!$F$3:$J$1796,4,0))=TRUE,"",$B148&amp;" "&amp;VLOOKUP(P$34&amp;$B148,'BASES DE DATOS'!$F$3:$J$1796,4,0)))</f>
        <v>#REF!</v>
      </c>
      <c r="Q148" t="e">
        <f>IF(LEN(Q$34&amp;$B148)&lt;&gt;20,"",IF(ISERROR(VLOOKUP(Q$34&amp;$B148,'BASES DE DATOS'!$F$3:$J$1796,4,0))=TRUE,"",$B148&amp;" "&amp;VLOOKUP(Q$34&amp;$B148,'BASES DE DATOS'!$F$3:$J$1796,4,0)))</f>
        <v>#REF!</v>
      </c>
      <c r="R148" t="e">
        <f>IF(LEN(R$34&amp;$B148)&lt;&gt;20,"",IF(ISERROR(VLOOKUP(R$34&amp;$B148,'BASES DE DATOS'!$F$3:$J$1796,4,0))=TRUE,"",$B148&amp;" "&amp;VLOOKUP(R$34&amp;$B148,'BASES DE DATOS'!$F$3:$J$1796,4,0)))</f>
        <v>#REF!</v>
      </c>
      <c r="S148" t="e">
        <f>IF(LEN(S$34&amp;$B148)&lt;&gt;20,"",IF(ISERROR(VLOOKUP(S$34&amp;$B148,'BASES DE DATOS'!$F$3:$J$1796,4,0))=TRUE,"",$B148&amp;" "&amp;VLOOKUP(S$34&amp;$B148,'BASES DE DATOS'!$F$3:$J$1796,4,0)))</f>
        <v>#REF!</v>
      </c>
      <c r="T148" t="e">
        <f>IF(LEN(T$34&amp;$B148)&lt;&gt;20,"",IF(ISERROR(VLOOKUP(T$34&amp;$B148,'BASES DE DATOS'!$F$3:$J$1796,4,0))=TRUE,"",$B148&amp;" "&amp;VLOOKUP(T$34&amp;$B148,'BASES DE DATOS'!$F$3:$J$1796,4,0)))</f>
        <v>#REF!</v>
      </c>
      <c r="U148" t="e">
        <f>IF(LEN(U$34&amp;$B148)&lt;&gt;20,"",IF(ISERROR(VLOOKUP(U$34&amp;$B148,'BASES DE DATOS'!$F$3:$J$1796,4,0))=TRUE,"",$B148&amp;" "&amp;VLOOKUP(U$34&amp;$B148,'BASES DE DATOS'!$F$3:$J$1796,4,0)))</f>
        <v>#REF!</v>
      </c>
      <c r="V148" t="e">
        <f>IF(LEN(V$34&amp;$B148)&lt;&gt;20,"",IF(ISERROR(VLOOKUP(V$34&amp;$B148,'BASES DE DATOS'!$F$3:$J$1796,4,0))=TRUE,"",$B148&amp;" "&amp;VLOOKUP(V$34&amp;$B148,'BASES DE DATOS'!$F$3:$J$1796,4,0)))</f>
        <v>#REF!</v>
      </c>
    </row>
    <row r="149" spans="1:22" x14ac:dyDescent="0.2">
      <c r="A149">
        <f t="shared" si="0"/>
        <v>717</v>
      </c>
      <c r="B149" s="2" t="s">
        <v>138</v>
      </c>
      <c r="C149" t="e">
        <f>IF(LEN(C$34&amp;$B149)&lt;&gt;20,"",IF(ISERROR(VLOOKUP(C$34&amp;$B149,'BASES DE DATOS'!$F$3:$J$1796,4,0))=TRUE,"",$B149&amp;" "&amp;VLOOKUP(C$34&amp;$B149,'BASES DE DATOS'!$F$3:$J$1796,4,0)))</f>
        <v>#REF!</v>
      </c>
      <c r="D149" t="e">
        <f>IF(LEN(D$34&amp;$B149)&lt;&gt;20,"",IF(ISERROR(VLOOKUP(D$34&amp;$B149,'BASES DE DATOS'!$F$3:$J$1796,4,0))=TRUE,"",$B149&amp;" "&amp;VLOOKUP(D$34&amp;$B149,'BASES DE DATOS'!$F$3:$J$1796,4,0)))</f>
        <v>#REF!</v>
      </c>
      <c r="E149" t="e">
        <f>IF(LEN(E$34&amp;$B149)&lt;&gt;20,"",IF(ISERROR(VLOOKUP(E$34&amp;$B149,'BASES DE DATOS'!$F$3:$J$1796,4,0))=TRUE,"",$B149&amp;" "&amp;VLOOKUP(E$34&amp;$B149,'BASES DE DATOS'!$F$3:$J$1796,4,0)))</f>
        <v>#REF!</v>
      </c>
      <c r="F149" t="e">
        <f>IF(LEN(F$34&amp;$B149)&lt;&gt;20,"",IF(ISERROR(VLOOKUP(F$34&amp;$B149,'BASES DE DATOS'!$F$3:$J$1796,4,0))=TRUE,"",$B149&amp;" "&amp;VLOOKUP(F$34&amp;$B149,'BASES DE DATOS'!$F$3:$J$1796,4,0)))</f>
        <v>#REF!</v>
      </c>
      <c r="G149" t="e">
        <f>IF(LEN(G$34&amp;$B149)&lt;&gt;20,"",IF(ISERROR(VLOOKUP(G$34&amp;$B149,'BASES DE DATOS'!$F$3:$J$1796,4,0))=TRUE,"",$B149&amp;" "&amp;VLOOKUP(G$34&amp;$B149,'BASES DE DATOS'!$F$3:$J$1796,4,0)))</f>
        <v>#REF!</v>
      </c>
      <c r="H149" t="e">
        <f>IF(LEN(H$34&amp;$B149)&lt;&gt;20,"",IF(ISERROR(VLOOKUP(H$34&amp;$B149,'BASES DE DATOS'!$F$3:$J$1796,4,0))=TRUE,"",$B149&amp;" "&amp;VLOOKUP(H$34&amp;$B149,'BASES DE DATOS'!$F$3:$J$1796,4,0)))</f>
        <v>#REF!</v>
      </c>
      <c r="I149" t="e">
        <f>IF(LEN(I$34&amp;$B149)&lt;&gt;20,"",IF(ISERROR(VLOOKUP(I$34&amp;$B149,'BASES DE DATOS'!$F$3:$J$1796,4,0))=TRUE,"",$B149&amp;" "&amp;VLOOKUP(I$34&amp;$B149,'BASES DE DATOS'!$F$3:$J$1796,4,0)))</f>
        <v>#REF!</v>
      </c>
      <c r="J149" t="e">
        <f>IF(LEN(J$34&amp;$B149)&lt;&gt;20,"",IF(ISERROR(VLOOKUP(J$34&amp;$B149,'BASES DE DATOS'!$F$3:$J$1796,4,0))=TRUE,"",$B149&amp;" "&amp;VLOOKUP(J$34&amp;$B149,'BASES DE DATOS'!$F$3:$J$1796,4,0)))</f>
        <v>#REF!</v>
      </c>
      <c r="K149" t="e">
        <f>IF(LEN(K$34&amp;$B149)&lt;&gt;20,"",IF(ISERROR(VLOOKUP(K$34&amp;$B149,'BASES DE DATOS'!$F$3:$J$1796,4,0))=TRUE,"",$B149&amp;" "&amp;VLOOKUP(K$34&amp;$B149,'BASES DE DATOS'!$F$3:$J$1796,4,0)))</f>
        <v>#REF!</v>
      </c>
      <c r="L149" t="e">
        <f>IF(LEN(L$34&amp;$B149)&lt;&gt;20,"",IF(ISERROR(VLOOKUP(L$34&amp;$B149,'BASES DE DATOS'!$F$3:$J$1796,4,0))=TRUE,"",$B149&amp;" "&amp;VLOOKUP(L$34&amp;$B149,'BASES DE DATOS'!$F$3:$J$1796,4,0)))</f>
        <v>#REF!</v>
      </c>
      <c r="M149" t="e">
        <f>IF(LEN(M$34&amp;$B149)&lt;&gt;20,"",IF(ISERROR(VLOOKUP(M$34&amp;$B149,'BASES DE DATOS'!$F$3:$J$1796,4,0))=TRUE,"",$B149&amp;" "&amp;VLOOKUP(M$34&amp;$B149,'BASES DE DATOS'!$F$3:$J$1796,4,0)))</f>
        <v>#REF!</v>
      </c>
      <c r="N149" t="e">
        <f>IF(LEN(N$34&amp;$B149)&lt;&gt;20,"",IF(ISERROR(VLOOKUP(N$34&amp;$B149,'BASES DE DATOS'!$F$3:$J$1796,4,0))=TRUE,"",$B149&amp;" "&amp;VLOOKUP(N$34&amp;$B149,'BASES DE DATOS'!$F$3:$J$1796,4,0)))</f>
        <v>#REF!</v>
      </c>
      <c r="O149" t="e">
        <f>IF(LEN(O$34&amp;$B149)&lt;&gt;20,"",IF(ISERROR(VLOOKUP(O$34&amp;$B149,'BASES DE DATOS'!$F$3:$J$1796,4,0))=TRUE,"",$B149&amp;" "&amp;VLOOKUP(O$34&amp;$B149,'BASES DE DATOS'!$F$3:$J$1796,4,0)))</f>
        <v>#REF!</v>
      </c>
      <c r="P149" t="e">
        <f>IF(LEN(P$34&amp;$B149)&lt;&gt;20,"",IF(ISERROR(VLOOKUP(P$34&amp;$B149,'BASES DE DATOS'!$F$3:$J$1796,4,0))=TRUE,"",$B149&amp;" "&amp;VLOOKUP(P$34&amp;$B149,'BASES DE DATOS'!$F$3:$J$1796,4,0)))</f>
        <v>#REF!</v>
      </c>
      <c r="Q149" t="e">
        <f>IF(LEN(Q$34&amp;$B149)&lt;&gt;20,"",IF(ISERROR(VLOOKUP(Q$34&amp;$B149,'BASES DE DATOS'!$F$3:$J$1796,4,0))=TRUE,"",$B149&amp;" "&amp;VLOOKUP(Q$34&amp;$B149,'BASES DE DATOS'!$F$3:$J$1796,4,0)))</f>
        <v>#REF!</v>
      </c>
      <c r="R149" t="e">
        <f>IF(LEN(R$34&amp;$B149)&lt;&gt;20,"",IF(ISERROR(VLOOKUP(R$34&amp;$B149,'BASES DE DATOS'!$F$3:$J$1796,4,0))=TRUE,"",$B149&amp;" "&amp;VLOOKUP(R$34&amp;$B149,'BASES DE DATOS'!$F$3:$J$1796,4,0)))</f>
        <v>#REF!</v>
      </c>
      <c r="S149" t="e">
        <f>IF(LEN(S$34&amp;$B149)&lt;&gt;20,"",IF(ISERROR(VLOOKUP(S$34&amp;$B149,'BASES DE DATOS'!$F$3:$J$1796,4,0))=TRUE,"",$B149&amp;" "&amp;VLOOKUP(S$34&amp;$B149,'BASES DE DATOS'!$F$3:$J$1796,4,0)))</f>
        <v>#REF!</v>
      </c>
      <c r="T149" t="e">
        <f>IF(LEN(T$34&amp;$B149)&lt;&gt;20,"",IF(ISERROR(VLOOKUP(T$34&amp;$B149,'BASES DE DATOS'!$F$3:$J$1796,4,0))=TRUE,"",$B149&amp;" "&amp;VLOOKUP(T$34&amp;$B149,'BASES DE DATOS'!$F$3:$J$1796,4,0)))</f>
        <v>#REF!</v>
      </c>
      <c r="U149" t="e">
        <f>IF(LEN(U$34&amp;$B149)&lt;&gt;20,"",IF(ISERROR(VLOOKUP(U$34&amp;$B149,'BASES DE DATOS'!$F$3:$J$1796,4,0))=TRUE,"",$B149&amp;" "&amp;VLOOKUP(U$34&amp;$B149,'BASES DE DATOS'!$F$3:$J$1796,4,0)))</f>
        <v>#REF!</v>
      </c>
      <c r="V149" t="e">
        <f>IF(LEN(V$34&amp;$B149)&lt;&gt;20,"",IF(ISERROR(VLOOKUP(V$34&amp;$B149,'BASES DE DATOS'!$F$3:$J$1796,4,0))=TRUE,"",$B149&amp;" "&amp;VLOOKUP(V$34&amp;$B149,'BASES DE DATOS'!$F$3:$J$1796,4,0)))</f>
        <v>#REF!</v>
      </c>
    </row>
    <row r="150" spans="1:22" x14ac:dyDescent="0.2">
      <c r="A150">
        <f t="shared" si="0"/>
        <v>723</v>
      </c>
      <c r="B150" s="2" t="s">
        <v>139</v>
      </c>
      <c r="C150" t="e">
        <f>IF(LEN(C$34&amp;$B150)&lt;&gt;20,"",IF(ISERROR(VLOOKUP(C$34&amp;$B150,'BASES DE DATOS'!$F$3:$J$1796,4,0))=TRUE,"",$B150&amp;" "&amp;VLOOKUP(C$34&amp;$B150,'BASES DE DATOS'!$F$3:$J$1796,4,0)))</f>
        <v>#REF!</v>
      </c>
      <c r="D150" t="e">
        <f>IF(LEN(D$34&amp;$B150)&lt;&gt;20,"",IF(ISERROR(VLOOKUP(D$34&amp;$B150,'BASES DE DATOS'!$F$3:$J$1796,4,0))=TRUE,"",$B150&amp;" "&amp;VLOOKUP(D$34&amp;$B150,'BASES DE DATOS'!$F$3:$J$1796,4,0)))</f>
        <v>#REF!</v>
      </c>
      <c r="E150" t="e">
        <f>IF(LEN(E$34&amp;$B150)&lt;&gt;20,"",IF(ISERROR(VLOOKUP(E$34&amp;$B150,'BASES DE DATOS'!$F$3:$J$1796,4,0))=TRUE,"",$B150&amp;" "&amp;VLOOKUP(E$34&amp;$B150,'BASES DE DATOS'!$F$3:$J$1796,4,0)))</f>
        <v>#REF!</v>
      </c>
      <c r="F150" t="e">
        <f>IF(LEN(F$34&amp;$B150)&lt;&gt;20,"",IF(ISERROR(VLOOKUP(F$34&amp;$B150,'BASES DE DATOS'!$F$3:$J$1796,4,0))=TRUE,"",$B150&amp;" "&amp;VLOOKUP(F$34&amp;$B150,'BASES DE DATOS'!$F$3:$J$1796,4,0)))</f>
        <v>#REF!</v>
      </c>
      <c r="G150" t="e">
        <f>IF(LEN(G$34&amp;$B150)&lt;&gt;20,"",IF(ISERROR(VLOOKUP(G$34&amp;$B150,'BASES DE DATOS'!$F$3:$J$1796,4,0))=TRUE,"",$B150&amp;" "&amp;VLOOKUP(G$34&amp;$B150,'BASES DE DATOS'!$F$3:$J$1796,4,0)))</f>
        <v>#REF!</v>
      </c>
      <c r="H150" t="e">
        <f>IF(LEN(H$34&amp;$B150)&lt;&gt;20,"",IF(ISERROR(VLOOKUP(H$34&amp;$B150,'BASES DE DATOS'!$F$3:$J$1796,4,0))=TRUE,"",$B150&amp;" "&amp;VLOOKUP(H$34&amp;$B150,'BASES DE DATOS'!$F$3:$J$1796,4,0)))</f>
        <v>#REF!</v>
      </c>
      <c r="I150" t="e">
        <f>IF(LEN(I$34&amp;$B150)&lt;&gt;20,"",IF(ISERROR(VLOOKUP(I$34&amp;$B150,'BASES DE DATOS'!$F$3:$J$1796,4,0))=TRUE,"",$B150&amp;" "&amp;VLOOKUP(I$34&amp;$B150,'BASES DE DATOS'!$F$3:$J$1796,4,0)))</f>
        <v>#REF!</v>
      </c>
      <c r="J150" t="e">
        <f>IF(LEN(J$34&amp;$B150)&lt;&gt;20,"",IF(ISERROR(VLOOKUP(J$34&amp;$B150,'BASES DE DATOS'!$F$3:$J$1796,4,0))=TRUE,"",$B150&amp;" "&amp;VLOOKUP(J$34&amp;$B150,'BASES DE DATOS'!$F$3:$J$1796,4,0)))</f>
        <v>#REF!</v>
      </c>
      <c r="K150" t="e">
        <f>IF(LEN(K$34&amp;$B150)&lt;&gt;20,"",IF(ISERROR(VLOOKUP(K$34&amp;$B150,'BASES DE DATOS'!$F$3:$J$1796,4,0))=TRUE,"",$B150&amp;" "&amp;VLOOKUP(K$34&amp;$B150,'BASES DE DATOS'!$F$3:$J$1796,4,0)))</f>
        <v>#REF!</v>
      </c>
      <c r="L150" t="e">
        <f>IF(LEN(L$34&amp;$B150)&lt;&gt;20,"",IF(ISERROR(VLOOKUP(L$34&amp;$B150,'BASES DE DATOS'!$F$3:$J$1796,4,0))=TRUE,"",$B150&amp;" "&amp;VLOOKUP(L$34&amp;$B150,'BASES DE DATOS'!$F$3:$J$1796,4,0)))</f>
        <v>#REF!</v>
      </c>
      <c r="M150" t="e">
        <f>IF(LEN(M$34&amp;$B150)&lt;&gt;20,"",IF(ISERROR(VLOOKUP(M$34&amp;$B150,'BASES DE DATOS'!$F$3:$J$1796,4,0))=TRUE,"",$B150&amp;" "&amp;VLOOKUP(M$34&amp;$B150,'BASES DE DATOS'!$F$3:$J$1796,4,0)))</f>
        <v>#REF!</v>
      </c>
      <c r="N150" t="e">
        <f>IF(LEN(N$34&amp;$B150)&lt;&gt;20,"",IF(ISERROR(VLOOKUP(N$34&amp;$B150,'BASES DE DATOS'!$F$3:$J$1796,4,0))=TRUE,"",$B150&amp;" "&amp;VLOOKUP(N$34&amp;$B150,'BASES DE DATOS'!$F$3:$J$1796,4,0)))</f>
        <v>#REF!</v>
      </c>
      <c r="O150" t="e">
        <f>IF(LEN(O$34&amp;$B150)&lt;&gt;20,"",IF(ISERROR(VLOOKUP(O$34&amp;$B150,'BASES DE DATOS'!$F$3:$J$1796,4,0))=TRUE,"",$B150&amp;" "&amp;VLOOKUP(O$34&amp;$B150,'BASES DE DATOS'!$F$3:$J$1796,4,0)))</f>
        <v>#REF!</v>
      </c>
      <c r="P150" t="e">
        <f>IF(LEN(P$34&amp;$B150)&lt;&gt;20,"",IF(ISERROR(VLOOKUP(P$34&amp;$B150,'BASES DE DATOS'!$F$3:$J$1796,4,0))=TRUE,"",$B150&amp;" "&amp;VLOOKUP(P$34&amp;$B150,'BASES DE DATOS'!$F$3:$J$1796,4,0)))</f>
        <v>#REF!</v>
      </c>
      <c r="Q150" t="e">
        <f>IF(LEN(Q$34&amp;$B150)&lt;&gt;20,"",IF(ISERROR(VLOOKUP(Q$34&amp;$B150,'BASES DE DATOS'!$F$3:$J$1796,4,0))=TRUE,"",$B150&amp;" "&amp;VLOOKUP(Q$34&amp;$B150,'BASES DE DATOS'!$F$3:$J$1796,4,0)))</f>
        <v>#REF!</v>
      </c>
      <c r="R150" t="e">
        <f>IF(LEN(R$34&amp;$B150)&lt;&gt;20,"",IF(ISERROR(VLOOKUP(R$34&amp;$B150,'BASES DE DATOS'!$F$3:$J$1796,4,0))=TRUE,"",$B150&amp;" "&amp;VLOOKUP(R$34&amp;$B150,'BASES DE DATOS'!$F$3:$J$1796,4,0)))</f>
        <v>#REF!</v>
      </c>
      <c r="S150" t="e">
        <f>IF(LEN(S$34&amp;$B150)&lt;&gt;20,"",IF(ISERROR(VLOOKUP(S$34&amp;$B150,'BASES DE DATOS'!$F$3:$J$1796,4,0))=TRUE,"",$B150&amp;" "&amp;VLOOKUP(S$34&amp;$B150,'BASES DE DATOS'!$F$3:$J$1796,4,0)))</f>
        <v>#REF!</v>
      </c>
      <c r="T150" t="e">
        <f>IF(LEN(T$34&amp;$B150)&lt;&gt;20,"",IF(ISERROR(VLOOKUP(T$34&amp;$B150,'BASES DE DATOS'!$F$3:$J$1796,4,0))=TRUE,"",$B150&amp;" "&amp;VLOOKUP(T$34&amp;$B150,'BASES DE DATOS'!$F$3:$J$1796,4,0)))</f>
        <v>#REF!</v>
      </c>
      <c r="U150" t="e">
        <f>IF(LEN(U$34&amp;$B150)&lt;&gt;20,"",IF(ISERROR(VLOOKUP(U$34&amp;$B150,'BASES DE DATOS'!$F$3:$J$1796,4,0))=TRUE,"",$B150&amp;" "&amp;VLOOKUP(U$34&amp;$B150,'BASES DE DATOS'!$F$3:$J$1796,4,0)))</f>
        <v>#REF!</v>
      </c>
      <c r="V150" t="e">
        <f>IF(LEN(V$34&amp;$B150)&lt;&gt;20,"",IF(ISERROR(VLOOKUP(V$34&amp;$B150,'BASES DE DATOS'!$F$3:$J$1796,4,0))=TRUE,"",$B150&amp;" "&amp;VLOOKUP(V$34&amp;$B150,'BASES DE DATOS'!$F$3:$J$1796,4,0)))</f>
        <v>#REF!</v>
      </c>
    </row>
    <row r="151" spans="1:22" x14ac:dyDescent="0.2">
      <c r="A151">
        <f t="shared" si="0"/>
        <v>729</v>
      </c>
      <c r="B151" s="2" t="s">
        <v>140</v>
      </c>
      <c r="C151" t="e">
        <f>IF(LEN(C$34&amp;$B151)&lt;&gt;20,"",IF(ISERROR(VLOOKUP(C$34&amp;$B151,'BASES DE DATOS'!$F$3:$J$1796,4,0))=TRUE,"",$B151&amp;" "&amp;VLOOKUP(C$34&amp;$B151,'BASES DE DATOS'!$F$3:$J$1796,4,0)))</f>
        <v>#REF!</v>
      </c>
      <c r="D151" t="e">
        <f>IF(LEN(D$34&amp;$B151)&lt;&gt;20,"",IF(ISERROR(VLOOKUP(D$34&amp;$B151,'BASES DE DATOS'!$F$3:$J$1796,4,0))=TRUE,"",$B151&amp;" "&amp;VLOOKUP(D$34&amp;$B151,'BASES DE DATOS'!$F$3:$J$1796,4,0)))</f>
        <v>#REF!</v>
      </c>
      <c r="E151" t="e">
        <f>IF(LEN(E$34&amp;$B151)&lt;&gt;20,"",IF(ISERROR(VLOOKUP(E$34&amp;$B151,'BASES DE DATOS'!$F$3:$J$1796,4,0))=TRUE,"",$B151&amp;" "&amp;VLOOKUP(E$34&amp;$B151,'BASES DE DATOS'!$F$3:$J$1796,4,0)))</f>
        <v>#REF!</v>
      </c>
      <c r="F151" t="e">
        <f>IF(LEN(F$34&amp;$B151)&lt;&gt;20,"",IF(ISERROR(VLOOKUP(F$34&amp;$B151,'BASES DE DATOS'!$F$3:$J$1796,4,0))=TRUE,"",$B151&amp;" "&amp;VLOOKUP(F$34&amp;$B151,'BASES DE DATOS'!$F$3:$J$1796,4,0)))</f>
        <v>#REF!</v>
      </c>
      <c r="G151" t="e">
        <f>IF(LEN(G$34&amp;$B151)&lt;&gt;20,"",IF(ISERROR(VLOOKUP(G$34&amp;$B151,'BASES DE DATOS'!$F$3:$J$1796,4,0))=TRUE,"",$B151&amp;" "&amp;VLOOKUP(G$34&amp;$B151,'BASES DE DATOS'!$F$3:$J$1796,4,0)))</f>
        <v>#REF!</v>
      </c>
      <c r="H151" t="e">
        <f>IF(LEN(H$34&amp;$B151)&lt;&gt;20,"",IF(ISERROR(VLOOKUP(H$34&amp;$B151,'BASES DE DATOS'!$F$3:$J$1796,4,0))=TRUE,"",$B151&amp;" "&amp;VLOOKUP(H$34&amp;$B151,'BASES DE DATOS'!$F$3:$J$1796,4,0)))</f>
        <v>#REF!</v>
      </c>
      <c r="I151" t="e">
        <f>IF(LEN(I$34&amp;$B151)&lt;&gt;20,"",IF(ISERROR(VLOOKUP(I$34&amp;$B151,'BASES DE DATOS'!$F$3:$J$1796,4,0))=TRUE,"",$B151&amp;" "&amp;VLOOKUP(I$34&amp;$B151,'BASES DE DATOS'!$F$3:$J$1796,4,0)))</f>
        <v>#REF!</v>
      </c>
      <c r="J151" t="e">
        <f>IF(LEN(J$34&amp;$B151)&lt;&gt;20,"",IF(ISERROR(VLOOKUP(J$34&amp;$B151,'BASES DE DATOS'!$F$3:$J$1796,4,0))=TRUE,"",$B151&amp;" "&amp;VLOOKUP(J$34&amp;$B151,'BASES DE DATOS'!$F$3:$J$1796,4,0)))</f>
        <v>#REF!</v>
      </c>
      <c r="K151" t="e">
        <f>IF(LEN(K$34&amp;$B151)&lt;&gt;20,"",IF(ISERROR(VLOOKUP(K$34&amp;$B151,'BASES DE DATOS'!$F$3:$J$1796,4,0))=TRUE,"",$B151&amp;" "&amp;VLOOKUP(K$34&amp;$B151,'BASES DE DATOS'!$F$3:$J$1796,4,0)))</f>
        <v>#REF!</v>
      </c>
      <c r="L151" t="e">
        <f>IF(LEN(L$34&amp;$B151)&lt;&gt;20,"",IF(ISERROR(VLOOKUP(L$34&amp;$B151,'BASES DE DATOS'!$F$3:$J$1796,4,0))=TRUE,"",$B151&amp;" "&amp;VLOOKUP(L$34&amp;$B151,'BASES DE DATOS'!$F$3:$J$1796,4,0)))</f>
        <v>#REF!</v>
      </c>
      <c r="M151" t="e">
        <f>IF(LEN(M$34&amp;$B151)&lt;&gt;20,"",IF(ISERROR(VLOOKUP(M$34&amp;$B151,'BASES DE DATOS'!$F$3:$J$1796,4,0))=TRUE,"",$B151&amp;" "&amp;VLOOKUP(M$34&amp;$B151,'BASES DE DATOS'!$F$3:$J$1796,4,0)))</f>
        <v>#REF!</v>
      </c>
      <c r="N151" t="e">
        <f>IF(LEN(N$34&amp;$B151)&lt;&gt;20,"",IF(ISERROR(VLOOKUP(N$34&amp;$B151,'BASES DE DATOS'!$F$3:$J$1796,4,0))=TRUE,"",$B151&amp;" "&amp;VLOOKUP(N$34&amp;$B151,'BASES DE DATOS'!$F$3:$J$1796,4,0)))</f>
        <v>#REF!</v>
      </c>
      <c r="O151" t="e">
        <f>IF(LEN(O$34&amp;$B151)&lt;&gt;20,"",IF(ISERROR(VLOOKUP(O$34&amp;$B151,'BASES DE DATOS'!$F$3:$J$1796,4,0))=TRUE,"",$B151&amp;" "&amp;VLOOKUP(O$34&amp;$B151,'BASES DE DATOS'!$F$3:$J$1796,4,0)))</f>
        <v>#REF!</v>
      </c>
      <c r="P151" t="e">
        <f>IF(LEN(P$34&amp;$B151)&lt;&gt;20,"",IF(ISERROR(VLOOKUP(P$34&amp;$B151,'BASES DE DATOS'!$F$3:$J$1796,4,0))=TRUE,"",$B151&amp;" "&amp;VLOOKUP(P$34&amp;$B151,'BASES DE DATOS'!$F$3:$J$1796,4,0)))</f>
        <v>#REF!</v>
      </c>
      <c r="Q151" t="e">
        <f>IF(LEN(Q$34&amp;$B151)&lt;&gt;20,"",IF(ISERROR(VLOOKUP(Q$34&amp;$B151,'BASES DE DATOS'!$F$3:$J$1796,4,0))=TRUE,"",$B151&amp;" "&amp;VLOOKUP(Q$34&amp;$B151,'BASES DE DATOS'!$F$3:$J$1796,4,0)))</f>
        <v>#REF!</v>
      </c>
      <c r="R151" t="e">
        <f>IF(LEN(R$34&amp;$B151)&lt;&gt;20,"",IF(ISERROR(VLOOKUP(R$34&amp;$B151,'BASES DE DATOS'!$F$3:$J$1796,4,0))=TRUE,"",$B151&amp;" "&amp;VLOOKUP(R$34&amp;$B151,'BASES DE DATOS'!$F$3:$J$1796,4,0)))</f>
        <v>#REF!</v>
      </c>
      <c r="S151" t="e">
        <f>IF(LEN(S$34&amp;$B151)&lt;&gt;20,"",IF(ISERROR(VLOOKUP(S$34&amp;$B151,'BASES DE DATOS'!$F$3:$J$1796,4,0))=TRUE,"",$B151&amp;" "&amp;VLOOKUP(S$34&amp;$B151,'BASES DE DATOS'!$F$3:$J$1796,4,0)))</f>
        <v>#REF!</v>
      </c>
      <c r="T151" t="e">
        <f>IF(LEN(T$34&amp;$B151)&lt;&gt;20,"",IF(ISERROR(VLOOKUP(T$34&amp;$B151,'BASES DE DATOS'!$F$3:$J$1796,4,0))=TRUE,"",$B151&amp;" "&amp;VLOOKUP(T$34&amp;$B151,'BASES DE DATOS'!$F$3:$J$1796,4,0)))</f>
        <v>#REF!</v>
      </c>
      <c r="U151" t="e">
        <f>IF(LEN(U$34&amp;$B151)&lt;&gt;20,"",IF(ISERROR(VLOOKUP(U$34&amp;$B151,'BASES DE DATOS'!$F$3:$J$1796,4,0))=TRUE,"",$B151&amp;" "&amp;VLOOKUP(U$34&amp;$B151,'BASES DE DATOS'!$F$3:$J$1796,4,0)))</f>
        <v>#REF!</v>
      </c>
      <c r="V151" t="e">
        <f>IF(LEN(V$34&amp;$B151)&lt;&gt;20,"",IF(ISERROR(VLOOKUP(V$34&amp;$B151,'BASES DE DATOS'!$F$3:$J$1796,4,0))=TRUE,"",$B151&amp;" "&amp;VLOOKUP(V$34&amp;$B151,'BASES DE DATOS'!$F$3:$J$1796,4,0)))</f>
        <v>#REF!</v>
      </c>
    </row>
    <row r="152" spans="1:22" x14ac:dyDescent="0.2">
      <c r="A152">
        <f t="shared" si="0"/>
        <v>735</v>
      </c>
      <c r="B152" s="2" t="s">
        <v>141</v>
      </c>
      <c r="C152" t="e">
        <f>IF(LEN(C$34&amp;$B152)&lt;&gt;20,"",IF(ISERROR(VLOOKUP(C$34&amp;$B152,'BASES DE DATOS'!$F$3:$J$1796,4,0))=TRUE,"",$B152&amp;" "&amp;VLOOKUP(C$34&amp;$B152,'BASES DE DATOS'!$F$3:$J$1796,4,0)))</f>
        <v>#REF!</v>
      </c>
      <c r="D152" t="e">
        <f>IF(LEN(D$34&amp;$B152)&lt;&gt;20,"",IF(ISERROR(VLOOKUP(D$34&amp;$B152,'BASES DE DATOS'!$F$3:$J$1796,4,0))=TRUE,"",$B152&amp;" "&amp;VLOOKUP(D$34&amp;$B152,'BASES DE DATOS'!$F$3:$J$1796,4,0)))</f>
        <v>#REF!</v>
      </c>
      <c r="E152" t="e">
        <f>IF(LEN(E$34&amp;$B152)&lt;&gt;20,"",IF(ISERROR(VLOOKUP(E$34&amp;$B152,'BASES DE DATOS'!$F$3:$J$1796,4,0))=TRUE,"",$B152&amp;" "&amp;VLOOKUP(E$34&amp;$B152,'BASES DE DATOS'!$F$3:$J$1796,4,0)))</f>
        <v>#REF!</v>
      </c>
      <c r="F152" t="e">
        <f>IF(LEN(F$34&amp;$B152)&lt;&gt;20,"",IF(ISERROR(VLOOKUP(F$34&amp;$B152,'BASES DE DATOS'!$F$3:$J$1796,4,0))=TRUE,"",$B152&amp;" "&amp;VLOOKUP(F$34&amp;$B152,'BASES DE DATOS'!$F$3:$J$1796,4,0)))</f>
        <v>#REF!</v>
      </c>
      <c r="G152" t="e">
        <f>IF(LEN(G$34&amp;$B152)&lt;&gt;20,"",IF(ISERROR(VLOOKUP(G$34&amp;$B152,'BASES DE DATOS'!$F$3:$J$1796,4,0))=TRUE,"",$B152&amp;" "&amp;VLOOKUP(G$34&amp;$B152,'BASES DE DATOS'!$F$3:$J$1796,4,0)))</f>
        <v>#REF!</v>
      </c>
      <c r="H152" t="e">
        <f>IF(LEN(H$34&amp;$B152)&lt;&gt;20,"",IF(ISERROR(VLOOKUP(H$34&amp;$B152,'BASES DE DATOS'!$F$3:$J$1796,4,0))=TRUE,"",$B152&amp;" "&amp;VLOOKUP(H$34&amp;$B152,'BASES DE DATOS'!$F$3:$J$1796,4,0)))</f>
        <v>#REF!</v>
      </c>
      <c r="I152" t="e">
        <f>IF(LEN(I$34&amp;$B152)&lt;&gt;20,"",IF(ISERROR(VLOOKUP(I$34&amp;$B152,'BASES DE DATOS'!$F$3:$J$1796,4,0))=TRUE,"",$B152&amp;" "&amp;VLOOKUP(I$34&amp;$B152,'BASES DE DATOS'!$F$3:$J$1796,4,0)))</f>
        <v>#REF!</v>
      </c>
      <c r="J152" t="e">
        <f>IF(LEN(J$34&amp;$B152)&lt;&gt;20,"",IF(ISERROR(VLOOKUP(J$34&amp;$B152,'BASES DE DATOS'!$F$3:$J$1796,4,0))=TRUE,"",$B152&amp;" "&amp;VLOOKUP(J$34&amp;$B152,'BASES DE DATOS'!$F$3:$J$1796,4,0)))</f>
        <v>#REF!</v>
      </c>
      <c r="K152" t="e">
        <f>IF(LEN(K$34&amp;$B152)&lt;&gt;20,"",IF(ISERROR(VLOOKUP(K$34&amp;$B152,'BASES DE DATOS'!$F$3:$J$1796,4,0))=TRUE,"",$B152&amp;" "&amp;VLOOKUP(K$34&amp;$B152,'BASES DE DATOS'!$F$3:$J$1796,4,0)))</f>
        <v>#REF!</v>
      </c>
      <c r="L152" t="e">
        <f>IF(LEN(L$34&amp;$B152)&lt;&gt;20,"",IF(ISERROR(VLOOKUP(L$34&amp;$B152,'BASES DE DATOS'!$F$3:$J$1796,4,0))=TRUE,"",$B152&amp;" "&amp;VLOOKUP(L$34&amp;$B152,'BASES DE DATOS'!$F$3:$J$1796,4,0)))</f>
        <v>#REF!</v>
      </c>
      <c r="M152" t="e">
        <f>IF(LEN(M$34&amp;$B152)&lt;&gt;20,"",IF(ISERROR(VLOOKUP(M$34&amp;$B152,'BASES DE DATOS'!$F$3:$J$1796,4,0))=TRUE,"",$B152&amp;" "&amp;VLOOKUP(M$34&amp;$B152,'BASES DE DATOS'!$F$3:$J$1796,4,0)))</f>
        <v>#REF!</v>
      </c>
      <c r="N152" t="e">
        <f>IF(LEN(N$34&amp;$B152)&lt;&gt;20,"",IF(ISERROR(VLOOKUP(N$34&amp;$B152,'BASES DE DATOS'!$F$3:$J$1796,4,0))=TRUE,"",$B152&amp;" "&amp;VLOOKUP(N$34&amp;$B152,'BASES DE DATOS'!$F$3:$J$1796,4,0)))</f>
        <v>#REF!</v>
      </c>
      <c r="O152" t="e">
        <f>IF(LEN(O$34&amp;$B152)&lt;&gt;20,"",IF(ISERROR(VLOOKUP(O$34&amp;$B152,'BASES DE DATOS'!$F$3:$J$1796,4,0))=TRUE,"",$B152&amp;" "&amp;VLOOKUP(O$34&amp;$B152,'BASES DE DATOS'!$F$3:$J$1796,4,0)))</f>
        <v>#REF!</v>
      </c>
      <c r="P152" t="e">
        <f>IF(LEN(P$34&amp;$B152)&lt;&gt;20,"",IF(ISERROR(VLOOKUP(P$34&amp;$B152,'BASES DE DATOS'!$F$3:$J$1796,4,0))=TRUE,"",$B152&amp;" "&amp;VLOOKUP(P$34&amp;$B152,'BASES DE DATOS'!$F$3:$J$1796,4,0)))</f>
        <v>#REF!</v>
      </c>
      <c r="Q152" t="e">
        <f>IF(LEN(Q$34&amp;$B152)&lt;&gt;20,"",IF(ISERROR(VLOOKUP(Q$34&amp;$B152,'BASES DE DATOS'!$F$3:$J$1796,4,0))=TRUE,"",$B152&amp;" "&amp;VLOOKUP(Q$34&amp;$B152,'BASES DE DATOS'!$F$3:$J$1796,4,0)))</f>
        <v>#REF!</v>
      </c>
      <c r="R152" t="e">
        <f>IF(LEN(R$34&amp;$B152)&lt;&gt;20,"",IF(ISERROR(VLOOKUP(R$34&amp;$B152,'BASES DE DATOS'!$F$3:$J$1796,4,0))=TRUE,"",$B152&amp;" "&amp;VLOOKUP(R$34&amp;$B152,'BASES DE DATOS'!$F$3:$J$1796,4,0)))</f>
        <v>#REF!</v>
      </c>
      <c r="S152" t="e">
        <f>IF(LEN(S$34&amp;$B152)&lt;&gt;20,"",IF(ISERROR(VLOOKUP(S$34&amp;$B152,'BASES DE DATOS'!$F$3:$J$1796,4,0))=TRUE,"",$B152&amp;" "&amp;VLOOKUP(S$34&amp;$B152,'BASES DE DATOS'!$F$3:$J$1796,4,0)))</f>
        <v>#REF!</v>
      </c>
      <c r="T152" t="e">
        <f>IF(LEN(T$34&amp;$B152)&lt;&gt;20,"",IF(ISERROR(VLOOKUP(T$34&amp;$B152,'BASES DE DATOS'!$F$3:$J$1796,4,0))=TRUE,"",$B152&amp;" "&amp;VLOOKUP(T$34&amp;$B152,'BASES DE DATOS'!$F$3:$J$1796,4,0)))</f>
        <v>#REF!</v>
      </c>
      <c r="U152" t="e">
        <f>IF(LEN(U$34&amp;$B152)&lt;&gt;20,"",IF(ISERROR(VLOOKUP(U$34&amp;$B152,'BASES DE DATOS'!$F$3:$J$1796,4,0))=TRUE,"",$B152&amp;" "&amp;VLOOKUP(U$34&amp;$B152,'BASES DE DATOS'!$F$3:$J$1796,4,0)))</f>
        <v>#REF!</v>
      </c>
      <c r="V152" t="e">
        <f>IF(LEN(V$34&amp;$B152)&lt;&gt;20,"",IF(ISERROR(VLOOKUP(V$34&amp;$B152,'BASES DE DATOS'!$F$3:$J$1796,4,0))=TRUE,"",$B152&amp;" "&amp;VLOOKUP(V$34&amp;$B152,'BASES DE DATOS'!$F$3:$J$1796,4,0)))</f>
        <v>#REF!</v>
      </c>
    </row>
    <row r="153" spans="1:22" x14ac:dyDescent="0.2">
      <c r="A153">
        <f t="shared" ref="A153:A216" si="1">+A152+6</f>
        <v>741</v>
      </c>
      <c r="B153" s="2" t="s">
        <v>142</v>
      </c>
      <c r="C153" t="e">
        <f>IF(LEN(C$34&amp;$B153)&lt;&gt;20,"",IF(ISERROR(VLOOKUP(C$34&amp;$B153,'BASES DE DATOS'!$F$3:$J$1796,4,0))=TRUE,"",$B153&amp;" "&amp;VLOOKUP(C$34&amp;$B153,'BASES DE DATOS'!$F$3:$J$1796,4,0)))</f>
        <v>#REF!</v>
      </c>
      <c r="D153" t="e">
        <f>IF(LEN(D$34&amp;$B153)&lt;&gt;20,"",IF(ISERROR(VLOOKUP(D$34&amp;$B153,'BASES DE DATOS'!$F$3:$J$1796,4,0))=TRUE,"",$B153&amp;" "&amp;VLOOKUP(D$34&amp;$B153,'BASES DE DATOS'!$F$3:$J$1796,4,0)))</f>
        <v>#REF!</v>
      </c>
      <c r="E153" t="e">
        <f>IF(LEN(E$34&amp;$B153)&lt;&gt;20,"",IF(ISERROR(VLOOKUP(E$34&amp;$B153,'BASES DE DATOS'!$F$3:$J$1796,4,0))=TRUE,"",$B153&amp;" "&amp;VLOOKUP(E$34&amp;$B153,'BASES DE DATOS'!$F$3:$J$1796,4,0)))</f>
        <v>#REF!</v>
      </c>
      <c r="F153" t="e">
        <f>IF(LEN(F$34&amp;$B153)&lt;&gt;20,"",IF(ISERROR(VLOOKUP(F$34&amp;$B153,'BASES DE DATOS'!$F$3:$J$1796,4,0))=TRUE,"",$B153&amp;" "&amp;VLOOKUP(F$34&amp;$B153,'BASES DE DATOS'!$F$3:$J$1796,4,0)))</f>
        <v>#REF!</v>
      </c>
      <c r="G153" t="e">
        <f>IF(LEN(G$34&amp;$B153)&lt;&gt;20,"",IF(ISERROR(VLOOKUP(G$34&amp;$B153,'BASES DE DATOS'!$F$3:$J$1796,4,0))=TRUE,"",$B153&amp;" "&amp;VLOOKUP(G$34&amp;$B153,'BASES DE DATOS'!$F$3:$J$1796,4,0)))</f>
        <v>#REF!</v>
      </c>
      <c r="H153" t="e">
        <f>IF(LEN(H$34&amp;$B153)&lt;&gt;20,"",IF(ISERROR(VLOOKUP(H$34&amp;$B153,'BASES DE DATOS'!$F$3:$J$1796,4,0))=TRUE,"",$B153&amp;" "&amp;VLOOKUP(H$34&amp;$B153,'BASES DE DATOS'!$F$3:$J$1796,4,0)))</f>
        <v>#REF!</v>
      </c>
      <c r="I153" t="e">
        <f>IF(LEN(I$34&amp;$B153)&lt;&gt;20,"",IF(ISERROR(VLOOKUP(I$34&amp;$B153,'BASES DE DATOS'!$F$3:$J$1796,4,0))=TRUE,"",$B153&amp;" "&amp;VLOOKUP(I$34&amp;$B153,'BASES DE DATOS'!$F$3:$J$1796,4,0)))</f>
        <v>#REF!</v>
      </c>
      <c r="J153" t="e">
        <f>IF(LEN(J$34&amp;$B153)&lt;&gt;20,"",IF(ISERROR(VLOOKUP(J$34&amp;$B153,'BASES DE DATOS'!$F$3:$J$1796,4,0))=TRUE,"",$B153&amp;" "&amp;VLOOKUP(J$34&amp;$B153,'BASES DE DATOS'!$F$3:$J$1796,4,0)))</f>
        <v>#REF!</v>
      </c>
      <c r="K153" t="e">
        <f>IF(LEN(K$34&amp;$B153)&lt;&gt;20,"",IF(ISERROR(VLOOKUP(K$34&amp;$B153,'BASES DE DATOS'!$F$3:$J$1796,4,0))=TRUE,"",$B153&amp;" "&amp;VLOOKUP(K$34&amp;$B153,'BASES DE DATOS'!$F$3:$J$1796,4,0)))</f>
        <v>#REF!</v>
      </c>
      <c r="L153" t="e">
        <f>IF(LEN(L$34&amp;$B153)&lt;&gt;20,"",IF(ISERROR(VLOOKUP(L$34&amp;$B153,'BASES DE DATOS'!$F$3:$J$1796,4,0))=TRUE,"",$B153&amp;" "&amp;VLOOKUP(L$34&amp;$B153,'BASES DE DATOS'!$F$3:$J$1796,4,0)))</f>
        <v>#REF!</v>
      </c>
      <c r="M153" t="e">
        <f>IF(LEN(M$34&amp;$B153)&lt;&gt;20,"",IF(ISERROR(VLOOKUP(M$34&amp;$B153,'BASES DE DATOS'!$F$3:$J$1796,4,0))=TRUE,"",$B153&amp;" "&amp;VLOOKUP(M$34&amp;$B153,'BASES DE DATOS'!$F$3:$J$1796,4,0)))</f>
        <v>#REF!</v>
      </c>
      <c r="N153" t="e">
        <f>IF(LEN(N$34&amp;$B153)&lt;&gt;20,"",IF(ISERROR(VLOOKUP(N$34&amp;$B153,'BASES DE DATOS'!$F$3:$J$1796,4,0))=TRUE,"",$B153&amp;" "&amp;VLOOKUP(N$34&amp;$B153,'BASES DE DATOS'!$F$3:$J$1796,4,0)))</f>
        <v>#REF!</v>
      </c>
      <c r="O153" t="e">
        <f>IF(LEN(O$34&amp;$B153)&lt;&gt;20,"",IF(ISERROR(VLOOKUP(O$34&amp;$B153,'BASES DE DATOS'!$F$3:$J$1796,4,0))=TRUE,"",$B153&amp;" "&amp;VLOOKUP(O$34&amp;$B153,'BASES DE DATOS'!$F$3:$J$1796,4,0)))</f>
        <v>#REF!</v>
      </c>
      <c r="P153" t="e">
        <f>IF(LEN(P$34&amp;$B153)&lt;&gt;20,"",IF(ISERROR(VLOOKUP(P$34&amp;$B153,'BASES DE DATOS'!$F$3:$J$1796,4,0))=TRUE,"",$B153&amp;" "&amp;VLOOKUP(P$34&amp;$B153,'BASES DE DATOS'!$F$3:$J$1796,4,0)))</f>
        <v>#REF!</v>
      </c>
      <c r="Q153" t="e">
        <f>IF(LEN(Q$34&amp;$B153)&lt;&gt;20,"",IF(ISERROR(VLOOKUP(Q$34&amp;$B153,'BASES DE DATOS'!$F$3:$J$1796,4,0))=TRUE,"",$B153&amp;" "&amp;VLOOKUP(Q$34&amp;$B153,'BASES DE DATOS'!$F$3:$J$1796,4,0)))</f>
        <v>#REF!</v>
      </c>
      <c r="R153" t="e">
        <f>IF(LEN(R$34&amp;$B153)&lt;&gt;20,"",IF(ISERROR(VLOOKUP(R$34&amp;$B153,'BASES DE DATOS'!$F$3:$J$1796,4,0))=TRUE,"",$B153&amp;" "&amp;VLOOKUP(R$34&amp;$B153,'BASES DE DATOS'!$F$3:$J$1796,4,0)))</f>
        <v>#REF!</v>
      </c>
      <c r="S153" t="e">
        <f>IF(LEN(S$34&amp;$B153)&lt;&gt;20,"",IF(ISERROR(VLOOKUP(S$34&amp;$B153,'BASES DE DATOS'!$F$3:$J$1796,4,0))=TRUE,"",$B153&amp;" "&amp;VLOOKUP(S$34&amp;$B153,'BASES DE DATOS'!$F$3:$J$1796,4,0)))</f>
        <v>#REF!</v>
      </c>
      <c r="T153" t="e">
        <f>IF(LEN(T$34&amp;$B153)&lt;&gt;20,"",IF(ISERROR(VLOOKUP(T$34&amp;$B153,'BASES DE DATOS'!$F$3:$J$1796,4,0))=TRUE,"",$B153&amp;" "&amp;VLOOKUP(T$34&amp;$B153,'BASES DE DATOS'!$F$3:$J$1796,4,0)))</f>
        <v>#REF!</v>
      </c>
      <c r="U153" t="e">
        <f>IF(LEN(U$34&amp;$B153)&lt;&gt;20,"",IF(ISERROR(VLOOKUP(U$34&amp;$B153,'BASES DE DATOS'!$F$3:$J$1796,4,0))=TRUE,"",$B153&amp;" "&amp;VLOOKUP(U$34&amp;$B153,'BASES DE DATOS'!$F$3:$J$1796,4,0)))</f>
        <v>#REF!</v>
      </c>
      <c r="V153" t="e">
        <f>IF(LEN(V$34&amp;$B153)&lt;&gt;20,"",IF(ISERROR(VLOOKUP(V$34&amp;$B153,'BASES DE DATOS'!$F$3:$J$1796,4,0))=TRUE,"",$B153&amp;" "&amp;VLOOKUP(V$34&amp;$B153,'BASES DE DATOS'!$F$3:$J$1796,4,0)))</f>
        <v>#REF!</v>
      </c>
    </row>
    <row r="154" spans="1:22" x14ac:dyDescent="0.2">
      <c r="A154">
        <f t="shared" si="1"/>
        <v>747</v>
      </c>
      <c r="B154" s="2" t="s">
        <v>143</v>
      </c>
      <c r="C154" t="e">
        <f>IF(LEN(C$34&amp;$B154)&lt;&gt;20,"",IF(ISERROR(VLOOKUP(C$34&amp;$B154,'BASES DE DATOS'!$F$3:$J$1796,4,0))=TRUE,"",$B154&amp;" "&amp;VLOOKUP(C$34&amp;$B154,'BASES DE DATOS'!$F$3:$J$1796,4,0)))</f>
        <v>#REF!</v>
      </c>
      <c r="D154" t="e">
        <f>IF(LEN(D$34&amp;$B154)&lt;&gt;20,"",IF(ISERROR(VLOOKUP(D$34&amp;$B154,'BASES DE DATOS'!$F$3:$J$1796,4,0))=TRUE,"",$B154&amp;" "&amp;VLOOKUP(D$34&amp;$B154,'BASES DE DATOS'!$F$3:$J$1796,4,0)))</f>
        <v>#REF!</v>
      </c>
      <c r="E154" t="e">
        <f>IF(LEN(E$34&amp;$B154)&lt;&gt;20,"",IF(ISERROR(VLOOKUP(E$34&amp;$B154,'BASES DE DATOS'!$F$3:$J$1796,4,0))=TRUE,"",$B154&amp;" "&amp;VLOOKUP(E$34&amp;$B154,'BASES DE DATOS'!$F$3:$J$1796,4,0)))</f>
        <v>#REF!</v>
      </c>
      <c r="F154" t="e">
        <f>IF(LEN(F$34&amp;$B154)&lt;&gt;20,"",IF(ISERROR(VLOOKUP(F$34&amp;$B154,'BASES DE DATOS'!$F$3:$J$1796,4,0))=TRUE,"",$B154&amp;" "&amp;VLOOKUP(F$34&amp;$B154,'BASES DE DATOS'!$F$3:$J$1796,4,0)))</f>
        <v>#REF!</v>
      </c>
      <c r="G154" t="e">
        <f>IF(LEN(G$34&amp;$B154)&lt;&gt;20,"",IF(ISERROR(VLOOKUP(G$34&amp;$B154,'BASES DE DATOS'!$F$3:$J$1796,4,0))=TRUE,"",$B154&amp;" "&amp;VLOOKUP(G$34&amp;$B154,'BASES DE DATOS'!$F$3:$J$1796,4,0)))</f>
        <v>#REF!</v>
      </c>
      <c r="H154" t="e">
        <f>IF(LEN(H$34&amp;$B154)&lt;&gt;20,"",IF(ISERROR(VLOOKUP(H$34&amp;$B154,'BASES DE DATOS'!$F$3:$J$1796,4,0))=TRUE,"",$B154&amp;" "&amp;VLOOKUP(H$34&amp;$B154,'BASES DE DATOS'!$F$3:$J$1796,4,0)))</f>
        <v>#REF!</v>
      </c>
      <c r="I154" t="e">
        <f>IF(LEN(I$34&amp;$B154)&lt;&gt;20,"",IF(ISERROR(VLOOKUP(I$34&amp;$B154,'BASES DE DATOS'!$F$3:$J$1796,4,0))=TRUE,"",$B154&amp;" "&amp;VLOOKUP(I$34&amp;$B154,'BASES DE DATOS'!$F$3:$J$1796,4,0)))</f>
        <v>#REF!</v>
      </c>
      <c r="J154" t="e">
        <f>IF(LEN(J$34&amp;$B154)&lt;&gt;20,"",IF(ISERROR(VLOOKUP(J$34&amp;$B154,'BASES DE DATOS'!$F$3:$J$1796,4,0))=TRUE,"",$B154&amp;" "&amp;VLOOKUP(J$34&amp;$B154,'BASES DE DATOS'!$F$3:$J$1796,4,0)))</f>
        <v>#REF!</v>
      </c>
      <c r="K154" t="e">
        <f>IF(LEN(K$34&amp;$B154)&lt;&gt;20,"",IF(ISERROR(VLOOKUP(K$34&amp;$B154,'BASES DE DATOS'!$F$3:$J$1796,4,0))=TRUE,"",$B154&amp;" "&amp;VLOOKUP(K$34&amp;$B154,'BASES DE DATOS'!$F$3:$J$1796,4,0)))</f>
        <v>#REF!</v>
      </c>
      <c r="L154" t="e">
        <f>IF(LEN(L$34&amp;$B154)&lt;&gt;20,"",IF(ISERROR(VLOOKUP(L$34&amp;$B154,'BASES DE DATOS'!$F$3:$J$1796,4,0))=TRUE,"",$B154&amp;" "&amp;VLOOKUP(L$34&amp;$B154,'BASES DE DATOS'!$F$3:$J$1796,4,0)))</f>
        <v>#REF!</v>
      </c>
      <c r="M154" t="e">
        <f>IF(LEN(M$34&amp;$B154)&lt;&gt;20,"",IF(ISERROR(VLOOKUP(M$34&amp;$B154,'BASES DE DATOS'!$F$3:$J$1796,4,0))=TRUE,"",$B154&amp;" "&amp;VLOOKUP(M$34&amp;$B154,'BASES DE DATOS'!$F$3:$J$1796,4,0)))</f>
        <v>#REF!</v>
      </c>
      <c r="N154" t="e">
        <f>IF(LEN(N$34&amp;$B154)&lt;&gt;20,"",IF(ISERROR(VLOOKUP(N$34&amp;$B154,'BASES DE DATOS'!$F$3:$J$1796,4,0))=TRUE,"",$B154&amp;" "&amp;VLOOKUP(N$34&amp;$B154,'BASES DE DATOS'!$F$3:$J$1796,4,0)))</f>
        <v>#REF!</v>
      </c>
      <c r="O154" t="e">
        <f>IF(LEN(O$34&amp;$B154)&lt;&gt;20,"",IF(ISERROR(VLOOKUP(O$34&amp;$B154,'BASES DE DATOS'!$F$3:$J$1796,4,0))=TRUE,"",$B154&amp;" "&amp;VLOOKUP(O$34&amp;$B154,'BASES DE DATOS'!$F$3:$J$1796,4,0)))</f>
        <v>#REF!</v>
      </c>
      <c r="P154" t="e">
        <f>IF(LEN(P$34&amp;$B154)&lt;&gt;20,"",IF(ISERROR(VLOOKUP(P$34&amp;$B154,'BASES DE DATOS'!$F$3:$J$1796,4,0))=TRUE,"",$B154&amp;" "&amp;VLOOKUP(P$34&amp;$B154,'BASES DE DATOS'!$F$3:$J$1796,4,0)))</f>
        <v>#REF!</v>
      </c>
      <c r="Q154" t="e">
        <f>IF(LEN(Q$34&amp;$B154)&lt;&gt;20,"",IF(ISERROR(VLOOKUP(Q$34&amp;$B154,'BASES DE DATOS'!$F$3:$J$1796,4,0))=TRUE,"",$B154&amp;" "&amp;VLOOKUP(Q$34&amp;$B154,'BASES DE DATOS'!$F$3:$J$1796,4,0)))</f>
        <v>#REF!</v>
      </c>
      <c r="R154" t="e">
        <f>IF(LEN(R$34&amp;$B154)&lt;&gt;20,"",IF(ISERROR(VLOOKUP(R$34&amp;$B154,'BASES DE DATOS'!$F$3:$J$1796,4,0))=TRUE,"",$B154&amp;" "&amp;VLOOKUP(R$34&amp;$B154,'BASES DE DATOS'!$F$3:$J$1796,4,0)))</f>
        <v>#REF!</v>
      </c>
      <c r="S154" t="e">
        <f>IF(LEN(S$34&amp;$B154)&lt;&gt;20,"",IF(ISERROR(VLOOKUP(S$34&amp;$B154,'BASES DE DATOS'!$F$3:$J$1796,4,0))=TRUE,"",$B154&amp;" "&amp;VLOOKUP(S$34&amp;$B154,'BASES DE DATOS'!$F$3:$J$1796,4,0)))</f>
        <v>#REF!</v>
      </c>
      <c r="T154" t="e">
        <f>IF(LEN(T$34&amp;$B154)&lt;&gt;20,"",IF(ISERROR(VLOOKUP(T$34&amp;$B154,'BASES DE DATOS'!$F$3:$J$1796,4,0))=TRUE,"",$B154&amp;" "&amp;VLOOKUP(T$34&amp;$B154,'BASES DE DATOS'!$F$3:$J$1796,4,0)))</f>
        <v>#REF!</v>
      </c>
      <c r="U154" t="e">
        <f>IF(LEN(U$34&amp;$B154)&lt;&gt;20,"",IF(ISERROR(VLOOKUP(U$34&amp;$B154,'BASES DE DATOS'!$F$3:$J$1796,4,0))=TRUE,"",$B154&amp;" "&amp;VLOOKUP(U$34&amp;$B154,'BASES DE DATOS'!$F$3:$J$1796,4,0)))</f>
        <v>#REF!</v>
      </c>
      <c r="V154" t="e">
        <f>IF(LEN(V$34&amp;$B154)&lt;&gt;20,"",IF(ISERROR(VLOOKUP(V$34&amp;$B154,'BASES DE DATOS'!$F$3:$J$1796,4,0))=TRUE,"",$B154&amp;" "&amp;VLOOKUP(V$34&amp;$B154,'BASES DE DATOS'!$F$3:$J$1796,4,0)))</f>
        <v>#REF!</v>
      </c>
    </row>
    <row r="155" spans="1:22" x14ac:dyDescent="0.2">
      <c r="A155">
        <f t="shared" si="1"/>
        <v>753</v>
      </c>
      <c r="B155" s="2" t="s">
        <v>144</v>
      </c>
      <c r="C155" t="e">
        <f>IF(LEN(C$34&amp;$B155)&lt;&gt;20,"",IF(ISERROR(VLOOKUP(C$34&amp;$B155,'BASES DE DATOS'!$F$3:$J$1796,4,0))=TRUE,"",$B155&amp;" "&amp;VLOOKUP(C$34&amp;$B155,'BASES DE DATOS'!$F$3:$J$1796,4,0)))</f>
        <v>#REF!</v>
      </c>
      <c r="D155" t="e">
        <f>IF(LEN(D$34&amp;$B155)&lt;&gt;20,"",IF(ISERROR(VLOOKUP(D$34&amp;$B155,'BASES DE DATOS'!$F$3:$J$1796,4,0))=TRUE,"",$B155&amp;" "&amp;VLOOKUP(D$34&amp;$B155,'BASES DE DATOS'!$F$3:$J$1796,4,0)))</f>
        <v>#REF!</v>
      </c>
      <c r="E155" t="e">
        <f>IF(LEN(E$34&amp;$B155)&lt;&gt;20,"",IF(ISERROR(VLOOKUP(E$34&amp;$B155,'BASES DE DATOS'!$F$3:$J$1796,4,0))=TRUE,"",$B155&amp;" "&amp;VLOOKUP(E$34&amp;$B155,'BASES DE DATOS'!$F$3:$J$1796,4,0)))</f>
        <v>#REF!</v>
      </c>
      <c r="F155" t="e">
        <f>IF(LEN(F$34&amp;$B155)&lt;&gt;20,"",IF(ISERROR(VLOOKUP(F$34&amp;$B155,'BASES DE DATOS'!$F$3:$J$1796,4,0))=TRUE,"",$B155&amp;" "&amp;VLOOKUP(F$34&amp;$B155,'BASES DE DATOS'!$F$3:$J$1796,4,0)))</f>
        <v>#REF!</v>
      </c>
      <c r="G155" t="e">
        <f>IF(LEN(G$34&amp;$B155)&lt;&gt;20,"",IF(ISERROR(VLOOKUP(G$34&amp;$B155,'BASES DE DATOS'!$F$3:$J$1796,4,0))=TRUE,"",$B155&amp;" "&amp;VLOOKUP(G$34&amp;$B155,'BASES DE DATOS'!$F$3:$J$1796,4,0)))</f>
        <v>#REF!</v>
      </c>
      <c r="H155" t="e">
        <f>IF(LEN(H$34&amp;$B155)&lt;&gt;20,"",IF(ISERROR(VLOOKUP(H$34&amp;$B155,'BASES DE DATOS'!$F$3:$J$1796,4,0))=TRUE,"",$B155&amp;" "&amp;VLOOKUP(H$34&amp;$B155,'BASES DE DATOS'!$F$3:$J$1796,4,0)))</f>
        <v>#REF!</v>
      </c>
      <c r="I155" t="e">
        <f>IF(LEN(I$34&amp;$B155)&lt;&gt;20,"",IF(ISERROR(VLOOKUP(I$34&amp;$B155,'BASES DE DATOS'!$F$3:$J$1796,4,0))=TRUE,"",$B155&amp;" "&amp;VLOOKUP(I$34&amp;$B155,'BASES DE DATOS'!$F$3:$J$1796,4,0)))</f>
        <v>#REF!</v>
      </c>
      <c r="J155" t="e">
        <f>IF(LEN(J$34&amp;$B155)&lt;&gt;20,"",IF(ISERROR(VLOOKUP(J$34&amp;$B155,'BASES DE DATOS'!$F$3:$J$1796,4,0))=TRUE,"",$B155&amp;" "&amp;VLOOKUP(J$34&amp;$B155,'BASES DE DATOS'!$F$3:$J$1796,4,0)))</f>
        <v>#REF!</v>
      </c>
      <c r="K155" t="e">
        <f>IF(LEN(K$34&amp;$B155)&lt;&gt;20,"",IF(ISERROR(VLOOKUP(K$34&amp;$B155,'BASES DE DATOS'!$F$3:$J$1796,4,0))=TRUE,"",$B155&amp;" "&amp;VLOOKUP(K$34&amp;$B155,'BASES DE DATOS'!$F$3:$J$1796,4,0)))</f>
        <v>#REF!</v>
      </c>
      <c r="L155" t="e">
        <f>IF(LEN(L$34&amp;$B155)&lt;&gt;20,"",IF(ISERROR(VLOOKUP(L$34&amp;$B155,'BASES DE DATOS'!$F$3:$J$1796,4,0))=TRUE,"",$B155&amp;" "&amp;VLOOKUP(L$34&amp;$B155,'BASES DE DATOS'!$F$3:$J$1796,4,0)))</f>
        <v>#REF!</v>
      </c>
      <c r="M155" t="e">
        <f>IF(LEN(M$34&amp;$B155)&lt;&gt;20,"",IF(ISERROR(VLOOKUP(M$34&amp;$B155,'BASES DE DATOS'!$F$3:$J$1796,4,0))=TRUE,"",$B155&amp;" "&amp;VLOOKUP(M$34&amp;$B155,'BASES DE DATOS'!$F$3:$J$1796,4,0)))</f>
        <v>#REF!</v>
      </c>
      <c r="N155" t="e">
        <f>IF(LEN(N$34&amp;$B155)&lt;&gt;20,"",IF(ISERROR(VLOOKUP(N$34&amp;$B155,'BASES DE DATOS'!$F$3:$J$1796,4,0))=TRUE,"",$B155&amp;" "&amp;VLOOKUP(N$34&amp;$B155,'BASES DE DATOS'!$F$3:$J$1796,4,0)))</f>
        <v>#REF!</v>
      </c>
      <c r="O155" t="e">
        <f>IF(LEN(O$34&amp;$B155)&lt;&gt;20,"",IF(ISERROR(VLOOKUP(O$34&amp;$B155,'BASES DE DATOS'!$F$3:$J$1796,4,0))=TRUE,"",$B155&amp;" "&amp;VLOOKUP(O$34&amp;$B155,'BASES DE DATOS'!$F$3:$J$1796,4,0)))</f>
        <v>#REF!</v>
      </c>
      <c r="P155" t="e">
        <f>IF(LEN(P$34&amp;$B155)&lt;&gt;20,"",IF(ISERROR(VLOOKUP(P$34&amp;$B155,'BASES DE DATOS'!$F$3:$J$1796,4,0))=TRUE,"",$B155&amp;" "&amp;VLOOKUP(P$34&amp;$B155,'BASES DE DATOS'!$F$3:$J$1796,4,0)))</f>
        <v>#REF!</v>
      </c>
      <c r="Q155" t="e">
        <f>IF(LEN(Q$34&amp;$B155)&lt;&gt;20,"",IF(ISERROR(VLOOKUP(Q$34&amp;$B155,'BASES DE DATOS'!$F$3:$J$1796,4,0))=TRUE,"",$B155&amp;" "&amp;VLOOKUP(Q$34&amp;$B155,'BASES DE DATOS'!$F$3:$J$1796,4,0)))</f>
        <v>#REF!</v>
      </c>
      <c r="R155" t="e">
        <f>IF(LEN(R$34&amp;$B155)&lt;&gt;20,"",IF(ISERROR(VLOOKUP(R$34&amp;$B155,'BASES DE DATOS'!$F$3:$J$1796,4,0))=TRUE,"",$B155&amp;" "&amp;VLOOKUP(R$34&amp;$B155,'BASES DE DATOS'!$F$3:$J$1796,4,0)))</f>
        <v>#REF!</v>
      </c>
      <c r="S155" t="e">
        <f>IF(LEN(S$34&amp;$B155)&lt;&gt;20,"",IF(ISERROR(VLOOKUP(S$34&amp;$B155,'BASES DE DATOS'!$F$3:$J$1796,4,0))=TRUE,"",$B155&amp;" "&amp;VLOOKUP(S$34&amp;$B155,'BASES DE DATOS'!$F$3:$J$1796,4,0)))</f>
        <v>#REF!</v>
      </c>
      <c r="T155" t="e">
        <f>IF(LEN(T$34&amp;$B155)&lt;&gt;20,"",IF(ISERROR(VLOOKUP(T$34&amp;$B155,'BASES DE DATOS'!$F$3:$J$1796,4,0))=TRUE,"",$B155&amp;" "&amp;VLOOKUP(T$34&amp;$B155,'BASES DE DATOS'!$F$3:$J$1796,4,0)))</f>
        <v>#REF!</v>
      </c>
      <c r="U155" t="e">
        <f>IF(LEN(U$34&amp;$B155)&lt;&gt;20,"",IF(ISERROR(VLOOKUP(U$34&amp;$B155,'BASES DE DATOS'!$F$3:$J$1796,4,0))=TRUE,"",$B155&amp;" "&amp;VLOOKUP(U$34&amp;$B155,'BASES DE DATOS'!$F$3:$J$1796,4,0)))</f>
        <v>#REF!</v>
      </c>
      <c r="V155" t="e">
        <f>IF(LEN(V$34&amp;$B155)&lt;&gt;20,"",IF(ISERROR(VLOOKUP(V$34&amp;$B155,'BASES DE DATOS'!$F$3:$J$1796,4,0))=TRUE,"",$B155&amp;" "&amp;VLOOKUP(V$34&amp;$B155,'BASES DE DATOS'!$F$3:$J$1796,4,0)))</f>
        <v>#REF!</v>
      </c>
    </row>
    <row r="156" spans="1:22" x14ac:dyDescent="0.2">
      <c r="A156">
        <f t="shared" si="1"/>
        <v>759</v>
      </c>
      <c r="B156" s="2" t="s">
        <v>145</v>
      </c>
      <c r="C156" t="e">
        <f>IF(LEN(C$34&amp;$B156)&lt;&gt;20,"",IF(ISERROR(VLOOKUP(C$34&amp;$B156,'BASES DE DATOS'!$F$3:$J$1796,4,0))=TRUE,"",$B156&amp;" "&amp;VLOOKUP(C$34&amp;$B156,'BASES DE DATOS'!$F$3:$J$1796,4,0)))</f>
        <v>#REF!</v>
      </c>
      <c r="D156" t="e">
        <f>IF(LEN(D$34&amp;$B156)&lt;&gt;20,"",IF(ISERROR(VLOOKUP(D$34&amp;$B156,'BASES DE DATOS'!$F$3:$J$1796,4,0))=TRUE,"",$B156&amp;" "&amp;VLOOKUP(D$34&amp;$B156,'BASES DE DATOS'!$F$3:$J$1796,4,0)))</f>
        <v>#REF!</v>
      </c>
      <c r="E156" t="e">
        <f>IF(LEN(E$34&amp;$B156)&lt;&gt;20,"",IF(ISERROR(VLOOKUP(E$34&amp;$B156,'BASES DE DATOS'!$F$3:$J$1796,4,0))=TRUE,"",$B156&amp;" "&amp;VLOOKUP(E$34&amp;$B156,'BASES DE DATOS'!$F$3:$J$1796,4,0)))</f>
        <v>#REF!</v>
      </c>
      <c r="F156" t="e">
        <f>IF(LEN(F$34&amp;$B156)&lt;&gt;20,"",IF(ISERROR(VLOOKUP(F$34&amp;$B156,'BASES DE DATOS'!$F$3:$J$1796,4,0))=TRUE,"",$B156&amp;" "&amp;VLOOKUP(F$34&amp;$B156,'BASES DE DATOS'!$F$3:$J$1796,4,0)))</f>
        <v>#REF!</v>
      </c>
      <c r="G156" t="e">
        <f>IF(LEN(G$34&amp;$B156)&lt;&gt;20,"",IF(ISERROR(VLOOKUP(G$34&amp;$B156,'BASES DE DATOS'!$F$3:$J$1796,4,0))=TRUE,"",$B156&amp;" "&amp;VLOOKUP(G$34&amp;$B156,'BASES DE DATOS'!$F$3:$J$1796,4,0)))</f>
        <v>#REF!</v>
      </c>
      <c r="H156" t="e">
        <f>IF(LEN(H$34&amp;$B156)&lt;&gt;20,"",IF(ISERROR(VLOOKUP(H$34&amp;$B156,'BASES DE DATOS'!$F$3:$J$1796,4,0))=TRUE,"",$B156&amp;" "&amp;VLOOKUP(H$34&amp;$B156,'BASES DE DATOS'!$F$3:$J$1796,4,0)))</f>
        <v>#REF!</v>
      </c>
      <c r="I156" t="e">
        <f>IF(LEN(I$34&amp;$B156)&lt;&gt;20,"",IF(ISERROR(VLOOKUP(I$34&amp;$B156,'BASES DE DATOS'!$F$3:$J$1796,4,0))=TRUE,"",$B156&amp;" "&amp;VLOOKUP(I$34&amp;$B156,'BASES DE DATOS'!$F$3:$J$1796,4,0)))</f>
        <v>#REF!</v>
      </c>
      <c r="J156" t="e">
        <f>IF(LEN(J$34&amp;$B156)&lt;&gt;20,"",IF(ISERROR(VLOOKUP(J$34&amp;$B156,'BASES DE DATOS'!$F$3:$J$1796,4,0))=TRUE,"",$B156&amp;" "&amp;VLOOKUP(J$34&amp;$B156,'BASES DE DATOS'!$F$3:$J$1796,4,0)))</f>
        <v>#REF!</v>
      </c>
      <c r="K156" t="e">
        <f>IF(LEN(K$34&amp;$B156)&lt;&gt;20,"",IF(ISERROR(VLOOKUP(K$34&amp;$B156,'BASES DE DATOS'!$F$3:$J$1796,4,0))=TRUE,"",$B156&amp;" "&amp;VLOOKUP(K$34&amp;$B156,'BASES DE DATOS'!$F$3:$J$1796,4,0)))</f>
        <v>#REF!</v>
      </c>
      <c r="L156" t="e">
        <f>IF(LEN(L$34&amp;$B156)&lt;&gt;20,"",IF(ISERROR(VLOOKUP(L$34&amp;$B156,'BASES DE DATOS'!$F$3:$J$1796,4,0))=TRUE,"",$B156&amp;" "&amp;VLOOKUP(L$34&amp;$B156,'BASES DE DATOS'!$F$3:$J$1796,4,0)))</f>
        <v>#REF!</v>
      </c>
      <c r="M156" t="e">
        <f>IF(LEN(M$34&amp;$B156)&lt;&gt;20,"",IF(ISERROR(VLOOKUP(M$34&amp;$B156,'BASES DE DATOS'!$F$3:$J$1796,4,0))=TRUE,"",$B156&amp;" "&amp;VLOOKUP(M$34&amp;$B156,'BASES DE DATOS'!$F$3:$J$1796,4,0)))</f>
        <v>#REF!</v>
      </c>
      <c r="N156" t="e">
        <f>IF(LEN(N$34&amp;$B156)&lt;&gt;20,"",IF(ISERROR(VLOOKUP(N$34&amp;$B156,'BASES DE DATOS'!$F$3:$J$1796,4,0))=TRUE,"",$B156&amp;" "&amp;VLOOKUP(N$34&amp;$B156,'BASES DE DATOS'!$F$3:$J$1796,4,0)))</f>
        <v>#REF!</v>
      </c>
      <c r="O156" t="e">
        <f>IF(LEN(O$34&amp;$B156)&lt;&gt;20,"",IF(ISERROR(VLOOKUP(O$34&amp;$B156,'BASES DE DATOS'!$F$3:$J$1796,4,0))=TRUE,"",$B156&amp;" "&amp;VLOOKUP(O$34&amp;$B156,'BASES DE DATOS'!$F$3:$J$1796,4,0)))</f>
        <v>#REF!</v>
      </c>
      <c r="P156" t="e">
        <f>IF(LEN(P$34&amp;$B156)&lt;&gt;20,"",IF(ISERROR(VLOOKUP(P$34&amp;$B156,'BASES DE DATOS'!$F$3:$J$1796,4,0))=TRUE,"",$B156&amp;" "&amp;VLOOKUP(P$34&amp;$B156,'BASES DE DATOS'!$F$3:$J$1796,4,0)))</f>
        <v>#REF!</v>
      </c>
      <c r="Q156" t="e">
        <f>IF(LEN(Q$34&amp;$B156)&lt;&gt;20,"",IF(ISERROR(VLOOKUP(Q$34&amp;$B156,'BASES DE DATOS'!$F$3:$J$1796,4,0))=TRUE,"",$B156&amp;" "&amp;VLOOKUP(Q$34&amp;$B156,'BASES DE DATOS'!$F$3:$J$1796,4,0)))</f>
        <v>#REF!</v>
      </c>
      <c r="R156" t="e">
        <f>IF(LEN(R$34&amp;$B156)&lt;&gt;20,"",IF(ISERROR(VLOOKUP(R$34&amp;$B156,'BASES DE DATOS'!$F$3:$J$1796,4,0))=TRUE,"",$B156&amp;" "&amp;VLOOKUP(R$34&amp;$B156,'BASES DE DATOS'!$F$3:$J$1796,4,0)))</f>
        <v>#REF!</v>
      </c>
      <c r="S156" t="e">
        <f>IF(LEN(S$34&amp;$B156)&lt;&gt;20,"",IF(ISERROR(VLOOKUP(S$34&amp;$B156,'BASES DE DATOS'!$F$3:$J$1796,4,0))=TRUE,"",$B156&amp;" "&amp;VLOOKUP(S$34&amp;$B156,'BASES DE DATOS'!$F$3:$J$1796,4,0)))</f>
        <v>#REF!</v>
      </c>
      <c r="T156" t="e">
        <f>IF(LEN(T$34&amp;$B156)&lt;&gt;20,"",IF(ISERROR(VLOOKUP(T$34&amp;$B156,'BASES DE DATOS'!$F$3:$J$1796,4,0))=TRUE,"",$B156&amp;" "&amp;VLOOKUP(T$34&amp;$B156,'BASES DE DATOS'!$F$3:$J$1796,4,0)))</f>
        <v>#REF!</v>
      </c>
      <c r="U156" t="e">
        <f>IF(LEN(U$34&amp;$B156)&lt;&gt;20,"",IF(ISERROR(VLOOKUP(U$34&amp;$B156,'BASES DE DATOS'!$F$3:$J$1796,4,0))=TRUE,"",$B156&amp;" "&amp;VLOOKUP(U$34&amp;$B156,'BASES DE DATOS'!$F$3:$J$1796,4,0)))</f>
        <v>#REF!</v>
      </c>
      <c r="V156" t="e">
        <f>IF(LEN(V$34&amp;$B156)&lt;&gt;20,"",IF(ISERROR(VLOOKUP(V$34&amp;$B156,'BASES DE DATOS'!$F$3:$J$1796,4,0))=TRUE,"",$B156&amp;" "&amp;VLOOKUP(V$34&amp;$B156,'BASES DE DATOS'!$F$3:$J$1796,4,0)))</f>
        <v>#REF!</v>
      </c>
    </row>
    <row r="157" spans="1:22" x14ac:dyDescent="0.2">
      <c r="A157">
        <f t="shared" si="1"/>
        <v>765</v>
      </c>
      <c r="B157" s="2" t="s">
        <v>146</v>
      </c>
      <c r="C157" t="e">
        <f>IF(LEN(C$34&amp;$B157)&lt;&gt;20,"",IF(ISERROR(VLOOKUP(C$34&amp;$B157,'BASES DE DATOS'!$F$3:$J$1796,4,0))=TRUE,"",$B157&amp;" "&amp;VLOOKUP(C$34&amp;$B157,'BASES DE DATOS'!$F$3:$J$1796,4,0)))</f>
        <v>#REF!</v>
      </c>
      <c r="D157" t="e">
        <f>IF(LEN(D$34&amp;$B157)&lt;&gt;20,"",IF(ISERROR(VLOOKUP(D$34&amp;$B157,'BASES DE DATOS'!$F$3:$J$1796,4,0))=TRUE,"",$B157&amp;" "&amp;VLOOKUP(D$34&amp;$B157,'BASES DE DATOS'!$F$3:$J$1796,4,0)))</f>
        <v>#REF!</v>
      </c>
      <c r="E157" t="e">
        <f>IF(LEN(E$34&amp;$B157)&lt;&gt;20,"",IF(ISERROR(VLOOKUP(E$34&amp;$B157,'BASES DE DATOS'!$F$3:$J$1796,4,0))=TRUE,"",$B157&amp;" "&amp;VLOOKUP(E$34&amp;$B157,'BASES DE DATOS'!$F$3:$J$1796,4,0)))</f>
        <v>#REF!</v>
      </c>
      <c r="F157" t="e">
        <f>IF(LEN(F$34&amp;$B157)&lt;&gt;20,"",IF(ISERROR(VLOOKUP(F$34&amp;$B157,'BASES DE DATOS'!$F$3:$J$1796,4,0))=TRUE,"",$B157&amp;" "&amp;VLOOKUP(F$34&amp;$B157,'BASES DE DATOS'!$F$3:$J$1796,4,0)))</f>
        <v>#REF!</v>
      </c>
      <c r="G157" t="e">
        <f>IF(LEN(G$34&amp;$B157)&lt;&gt;20,"",IF(ISERROR(VLOOKUP(G$34&amp;$B157,'BASES DE DATOS'!$F$3:$J$1796,4,0))=TRUE,"",$B157&amp;" "&amp;VLOOKUP(G$34&amp;$B157,'BASES DE DATOS'!$F$3:$J$1796,4,0)))</f>
        <v>#REF!</v>
      </c>
      <c r="H157" t="e">
        <f>IF(LEN(H$34&amp;$B157)&lt;&gt;20,"",IF(ISERROR(VLOOKUP(H$34&amp;$B157,'BASES DE DATOS'!$F$3:$J$1796,4,0))=TRUE,"",$B157&amp;" "&amp;VLOOKUP(H$34&amp;$B157,'BASES DE DATOS'!$F$3:$J$1796,4,0)))</f>
        <v>#REF!</v>
      </c>
      <c r="I157" t="e">
        <f>IF(LEN(I$34&amp;$B157)&lt;&gt;20,"",IF(ISERROR(VLOOKUP(I$34&amp;$B157,'BASES DE DATOS'!$F$3:$J$1796,4,0))=TRUE,"",$B157&amp;" "&amp;VLOOKUP(I$34&amp;$B157,'BASES DE DATOS'!$F$3:$J$1796,4,0)))</f>
        <v>#REF!</v>
      </c>
      <c r="J157" t="e">
        <f>IF(LEN(J$34&amp;$B157)&lt;&gt;20,"",IF(ISERROR(VLOOKUP(J$34&amp;$B157,'BASES DE DATOS'!$F$3:$J$1796,4,0))=TRUE,"",$B157&amp;" "&amp;VLOOKUP(J$34&amp;$B157,'BASES DE DATOS'!$F$3:$J$1796,4,0)))</f>
        <v>#REF!</v>
      </c>
      <c r="K157" t="e">
        <f>IF(LEN(K$34&amp;$B157)&lt;&gt;20,"",IF(ISERROR(VLOOKUP(K$34&amp;$B157,'BASES DE DATOS'!$F$3:$J$1796,4,0))=TRUE,"",$B157&amp;" "&amp;VLOOKUP(K$34&amp;$B157,'BASES DE DATOS'!$F$3:$J$1796,4,0)))</f>
        <v>#REF!</v>
      </c>
      <c r="L157" t="e">
        <f>IF(LEN(L$34&amp;$B157)&lt;&gt;20,"",IF(ISERROR(VLOOKUP(L$34&amp;$B157,'BASES DE DATOS'!$F$3:$J$1796,4,0))=TRUE,"",$B157&amp;" "&amp;VLOOKUP(L$34&amp;$B157,'BASES DE DATOS'!$F$3:$J$1796,4,0)))</f>
        <v>#REF!</v>
      </c>
      <c r="M157" t="e">
        <f>IF(LEN(M$34&amp;$B157)&lt;&gt;20,"",IF(ISERROR(VLOOKUP(M$34&amp;$B157,'BASES DE DATOS'!$F$3:$J$1796,4,0))=TRUE,"",$B157&amp;" "&amp;VLOOKUP(M$34&amp;$B157,'BASES DE DATOS'!$F$3:$J$1796,4,0)))</f>
        <v>#REF!</v>
      </c>
      <c r="N157" t="e">
        <f>IF(LEN(N$34&amp;$B157)&lt;&gt;20,"",IF(ISERROR(VLOOKUP(N$34&amp;$B157,'BASES DE DATOS'!$F$3:$J$1796,4,0))=TRUE,"",$B157&amp;" "&amp;VLOOKUP(N$34&amp;$B157,'BASES DE DATOS'!$F$3:$J$1796,4,0)))</f>
        <v>#REF!</v>
      </c>
      <c r="O157" t="e">
        <f>IF(LEN(O$34&amp;$B157)&lt;&gt;20,"",IF(ISERROR(VLOOKUP(O$34&amp;$B157,'BASES DE DATOS'!$F$3:$J$1796,4,0))=TRUE,"",$B157&amp;" "&amp;VLOOKUP(O$34&amp;$B157,'BASES DE DATOS'!$F$3:$J$1796,4,0)))</f>
        <v>#REF!</v>
      </c>
      <c r="P157" t="e">
        <f>IF(LEN(P$34&amp;$B157)&lt;&gt;20,"",IF(ISERROR(VLOOKUP(P$34&amp;$B157,'BASES DE DATOS'!$F$3:$J$1796,4,0))=TRUE,"",$B157&amp;" "&amp;VLOOKUP(P$34&amp;$B157,'BASES DE DATOS'!$F$3:$J$1796,4,0)))</f>
        <v>#REF!</v>
      </c>
      <c r="Q157" t="e">
        <f>IF(LEN(Q$34&amp;$B157)&lt;&gt;20,"",IF(ISERROR(VLOOKUP(Q$34&amp;$B157,'BASES DE DATOS'!$F$3:$J$1796,4,0))=TRUE,"",$B157&amp;" "&amp;VLOOKUP(Q$34&amp;$B157,'BASES DE DATOS'!$F$3:$J$1796,4,0)))</f>
        <v>#REF!</v>
      </c>
      <c r="R157" t="e">
        <f>IF(LEN(R$34&amp;$B157)&lt;&gt;20,"",IF(ISERROR(VLOOKUP(R$34&amp;$B157,'BASES DE DATOS'!$F$3:$J$1796,4,0))=TRUE,"",$B157&amp;" "&amp;VLOOKUP(R$34&amp;$B157,'BASES DE DATOS'!$F$3:$J$1796,4,0)))</f>
        <v>#REF!</v>
      </c>
      <c r="S157" t="e">
        <f>IF(LEN(S$34&amp;$B157)&lt;&gt;20,"",IF(ISERROR(VLOOKUP(S$34&amp;$B157,'BASES DE DATOS'!$F$3:$J$1796,4,0))=TRUE,"",$B157&amp;" "&amp;VLOOKUP(S$34&amp;$B157,'BASES DE DATOS'!$F$3:$J$1796,4,0)))</f>
        <v>#REF!</v>
      </c>
      <c r="T157" t="e">
        <f>IF(LEN(T$34&amp;$B157)&lt;&gt;20,"",IF(ISERROR(VLOOKUP(T$34&amp;$B157,'BASES DE DATOS'!$F$3:$J$1796,4,0))=TRUE,"",$B157&amp;" "&amp;VLOOKUP(T$34&amp;$B157,'BASES DE DATOS'!$F$3:$J$1796,4,0)))</f>
        <v>#REF!</v>
      </c>
      <c r="U157" t="e">
        <f>IF(LEN(U$34&amp;$B157)&lt;&gt;20,"",IF(ISERROR(VLOOKUP(U$34&amp;$B157,'BASES DE DATOS'!$F$3:$J$1796,4,0))=TRUE,"",$B157&amp;" "&amp;VLOOKUP(U$34&amp;$B157,'BASES DE DATOS'!$F$3:$J$1796,4,0)))</f>
        <v>#REF!</v>
      </c>
      <c r="V157" t="e">
        <f>IF(LEN(V$34&amp;$B157)&lt;&gt;20,"",IF(ISERROR(VLOOKUP(V$34&amp;$B157,'BASES DE DATOS'!$F$3:$J$1796,4,0))=TRUE,"",$B157&amp;" "&amp;VLOOKUP(V$34&amp;$B157,'BASES DE DATOS'!$F$3:$J$1796,4,0)))</f>
        <v>#REF!</v>
      </c>
    </row>
    <row r="158" spans="1:22" x14ac:dyDescent="0.2">
      <c r="A158">
        <f t="shared" si="1"/>
        <v>771</v>
      </c>
      <c r="B158" s="2" t="s">
        <v>147</v>
      </c>
      <c r="C158" t="e">
        <f>IF(LEN(C$34&amp;$B158)&lt;&gt;20,"",IF(ISERROR(VLOOKUP(C$34&amp;$B158,'BASES DE DATOS'!$F$3:$J$1796,4,0))=TRUE,"",$B158&amp;" "&amp;VLOOKUP(C$34&amp;$B158,'BASES DE DATOS'!$F$3:$J$1796,4,0)))</f>
        <v>#REF!</v>
      </c>
      <c r="D158" t="e">
        <f>IF(LEN(D$34&amp;$B158)&lt;&gt;20,"",IF(ISERROR(VLOOKUP(D$34&amp;$B158,'BASES DE DATOS'!$F$3:$J$1796,4,0))=TRUE,"",$B158&amp;" "&amp;VLOOKUP(D$34&amp;$B158,'BASES DE DATOS'!$F$3:$J$1796,4,0)))</f>
        <v>#REF!</v>
      </c>
      <c r="E158" t="e">
        <f>IF(LEN(E$34&amp;$B158)&lt;&gt;20,"",IF(ISERROR(VLOOKUP(E$34&amp;$B158,'BASES DE DATOS'!$F$3:$J$1796,4,0))=TRUE,"",$B158&amp;" "&amp;VLOOKUP(E$34&amp;$B158,'BASES DE DATOS'!$F$3:$J$1796,4,0)))</f>
        <v>#REF!</v>
      </c>
      <c r="F158" t="e">
        <f>IF(LEN(F$34&amp;$B158)&lt;&gt;20,"",IF(ISERROR(VLOOKUP(F$34&amp;$B158,'BASES DE DATOS'!$F$3:$J$1796,4,0))=TRUE,"",$B158&amp;" "&amp;VLOOKUP(F$34&amp;$B158,'BASES DE DATOS'!$F$3:$J$1796,4,0)))</f>
        <v>#REF!</v>
      </c>
      <c r="G158" t="e">
        <f>IF(LEN(G$34&amp;$B158)&lt;&gt;20,"",IF(ISERROR(VLOOKUP(G$34&amp;$B158,'BASES DE DATOS'!$F$3:$J$1796,4,0))=TRUE,"",$B158&amp;" "&amp;VLOOKUP(G$34&amp;$B158,'BASES DE DATOS'!$F$3:$J$1796,4,0)))</f>
        <v>#REF!</v>
      </c>
      <c r="H158" t="e">
        <f>IF(LEN(H$34&amp;$B158)&lt;&gt;20,"",IF(ISERROR(VLOOKUP(H$34&amp;$B158,'BASES DE DATOS'!$F$3:$J$1796,4,0))=TRUE,"",$B158&amp;" "&amp;VLOOKUP(H$34&amp;$B158,'BASES DE DATOS'!$F$3:$J$1796,4,0)))</f>
        <v>#REF!</v>
      </c>
      <c r="I158" t="e">
        <f>IF(LEN(I$34&amp;$B158)&lt;&gt;20,"",IF(ISERROR(VLOOKUP(I$34&amp;$B158,'BASES DE DATOS'!$F$3:$J$1796,4,0))=TRUE,"",$B158&amp;" "&amp;VLOOKUP(I$34&amp;$B158,'BASES DE DATOS'!$F$3:$J$1796,4,0)))</f>
        <v>#REF!</v>
      </c>
      <c r="J158" t="e">
        <f>IF(LEN(J$34&amp;$B158)&lt;&gt;20,"",IF(ISERROR(VLOOKUP(J$34&amp;$B158,'BASES DE DATOS'!$F$3:$J$1796,4,0))=TRUE,"",$B158&amp;" "&amp;VLOOKUP(J$34&amp;$B158,'BASES DE DATOS'!$F$3:$J$1796,4,0)))</f>
        <v>#REF!</v>
      </c>
      <c r="K158" t="e">
        <f>IF(LEN(K$34&amp;$B158)&lt;&gt;20,"",IF(ISERROR(VLOOKUP(K$34&amp;$B158,'BASES DE DATOS'!$F$3:$J$1796,4,0))=TRUE,"",$B158&amp;" "&amp;VLOOKUP(K$34&amp;$B158,'BASES DE DATOS'!$F$3:$J$1796,4,0)))</f>
        <v>#REF!</v>
      </c>
      <c r="L158" t="e">
        <f>IF(LEN(L$34&amp;$B158)&lt;&gt;20,"",IF(ISERROR(VLOOKUP(L$34&amp;$B158,'BASES DE DATOS'!$F$3:$J$1796,4,0))=TRUE,"",$B158&amp;" "&amp;VLOOKUP(L$34&amp;$B158,'BASES DE DATOS'!$F$3:$J$1796,4,0)))</f>
        <v>#REF!</v>
      </c>
      <c r="M158" t="e">
        <f>IF(LEN(M$34&amp;$B158)&lt;&gt;20,"",IF(ISERROR(VLOOKUP(M$34&amp;$B158,'BASES DE DATOS'!$F$3:$J$1796,4,0))=TRUE,"",$B158&amp;" "&amp;VLOOKUP(M$34&amp;$B158,'BASES DE DATOS'!$F$3:$J$1796,4,0)))</f>
        <v>#REF!</v>
      </c>
      <c r="N158" t="e">
        <f>IF(LEN(N$34&amp;$B158)&lt;&gt;20,"",IF(ISERROR(VLOOKUP(N$34&amp;$B158,'BASES DE DATOS'!$F$3:$J$1796,4,0))=TRUE,"",$B158&amp;" "&amp;VLOOKUP(N$34&amp;$B158,'BASES DE DATOS'!$F$3:$J$1796,4,0)))</f>
        <v>#REF!</v>
      </c>
      <c r="O158" t="e">
        <f>IF(LEN(O$34&amp;$B158)&lt;&gt;20,"",IF(ISERROR(VLOOKUP(O$34&amp;$B158,'BASES DE DATOS'!$F$3:$J$1796,4,0))=TRUE,"",$B158&amp;" "&amp;VLOOKUP(O$34&amp;$B158,'BASES DE DATOS'!$F$3:$J$1796,4,0)))</f>
        <v>#REF!</v>
      </c>
      <c r="P158" t="e">
        <f>IF(LEN(P$34&amp;$B158)&lt;&gt;20,"",IF(ISERROR(VLOOKUP(P$34&amp;$B158,'BASES DE DATOS'!$F$3:$J$1796,4,0))=TRUE,"",$B158&amp;" "&amp;VLOOKUP(P$34&amp;$B158,'BASES DE DATOS'!$F$3:$J$1796,4,0)))</f>
        <v>#REF!</v>
      </c>
      <c r="Q158" t="e">
        <f>IF(LEN(Q$34&amp;$B158)&lt;&gt;20,"",IF(ISERROR(VLOOKUP(Q$34&amp;$B158,'BASES DE DATOS'!$F$3:$J$1796,4,0))=TRUE,"",$B158&amp;" "&amp;VLOOKUP(Q$34&amp;$B158,'BASES DE DATOS'!$F$3:$J$1796,4,0)))</f>
        <v>#REF!</v>
      </c>
      <c r="R158" t="e">
        <f>IF(LEN(R$34&amp;$B158)&lt;&gt;20,"",IF(ISERROR(VLOOKUP(R$34&amp;$B158,'BASES DE DATOS'!$F$3:$J$1796,4,0))=TRUE,"",$B158&amp;" "&amp;VLOOKUP(R$34&amp;$B158,'BASES DE DATOS'!$F$3:$J$1796,4,0)))</f>
        <v>#REF!</v>
      </c>
      <c r="S158" t="e">
        <f>IF(LEN(S$34&amp;$B158)&lt;&gt;20,"",IF(ISERROR(VLOOKUP(S$34&amp;$B158,'BASES DE DATOS'!$F$3:$J$1796,4,0))=TRUE,"",$B158&amp;" "&amp;VLOOKUP(S$34&amp;$B158,'BASES DE DATOS'!$F$3:$J$1796,4,0)))</f>
        <v>#REF!</v>
      </c>
      <c r="T158" t="e">
        <f>IF(LEN(T$34&amp;$B158)&lt;&gt;20,"",IF(ISERROR(VLOOKUP(T$34&amp;$B158,'BASES DE DATOS'!$F$3:$J$1796,4,0))=TRUE,"",$B158&amp;" "&amp;VLOOKUP(T$34&amp;$B158,'BASES DE DATOS'!$F$3:$J$1796,4,0)))</f>
        <v>#REF!</v>
      </c>
      <c r="U158" t="e">
        <f>IF(LEN(U$34&amp;$B158)&lt;&gt;20,"",IF(ISERROR(VLOOKUP(U$34&amp;$B158,'BASES DE DATOS'!$F$3:$J$1796,4,0))=TRUE,"",$B158&amp;" "&amp;VLOOKUP(U$34&amp;$B158,'BASES DE DATOS'!$F$3:$J$1796,4,0)))</f>
        <v>#REF!</v>
      </c>
      <c r="V158" t="e">
        <f>IF(LEN(V$34&amp;$B158)&lt;&gt;20,"",IF(ISERROR(VLOOKUP(V$34&amp;$B158,'BASES DE DATOS'!$F$3:$J$1796,4,0))=TRUE,"",$B158&amp;" "&amp;VLOOKUP(V$34&amp;$B158,'BASES DE DATOS'!$F$3:$J$1796,4,0)))</f>
        <v>#REF!</v>
      </c>
    </row>
    <row r="159" spans="1:22" x14ac:dyDescent="0.2">
      <c r="A159">
        <f t="shared" si="1"/>
        <v>777</v>
      </c>
      <c r="B159" s="2" t="s">
        <v>148</v>
      </c>
      <c r="C159" t="e">
        <f>IF(LEN(C$34&amp;$B159)&lt;&gt;20,"",IF(ISERROR(VLOOKUP(C$34&amp;$B159,'BASES DE DATOS'!$F$3:$J$1796,4,0))=TRUE,"",$B159&amp;" "&amp;VLOOKUP(C$34&amp;$B159,'BASES DE DATOS'!$F$3:$J$1796,4,0)))</f>
        <v>#REF!</v>
      </c>
      <c r="D159" t="e">
        <f>IF(LEN(D$34&amp;$B159)&lt;&gt;20,"",IF(ISERROR(VLOOKUP(D$34&amp;$B159,'BASES DE DATOS'!$F$3:$J$1796,4,0))=TRUE,"",$B159&amp;" "&amp;VLOOKUP(D$34&amp;$B159,'BASES DE DATOS'!$F$3:$J$1796,4,0)))</f>
        <v>#REF!</v>
      </c>
      <c r="E159" t="e">
        <f>IF(LEN(E$34&amp;$B159)&lt;&gt;20,"",IF(ISERROR(VLOOKUP(E$34&amp;$B159,'BASES DE DATOS'!$F$3:$J$1796,4,0))=TRUE,"",$B159&amp;" "&amp;VLOOKUP(E$34&amp;$B159,'BASES DE DATOS'!$F$3:$J$1796,4,0)))</f>
        <v>#REF!</v>
      </c>
      <c r="F159" t="e">
        <f>IF(LEN(F$34&amp;$B159)&lt;&gt;20,"",IF(ISERROR(VLOOKUP(F$34&amp;$B159,'BASES DE DATOS'!$F$3:$J$1796,4,0))=TRUE,"",$B159&amp;" "&amp;VLOOKUP(F$34&amp;$B159,'BASES DE DATOS'!$F$3:$J$1796,4,0)))</f>
        <v>#REF!</v>
      </c>
      <c r="G159" t="e">
        <f>IF(LEN(G$34&amp;$B159)&lt;&gt;20,"",IF(ISERROR(VLOOKUP(G$34&amp;$B159,'BASES DE DATOS'!$F$3:$J$1796,4,0))=TRUE,"",$B159&amp;" "&amp;VLOOKUP(G$34&amp;$B159,'BASES DE DATOS'!$F$3:$J$1796,4,0)))</f>
        <v>#REF!</v>
      </c>
      <c r="H159" t="e">
        <f>IF(LEN(H$34&amp;$B159)&lt;&gt;20,"",IF(ISERROR(VLOOKUP(H$34&amp;$B159,'BASES DE DATOS'!$F$3:$J$1796,4,0))=TRUE,"",$B159&amp;" "&amp;VLOOKUP(H$34&amp;$B159,'BASES DE DATOS'!$F$3:$J$1796,4,0)))</f>
        <v>#REF!</v>
      </c>
      <c r="I159" t="e">
        <f>IF(LEN(I$34&amp;$B159)&lt;&gt;20,"",IF(ISERROR(VLOOKUP(I$34&amp;$B159,'BASES DE DATOS'!$F$3:$J$1796,4,0))=TRUE,"",$B159&amp;" "&amp;VLOOKUP(I$34&amp;$B159,'BASES DE DATOS'!$F$3:$J$1796,4,0)))</f>
        <v>#REF!</v>
      </c>
      <c r="J159" t="e">
        <f>IF(LEN(J$34&amp;$B159)&lt;&gt;20,"",IF(ISERROR(VLOOKUP(J$34&amp;$B159,'BASES DE DATOS'!$F$3:$J$1796,4,0))=TRUE,"",$B159&amp;" "&amp;VLOOKUP(J$34&amp;$B159,'BASES DE DATOS'!$F$3:$J$1796,4,0)))</f>
        <v>#REF!</v>
      </c>
      <c r="K159" t="e">
        <f>IF(LEN(K$34&amp;$B159)&lt;&gt;20,"",IF(ISERROR(VLOOKUP(K$34&amp;$B159,'BASES DE DATOS'!$F$3:$J$1796,4,0))=TRUE,"",$B159&amp;" "&amp;VLOOKUP(K$34&amp;$B159,'BASES DE DATOS'!$F$3:$J$1796,4,0)))</f>
        <v>#REF!</v>
      </c>
      <c r="L159" t="e">
        <f>IF(LEN(L$34&amp;$B159)&lt;&gt;20,"",IF(ISERROR(VLOOKUP(L$34&amp;$B159,'BASES DE DATOS'!$F$3:$J$1796,4,0))=TRUE,"",$B159&amp;" "&amp;VLOOKUP(L$34&amp;$B159,'BASES DE DATOS'!$F$3:$J$1796,4,0)))</f>
        <v>#REF!</v>
      </c>
      <c r="M159" t="e">
        <f>IF(LEN(M$34&amp;$B159)&lt;&gt;20,"",IF(ISERROR(VLOOKUP(M$34&amp;$B159,'BASES DE DATOS'!$F$3:$J$1796,4,0))=TRUE,"",$B159&amp;" "&amp;VLOOKUP(M$34&amp;$B159,'BASES DE DATOS'!$F$3:$J$1796,4,0)))</f>
        <v>#REF!</v>
      </c>
      <c r="N159" t="e">
        <f>IF(LEN(N$34&amp;$B159)&lt;&gt;20,"",IF(ISERROR(VLOOKUP(N$34&amp;$B159,'BASES DE DATOS'!$F$3:$J$1796,4,0))=TRUE,"",$B159&amp;" "&amp;VLOOKUP(N$34&amp;$B159,'BASES DE DATOS'!$F$3:$J$1796,4,0)))</f>
        <v>#REF!</v>
      </c>
      <c r="O159" t="e">
        <f>IF(LEN(O$34&amp;$B159)&lt;&gt;20,"",IF(ISERROR(VLOOKUP(O$34&amp;$B159,'BASES DE DATOS'!$F$3:$J$1796,4,0))=TRUE,"",$B159&amp;" "&amp;VLOOKUP(O$34&amp;$B159,'BASES DE DATOS'!$F$3:$J$1796,4,0)))</f>
        <v>#REF!</v>
      </c>
      <c r="P159" t="e">
        <f>IF(LEN(P$34&amp;$B159)&lt;&gt;20,"",IF(ISERROR(VLOOKUP(P$34&amp;$B159,'BASES DE DATOS'!$F$3:$J$1796,4,0))=TRUE,"",$B159&amp;" "&amp;VLOOKUP(P$34&amp;$B159,'BASES DE DATOS'!$F$3:$J$1796,4,0)))</f>
        <v>#REF!</v>
      </c>
      <c r="Q159" t="e">
        <f>IF(LEN(Q$34&amp;$B159)&lt;&gt;20,"",IF(ISERROR(VLOOKUP(Q$34&amp;$B159,'BASES DE DATOS'!$F$3:$J$1796,4,0))=TRUE,"",$B159&amp;" "&amp;VLOOKUP(Q$34&amp;$B159,'BASES DE DATOS'!$F$3:$J$1796,4,0)))</f>
        <v>#REF!</v>
      </c>
      <c r="R159" t="e">
        <f>IF(LEN(R$34&amp;$B159)&lt;&gt;20,"",IF(ISERROR(VLOOKUP(R$34&amp;$B159,'BASES DE DATOS'!$F$3:$J$1796,4,0))=TRUE,"",$B159&amp;" "&amp;VLOOKUP(R$34&amp;$B159,'BASES DE DATOS'!$F$3:$J$1796,4,0)))</f>
        <v>#REF!</v>
      </c>
      <c r="S159" t="e">
        <f>IF(LEN(S$34&amp;$B159)&lt;&gt;20,"",IF(ISERROR(VLOOKUP(S$34&amp;$B159,'BASES DE DATOS'!$F$3:$J$1796,4,0))=TRUE,"",$B159&amp;" "&amp;VLOOKUP(S$34&amp;$B159,'BASES DE DATOS'!$F$3:$J$1796,4,0)))</f>
        <v>#REF!</v>
      </c>
      <c r="T159" t="e">
        <f>IF(LEN(T$34&amp;$B159)&lt;&gt;20,"",IF(ISERROR(VLOOKUP(T$34&amp;$B159,'BASES DE DATOS'!$F$3:$J$1796,4,0))=TRUE,"",$B159&amp;" "&amp;VLOOKUP(T$34&amp;$B159,'BASES DE DATOS'!$F$3:$J$1796,4,0)))</f>
        <v>#REF!</v>
      </c>
      <c r="U159" t="e">
        <f>IF(LEN(U$34&amp;$B159)&lt;&gt;20,"",IF(ISERROR(VLOOKUP(U$34&amp;$B159,'BASES DE DATOS'!$F$3:$J$1796,4,0))=TRUE,"",$B159&amp;" "&amp;VLOOKUP(U$34&amp;$B159,'BASES DE DATOS'!$F$3:$J$1796,4,0)))</f>
        <v>#REF!</v>
      </c>
      <c r="V159" t="e">
        <f>IF(LEN(V$34&amp;$B159)&lt;&gt;20,"",IF(ISERROR(VLOOKUP(V$34&amp;$B159,'BASES DE DATOS'!$F$3:$J$1796,4,0))=TRUE,"",$B159&amp;" "&amp;VLOOKUP(V$34&amp;$B159,'BASES DE DATOS'!$F$3:$J$1796,4,0)))</f>
        <v>#REF!</v>
      </c>
    </row>
    <row r="160" spans="1:22" x14ac:dyDescent="0.2">
      <c r="A160">
        <f t="shared" si="1"/>
        <v>783</v>
      </c>
      <c r="B160" s="2" t="s">
        <v>149</v>
      </c>
      <c r="C160" t="e">
        <f>IF(LEN(C$34&amp;$B160)&lt;&gt;20,"",IF(ISERROR(VLOOKUP(C$34&amp;$B160,'BASES DE DATOS'!$F$3:$J$1796,4,0))=TRUE,"",$B160&amp;" "&amp;VLOOKUP(C$34&amp;$B160,'BASES DE DATOS'!$F$3:$J$1796,4,0)))</f>
        <v>#REF!</v>
      </c>
      <c r="D160" t="e">
        <f>IF(LEN(D$34&amp;$B160)&lt;&gt;20,"",IF(ISERROR(VLOOKUP(D$34&amp;$B160,'BASES DE DATOS'!$F$3:$J$1796,4,0))=TRUE,"",$B160&amp;" "&amp;VLOOKUP(D$34&amp;$B160,'BASES DE DATOS'!$F$3:$J$1796,4,0)))</f>
        <v>#REF!</v>
      </c>
      <c r="E160" t="e">
        <f>IF(LEN(E$34&amp;$B160)&lt;&gt;20,"",IF(ISERROR(VLOOKUP(E$34&amp;$B160,'BASES DE DATOS'!$F$3:$J$1796,4,0))=TRUE,"",$B160&amp;" "&amp;VLOOKUP(E$34&amp;$B160,'BASES DE DATOS'!$F$3:$J$1796,4,0)))</f>
        <v>#REF!</v>
      </c>
      <c r="F160" t="e">
        <f>IF(LEN(F$34&amp;$B160)&lt;&gt;20,"",IF(ISERROR(VLOOKUP(F$34&amp;$B160,'BASES DE DATOS'!$F$3:$J$1796,4,0))=TRUE,"",$B160&amp;" "&amp;VLOOKUP(F$34&amp;$B160,'BASES DE DATOS'!$F$3:$J$1796,4,0)))</f>
        <v>#REF!</v>
      </c>
      <c r="G160" t="e">
        <f>IF(LEN(G$34&amp;$B160)&lt;&gt;20,"",IF(ISERROR(VLOOKUP(G$34&amp;$B160,'BASES DE DATOS'!$F$3:$J$1796,4,0))=TRUE,"",$B160&amp;" "&amp;VLOOKUP(G$34&amp;$B160,'BASES DE DATOS'!$F$3:$J$1796,4,0)))</f>
        <v>#REF!</v>
      </c>
      <c r="H160" t="e">
        <f>IF(LEN(H$34&amp;$B160)&lt;&gt;20,"",IF(ISERROR(VLOOKUP(H$34&amp;$B160,'BASES DE DATOS'!$F$3:$J$1796,4,0))=TRUE,"",$B160&amp;" "&amp;VLOOKUP(H$34&amp;$B160,'BASES DE DATOS'!$F$3:$J$1796,4,0)))</f>
        <v>#REF!</v>
      </c>
      <c r="I160" t="e">
        <f>IF(LEN(I$34&amp;$B160)&lt;&gt;20,"",IF(ISERROR(VLOOKUP(I$34&amp;$B160,'BASES DE DATOS'!$F$3:$J$1796,4,0))=TRUE,"",$B160&amp;" "&amp;VLOOKUP(I$34&amp;$B160,'BASES DE DATOS'!$F$3:$J$1796,4,0)))</f>
        <v>#REF!</v>
      </c>
      <c r="J160" t="e">
        <f>IF(LEN(J$34&amp;$B160)&lt;&gt;20,"",IF(ISERROR(VLOOKUP(J$34&amp;$B160,'BASES DE DATOS'!$F$3:$J$1796,4,0))=TRUE,"",$B160&amp;" "&amp;VLOOKUP(J$34&amp;$B160,'BASES DE DATOS'!$F$3:$J$1796,4,0)))</f>
        <v>#REF!</v>
      </c>
      <c r="K160" t="e">
        <f>IF(LEN(K$34&amp;$B160)&lt;&gt;20,"",IF(ISERROR(VLOOKUP(K$34&amp;$B160,'BASES DE DATOS'!$F$3:$J$1796,4,0))=TRUE,"",$B160&amp;" "&amp;VLOOKUP(K$34&amp;$B160,'BASES DE DATOS'!$F$3:$J$1796,4,0)))</f>
        <v>#REF!</v>
      </c>
      <c r="L160" t="e">
        <f>IF(LEN(L$34&amp;$B160)&lt;&gt;20,"",IF(ISERROR(VLOOKUP(L$34&amp;$B160,'BASES DE DATOS'!$F$3:$J$1796,4,0))=TRUE,"",$B160&amp;" "&amp;VLOOKUP(L$34&amp;$B160,'BASES DE DATOS'!$F$3:$J$1796,4,0)))</f>
        <v>#REF!</v>
      </c>
      <c r="M160" t="e">
        <f>IF(LEN(M$34&amp;$B160)&lt;&gt;20,"",IF(ISERROR(VLOOKUP(M$34&amp;$B160,'BASES DE DATOS'!$F$3:$J$1796,4,0))=TRUE,"",$B160&amp;" "&amp;VLOOKUP(M$34&amp;$B160,'BASES DE DATOS'!$F$3:$J$1796,4,0)))</f>
        <v>#REF!</v>
      </c>
      <c r="N160" t="e">
        <f>IF(LEN(N$34&amp;$B160)&lt;&gt;20,"",IF(ISERROR(VLOOKUP(N$34&amp;$B160,'BASES DE DATOS'!$F$3:$J$1796,4,0))=TRUE,"",$B160&amp;" "&amp;VLOOKUP(N$34&amp;$B160,'BASES DE DATOS'!$F$3:$J$1796,4,0)))</f>
        <v>#REF!</v>
      </c>
      <c r="O160" t="e">
        <f>IF(LEN(O$34&amp;$B160)&lt;&gt;20,"",IF(ISERROR(VLOOKUP(O$34&amp;$B160,'BASES DE DATOS'!$F$3:$J$1796,4,0))=TRUE,"",$B160&amp;" "&amp;VLOOKUP(O$34&amp;$B160,'BASES DE DATOS'!$F$3:$J$1796,4,0)))</f>
        <v>#REF!</v>
      </c>
      <c r="P160" t="e">
        <f>IF(LEN(P$34&amp;$B160)&lt;&gt;20,"",IF(ISERROR(VLOOKUP(P$34&amp;$B160,'BASES DE DATOS'!$F$3:$J$1796,4,0))=TRUE,"",$B160&amp;" "&amp;VLOOKUP(P$34&amp;$B160,'BASES DE DATOS'!$F$3:$J$1796,4,0)))</f>
        <v>#REF!</v>
      </c>
      <c r="Q160" t="e">
        <f>IF(LEN(Q$34&amp;$B160)&lt;&gt;20,"",IF(ISERROR(VLOOKUP(Q$34&amp;$B160,'BASES DE DATOS'!$F$3:$J$1796,4,0))=TRUE,"",$B160&amp;" "&amp;VLOOKUP(Q$34&amp;$B160,'BASES DE DATOS'!$F$3:$J$1796,4,0)))</f>
        <v>#REF!</v>
      </c>
      <c r="R160" t="e">
        <f>IF(LEN(R$34&amp;$B160)&lt;&gt;20,"",IF(ISERROR(VLOOKUP(R$34&amp;$B160,'BASES DE DATOS'!$F$3:$J$1796,4,0))=TRUE,"",$B160&amp;" "&amp;VLOOKUP(R$34&amp;$B160,'BASES DE DATOS'!$F$3:$J$1796,4,0)))</f>
        <v>#REF!</v>
      </c>
      <c r="S160" t="e">
        <f>IF(LEN(S$34&amp;$B160)&lt;&gt;20,"",IF(ISERROR(VLOOKUP(S$34&amp;$B160,'BASES DE DATOS'!$F$3:$J$1796,4,0))=TRUE,"",$B160&amp;" "&amp;VLOOKUP(S$34&amp;$B160,'BASES DE DATOS'!$F$3:$J$1796,4,0)))</f>
        <v>#REF!</v>
      </c>
      <c r="T160" t="e">
        <f>IF(LEN(T$34&amp;$B160)&lt;&gt;20,"",IF(ISERROR(VLOOKUP(T$34&amp;$B160,'BASES DE DATOS'!$F$3:$J$1796,4,0))=TRUE,"",$B160&amp;" "&amp;VLOOKUP(T$34&amp;$B160,'BASES DE DATOS'!$F$3:$J$1796,4,0)))</f>
        <v>#REF!</v>
      </c>
      <c r="U160" t="e">
        <f>IF(LEN(U$34&amp;$B160)&lt;&gt;20,"",IF(ISERROR(VLOOKUP(U$34&amp;$B160,'BASES DE DATOS'!$F$3:$J$1796,4,0))=TRUE,"",$B160&amp;" "&amp;VLOOKUP(U$34&amp;$B160,'BASES DE DATOS'!$F$3:$J$1796,4,0)))</f>
        <v>#REF!</v>
      </c>
      <c r="V160" t="e">
        <f>IF(LEN(V$34&amp;$B160)&lt;&gt;20,"",IF(ISERROR(VLOOKUP(V$34&amp;$B160,'BASES DE DATOS'!$F$3:$J$1796,4,0))=TRUE,"",$B160&amp;" "&amp;VLOOKUP(V$34&amp;$B160,'BASES DE DATOS'!$F$3:$J$1796,4,0)))</f>
        <v>#REF!</v>
      </c>
    </row>
    <row r="161" spans="1:22" x14ac:dyDescent="0.2">
      <c r="A161">
        <f t="shared" si="1"/>
        <v>789</v>
      </c>
      <c r="B161" s="2" t="s">
        <v>150</v>
      </c>
      <c r="C161" t="e">
        <f>IF(LEN(C$34&amp;$B161)&lt;&gt;20,"",IF(ISERROR(VLOOKUP(C$34&amp;$B161,'BASES DE DATOS'!$F$3:$J$1796,4,0))=TRUE,"",$B161&amp;" "&amp;VLOOKUP(C$34&amp;$B161,'BASES DE DATOS'!$F$3:$J$1796,4,0)))</f>
        <v>#REF!</v>
      </c>
      <c r="D161" t="e">
        <f>IF(LEN(D$34&amp;$B161)&lt;&gt;20,"",IF(ISERROR(VLOOKUP(D$34&amp;$B161,'BASES DE DATOS'!$F$3:$J$1796,4,0))=TRUE,"",$B161&amp;" "&amp;VLOOKUP(D$34&amp;$B161,'BASES DE DATOS'!$F$3:$J$1796,4,0)))</f>
        <v>#REF!</v>
      </c>
      <c r="E161" t="e">
        <f>IF(LEN(E$34&amp;$B161)&lt;&gt;20,"",IF(ISERROR(VLOOKUP(E$34&amp;$B161,'BASES DE DATOS'!$F$3:$J$1796,4,0))=TRUE,"",$B161&amp;" "&amp;VLOOKUP(E$34&amp;$B161,'BASES DE DATOS'!$F$3:$J$1796,4,0)))</f>
        <v>#REF!</v>
      </c>
      <c r="F161" t="e">
        <f>IF(LEN(F$34&amp;$B161)&lt;&gt;20,"",IF(ISERROR(VLOOKUP(F$34&amp;$B161,'BASES DE DATOS'!$F$3:$J$1796,4,0))=TRUE,"",$B161&amp;" "&amp;VLOOKUP(F$34&amp;$B161,'BASES DE DATOS'!$F$3:$J$1796,4,0)))</f>
        <v>#REF!</v>
      </c>
      <c r="G161" t="e">
        <f>IF(LEN(G$34&amp;$B161)&lt;&gt;20,"",IF(ISERROR(VLOOKUP(G$34&amp;$B161,'BASES DE DATOS'!$F$3:$J$1796,4,0))=TRUE,"",$B161&amp;" "&amp;VLOOKUP(G$34&amp;$B161,'BASES DE DATOS'!$F$3:$J$1796,4,0)))</f>
        <v>#REF!</v>
      </c>
      <c r="H161" t="e">
        <f>IF(LEN(H$34&amp;$B161)&lt;&gt;20,"",IF(ISERROR(VLOOKUP(H$34&amp;$B161,'BASES DE DATOS'!$F$3:$J$1796,4,0))=TRUE,"",$B161&amp;" "&amp;VLOOKUP(H$34&amp;$B161,'BASES DE DATOS'!$F$3:$J$1796,4,0)))</f>
        <v>#REF!</v>
      </c>
      <c r="I161" t="e">
        <f>IF(LEN(I$34&amp;$B161)&lt;&gt;20,"",IF(ISERROR(VLOOKUP(I$34&amp;$B161,'BASES DE DATOS'!$F$3:$J$1796,4,0))=TRUE,"",$B161&amp;" "&amp;VLOOKUP(I$34&amp;$B161,'BASES DE DATOS'!$F$3:$J$1796,4,0)))</f>
        <v>#REF!</v>
      </c>
      <c r="J161" t="e">
        <f>IF(LEN(J$34&amp;$B161)&lt;&gt;20,"",IF(ISERROR(VLOOKUP(J$34&amp;$B161,'BASES DE DATOS'!$F$3:$J$1796,4,0))=TRUE,"",$B161&amp;" "&amp;VLOOKUP(J$34&amp;$B161,'BASES DE DATOS'!$F$3:$J$1796,4,0)))</f>
        <v>#REF!</v>
      </c>
      <c r="K161" t="e">
        <f>IF(LEN(K$34&amp;$B161)&lt;&gt;20,"",IF(ISERROR(VLOOKUP(K$34&amp;$B161,'BASES DE DATOS'!$F$3:$J$1796,4,0))=TRUE,"",$B161&amp;" "&amp;VLOOKUP(K$34&amp;$B161,'BASES DE DATOS'!$F$3:$J$1796,4,0)))</f>
        <v>#REF!</v>
      </c>
      <c r="L161" t="e">
        <f>IF(LEN(L$34&amp;$B161)&lt;&gt;20,"",IF(ISERROR(VLOOKUP(L$34&amp;$B161,'BASES DE DATOS'!$F$3:$J$1796,4,0))=TRUE,"",$B161&amp;" "&amp;VLOOKUP(L$34&amp;$B161,'BASES DE DATOS'!$F$3:$J$1796,4,0)))</f>
        <v>#REF!</v>
      </c>
      <c r="M161" t="e">
        <f>IF(LEN(M$34&amp;$B161)&lt;&gt;20,"",IF(ISERROR(VLOOKUP(M$34&amp;$B161,'BASES DE DATOS'!$F$3:$J$1796,4,0))=TRUE,"",$B161&amp;" "&amp;VLOOKUP(M$34&amp;$B161,'BASES DE DATOS'!$F$3:$J$1796,4,0)))</f>
        <v>#REF!</v>
      </c>
      <c r="N161" t="e">
        <f>IF(LEN(N$34&amp;$B161)&lt;&gt;20,"",IF(ISERROR(VLOOKUP(N$34&amp;$B161,'BASES DE DATOS'!$F$3:$J$1796,4,0))=TRUE,"",$B161&amp;" "&amp;VLOOKUP(N$34&amp;$B161,'BASES DE DATOS'!$F$3:$J$1796,4,0)))</f>
        <v>#REF!</v>
      </c>
      <c r="O161" t="e">
        <f>IF(LEN(O$34&amp;$B161)&lt;&gt;20,"",IF(ISERROR(VLOOKUP(O$34&amp;$B161,'BASES DE DATOS'!$F$3:$J$1796,4,0))=TRUE,"",$B161&amp;" "&amp;VLOOKUP(O$34&amp;$B161,'BASES DE DATOS'!$F$3:$J$1796,4,0)))</f>
        <v>#REF!</v>
      </c>
      <c r="P161" t="e">
        <f>IF(LEN(P$34&amp;$B161)&lt;&gt;20,"",IF(ISERROR(VLOOKUP(P$34&amp;$B161,'BASES DE DATOS'!$F$3:$J$1796,4,0))=TRUE,"",$B161&amp;" "&amp;VLOOKUP(P$34&amp;$B161,'BASES DE DATOS'!$F$3:$J$1796,4,0)))</f>
        <v>#REF!</v>
      </c>
      <c r="Q161" t="e">
        <f>IF(LEN(Q$34&amp;$B161)&lt;&gt;20,"",IF(ISERROR(VLOOKUP(Q$34&amp;$B161,'BASES DE DATOS'!$F$3:$J$1796,4,0))=TRUE,"",$B161&amp;" "&amp;VLOOKUP(Q$34&amp;$B161,'BASES DE DATOS'!$F$3:$J$1796,4,0)))</f>
        <v>#REF!</v>
      </c>
      <c r="R161" t="e">
        <f>IF(LEN(R$34&amp;$B161)&lt;&gt;20,"",IF(ISERROR(VLOOKUP(R$34&amp;$B161,'BASES DE DATOS'!$F$3:$J$1796,4,0))=TRUE,"",$B161&amp;" "&amp;VLOOKUP(R$34&amp;$B161,'BASES DE DATOS'!$F$3:$J$1796,4,0)))</f>
        <v>#REF!</v>
      </c>
      <c r="S161" t="e">
        <f>IF(LEN(S$34&amp;$B161)&lt;&gt;20,"",IF(ISERROR(VLOOKUP(S$34&amp;$B161,'BASES DE DATOS'!$F$3:$J$1796,4,0))=TRUE,"",$B161&amp;" "&amp;VLOOKUP(S$34&amp;$B161,'BASES DE DATOS'!$F$3:$J$1796,4,0)))</f>
        <v>#REF!</v>
      </c>
      <c r="T161" t="e">
        <f>IF(LEN(T$34&amp;$B161)&lt;&gt;20,"",IF(ISERROR(VLOOKUP(T$34&amp;$B161,'BASES DE DATOS'!$F$3:$J$1796,4,0))=TRUE,"",$B161&amp;" "&amp;VLOOKUP(T$34&amp;$B161,'BASES DE DATOS'!$F$3:$J$1796,4,0)))</f>
        <v>#REF!</v>
      </c>
      <c r="U161" t="e">
        <f>IF(LEN(U$34&amp;$B161)&lt;&gt;20,"",IF(ISERROR(VLOOKUP(U$34&amp;$B161,'BASES DE DATOS'!$F$3:$J$1796,4,0))=TRUE,"",$B161&amp;" "&amp;VLOOKUP(U$34&amp;$B161,'BASES DE DATOS'!$F$3:$J$1796,4,0)))</f>
        <v>#REF!</v>
      </c>
      <c r="V161" t="e">
        <f>IF(LEN(V$34&amp;$B161)&lt;&gt;20,"",IF(ISERROR(VLOOKUP(V$34&amp;$B161,'BASES DE DATOS'!$F$3:$J$1796,4,0))=TRUE,"",$B161&amp;" "&amp;VLOOKUP(V$34&amp;$B161,'BASES DE DATOS'!$F$3:$J$1796,4,0)))</f>
        <v>#REF!</v>
      </c>
    </row>
    <row r="162" spans="1:22" x14ac:dyDescent="0.2">
      <c r="A162">
        <f t="shared" si="1"/>
        <v>795</v>
      </c>
      <c r="B162" s="2" t="s">
        <v>151</v>
      </c>
      <c r="C162" t="e">
        <f>IF(LEN(C$34&amp;$B162)&lt;&gt;20,"",IF(ISERROR(VLOOKUP(C$34&amp;$B162,'BASES DE DATOS'!$F$3:$J$1796,4,0))=TRUE,"",$B162&amp;" "&amp;VLOOKUP(C$34&amp;$B162,'BASES DE DATOS'!$F$3:$J$1796,4,0)))</f>
        <v>#REF!</v>
      </c>
      <c r="D162" t="e">
        <f>IF(LEN(D$34&amp;$B162)&lt;&gt;20,"",IF(ISERROR(VLOOKUP(D$34&amp;$B162,'BASES DE DATOS'!$F$3:$J$1796,4,0))=TRUE,"",$B162&amp;" "&amp;VLOOKUP(D$34&amp;$B162,'BASES DE DATOS'!$F$3:$J$1796,4,0)))</f>
        <v>#REF!</v>
      </c>
      <c r="E162" t="e">
        <f>IF(LEN(E$34&amp;$B162)&lt;&gt;20,"",IF(ISERROR(VLOOKUP(E$34&amp;$B162,'BASES DE DATOS'!$F$3:$J$1796,4,0))=TRUE,"",$B162&amp;" "&amp;VLOOKUP(E$34&amp;$B162,'BASES DE DATOS'!$F$3:$J$1796,4,0)))</f>
        <v>#REF!</v>
      </c>
      <c r="F162" t="e">
        <f>IF(LEN(F$34&amp;$B162)&lt;&gt;20,"",IF(ISERROR(VLOOKUP(F$34&amp;$B162,'BASES DE DATOS'!$F$3:$J$1796,4,0))=TRUE,"",$B162&amp;" "&amp;VLOOKUP(F$34&amp;$B162,'BASES DE DATOS'!$F$3:$J$1796,4,0)))</f>
        <v>#REF!</v>
      </c>
      <c r="G162" t="e">
        <f>IF(LEN(G$34&amp;$B162)&lt;&gt;20,"",IF(ISERROR(VLOOKUP(G$34&amp;$B162,'BASES DE DATOS'!$F$3:$J$1796,4,0))=TRUE,"",$B162&amp;" "&amp;VLOOKUP(G$34&amp;$B162,'BASES DE DATOS'!$F$3:$J$1796,4,0)))</f>
        <v>#REF!</v>
      </c>
      <c r="H162" t="e">
        <f>IF(LEN(H$34&amp;$B162)&lt;&gt;20,"",IF(ISERROR(VLOOKUP(H$34&amp;$B162,'BASES DE DATOS'!$F$3:$J$1796,4,0))=TRUE,"",$B162&amp;" "&amp;VLOOKUP(H$34&amp;$B162,'BASES DE DATOS'!$F$3:$J$1796,4,0)))</f>
        <v>#REF!</v>
      </c>
      <c r="I162" t="e">
        <f>IF(LEN(I$34&amp;$B162)&lt;&gt;20,"",IF(ISERROR(VLOOKUP(I$34&amp;$B162,'BASES DE DATOS'!$F$3:$J$1796,4,0))=TRUE,"",$B162&amp;" "&amp;VLOOKUP(I$34&amp;$B162,'BASES DE DATOS'!$F$3:$J$1796,4,0)))</f>
        <v>#REF!</v>
      </c>
      <c r="J162" t="e">
        <f>IF(LEN(J$34&amp;$B162)&lt;&gt;20,"",IF(ISERROR(VLOOKUP(J$34&amp;$B162,'BASES DE DATOS'!$F$3:$J$1796,4,0))=TRUE,"",$B162&amp;" "&amp;VLOOKUP(J$34&amp;$B162,'BASES DE DATOS'!$F$3:$J$1796,4,0)))</f>
        <v>#REF!</v>
      </c>
      <c r="K162" t="e">
        <f>IF(LEN(K$34&amp;$B162)&lt;&gt;20,"",IF(ISERROR(VLOOKUP(K$34&amp;$B162,'BASES DE DATOS'!$F$3:$J$1796,4,0))=TRUE,"",$B162&amp;" "&amp;VLOOKUP(K$34&amp;$B162,'BASES DE DATOS'!$F$3:$J$1796,4,0)))</f>
        <v>#REF!</v>
      </c>
      <c r="L162" t="e">
        <f>IF(LEN(L$34&amp;$B162)&lt;&gt;20,"",IF(ISERROR(VLOOKUP(L$34&amp;$B162,'BASES DE DATOS'!$F$3:$J$1796,4,0))=TRUE,"",$B162&amp;" "&amp;VLOOKUP(L$34&amp;$B162,'BASES DE DATOS'!$F$3:$J$1796,4,0)))</f>
        <v>#REF!</v>
      </c>
      <c r="M162" t="e">
        <f>IF(LEN(M$34&amp;$B162)&lt;&gt;20,"",IF(ISERROR(VLOOKUP(M$34&amp;$B162,'BASES DE DATOS'!$F$3:$J$1796,4,0))=TRUE,"",$B162&amp;" "&amp;VLOOKUP(M$34&amp;$B162,'BASES DE DATOS'!$F$3:$J$1796,4,0)))</f>
        <v>#REF!</v>
      </c>
      <c r="N162" t="e">
        <f>IF(LEN(N$34&amp;$B162)&lt;&gt;20,"",IF(ISERROR(VLOOKUP(N$34&amp;$B162,'BASES DE DATOS'!$F$3:$J$1796,4,0))=TRUE,"",$B162&amp;" "&amp;VLOOKUP(N$34&amp;$B162,'BASES DE DATOS'!$F$3:$J$1796,4,0)))</f>
        <v>#REF!</v>
      </c>
      <c r="O162" t="e">
        <f>IF(LEN(O$34&amp;$B162)&lt;&gt;20,"",IF(ISERROR(VLOOKUP(O$34&amp;$B162,'BASES DE DATOS'!$F$3:$J$1796,4,0))=TRUE,"",$B162&amp;" "&amp;VLOOKUP(O$34&amp;$B162,'BASES DE DATOS'!$F$3:$J$1796,4,0)))</f>
        <v>#REF!</v>
      </c>
      <c r="P162" t="e">
        <f>IF(LEN(P$34&amp;$B162)&lt;&gt;20,"",IF(ISERROR(VLOOKUP(P$34&amp;$B162,'BASES DE DATOS'!$F$3:$J$1796,4,0))=TRUE,"",$B162&amp;" "&amp;VLOOKUP(P$34&amp;$B162,'BASES DE DATOS'!$F$3:$J$1796,4,0)))</f>
        <v>#REF!</v>
      </c>
      <c r="Q162" t="e">
        <f>IF(LEN(Q$34&amp;$B162)&lt;&gt;20,"",IF(ISERROR(VLOOKUP(Q$34&amp;$B162,'BASES DE DATOS'!$F$3:$J$1796,4,0))=TRUE,"",$B162&amp;" "&amp;VLOOKUP(Q$34&amp;$B162,'BASES DE DATOS'!$F$3:$J$1796,4,0)))</f>
        <v>#REF!</v>
      </c>
      <c r="R162" t="e">
        <f>IF(LEN(R$34&amp;$B162)&lt;&gt;20,"",IF(ISERROR(VLOOKUP(R$34&amp;$B162,'BASES DE DATOS'!$F$3:$J$1796,4,0))=TRUE,"",$B162&amp;" "&amp;VLOOKUP(R$34&amp;$B162,'BASES DE DATOS'!$F$3:$J$1796,4,0)))</f>
        <v>#REF!</v>
      </c>
      <c r="S162" t="e">
        <f>IF(LEN(S$34&amp;$B162)&lt;&gt;20,"",IF(ISERROR(VLOOKUP(S$34&amp;$B162,'BASES DE DATOS'!$F$3:$J$1796,4,0))=TRUE,"",$B162&amp;" "&amp;VLOOKUP(S$34&amp;$B162,'BASES DE DATOS'!$F$3:$J$1796,4,0)))</f>
        <v>#REF!</v>
      </c>
      <c r="T162" t="e">
        <f>IF(LEN(T$34&amp;$B162)&lt;&gt;20,"",IF(ISERROR(VLOOKUP(T$34&amp;$B162,'BASES DE DATOS'!$F$3:$J$1796,4,0))=TRUE,"",$B162&amp;" "&amp;VLOOKUP(T$34&amp;$B162,'BASES DE DATOS'!$F$3:$J$1796,4,0)))</f>
        <v>#REF!</v>
      </c>
      <c r="U162" t="e">
        <f>IF(LEN(U$34&amp;$B162)&lt;&gt;20,"",IF(ISERROR(VLOOKUP(U$34&amp;$B162,'BASES DE DATOS'!$F$3:$J$1796,4,0))=TRUE,"",$B162&amp;" "&amp;VLOOKUP(U$34&amp;$B162,'BASES DE DATOS'!$F$3:$J$1796,4,0)))</f>
        <v>#REF!</v>
      </c>
      <c r="V162" t="e">
        <f>IF(LEN(V$34&amp;$B162)&lt;&gt;20,"",IF(ISERROR(VLOOKUP(V$34&amp;$B162,'BASES DE DATOS'!$F$3:$J$1796,4,0))=TRUE,"",$B162&amp;" "&amp;VLOOKUP(V$34&amp;$B162,'BASES DE DATOS'!$F$3:$J$1796,4,0)))</f>
        <v>#REF!</v>
      </c>
    </row>
    <row r="163" spans="1:22" x14ac:dyDescent="0.2">
      <c r="A163">
        <f t="shared" si="1"/>
        <v>801</v>
      </c>
      <c r="B163" s="2" t="s">
        <v>152</v>
      </c>
      <c r="C163" t="e">
        <f>IF(LEN(C$34&amp;$B163)&lt;&gt;20,"",IF(ISERROR(VLOOKUP(C$34&amp;$B163,'BASES DE DATOS'!$F$3:$J$1796,4,0))=TRUE,"",$B163&amp;" "&amp;VLOOKUP(C$34&amp;$B163,'BASES DE DATOS'!$F$3:$J$1796,4,0)))</f>
        <v>#REF!</v>
      </c>
      <c r="D163" t="e">
        <f>IF(LEN(D$34&amp;$B163)&lt;&gt;20,"",IF(ISERROR(VLOOKUP(D$34&amp;$B163,'BASES DE DATOS'!$F$3:$J$1796,4,0))=TRUE,"",$B163&amp;" "&amp;VLOOKUP(D$34&amp;$B163,'BASES DE DATOS'!$F$3:$J$1796,4,0)))</f>
        <v>#REF!</v>
      </c>
      <c r="E163" t="e">
        <f>IF(LEN(E$34&amp;$B163)&lt;&gt;20,"",IF(ISERROR(VLOOKUP(E$34&amp;$B163,'BASES DE DATOS'!$F$3:$J$1796,4,0))=TRUE,"",$B163&amp;" "&amp;VLOOKUP(E$34&amp;$B163,'BASES DE DATOS'!$F$3:$J$1796,4,0)))</f>
        <v>#REF!</v>
      </c>
      <c r="F163" t="e">
        <f>IF(LEN(F$34&amp;$B163)&lt;&gt;20,"",IF(ISERROR(VLOOKUP(F$34&amp;$B163,'BASES DE DATOS'!$F$3:$J$1796,4,0))=TRUE,"",$B163&amp;" "&amp;VLOOKUP(F$34&amp;$B163,'BASES DE DATOS'!$F$3:$J$1796,4,0)))</f>
        <v>#REF!</v>
      </c>
      <c r="G163" t="e">
        <f>IF(LEN(G$34&amp;$B163)&lt;&gt;20,"",IF(ISERROR(VLOOKUP(G$34&amp;$B163,'BASES DE DATOS'!$F$3:$J$1796,4,0))=TRUE,"",$B163&amp;" "&amp;VLOOKUP(G$34&amp;$B163,'BASES DE DATOS'!$F$3:$J$1796,4,0)))</f>
        <v>#REF!</v>
      </c>
      <c r="H163" t="e">
        <f>IF(LEN(H$34&amp;$B163)&lt;&gt;20,"",IF(ISERROR(VLOOKUP(H$34&amp;$B163,'BASES DE DATOS'!$F$3:$J$1796,4,0))=TRUE,"",$B163&amp;" "&amp;VLOOKUP(H$34&amp;$B163,'BASES DE DATOS'!$F$3:$J$1796,4,0)))</f>
        <v>#REF!</v>
      </c>
      <c r="I163" t="e">
        <f>IF(LEN(I$34&amp;$B163)&lt;&gt;20,"",IF(ISERROR(VLOOKUP(I$34&amp;$B163,'BASES DE DATOS'!$F$3:$J$1796,4,0))=TRUE,"",$B163&amp;" "&amp;VLOOKUP(I$34&amp;$B163,'BASES DE DATOS'!$F$3:$J$1796,4,0)))</f>
        <v>#REF!</v>
      </c>
      <c r="J163" t="e">
        <f>IF(LEN(J$34&amp;$B163)&lt;&gt;20,"",IF(ISERROR(VLOOKUP(J$34&amp;$B163,'BASES DE DATOS'!$F$3:$J$1796,4,0))=TRUE,"",$B163&amp;" "&amp;VLOOKUP(J$34&amp;$B163,'BASES DE DATOS'!$F$3:$J$1796,4,0)))</f>
        <v>#REF!</v>
      </c>
      <c r="K163" t="e">
        <f>IF(LEN(K$34&amp;$B163)&lt;&gt;20,"",IF(ISERROR(VLOOKUP(K$34&amp;$B163,'BASES DE DATOS'!$F$3:$J$1796,4,0))=TRUE,"",$B163&amp;" "&amp;VLOOKUP(K$34&amp;$B163,'BASES DE DATOS'!$F$3:$J$1796,4,0)))</f>
        <v>#REF!</v>
      </c>
      <c r="L163" t="e">
        <f>IF(LEN(L$34&amp;$B163)&lt;&gt;20,"",IF(ISERROR(VLOOKUP(L$34&amp;$B163,'BASES DE DATOS'!$F$3:$J$1796,4,0))=TRUE,"",$B163&amp;" "&amp;VLOOKUP(L$34&amp;$B163,'BASES DE DATOS'!$F$3:$J$1796,4,0)))</f>
        <v>#REF!</v>
      </c>
      <c r="M163" t="e">
        <f>IF(LEN(M$34&amp;$B163)&lt;&gt;20,"",IF(ISERROR(VLOOKUP(M$34&amp;$B163,'BASES DE DATOS'!$F$3:$J$1796,4,0))=TRUE,"",$B163&amp;" "&amp;VLOOKUP(M$34&amp;$B163,'BASES DE DATOS'!$F$3:$J$1796,4,0)))</f>
        <v>#REF!</v>
      </c>
      <c r="N163" t="e">
        <f>IF(LEN(N$34&amp;$B163)&lt;&gt;20,"",IF(ISERROR(VLOOKUP(N$34&amp;$B163,'BASES DE DATOS'!$F$3:$J$1796,4,0))=TRUE,"",$B163&amp;" "&amp;VLOOKUP(N$34&amp;$B163,'BASES DE DATOS'!$F$3:$J$1796,4,0)))</f>
        <v>#REF!</v>
      </c>
      <c r="O163" t="e">
        <f>IF(LEN(O$34&amp;$B163)&lt;&gt;20,"",IF(ISERROR(VLOOKUP(O$34&amp;$B163,'BASES DE DATOS'!$F$3:$J$1796,4,0))=TRUE,"",$B163&amp;" "&amp;VLOOKUP(O$34&amp;$B163,'BASES DE DATOS'!$F$3:$J$1796,4,0)))</f>
        <v>#REF!</v>
      </c>
      <c r="P163" t="e">
        <f>IF(LEN(P$34&amp;$B163)&lt;&gt;20,"",IF(ISERROR(VLOOKUP(P$34&amp;$B163,'BASES DE DATOS'!$F$3:$J$1796,4,0))=TRUE,"",$B163&amp;" "&amp;VLOOKUP(P$34&amp;$B163,'BASES DE DATOS'!$F$3:$J$1796,4,0)))</f>
        <v>#REF!</v>
      </c>
      <c r="Q163" t="e">
        <f>IF(LEN(Q$34&amp;$B163)&lt;&gt;20,"",IF(ISERROR(VLOOKUP(Q$34&amp;$B163,'BASES DE DATOS'!$F$3:$J$1796,4,0))=TRUE,"",$B163&amp;" "&amp;VLOOKUP(Q$34&amp;$B163,'BASES DE DATOS'!$F$3:$J$1796,4,0)))</f>
        <v>#REF!</v>
      </c>
      <c r="R163" t="e">
        <f>IF(LEN(R$34&amp;$B163)&lt;&gt;20,"",IF(ISERROR(VLOOKUP(R$34&amp;$B163,'BASES DE DATOS'!$F$3:$J$1796,4,0))=TRUE,"",$B163&amp;" "&amp;VLOOKUP(R$34&amp;$B163,'BASES DE DATOS'!$F$3:$J$1796,4,0)))</f>
        <v>#REF!</v>
      </c>
      <c r="S163" t="e">
        <f>IF(LEN(S$34&amp;$B163)&lt;&gt;20,"",IF(ISERROR(VLOOKUP(S$34&amp;$B163,'BASES DE DATOS'!$F$3:$J$1796,4,0))=TRUE,"",$B163&amp;" "&amp;VLOOKUP(S$34&amp;$B163,'BASES DE DATOS'!$F$3:$J$1796,4,0)))</f>
        <v>#REF!</v>
      </c>
      <c r="T163" t="e">
        <f>IF(LEN(T$34&amp;$B163)&lt;&gt;20,"",IF(ISERROR(VLOOKUP(T$34&amp;$B163,'BASES DE DATOS'!$F$3:$J$1796,4,0))=TRUE,"",$B163&amp;" "&amp;VLOOKUP(T$34&amp;$B163,'BASES DE DATOS'!$F$3:$J$1796,4,0)))</f>
        <v>#REF!</v>
      </c>
      <c r="U163" t="e">
        <f>IF(LEN(U$34&amp;$B163)&lt;&gt;20,"",IF(ISERROR(VLOOKUP(U$34&amp;$B163,'BASES DE DATOS'!$F$3:$J$1796,4,0))=TRUE,"",$B163&amp;" "&amp;VLOOKUP(U$34&amp;$B163,'BASES DE DATOS'!$F$3:$J$1796,4,0)))</f>
        <v>#REF!</v>
      </c>
      <c r="V163" t="e">
        <f>IF(LEN(V$34&amp;$B163)&lt;&gt;20,"",IF(ISERROR(VLOOKUP(V$34&amp;$B163,'BASES DE DATOS'!$F$3:$J$1796,4,0))=TRUE,"",$B163&amp;" "&amp;VLOOKUP(V$34&amp;$B163,'BASES DE DATOS'!$F$3:$J$1796,4,0)))</f>
        <v>#REF!</v>
      </c>
    </row>
    <row r="164" spans="1:22" x14ac:dyDescent="0.2">
      <c r="A164">
        <f t="shared" si="1"/>
        <v>807</v>
      </c>
      <c r="B164" s="2" t="s">
        <v>153</v>
      </c>
      <c r="C164" t="e">
        <f>IF(LEN(C$34&amp;$B164)&lt;&gt;20,"",IF(ISERROR(VLOOKUP(C$34&amp;$B164,'BASES DE DATOS'!$F$3:$J$1796,4,0))=TRUE,"",$B164&amp;" "&amp;VLOOKUP(C$34&amp;$B164,'BASES DE DATOS'!$F$3:$J$1796,4,0)))</f>
        <v>#REF!</v>
      </c>
      <c r="D164" t="e">
        <f>IF(LEN(D$34&amp;$B164)&lt;&gt;20,"",IF(ISERROR(VLOOKUP(D$34&amp;$B164,'BASES DE DATOS'!$F$3:$J$1796,4,0))=TRUE,"",$B164&amp;" "&amp;VLOOKUP(D$34&amp;$B164,'BASES DE DATOS'!$F$3:$J$1796,4,0)))</f>
        <v>#REF!</v>
      </c>
      <c r="E164" t="e">
        <f>IF(LEN(E$34&amp;$B164)&lt;&gt;20,"",IF(ISERROR(VLOOKUP(E$34&amp;$B164,'BASES DE DATOS'!$F$3:$J$1796,4,0))=TRUE,"",$B164&amp;" "&amp;VLOOKUP(E$34&amp;$B164,'BASES DE DATOS'!$F$3:$J$1796,4,0)))</f>
        <v>#REF!</v>
      </c>
      <c r="F164" t="e">
        <f>IF(LEN(F$34&amp;$B164)&lt;&gt;20,"",IF(ISERROR(VLOOKUP(F$34&amp;$B164,'BASES DE DATOS'!$F$3:$J$1796,4,0))=TRUE,"",$B164&amp;" "&amp;VLOOKUP(F$34&amp;$B164,'BASES DE DATOS'!$F$3:$J$1796,4,0)))</f>
        <v>#REF!</v>
      </c>
      <c r="G164" t="e">
        <f>IF(LEN(G$34&amp;$B164)&lt;&gt;20,"",IF(ISERROR(VLOOKUP(G$34&amp;$B164,'BASES DE DATOS'!$F$3:$J$1796,4,0))=TRUE,"",$B164&amp;" "&amp;VLOOKUP(G$34&amp;$B164,'BASES DE DATOS'!$F$3:$J$1796,4,0)))</f>
        <v>#REF!</v>
      </c>
      <c r="H164" t="e">
        <f>IF(LEN(H$34&amp;$B164)&lt;&gt;20,"",IF(ISERROR(VLOOKUP(H$34&amp;$B164,'BASES DE DATOS'!$F$3:$J$1796,4,0))=TRUE,"",$B164&amp;" "&amp;VLOOKUP(H$34&amp;$B164,'BASES DE DATOS'!$F$3:$J$1796,4,0)))</f>
        <v>#REF!</v>
      </c>
      <c r="I164" t="e">
        <f>IF(LEN(I$34&amp;$B164)&lt;&gt;20,"",IF(ISERROR(VLOOKUP(I$34&amp;$B164,'BASES DE DATOS'!$F$3:$J$1796,4,0))=TRUE,"",$B164&amp;" "&amp;VLOOKUP(I$34&amp;$B164,'BASES DE DATOS'!$F$3:$J$1796,4,0)))</f>
        <v>#REF!</v>
      </c>
      <c r="J164" t="e">
        <f>IF(LEN(J$34&amp;$B164)&lt;&gt;20,"",IF(ISERROR(VLOOKUP(J$34&amp;$B164,'BASES DE DATOS'!$F$3:$J$1796,4,0))=TRUE,"",$B164&amp;" "&amp;VLOOKUP(J$34&amp;$B164,'BASES DE DATOS'!$F$3:$J$1796,4,0)))</f>
        <v>#REF!</v>
      </c>
      <c r="K164" t="e">
        <f>IF(LEN(K$34&amp;$B164)&lt;&gt;20,"",IF(ISERROR(VLOOKUP(K$34&amp;$B164,'BASES DE DATOS'!$F$3:$J$1796,4,0))=TRUE,"",$B164&amp;" "&amp;VLOOKUP(K$34&amp;$B164,'BASES DE DATOS'!$F$3:$J$1796,4,0)))</f>
        <v>#REF!</v>
      </c>
      <c r="L164" t="e">
        <f>IF(LEN(L$34&amp;$B164)&lt;&gt;20,"",IF(ISERROR(VLOOKUP(L$34&amp;$B164,'BASES DE DATOS'!$F$3:$J$1796,4,0))=TRUE,"",$B164&amp;" "&amp;VLOOKUP(L$34&amp;$B164,'BASES DE DATOS'!$F$3:$J$1796,4,0)))</f>
        <v>#REF!</v>
      </c>
      <c r="M164" t="e">
        <f>IF(LEN(M$34&amp;$B164)&lt;&gt;20,"",IF(ISERROR(VLOOKUP(M$34&amp;$B164,'BASES DE DATOS'!$F$3:$J$1796,4,0))=TRUE,"",$B164&amp;" "&amp;VLOOKUP(M$34&amp;$B164,'BASES DE DATOS'!$F$3:$J$1796,4,0)))</f>
        <v>#REF!</v>
      </c>
      <c r="N164" t="e">
        <f>IF(LEN(N$34&amp;$B164)&lt;&gt;20,"",IF(ISERROR(VLOOKUP(N$34&amp;$B164,'BASES DE DATOS'!$F$3:$J$1796,4,0))=TRUE,"",$B164&amp;" "&amp;VLOOKUP(N$34&amp;$B164,'BASES DE DATOS'!$F$3:$J$1796,4,0)))</f>
        <v>#REF!</v>
      </c>
      <c r="O164" t="e">
        <f>IF(LEN(O$34&amp;$B164)&lt;&gt;20,"",IF(ISERROR(VLOOKUP(O$34&amp;$B164,'BASES DE DATOS'!$F$3:$J$1796,4,0))=TRUE,"",$B164&amp;" "&amp;VLOOKUP(O$34&amp;$B164,'BASES DE DATOS'!$F$3:$J$1796,4,0)))</f>
        <v>#REF!</v>
      </c>
      <c r="P164" t="e">
        <f>IF(LEN(P$34&amp;$B164)&lt;&gt;20,"",IF(ISERROR(VLOOKUP(P$34&amp;$B164,'BASES DE DATOS'!$F$3:$J$1796,4,0))=TRUE,"",$B164&amp;" "&amp;VLOOKUP(P$34&amp;$B164,'BASES DE DATOS'!$F$3:$J$1796,4,0)))</f>
        <v>#REF!</v>
      </c>
      <c r="Q164" t="e">
        <f>IF(LEN(Q$34&amp;$B164)&lt;&gt;20,"",IF(ISERROR(VLOOKUP(Q$34&amp;$B164,'BASES DE DATOS'!$F$3:$J$1796,4,0))=TRUE,"",$B164&amp;" "&amp;VLOOKUP(Q$34&amp;$B164,'BASES DE DATOS'!$F$3:$J$1796,4,0)))</f>
        <v>#REF!</v>
      </c>
      <c r="R164" t="e">
        <f>IF(LEN(R$34&amp;$B164)&lt;&gt;20,"",IF(ISERROR(VLOOKUP(R$34&amp;$B164,'BASES DE DATOS'!$F$3:$J$1796,4,0))=TRUE,"",$B164&amp;" "&amp;VLOOKUP(R$34&amp;$B164,'BASES DE DATOS'!$F$3:$J$1796,4,0)))</f>
        <v>#REF!</v>
      </c>
      <c r="S164" t="e">
        <f>IF(LEN(S$34&amp;$B164)&lt;&gt;20,"",IF(ISERROR(VLOOKUP(S$34&amp;$B164,'BASES DE DATOS'!$F$3:$J$1796,4,0))=TRUE,"",$B164&amp;" "&amp;VLOOKUP(S$34&amp;$B164,'BASES DE DATOS'!$F$3:$J$1796,4,0)))</f>
        <v>#REF!</v>
      </c>
      <c r="T164" t="e">
        <f>IF(LEN(T$34&amp;$B164)&lt;&gt;20,"",IF(ISERROR(VLOOKUP(T$34&amp;$B164,'BASES DE DATOS'!$F$3:$J$1796,4,0))=TRUE,"",$B164&amp;" "&amp;VLOOKUP(T$34&amp;$B164,'BASES DE DATOS'!$F$3:$J$1796,4,0)))</f>
        <v>#REF!</v>
      </c>
      <c r="U164" t="e">
        <f>IF(LEN(U$34&amp;$B164)&lt;&gt;20,"",IF(ISERROR(VLOOKUP(U$34&amp;$B164,'BASES DE DATOS'!$F$3:$J$1796,4,0))=TRUE,"",$B164&amp;" "&amp;VLOOKUP(U$34&amp;$B164,'BASES DE DATOS'!$F$3:$J$1796,4,0)))</f>
        <v>#REF!</v>
      </c>
      <c r="V164" t="e">
        <f>IF(LEN(V$34&amp;$B164)&lt;&gt;20,"",IF(ISERROR(VLOOKUP(V$34&amp;$B164,'BASES DE DATOS'!$F$3:$J$1796,4,0))=TRUE,"",$B164&amp;" "&amp;VLOOKUP(V$34&amp;$B164,'BASES DE DATOS'!$F$3:$J$1796,4,0)))</f>
        <v>#REF!</v>
      </c>
    </row>
    <row r="165" spans="1:22" x14ac:dyDescent="0.2">
      <c r="A165">
        <f t="shared" si="1"/>
        <v>813</v>
      </c>
      <c r="B165" s="2" t="s">
        <v>154</v>
      </c>
      <c r="C165" t="e">
        <f>IF(LEN(C$34&amp;$B165)&lt;&gt;20,"",IF(ISERROR(VLOOKUP(C$34&amp;$B165,'BASES DE DATOS'!$F$3:$J$1796,4,0))=TRUE,"",$B165&amp;" "&amp;VLOOKUP(C$34&amp;$B165,'BASES DE DATOS'!$F$3:$J$1796,4,0)))</f>
        <v>#REF!</v>
      </c>
      <c r="D165" t="e">
        <f>IF(LEN(D$34&amp;$B165)&lt;&gt;20,"",IF(ISERROR(VLOOKUP(D$34&amp;$B165,'BASES DE DATOS'!$F$3:$J$1796,4,0))=TRUE,"",$B165&amp;" "&amp;VLOOKUP(D$34&amp;$B165,'BASES DE DATOS'!$F$3:$J$1796,4,0)))</f>
        <v>#REF!</v>
      </c>
      <c r="E165" t="e">
        <f>IF(LEN(E$34&amp;$B165)&lt;&gt;20,"",IF(ISERROR(VLOOKUP(E$34&amp;$B165,'BASES DE DATOS'!$F$3:$J$1796,4,0))=TRUE,"",$B165&amp;" "&amp;VLOOKUP(E$34&amp;$B165,'BASES DE DATOS'!$F$3:$J$1796,4,0)))</f>
        <v>#REF!</v>
      </c>
      <c r="F165" t="e">
        <f>IF(LEN(F$34&amp;$B165)&lt;&gt;20,"",IF(ISERROR(VLOOKUP(F$34&amp;$B165,'BASES DE DATOS'!$F$3:$J$1796,4,0))=TRUE,"",$B165&amp;" "&amp;VLOOKUP(F$34&amp;$B165,'BASES DE DATOS'!$F$3:$J$1796,4,0)))</f>
        <v>#REF!</v>
      </c>
      <c r="G165" t="e">
        <f>IF(LEN(G$34&amp;$B165)&lt;&gt;20,"",IF(ISERROR(VLOOKUP(G$34&amp;$B165,'BASES DE DATOS'!$F$3:$J$1796,4,0))=TRUE,"",$B165&amp;" "&amp;VLOOKUP(G$34&amp;$B165,'BASES DE DATOS'!$F$3:$J$1796,4,0)))</f>
        <v>#REF!</v>
      </c>
      <c r="H165" t="e">
        <f>IF(LEN(H$34&amp;$B165)&lt;&gt;20,"",IF(ISERROR(VLOOKUP(H$34&amp;$B165,'BASES DE DATOS'!$F$3:$J$1796,4,0))=TRUE,"",$B165&amp;" "&amp;VLOOKUP(H$34&amp;$B165,'BASES DE DATOS'!$F$3:$J$1796,4,0)))</f>
        <v>#REF!</v>
      </c>
      <c r="I165" t="e">
        <f>IF(LEN(I$34&amp;$B165)&lt;&gt;20,"",IF(ISERROR(VLOOKUP(I$34&amp;$B165,'BASES DE DATOS'!$F$3:$J$1796,4,0))=TRUE,"",$B165&amp;" "&amp;VLOOKUP(I$34&amp;$B165,'BASES DE DATOS'!$F$3:$J$1796,4,0)))</f>
        <v>#REF!</v>
      </c>
      <c r="J165" t="e">
        <f>IF(LEN(J$34&amp;$B165)&lt;&gt;20,"",IF(ISERROR(VLOOKUP(J$34&amp;$B165,'BASES DE DATOS'!$F$3:$J$1796,4,0))=TRUE,"",$B165&amp;" "&amp;VLOOKUP(J$34&amp;$B165,'BASES DE DATOS'!$F$3:$J$1796,4,0)))</f>
        <v>#REF!</v>
      </c>
      <c r="K165" t="e">
        <f>IF(LEN(K$34&amp;$B165)&lt;&gt;20,"",IF(ISERROR(VLOOKUP(K$34&amp;$B165,'BASES DE DATOS'!$F$3:$J$1796,4,0))=TRUE,"",$B165&amp;" "&amp;VLOOKUP(K$34&amp;$B165,'BASES DE DATOS'!$F$3:$J$1796,4,0)))</f>
        <v>#REF!</v>
      </c>
      <c r="L165" t="e">
        <f>IF(LEN(L$34&amp;$B165)&lt;&gt;20,"",IF(ISERROR(VLOOKUP(L$34&amp;$B165,'BASES DE DATOS'!$F$3:$J$1796,4,0))=TRUE,"",$B165&amp;" "&amp;VLOOKUP(L$34&amp;$B165,'BASES DE DATOS'!$F$3:$J$1796,4,0)))</f>
        <v>#REF!</v>
      </c>
      <c r="M165" t="e">
        <f>IF(LEN(M$34&amp;$B165)&lt;&gt;20,"",IF(ISERROR(VLOOKUP(M$34&amp;$B165,'BASES DE DATOS'!$F$3:$J$1796,4,0))=TRUE,"",$B165&amp;" "&amp;VLOOKUP(M$34&amp;$B165,'BASES DE DATOS'!$F$3:$J$1796,4,0)))</f>
        <v>#REF!</v>
      </c>
      <c r="N165" t="e">
        <f>IF(LEN(N$34&amp;$B165)&lt;&gt;20,"",IF(ISERROR(VLOOKUP(N$34&amp;$B165,'BASES DE DATOS'!$F$3:$J$1796,4,0))=TRUE,"",$B165&amp;" "&amp;VLOOKUP(N$34&amp;$B165,'BASES DE DATOS'!$F$3:$J$1796,4,0)))</f>
        <v>#REF!</v>
      </c>
      <c r="O165" t="e">
        <f>IF(LEN(O$34&amp;$B165)&lt;&gt;20,"",IF(ISERROR(VLOOKUP(O$34&amp;$B165,'BASES DE DATOS'!$F$3:$J$1796,4,0))=TRUE,"",$B165&amp;" "&amp;VLOOKUP(O$34&amp;$B165,'BASES DE DATOS'!$F$3:$J$1796,4,0)))</f>
        <v>#REF!</v>
      </c>
      <c r="P165" t="e">
        <f>IF(LEN(P$34&amp;$B165)&lt;&gt;20,"",IF(ISERROR(VLOOKUP(P$34&amp;$B165,'BASES DE DATOS'!$F$3:$J$1796,4,0))=TRUE,"",$B165&amp;" "&amp;VLOOKUP(P$34&amp;$B165,'BASES DE DATOS'!$F$3:$J$1796,4,0)))</f>
        <v>#REF!</v>
      </c>
      <c r="Q165" t="e">
        <f>IF(LEN(Q$34&amp;$B165)&lt;&gt;20,"",IF(ISERROR(VLOOKUP(Q$34&amp;$B165,'BASES DE DATOS'!$F$3:$J$1796,4,0))=TRUE,"",$B165&amp;" "&amp;VLOOKUP(Q$34&amp;$B165,'BASES DE DATOS'!$F$3:$J$1796,4,0)))</f>
        <v>#REF!</v>
      </c>
      <c r="R165" t="e">
        <f>IF(LEN(R$34&amp;$B165)&lt;&gt;20,"",IF(ISERROR(VLOOKUP(R$34&amp;$B165,'BASES DE DATOS'!$F$3:$J$1796,4,0))=TRUE,"",$B165&amp;" "&amp;VLOOKUP(R$34&amp;$B165,'BASES DE DATOS'!$F$3:$J$1796,4,0)))</f>
        <v>#REF!</v>
      </c>
      <c r="S165" t="e">
        <f>IF(LEN(S$34&amp;$B165)&lt;&gt;20,"",IF(ISERROR(VLOOKUP(S$34&amp;$B165,'BASES DE DATOS'!$F$3:$J$1796,4,0))=TRUE,"",$B165&amp;" "&amp;VLOOKUP(S$34&amp;$B165,'BASES DE DATOS'!$F$3:$J$1796,4,0)))</f>
        <v>#REF!</v>
      </c>
      <c r="T165" t="e">
        <f>IF(LEN(T$34&amp;$B165)&lt;&gt;20,"",IF(ISERROR(VLOOKUP(T$34&amp;$B165,'BASES DE DATOS'!$F$3:$J$1796,4,0))=TRUE,"",$B165&amp;" "&amp;VLOOKUP(T$34&amp;$B165,'BASES DE DATOS'!$F$3:$J$1796,4,0)))</f>
        <v>#REF!</v>
      </c>
      <c r="U165" t="e">
        <f>IF(LEN(U$34&amp;$B165)&lt;&gt;20,"",IF(ISERROR(VLOOKUP(U$34&amp;$B165,'BASES DE DATOS'!$F$3:$J$1796,4,0))=TRUE,"",$B165&amp;" "&amp;VLOOKUP(U$34&amp;$B165,'BASES DE DATOS'!$F$3:$J$1796,4,0)))</f>
        <v>#REF!</v>
      </c>
      <c r="V165" t="e">
        <f>IF(LEN(V$34&amp;$B165)&lt;&gt;20,"",IF(ISERROR(VLOOKUP(V$34&amp;$B165,'BASES DE DATOS'!$F$3:$J$1796,4,0))=TRUE,"",$B165&amp;" "&amp;VLOOKUP(V$34&amp;$B165,'BASES DE DATOS'!$F$3:$J$1796,4,0)))</f>
        <v>#REF!</v>
      </c>
    </row>
    <row r="166" spans="1:22" x14ac:dyDescent="0.2">
      <c r="A166">
        <f t="shared" si="1"/>
        <v>819</v>
      </c>
      <c r="B166" s="2" t="s">
        <v>155</v>
      </c>
      <c r="C166" t="e">
        <f>IF(LEN(C$34&amp;$B166)&lt;&gt;20,"",IF(ISERROR(VLOOKUP(C$34&amp;$B166,'BASES DE DATOS'!$F$3:$J$1796,4,0))=TRUE,"",$B166&amp;" "&amp;VLOOKUP(C$34&amp;$B166,'BASES DE DATOS'!$F$3:$J$1796,4,0)))</f>
        <v>#REF!</v>
      </c>
      <c r="D166" t="e">
        <f>IF(LEN(D$34&amp;$B166)&lt;&gt;20,"",IF(ISERROR(VLOOKUP(D$34&amp;$B166,'BASES DE DATOS'!$F$3:$J$1796,4,0))=TRUE,"",$B166&amp;" "&amp;VLOOKUP(D$34&amp;$B166,'BASES DE DATOS'!$F$3:$J$1796,4,0)))</f>
        <v>#REF!</v>
      </c>
      <c r="E166" t="e">
        <f>IF(LEN(E$34&amp;$B166)&lt;&gt;20,"",IF(ISERROR(VLOOKUP(E$34&amp;$B166,'BASES DE DATOS'!$F$3:$J$1796,4,0))=TRUE,"",$B166&amp;" "&amp;VLOOKUP(E$34&amp;$B166,'BASES DE DATOS'!$F$3:$J$1796,4,0)))</f>
        <v>#REF!</v>
      </c>
      <c r="F166" t="e">
        <f>IF(LEN(F$34&amp;$B166)&lt;&gt;20,"",IF(ISERROR(VLOOKUP(F$34&amp;$B166,'BASES DE DATOS'!$F$3:$J$1796,4,0))=TRUE,"",$B166&amp;" "&amp;VLOOKUP(F$34&amp;$B166,'BASES DE DATOS'!$F$3:$J$1796,4,0)))</f>
        <v>#REF!</v>
      </c>
      <c r="G166" t="e">
        <f>IF(LEN(G$34&amp;$B166)&lt;&gt;20,"",IF(ISERROR(VLOOKUP(G$34&amp;$B166,'BASES DE DATOS'!$F$3:$J$1796,4,0))=TRUE,"",$B166&amp;" "&amp;VLOOKUP(G$34&amp;$B166,'BASES DE DATOS'!$F$3:$J$1796,4,0)))</f>
        <v>#REF!</v>
      </c>
      <c r="H166" t="e">
        <f>IF(LEN(H$34&amp;$B166)&lt;&gt;20,"",IF(ISERROR(VLOOKUP(H$34&amp;$B166,'BASES DE DATOS'!$F$3:$J$1796,4,0))=TRUE,"",$B166&amp;" "&amp;VLOOKUP(H$34&amp;$B166,'BASES DE DATOS'!$F$3:$J$1796,4,0)))</f>
        <v>#REF!</v>
      </c>
      <c r="I166" t="e">
        <f>IF(LEN(I$34&amp;$B166)&lt;&gt;20,"",IF(ISERROR(VLOOKUP(I$34&amp;$B166,'BASES DE DATOS'!$F$3:$J$1796,4,0))=TRUE,"",$B166&amp;" "&amp;VLOOKUP(I$34&amp;$B166,'BASES DE DATOS'!$F$3:$J$1796,4,0)))</f>
        <v>#REF!</v>
      </c>
      <c r="J166" t="e">
        <f>IF(LEN(J$34&amp;$B166)&lt;&gt;20,"",IF(ISERROR(VLOOKUP(J$34&amp;$B166,'BASES DE DATOS'!$F$3:$J$1796,4,0))=TRUE,"",$B166&amp;" "&amp;VLOOKUP(J$34&amp;$B166,'BASES DE DATOS'!$F$3:$J$1796,4,0)))</f>
        <v>#REF!</v>
      </c>
      <c r="K166" t="e">
        <f>IF(LEN(K$34&amp;$B166)&lt;&gt;20,"",IF(ISERROR(VLOOKUP(K$34&amp;$B166,'BASES DE DATOS'!$F$3:$J$1796,4,0))=TRUE,"",$B166&amp;" "&amp;VLOOKUP(K$34&amp;$B166,'BASES DE DATOS'!$F$3:$J$1796,4,0)))</f>
        <v>#REF!</v>
      </c>
      <c r="L166" t="e">
        <f>IF(LEN(L$34&amp;$B166)&lt;&gt;20,"",IF(ISERROR(VLOOKUP(L$34&amp;$B166,'BASES DE DATOS'!$F$3:$J$1796,4,0))=TRUE,"",$B166&amp;" "&amp;VLOOKUP(L$34&amp;$B166,'BASES DE DATOS'!$F$3:$J$1796,4,0)))</f>
        <v>#REF!</v>
      </c>
      <c r="M166" t="e">
        <f>IF(LEN(M$34&amp;$B166)&lt;&gt;20,"",IF(ISERROR(VLOOKUP(M$34&amp;$B166,'BASES DE DATOS'!$F$3:$J$1796,4,0))=TRUE,"",$B166&amp;" "&amp;VLOOKUP(M$34&amp;$B166,'BASES DE DATOS'!$F$3:$J$1796,4,0)))</f>
        <v>#REF!</v>
      </c>
      <c r="N166" t="e">
        <f>IF(LEN(N$34&amp;$B166)&lt;&gt;20,"",IF(ISERROR(VLOOKUP(N$34&amp;$B166,'BASES DE DATOS'!$F$3:$J$1796,4,0))=TRUE,"",$B166&amp;" "&amp;VLOOKUP(N$34&amp;$B166,'BASES DE DATOS'!$F$3:$J$1796,4,0)))</f>
        <v>#REF!</v>
      </c>
      <c r="O166" t="e">
        <f>IF(LEN(O$34&amp;$B166)&lt;&gt;20,"",IF(ISERROR(VLOOKUP(O$34&amp;$B166,'BASES DE DATOS'!$F$3:$J$1796,4,0))=TRUE,"",$B166&amp;" "&amp;VLOOKUP(O$34&amp;$B166,'BASES DE DATOS'!$F$3:$J$1796,4,0)))</f>
        <v>#REF!</v>
      </c>
      <c r="P166" t="e">
        <f>IF(LEN(P$34&amp;$B166)&lt;&gt;20,"",IF(ISERROR(VLOOKUP(P$34&amp;$B166,'BASES DE DATOS'!$F$3:$J$1796,4,0))=TRUE,"",$B166&amp;" "&amp;VLOOKUP(P$34&amp;$B166,'BASES DE DATOS'!$F$3:$J$1796,4,0)))</f>
        <v>#REF!</v>
      </c>
      <c r="Q166" t="e">
        <f>IF(LEN(Q$34&amp;$B166)&lt;&gt;20,"",IF(ISERROR(VLOOKUP(Q$34&amp;$B166,'BASES DE DATOS'!$F$3:$J$1796,4,0))=TRUE,"",$B166&amp;" "&amp;VLOOKUP(Q$34&amp;$B166,'BASES DE DATOS'!$F$3:$J$1796,4,0)))</f>
        <v>#REF!</v>
      </c>
      <c r="R166" t="e">
        <f>IF(LEN(R$34&amp;$B166)&lt;&gt;20,"",IF(ISERROR(VLOOKUP(R$34&amp;$B166,'BASES DE DATOS'!$F$3:$J$1796,4,0))=TRUE,"",$B166&amp;" "&amp;VLOOKUP(R$34&amp;$B166,'BASES DE DATOS'!$F$3:$J$1796,4,0)))</f>
        <v>#REF!</v>
      </c>
      <c r="S166" t="e">
        <f>IF(LEN(S$34&amp;$B166)&lt;&gt;20,"",IF(ISERROR(VLOOKUP(S$34&amp;$B166,'BASES DE DATOS'!$F$3:$J$1796,4,0))=TRUE,"",$B166&amp;" "&amp;VLOOKUP(S$34&amp;$B166,'BASES DE DATOS'!$F$3:$J$1796,4,0)))</f>
        <v>#REF!</v>
      </c>
      <c r="T166" t="e">
        <f>IF(LEN(T$34&amp;$B166)&lt;&gt;20,"",IF(ISERROR(VLOOKUP(T$34&amp;$B166,'BASES DE DATOS'!$F$3:$J$1796,4,0))=TRUE,"",$B166&amp;" "&amp;VLOOKUP(T$34&amp;$B166,'BASES DE DATOS'!$F$3:$J$1796,4,0)))</f>
        <v>#REF!</v>
      </c>
      <c r="U166" t="e">
        <f>IF(LEN(U$34&amp;$B166)&lt;&gt;20,"",IF(ISERROR(VLOOKUP(U$34&amp;$B166,'BASES DE DATOS'!$F$3:$J$1796,4,0))=TRUE,"",$B166&amp;" "&amp;VLOOKUP(U$34&amp;$B166,'BASES DE DATOS'!$F$3:$J$1796,4,0)))</f>
        <v>#REF!</v>
      </c>
      <c r="V166" t="e">
        <f>IF(LEN(V$34&amp;$B166)&lt;&gt;20,"",IF(ISERROR(VLOOKUP(V$34&amp;$B166,'BASES DE DATOS'!$F$3:$J$1796,4,0))=TRUE,"",$B166&amp;" "&amp;VLOOKUP(V$34&amp;$B166,'BASES DE DATOS'!$F$3:$J$1796,4,0)))</f>
        <v>#REF!</v>
      </c>
    </row>
    <row r="167" spans="1:22" x14ac:dyDescent="0.2">
      <c r="A167">
        <f t="shared" si="1"/>
        <v>825</v>
      </c>
      <c r="B167" s="2" t="s">
        <v>156</v>
      </c>
      <c r="C167" t="e">
        <f>IF(LEN(C$34&amp;$B167)&lt;&gt;20,"",IF(ISERROR(VLOOKUP(C$34&amp;$B167,'BASES DE DATOS'!$F$3:$J$1796,4,0))=TRUE,"",$B167&amp;" "&amp;VLOOKUP(C$34&amp;$B167,'BASES DE DATOS'!$F$3:$J$1796,4,0)))</f>
        <v>#REF!</v>
      </c>
      <c r="D167" t="e">
        <f>IF(LEN(D$34&amp;$B167)&lt;&gt;20,"",IF(ISERROR(VLOOKUP(D$34&amp;$B167,'BASES DE DATOS'!$F$3:$J$1796,4,0))=TRUE,"",$B167&amp;" "&amp;VLOOKUP(D$34&amp;$B167,'BASES DE DATOS'!$F$3:$J$1796,4,0)))</f>
        <v>#REF!</v>
      </c>
      <c r="E167" t="e">
        <f>IF(LEN(E$34&amp;$B167)&lt;&gt;20,"",IF(ISERROR(VLOOKUP(E$34&amp;$B167,'BASES DE DATOS'!$F$3:$J$1796,4,0))=TRUE,"",$B167&amp;" "&amp;VLOOKUP(E$34&amp;$B167,'BASES DE DATOS'!$F$3:$J$1796,4,0)))</f>
        <v>#REF!</v>
      </c>
      <c r="F167" t="e">
        <f>IF(LEN(F$34&amp;$B167)&lt;&gt;20,"",IF(ISERROR(VLOOKUP(F$34&amp;$B167,'BASES DE DATOS'!$F$3:$J$1796,4,0))=TRUE,"",$B167&amp;" "&amp;VLOOKUP(F$34&amp;$B167,'BASES DE DATOS'!$F$3:$J$1796,4,0)))</f>
        <v>#REF!</v>
      </c>
      <c r="G167" t="e">
        <f>IF(LEN(G$34&amp;$B167)&lt;&gt;20,"",IF(ISERROR(VLOOKUP(G$34&amp;$B167,'BASES DE DATOS'!$F$3:$J$1796,4,0))=TRUE,"",$B167&amp;" "&amp;VLOOKUP(G$34&amp;$B167,'BASES DE DATOS'!$F$3:$J$1796,4,0)))</f>
        <v>#REF!</v>
      </c>
      <c r="H167" t="e">
        <f>IF(LEN(H$34&amp;$B167)&lt;&gt;20,"",IF(ISERROR(VLOOKUP(H$34&amp;$B167,'BASES DE DATOS'!$F$3:$J$1796,4,0))=TRUE,"",$B167&amp;" "&amp;VLOOKUP(H$34&amp;$B167,'BASES DE DATOS'!$F$3:$J$1796,4,0)))</f>
        <v>#REF!</v>
      </c>
      <c r="I167" t="e">
        <f>IF(LEN(I$34&amp;$B167)&lt;&gt;20,"",IF(ISERROR(VLOOKUP(I$34&amp;$B167,'BASES DE DATOS'!$F$3:$J$1796,4,0))=TRUE,"",$B167&amp;" "&amp;VLOOKUP(I$34&amp;$B167,'BASES DE DATOS'!$F$3:$J$1796,4,0)))</f>
        <v>#REF!</v>
      </c>
      <c r="J167" t="e">
        <f>IF(LEN(J$34&amp;$B167)&lt;&gt;20,"",IF(ISERROR(VLOOKUP(J$34&amp;$B167,'BASES DE DATOS'!$F$3:$J$1796,4,0))=TRUE,"",$B167&amp;" "&amp;VLOOKUP(J$34&amp;$B167,'BASES DE DATOS'!$F$3:$J$1796,4,0)))</f>
        <v>#REF!</v>
      </c>
      <c r="K167" t="e">
        <f>IF(LEN(K$34&amp;$B167)&lt;&gt;20,"",IF(ISERROR(VLOOKUP(K$34&amp;$B167,'BASES DE DATOS'!$F$3:$J$1796,4,0))=TRUE,"",$B167&amp;" "&amp;VLOOKUP(K$34&amp;$B167,'BASES DE DATOS'!$F$3:$J$1796,4,0)))</f>
        <v>#REF!</v>
      </c>
      <c r="L167" t="e">
        <f>IF(LEN(L$34&amp;$B167)&lt;&gt;20,"",IF(ISERROR(VLOOKUP(L$34&amp;$B167,'BASES DE DATOS'!$F$3:$J$1796,4,0))=TRUE,"",$B167&amp;" "&amp;VLOOKUP(L$34&amp;$B167,'BASES DE DATOS'!$F$3:$J$1796,4,0)))</f>
        <v>#REF!</v>
      </c>
      <c r="M167" t="e">
        <f>IF(LEN(M$34&amp;$B167)&lt;&gt;20,"",IF(ISERROR(VLOOKUP(M$34&amp;$B167,'BASES DE DATOS'!$F$3:$J$1796,4,0))=TRUE,"",$B167&amp;" "&amp;VLOOKUP(M$34&amp;$B167,'BASES DE DATOS'!$F$3:$J$1796,4,0)))</f>
        <v>#REF!</v>
      </c>
      <c r="N167" t="e">
        <f>IF(LEN(N$34&amp;$B167)&lt;&gt;20,"",IF(ISERROR(VLOOKUP(N$34&amp;$B167,'BASES DE DATOS'!$F$3:$J$1796,4,0))=TRUE,"",$B167&amp;" "&amp;VLOOKUP(N$34&amp;$B167,'BASES DE DATOS'!$F$3:$J$1796,4,0)))</f>
        <v>#REF!</v>
      </c>
      <c r="O167" t="e">
        <f>IF(LEN(O$34&amp;$B167)&lt;&gt;20,"",IF(ISERROR(VLOOKUP(O$34&amp;$B167,'BASES DE DATOS'!$F$3:$J$1796,4,0))=TRUE,"",$B167&amp;" "&amp;VLOOKUP(O$34&amp;$B167,'BASES DE DATOS'!$F$3:$J$1796,4,0)))</f>
        <v>#REF!</v>
      </c>
      <c r="P167" t="e">
        <f>IF(LEN(P$34&amp;$B167)&lt;&gt;20,"",IF(ISERROR(VLOOKUP(P$34&amp;$B167,'BASES DE DATOS'!$F$3:$J$1796,4,0))=TRUE,"",$B167&amp;" "&amp;VLOOKUP(P$34&amp;$B167,'BASES DE DATOS'!$F$3:$J$1796,4,0)))</f>
        <v>#REF!</v>
      </c>
      <c r="Q167" t="e">
        <f>IF(LEN(Q$34&amp;$B167)&lt;&gt;20,"",IF(ISERROR(VLOOKUP(Q$34&amp;$B167,'BASES DE DATOS'!$F$3:$J$1796,4,0))=TRUE,"",$B167&amp;" "&amp;VLOOKUP(Q$34&amp;$B167,'BASES DE DATOS'!$F$3:$J$1796,4,0)))</f>
        <v>#REF!</v>
      </c>
      <c r="R167" t="e">
        <f>IF(LEN(R$34&amp;$B167)&lt;&gt;20,"",IF(ISERROR(VLOOKUP(R$34&amp;$B167,'BASES DE DATOS'!$F$3:$J$1796,4,0))=TRUE,"",$B167&amp;" "&amp;VLOOKUP(R$34&amp;$B167,'BASES DE DATOS'!$F$3:$J$1796,4,0)))</f>
        <v>#REF!</v>
      </c>
      <c r="S167" t="e">
        <f>IF(LEN(S$34&amp;$B167)&lt;&gt;20,"",IF(ISERROR(VLOOKUP(S$34&amp;$B167,'BASES DE DATOS'!$F$3:$J$1796,4,0))=TRUE,"",$B167&amp;" "&amp;VLOOKUP(S$34&amp;$B167,'BASES DE DATOS'!$F$3:$J$1796,4,0)))</f>
        <v>#REF!</v>
      </c>
      <c r="T167" t="e">
        <f>IF(LEN(T$34&amp;$B167)&lt;&gt;20,"",IF(ISERROR(VLOOKUP(T$34&amp;$B167,'BASES DE DATOS'!$F$3:$J$1796,4,0))=TRUE,"",$B167&amp;" "&amp;VLOOKUP(T$34&amp;$B167,'BASES DE DATOS'!$F$3:$J$1796,4,0)))</f>
        <v>#REF!</v>
      </c>
      <c r="U167" t="e">
        <f>IF(LEN(U$34&amp;$B167)&lt;&gt;20,"",IF(ISERROR(VLOOKUP(U$34&amp;$B167,'BASES DE DATOS'!$F$3:$J$1796,4,0))=TRUE,"",$B167&amp;" "&amp;VLOOKUP(U$34&amp;$B167,'BASES DE DATOS'!$F$3:$J$1796,4,0)))</f>
        <v>#REF!</v>
      </c>
      <c r="V167" t="e">
        <f>IF(LEN(V$34&amp;$B167)&lt;&gt;20,"",IF(ISERROR(VLOOKUP(V$34&amp;$B167,'BASES DE DATOS'!$F$3:$J$1796,4,0))=TRUE,"",$B167&amp;" "&amp;VLOOKUP(V$34&amp;$B167,'BASES DE DATOS'!$F$3:$J$1796,4,0)))</f>
        <v>#REF!</v>
      </c>
    </row>
    <row r="168" spans="1:22" x14ac:dyDescent="0.2">
      <c r="A168">
        <f t="shared" si="1"/>
        <v>831</v>
      </c>
      <c r="B168" s="2" t="s">
        <v>157</v>
      </c>
      <c r="C168" t="e">
        <f>IF(LEN(C$34&amp;$B168)&lt;&gt;20,"",IF(ISERROR(VLOOKUP(C$34&amp;$B168,'BASES DE DATOS'!$F$3:$J$1796,4,0))=TRUE,"",$B168&amp;" "&amp;VLOOKUP(C$34&amp;$B168,'BASES DE DATOS'!$F$3:$J$1796,4,0)))</f>
        <v>#REF!</v>
      </c>
      <c r="D168" t="e">
        <f>IF(LEN(D$34&amp;$B168)&lt;&gt;20,"",IF(ISERROR(VLOOKUP(D$34&amp;$B168,'BASES DE DATOS'!$F$3:$J$1796,4,0))=TRUE,"",$B168&amp;" "&amp;VLOOKUP(D$34&amp;$B168,'BASES DE DATOS'!$F$3:$J$1796,4,0)))</f>
        <v>#REF!</v>
      </c>
      <c r="E168" t="e">
        <f>IF(LEN(E$34&amp;$B168)&lt;&gt;20,"",IF(ISERROR(VLOOKUP(E$34&amp;$B168,'BASES DE DATOS'!$F$3:$J$1796,4,0))=TRUE,"",$B168&amp;" "&amp;VLOOKUP(E$34&amp;$B168,'BASES DE DATOS'!$F$3:$J$1796,4,0)))</f>
        <v>#REF!</v>
      </c>
      <c r="F168" t="e">
        <f>IF(LEN(F$34&amp;$B168)&lt;&gt;20,"",IF(ISERROR(VLOOKUP(F$34&amp;$B168,'BASES DE DATOS'!$F$3:$J$1796,4,0))=TRUE,"",$B168&amp;" "&amp;VLOOKUP(F$34&amp;$B168,'BASES DE DATOS'!$F$3:$J$1796,4,0)))</f>
        <v>#REF!</v>
      </c>
      <c r="G168" t="e">
        <f>IF(LEN(G$34&amp;$B168)&lt;&gt;20,"",IF(ISERROR(VLOOKUP(G$34&amp;$B168,'BASES DE DATOS'!$F$3:$J$1796,4,0))=TRUE,"",$B168&amp;" "&amp;VLOOKUP(G$34&amp;$B168,'BASES DE DATOS'!$F$3:$J$1796,4,0)))</f>
        <v>#REF!</v>
      </c>
      <c r="H168" t="e">
        <f>IF(LEN(H$34&amp;$B168)&lt;&gt;20,"",IF(ISERROR(VLOOKUP(H$34&amp;$B168,'BASES DE DATOS'!$F$3:$J$1796,4,0))=TRUE,"",$B168&amp;" "&amp;VLOOKUP(H$34&amp;$B168,'BASES DE DATOS'!$F$3:$J$1796,4,0)))</f>
        <v>#REF!</v>
      </c>
      <c r="I168" t="e">
        <f>IF(LEN(I$34&amp;$B168)&lt;&gt;20,"",IF(ISERROR(VLOOKUP(I$34&amp;$B168,'BASES DE DATOS'!$F$3:$J$1796,4,0))=TRUE,"",$B168&amp;" "&amp;VLOOKUP(I$34&amp;$B168,'BASES DE DATOS'!$F$3:$J$1796,4,0)))</f>
        <v>#REF!</v>
      </c>
      <c r="J168" t="e">
        <f>IF(LEN(J$34&amp;$B168)&lt;&gt;20,"",IF(ISERROR(VLOOKUP(J$34&amp;$B168,'BASES DE DATOS'!$F$3:$J$1796,4,0))=TRUE,"",$B168&amp;" "&amp;VLOOKUP(J$34&amp;$B168,'BASES DE DATOS'!$F$3:$J$1796,4,0)))</f>
        <v>#REF!</v>
      </c>
      <c r="K168" t="e">
        <f>IF(LEN(K$34&amp;$B168)&lt;&gt;20,"",IF(ISERROR(VLOOKUP(K$34&amp;$B168,'BASES DE DATOS'!$F$3:$J$1796,4,0))=TRUE,"",$B168&amp;" "&amp;VLOOKUP(K$34&amp;$B168,'BASES DE DATOS'!$F$3:$J$1796,4,0)))</f>
        <v>#REF!</v>
      </c>
      <c r="L168" t="e">
        <f>IF(LEN(L$34&amp;$B168)&lt;&gt;20,"",IF(ISERROR(VLOOKUP(L$34&amp;$B168,'BASES DE DATOS'!$F$3:$J$1796,4,0))=TRUE,"",$B168&amp;" "&amp;VLOOKUP(L$34&amp;$B168,'BASES DE DATOS'!$F$3:$J$1796,4,0)))</f>
        <v>#REF!</v>
      </c>
      <c r="M168" t="e">
        <f>IF(LEN(M$34&amp;$B168)&lt;&gt;20,"",IF(ISERROR(VLOOKUP(M$34&amp;$B168,'BASES DE DATOS'!$F$3:$J$1796,4,0))=TRUE,"",$B168&amp;" "&amp;VLOOKUP(M$34&amp;$B168,'BASES DE DATOS'!$F$3:$J$1796,4,0)))</f>
        <v>#REF!</v>
      </c>
      <c r="N168" t="e">
        <f>IF(LEN(N$34&amp;$B168)&lt;&gt;20,"",IF(ISERROR(VLOOKUP(N$34&amp;$B168,'BASES DE DATOS'!$F$3:$J$1796,4,0))=TRUE,"",$B168&amp;" "&amp;VLOOKUP(N$34&amp;$B168,'BASES DE DATOS'!$F$3:$J$1796,4,0)))</f>
        <v>#REF!</v>
      </c>
      <c r="O168" t="e">
        <f>IF(LEN(O$34&amp;$B168)&lt;&gt;20,"",IF(ISERROR(VLOOKUP(O$34&amp;$B168,'BASES DE DATOS'!$F$3:$J$1796,4,0))=TRUE,"",$B168&amp;" "&amp;VLOOKUP(O$34&amp;$B168,'BASES DE DATOS'!$F$3:$J$1796,4,0)))</f>
        <v>#REF!</v>
      </c>
      <c r="P168" t="e">
        <f>IF(LEN(P$34&amp;$B168)&lt;&gt;20,"",IF(ISERROR(VLOOKUP(P$34&amp;$B168,'BASES DE DATOS'!$F$3:$J$1796,4,0))=TRUE,"",$B168&amp;" "&amp;VLOOKUP(P$34&amp;$B168,'BASES DE DATOS'!$F$3:$J$1796,4,0)))</f>
        <v>#REF!</v>
      </c>
      <c r="Q168" t="e">
        <f>IF(LEN(Q$34&amp;$B168)&lt;&gt;20,"",IF(ISERROR(VLOOKUP(Q$34&amp;$B168,'BASES DE DATOS'!$F$3:$J$1796,4,0))=TRUE,"",$B168&amp;" "&amp;VLOOKUP(Q$34&amp;$B168,'BASES DE DATOS'!$F$3:$J$1796,4,0)))</f>
        <v>#REF!</v>
      </c>
      <c r="R168" t="e">
        <f>IF(LEN(R$34&amp;$B168)&lt;&gt;20,"",IF(ISERROR(VLOOKUP(R$34&amp;$B168,'BASES DE DATOS'!$F$3:$J$1796,4,0))=TRUE,"",$B168&amp;" "&amp;VLOOKUP(R$34&amp;$B168,'BASES DE DATOS'!$F$3:$J$1796,4,0)))</f>
        <v>#REF!</v>
      </c>
      <c r="S168" t="e">
        <f>IF(LEN(S$34&amp;$B168)&lt;&gt;20,"",IF(ISERROR(VLOOKUP(S$34&amp;$B168,'BASES DE DATOS'!$F$3:$J$1796,4,0))=TRUE,"",$B168&amp;" "&amp;VLOOKUP(S$34&amp;$B168,'BASES DE DATOS'!$F$3:$J$1796,4,0)))</f>
        <v>#REF!</v>
      </c>
      <c r="T168" t="e">
        <f>IF(LEN(T$34&amp;$B168)&lt;&gt;20,"",IF(ISERROR(VLOOKUP(T$34&amp;$B168,'BASES DE DATOS'!$F$3:$J$1796,4,0))=TRUE,"",$B168&amp;" "&amp;VLOOKUP(T$34&amp;$B168,'BASES DE DATOS'!$F$3:$J$1796,4,0)))</f>
        <v>#REF!</v>
      </c>
      <c r="U168" t="e">
        <f>IF(LEN(U$34&amp;$B168)&lt;&gt;20,"",IF(ISERROR(VLOOKUP(U$34&amp;$B168,'BASES DE DATOS'!$F$3:$J$1796,4,0))=TRUE,"",$B168&amp;" "&amp;VLOOKUP(U$34&amp;$B168,'BASES DE DATOS'!$F$3:$J$1796,4,0)))</f>
        <v>#REF!</v>
      </c>
      <c r="V168" t="e">
        <f>IF(LEN(V$34&amp;$B168)&lt;&gt;20,"",IF(ISERROR(VLOOKUP(V$34&amp;$B168,'BASES DE DATOS'!$F$3:$J$1796,4,0))=TRUE,"",$B168&amp;" "&amp;VLOOKUP(V$34&amp;$B168,'BASES DE DATOS'!$F$3:$J$1796,4,0)))</f>
        <v>#REF!</v>
      </c>
    </row>
    <row r="169" spans="1:22" x14ac:dyDescent="0.2">
      <c r="A169">
        <f t="shared" si="1"/>
        <v>837</v>
      </c>
      <c r="B169" s="2" t="s">
        <v>158</v>
      </c>
      <c r="C169" t="e">
        <f>IF(LEN(C$34&amp;$B169)&lt;&gt;20,"",IF(ISERROR(VLOOKUP(C$34&amp;$B169,'BASES DE DATOS'!$F$3:$J$1796,4,0))=TRUE,"",$B169&amp;" "&amp;VLOOKUP(C$34&amp;$B169,'BASES DE DATOS'!$F$3:$J$1796,4,0)))</f>
        <v>#REF!</v>
      </c>
      <c r="D169" t="e">
        <f>IF(LEN(D$34&amp;$B169)&lt;&gt;20,"",IF(ISERROR(VLOOKUP(D$34&amp;$B169,'BASES DE DATOS'!$F$3:$J$1796,4,0))=TRUE,"",$B169&amp;" "&amp;VLOOKUP(D$34&amp;$B169,'BASES DE DATOS'!$F$3:$J$1796,4,0)))</f>
        <v>#REF!</v>
      </c>
      <c r="E169" t="e">
        <f>IF(LEN(E$34&amp;$B169)&lt;&gt;20,"",IF(ISERROR(VLOOKUP(E$34&amp;$B169,'BASES DE DATOS'!$F$3:$J$1796,4,0))=TRUE,"",$B169&amp;" "&amp;VLOOKUP(E$34&amp;$B169,'BASES DE DATOS'!$F$3:$J$1796,4,0)))</f>
        <v>#REF!</v>
      </c>
      <c r="F169" t="e">
        <f>IF(LEN(F$34&amp;$B169)&lt;&gt;20,"",IF(ISERROR(VLOOKUP(F$34&amp;$B169,'BASES DE DATOS'!$F$3:$J$1796,4,0))=TRUE,"",$B169&amp;" "&amp;VLOOKUP(F$34&amp;$B169,'BASES DE DATOS'!$F$3:$J$1796,4,0)))</f>
        <v>#REF!</v>
      </c>
      <c r="G169" t="e">
        <f>IF(LEN(G$34&amp;$B169)&lt;&gt;20,"",IF(ISERROR(VLOOKUP(G$34&amp;$B169,'BASES DE DATOS'!$F$3:$J$1796,4,0))=TRUE,"",$B169&amp;" "&amp;VLOOKUP(G$34&amp;$B169,'BASES DE DATOS'!$F$3:$J$1796,4,0)))</f>
        <v>#REF!</v>
      </c>
      <c r="H169" t="e">
        <f>IF(LEN(H$34&amp;$B169)&lt;&gt;20,"",IF(ISERROR(VLOOKUP(H$34&amp;$B169,'BASES DE DATOS'!$F$3:$J$1796,4,0))=TRUE,"",$B169&amp;" "&amp;VLOOKUP(H$34&amp;$B169,'BASES DE DATOS'!$F$3:$J$1796,4,0)))</f>
        <v>#REF!</v>
      </c>
      <c r="I169" t="e">
        <f>IF(LEN(I$34&amp;$B169)&lt;&gt;20,"",IF(ISERROR(VLOOKUP(I$34&amp;$B169,'BASES DE DATOS'!$F$3:$J$1796,4,0))=TRUE,"",$B169&amp;" "&amp;VLOOKUP(I$34&amp;$B169,'BASES DE DATOS'!$F$3:$J$1796,4,0)))</f>
        <v>#REF!</v>
      </c>
      <c r="J169" t="e">
        <f>IF(LEN(J$34&amp;$B169)&lt;&gt;20,"",IF(ISERROR(VLOOKUP(J$34&amp;$B169,'BASES DE DATOS'!$F$3:$J$1796,4,0))=TRUE,"",$B169&amp;" "&amp;VLOOKUP(J$34&amp;$B169,'BASES DE DATOS'!$F$3:$J$1796,4,0)))</f>
        <v>#REF!</v>
      </c>
      <c r="K169" t="e">
        <f>IF(LEN(K$34&amp;$B169)&lt;&gt;20,"",IF(ISERROR(VLOOKUP(K$34&amp;$B169,'BASES DE DATOS'!$F$3:$J$1796,4,0))=TRUE,"",$B169&amp;" "&amp;VLOOKUP(K$34&amp;$B169,'BASES DE DATOS'!$F$3:$J$1796,4,0)))</f>
        <v>#REF!</v>
      </c>
      <c r="L169" t="e">
        <f>IF(LEN(L$34&amp;$B169)&lt;&gt;20,"",IF(ISERROR(VLOOKUP(L$34&amp;$B169,'BASES DE DATOS'!$F$3:$J$1796,4,0))=TRUE,"",$B169&amp;" "&amp;VLOOKUP(L$34&amp;$B169,'BASES DE DATOS'!$F$3:$J$1796,4,0)))</f>
        <v>#REF!</v>
      </c>
      <c r="M169" t="e">
        <f>IF(LEN(M$34&amp;$B169)&lt;&gt;20,"",IF(ISERROR(VLOOKUP(M$34&amp;$B169,'BASES DE DATOS'!$F$3:$J$1796,4,0))=TRUE,"",$B169&amp;" "&amp;VLOOKUP(M$34&amp;$B169,'BASES DE DATOS'!$F$3:$J$1796,4,0)))</f>
        <v>#REF!</v>
      </c>
      <c r="N169" t="e">
        <f>IF(LEN(N$34&amp;$B169)&lt;&gt;20,"",IF(ISERROR(VLOOKUP(N$34&amp;$B169,'BASES DE DATOS'!$F$3:$J$1796,4,0))=TRUE,"",$B169&amp;" "&amp;VLOOKUP(N$34&amp;$B169,'BASES DE DATOS'!$F$3:$J$1796,4,0)))</f>
        <v>#REF!</v>
      </c>
      <c r="O169" t="e">
        <f>IF(LEN(O$34&amp;$B169)&lt;&gt;20,"",IF(ISERROR(VLOOKUP(O$34&amp;$B169,'BASES DE DATOS'!$F$3:$J$1796,4,0))=TRUE,"",$B169&amp;" "&amp;VLOOKUP(O$34&amp;$B169,'BASES DE DATOS'!$F$3:$J$1796,4,0)))</f>
        <v>#REF!</v>
      </c>
      <c r="P169" t="e">
        <f>IF(LEN(P$34&amp;$B169)&lt;&gt;20,"",IF(ISERROR(VLOOKUP(P$34&amp;$B169,'BASES DE DATOS'!$F$3:$J$1796,4,0))=TRUE,"",$B169&amp;" "&amp;VLOOKUP(P$34&amp;$B169,'BASES DE DATOS'!$F$3:$J$1796,4,0)))</f>
        <v>#REF!</v>
      </c>
      <c r="Q169" t="e">
        <f>IF(LEN(Q$34&amp;$B169)&lt;&gt;20,"",IF(ISERROR(VLOOKUP(Q$34&amp;$B169,'BASES DE DATOS'!$F$3:$J$1796,4,0))=TRUE,"",$B169&amp;" "&amp;VLOOKUP(Q$34&amp;$B169,'BASES DE DATOS'!$F$3:$J$1796,4,0)))</f>
        <v>#REF!</v>
      </c>
      <c r="R169" t="e">
        <f>IF(LEN(R$34&amp;$B169)&lt;&gt;20,"",IF(ISERROR(VLOOKUP(R$34&amp;$B169,'BASES DE DATOS'!$F$3:$J$1796,4,0))=TRUE,"",$B169&amp;" "&amp;VLOOKUP(R$34&amp;$B169,'BASES DE DATOS'!$F$3:$J$1796,4,0)))</f>
        <v>#REF!</v>
      </c>
      <c r="S169" t="e">
        <f>IF(LEN(S$34&amp;$B169)&lt;&gt;20,"",IF(ISERROR(VLOOKUP(S$34&amp;$B169,'BASES DE DATOS'!$F$3:$J$1796,4,0))=TRUE,"",$B169&amp;" "&amp;VLOOKUP(S$34&amp;$B169,'BASES DE DATOS'!$F$3:$J$1796,4,0)))</f>
        <v>#REF!</v>
      </c>
      <c r="T169" t="e">
        <f>IF(LEN(T$34&amp;$B169)&lt;&gt;20,"",IF(ISERROR(VLOOKUP(T$34&amp;$B169,'BASES DE DATOS'!$F$3:$J$1796,4,0))=TRUE,"",$B169&amp;" "&amp;VLOOKUP(T$34&amp;$B169,'BASES DE DATOS'!$F$3:$J$1796,4,0)))</f>
        <v>#REF!</v>
      </c>
      <c r="U169" t="e">
        <f>IF(LEN(U$34&amp;$B169)&lt;&gt;20,"",IF(ISERROR(VLOOKUP(U$34&amp;$B169,'BASES DE DATOS'!$F$3:$J$1796,4,0))=TRUE,"",$B169&amp;" "&amp;VLOOKUP(U$34&amp;$B169,'BASES DE DATOS'!$F$3:$J$1796,4,0)))</f>
        <v>#REF!</v>
      </c>
      <c r="V169" t="e">
        <f>IF(LEN(V$34&amp;$B169)&lt;&gt;20,"",IF(ISERROR(VLOOKUP(V$34&amp;$B169,'BASES DE DATOS'!$F$3:$J$1796,4,0))=TRUE,"",$B169&amp;" "&amp;VLOOKUP(V$34&amp;$B169,'BASES DE DATOS'!$F$3:$J$1796,4,0)))</f>
        <v>#REF!</v>
      </c>
    </row>
    <row r="170" spans="1:22" x14ac:dyDescent="0.2">
      <c r="A170">
        <f t="shared" si="1"/>
        <v>843</v>
      </c>
      <c r="B170" s="2" t="s">
        <v>159</v>
      </c>
      <c r="C170" t="e">
        <f>IF(LEN(C$34&amp;$B170)&lt;&gt;20,"",IF(ISERROR(VLOOKUP(C$34&amp;$B170,'BASES DE DATOS'!$F$3:$J$1796,4,0))=TRUE,"",$B170&amp;" "&amp;VLOOKUP(C$34&amp;$B170,'BASES DE DATOS'!$F$3:$J$1796,4,0)))</f>
        <v>#REF!</v>
      </c>
      <c r="D170" t="e">
        <f>IF(LEN(D$34&amp;$B170)&lt;&gt;20,"",IF(ISERROR(VLOOKUP(D$34&amp;$B170,'BASES DE DATOS'!$F$3:$J$1796,4,0))=TRUE,"",$B170&amp;" "&amp;VLOOKUP(D$34&amp;$B170,'BASES DE DATOS'!$F$3:$J$1796,4,0)))</f>
        <v>#REF!</v>
      </c>
      <c r="E170" t="e">
        <f>IF(LEN(E$34&amp;$B170)&lt;&gt;20,"",IF(ISERROR(VLOOKUP(E$34&amp;$B170,'BASES DE DATOS'!$F$3:$J$1796,4,0))=TRUE,"",$B170&amp;" "&amp;VLOOKUP(E$34&amp;$B170,'BASES DE DATOS'!$F$3:$J$1796,4,0)))</f>
        <v>#REF!</v>
      </c>
      <c r="F170" t="e">
        <f>IF(LEN(F$34&amp;$B170)&lt;&gt;20,"",IF(ISERROR(VLOOKUP(F$34&amp;$B170,'BASES DE DATOS'!$F$3:$J$1796,4,0))=TRUE,"",$B170&amp;" "&amp;VLOOKUP(F$34&amp;$B170,'BASES DE DATOS'!$F$3:$J$1796,4,0)))</f>
        <v>#REF!</v>
      </c>
      <c r="G170" t="e">
        <f>IF(LEN(G$34&amp;$B170)&lt;&gt;20,"",IF(ISERROR(VLOOKUP(G$34&amp;$B170,'BASES DE DATOS'!$F$3:$J$1796,4,0))=TRUE,"",$B170&amp;" "&amp;VLOOKUP(G$34&amp;$B170,'BASES DE DATOS'!$F$3:$J$1796,4,0)))</f>
        <v>#REF!</v>
      </c>
      <c r="H170" t="e">
        <f>IF(LEN(H$34&amp;$B170)&lt;&gt;20,"",IF(ISERROR(VLOOKUP(H$34&amp;$B170,'BASES DE DATOS'!$F$3:$J$1796,4,0))=TRUE,"",$B170&amp;" "&amp;VLOOKUP(H$34&amp;$B170,'BASES DE DATOS'!$F$3:$J$1796,4,0)))</f>
        <v>#REF!</v>
      </c>
      <c r="I170" t="e">
        <f>IF(LEN(I$34&amp;$B170)&lt;&gt;20,"",IF(ISERROR(VLOOKUP(I$34&amp;$B170,'BASES DE DATOS'!$F$3:$J$1796,4,0))=TRUE,"",$B170&amp;" "&amp;VLOOKUP(I$34&amp;$B170,'BASES DE DATOS'!$F$3:$J$1796,4,0)))</f>
        <v>#REF!</v>
      </c>
      <c r="J170" t="e">
        <f>IF(LEN(J$34&amp;$B170)&lt;&gt;20,"",IF(ISERROR(VLOOKUP(J$34&amp;$B170,'BASES DE DATOS'!$F$3:$J$1796,4,0))=TRUE,"",$B170&amp;" "&amp;VLOOKUP(J$34&amp;$B170,'BASES DE DATOS'!$F$3:$J$1796,4,0)))</f>
        <v>#REF!</v>
      </c>
      <c r="K170" t="e">
        <f>IF(LEN(K$34&amp;$B170)&lt;&gt;20,"",IF(ISERROR(VLOOKUP(K$34&amp;$B170,'BASES DE DATOS'!$F$3:$J$1796,4,0))=TRUE,"",$B170&amp;" "&amp;VLOOKUP(K$34&amp;$B170,'BASES DE DATOS'!$F$3:$J$1796,4,0)))</f>
        <v>#REF!</v>
      </c>
      <c r="L170" t="e">
        <f>IF(LEN(L$34&amp;$B170)&lt;&gt;20,"",IF(ISERROR(VLOOKUP(L$34&amp;$B170,'BASES DE DATOS'!$F$3:$J$1796,4,0))=TRUE,"",$B170&amp;" "&amp;VLOOKUP(L$34&amp;$B170,'BASES DE DATOS'!$F$3:$J$1796,4,0)))</f>
        <v>#REF!</v>
      </c>
      <c r="M170" t="e">
        <f>IF(LEN(M$34&amp;$B170)&lt;&gt;20,"",IF(ISERROR(VLOOKUP(M$34&amp;$B170,'BASES DE DATOS'!$F$3:$J$1796,4,0))=TRUE,"",$B170&amp;" "&amp;VLOOKUP(M$34&amp;$B170,'BASES DE DATOS'!$F$3:$J$1796,4,0)))</f>
        <v>#REF!</v>
      </c>
      <c r="N170" t="e">
        <f>IF(LEN(N$34&amp;$B170)&lt;&gt;20,"",IF(ISERROR(VLOOKUP(N$34&amp;$B170,'BASES DE DATOS'!$F$3:$J$1796,4,0))=TRUE,"",$B170&amp;" "&amp;VLOOKUP(N$34&amp;$B170,'BASES DE DATOS'!$F$3:$J$1796,4,0)))</f>
        <v>#REF!</v>
      </c>
      <c r="O170" t="e">
        <f>IF(LEN(O$34&amp;$B170)&lt;&gt;20,"",IF(ISERROR(VLOOKUP(O$34&amp;$B170,'BASES DE DATOS'!$F$3:$J$1796,4,0))=TRUE,"",$B170&amp;" "&amp;VLOOKUP(O$34&amp;$B170,'BASES DE DATOS'!$F$3:$J$1796,4,0)))</f>
        <v>#REF!</v>
      </c>
      <c r="P170" t="e">
        <f>IF(LEN(P$34&amp;$B170)&lt;&gt;20,"",IF(ISERROR(VLOOKUP(P$34&amp;$B170,'BASES DE DATOS'!$F$3:$J$1796,4,0))=TRUE,"",$B170&amp;" "&amp;VLOOKUP(P$34&amp;$B170,'BASES DE DATOS'!$F$3:$J$1796,4,0)))</f>
        <v>#REF!</v>
      </c>
      <c r="Q170" t="e">
        <f>IF(LEN(Q$34&amp;$B170)&lt;&gt;20,"",IF(ISERROR(VLOOKUP(Q$34&amp;$B170,'BASES DE DATOS'!$F$3:$J$1796,4,0))=TRUE,"",$B170&amp;" "&amp;VLOOKUP(Q$34&amp;$B170,'BASES DE DATOS'!$F$3:$J$1796,4,0)))</f>
        <v>#REF!</v>
      </c>
      <c r="R170" t="e">
        <f>IF(LEN(R$34&amp;$B170)&lt;&gt;20,"",IF(ISERROR(VLOOKUP(R$34&amp;$B170,'BASES DE DATOS'!$F$3:$J$1796,4,0))=TRUE,"",$B170&amp;" "&amp;VLOOKUP(R$34&amp;$B170,'BASES DE DATOS'!$F$3:$J$1796,4,0)))</f>
        <v>#REF!</v>
      </c>
      <c r="S170" t="e">
        <f>IF(LEN(S$34&amp;$B170)&lt;&gt;20,"",IF(ISERROR(VLOOKUP(S$34&amp;$B170,'BASES DE DATOS'!$F$3:$J$1796,4,0))=TRUE,"",$B170&amp;" "&amp;VLOOKUP(S$34&amp;$B170,'BASES DE DATOS'!$F$3:$J$1796,4,0)))</f>
        <v>#REF!</v>
      </c>
      <c r="T170" t="e">
        <f>IF(LEN(T$34&amp;$B170)&lt;&gt;20,"",IF(ISERROR(VLOOKUP(T$34&amp;$B170,'BASES DE DATOS'!$F$3:$J$1796,4,0))=TRUE,"",$B170&amp;" "&amp;VLOOKUP(T$34&amp;$B170,'BASES DE DATOS'!$F$3:$J$1796,4,0)))</f>
        <v>#REF!</v>
      </c>
      <c r="U170" t="e">
        <f>IF(LEN(U$34&amp;$B170)&lt;&gt;20,"",IF(ISERROR(VLOOKUP(U$34&amp;$B170,'BASES DE DATOS'!$F$3:$J$1796,4,0))=TRUE,"",$B170&amp;" "&amp;VLOOKUP(U$34&amp;$B170,'BASES DE DATOS'!$F$3:$J$1796,4,0)))</f>
        <v>#REF!</v>
      </c>
      <c r="V170" t="e">
        <f>IF(LEN(V$34&amp;$B170)&lt;&gt;20,"",IF(ISERROR(VLOOKUP(V$34&amp;$B170,'BASES DE DATOS'!$F$3:$J$1796,4,0))=TRUE,"",$B170&amp;" "&amp;VLOOKUP(V$34&amp;$B170,'BASES DE DATOS'!$F$3:$J$1796,4,0)))</f>
        <v>#REF!</v>
      </c>
    </row>
    <row r="171" spans="1:22" x14ac:dyDescent="0.2">
      <c r="A171">
        <f t="shared" si="1"/>
        <v>849</v>
      </c>
      <c r="B171" s="2" t="s">
        <v>160</v>
      </c>
      <c r="C171" t="e">
        <f>IF(LEN(C$34&amp;$B171)&lt;&gt;20,"",IF(ISERROR(VLOOKUP(C$34&amp;$B171,'BASES DE DATOS'!$F$3:$J$1796,4,0))=TRUE,"",$B171&amp;" "&amp;VLOOKUP(C$34&amp;$B171,'BASES DE DATOS'!$F$3:$J$1796,4,0)))</f>
        <v>#REF!</v>
      </c>
      <c r="D171" t="e">
        <f>IF(LEN(D$34&amp;$B171)&lt;&gt;20,"",IF(ISERROR(VLOOKUP(D$34&amp;$B171,'BASES DE DATOS'!$F$3:$J$1796,4,0))=TRUE,"",$B171&amp;" "&amp;VLOOKUP(D$34&amp;$B171,'BASES DE DATOS'!$F$3:$J$1796,4,0)))</f>
        <v>#REF!</v>
      </c>
      <c r="E171" t="e">
        <f>IF(LEN(E$34&amp;$B171)&lt;&gt;20,"",IF(ISERROR(VLOOKUP(E$34&amp;$B171,'BASES DE DATOS'!$F$3:$J$1796,4,0))=TRUE,"",$B171&amp;" "&amp;VLOOKUP(E$34&amp;$B171,'BASES DE DATOS'!$F$3:$J$1796,4,0)))</f>
        <v>#REF!</v>
      </c>
      <c r="F171" t="e">
        <f>IF(LEN(F$34&amp;$B171)&lt;&gt;20,"",IF(ISERROR(VLOOKUP(F$34&amp;$B171,'BASES DE DATOS'!$F$3:$J$1796,4,0))=TRUE,"",$B171&amp;" "&amp;VLOOKUP(F$34&amp;$B171,'BASES DE DATOS'!$F$3:$J$1796,4,0)))</f>
        <v>#REF!</v>
      </c>
      <c r="G171" t="e">
        <f>IF(LEN(G$34&amp;$B171)&lt;&gt;20,"",IF(ISERROR(VLOOKUP(G$34&amp;$B171,'BASES DE DATOS'!$F$3:$J$1796,4,0))=TRUE,"",$B171&amp;" "&amp;VLOOKUP(G$34&amp;$B171,'BASES DE DATOS'!$F$3:$J$1796,4,0)))</f>
        <v>#REF!</v>
      </c>
      <c r="H171" t="e">
        <f>IF(LEN(H$34&amp;$B171)&lt;&gt;20,"",IF(ISERROR(VLOOKUP(H$34&amp;$B171,'BASES DE DATOS'!$F$3:$J$1796,4,0))=TRUE,"",$B171&amp;" "&amp;VLOOKUP(H$34&amp;$B171,'BASES DE DATOS'!$F$3:$J$1796,4,0)))</f>
        <v>#REF!</v>
      </c>
      <c r="I171" t="e">
        <f>IF(LEN(I$34&amp;$B171)&lt;&gt;20,"",IF(ISERROR(VLOOKUP(I$34&amp;$B171,'BASES DE DATOS'!$F$3:$J$1796,4,0))=TRUE,"",$B171&amp;" "&amp;VLOOKUP(I$34&amp;$B171,'BASES DE DATOS'!$F$3:$J$1796,4,0)))</f>
        <v>#REF!</v>
      </c>
      <c r="J171" t="e">
        <f>IF(LEN(J$34&amp;$B171)&lt;&gt;20,"",IF(ISERROR(VLOOKUP(J$34&amp;$B171,'BASES DE DATOS'!$F$3:$J$1796,4,0))=TRUE,"",$B171&amp;" "&amp;VLOOKUP(J$34&amp;$B171,'BASES DE DATOS'!$F$3:$J$1796,4,0)))</f>
        <v>#REF!</v>
      </c>
      <c r="K171" t="e">
        <f>IF(LEN(K$34&amp;$B171)&lt;&gt;20,"",IF(ISERROR(VLOOKUP(K$34&amp;$B171,'BASES DE DATOS'!$F$3:$J$1796,4,0))=TRUE,"",$B171&amp;" "&amp;VLOOKUP(K$34&amp;$B171,'BASES DE DATOS'!$F$3:$J$1796,4,0)))</f>
        <v>#REF!</v>
      </c>
      <c r="L171" t="e">
        <f>IF(LEN(L$34&amp;$B171)&lt;&gt;20,"",IF(ISERROR(VLOOKUP(L$34&amp;$B171,'BASES DE DATOS'!$F$3:$J$1796,4,0))=TRUE,"",$B171&amp;" "&amp;VLOOKUP(L$34&amp;$B171,'BASES DE DATOS'!$F$3:$J$1796,4,0)))</f>
        <v>#REF!</v>
      </c>
      <c r="M171" t="e">
        <f>IF(LEN(M$34&amp;$B171)&lt;&gt;20,"",IF(ISERROR(VLOOKUP(M$34&amp;$B171,'BASES DE DATOS'!$F$3:$J$1796,4,0))=TRUE,"",$B171&amp;" "&amp;VLOOKUP(M$34&amp;$B171,'BASES DE DATOS'!$F$3:$J$1796,4,0)))</f>
        <v>#REF!</v>
      </c>
      <c r="N171" t="e">
        <f>IF(LEN(N$34&amp;$B171)&lt;&gt;20,"",IF(ISERROR(VLOOKUP(N$34&amp;$B171,'BASES DE DATOS'!$F$3:$J$1796,4,0))=TRUE,"",$B171&amp;" "&amp;VLOOKUP(N$34&amp;$B171,'BASES DE DATOS'!$F$3:$J$1796,4,0)))</f>
        <v>#REF!</v>
      </c>
      <c r="O171" t="e">
        <f>IF(LEN(O$34&amp;$B171)&lt;&gt;20,"",IF(ISERROR(VLOOKUP(O$34&amp;$B171,'BASES DE DATOS'!$F$3:$J$1796,4,0))=TRUE,"",$B171&amp;" "&amp;VLOOKUP(O$34&amp;$B171,'BASES DE DATOS'!$F$3:$J$1796,4,0)))</f>
        <v>#REF!</v>
      </c>
      <c r="P171" t="e">
        <f>IF(LEN(P$34&amp;$B171)&lt;&gt;20,"",IF(ISERROR(VLOOKUP(P$34&amp;$B171,'BASES DE DATOS'!$F$3:$J$1796,4,0))=TRUE,"",$B171&amp;" "&amp;VLOOKUP(P$34&amp;$B171,'BASES DE DATOS'!$F$3:$J$1796,4,0)))</f>
        <v>#REF!</v>
      </c>
      <c r="Q171" t="e">
        <f>IF(LEN(Q$34&amp;$B171)&lt;&gt;20,"",IF(ISERROR(VLOOKUP(Q$34&amp;$B171,'BASES DE DATOS'!$F$3:$J$1796,4,0))=TRUE,"",$B171&amp;" "&amp;VLOOKUP(Q$34&amp;$B171,'BASES DE DATOS'!$F$3:$J$1796,4,0)))</f>
        <v>#REF!</v>
      </c>
      <c r="R171" t="e">
        <f>IF(LEN(R$34&amp;$B171)&lt;&gt;20,"",IF(ISERROR(VLOOKUP(R$34&amp;$B171,'BASES DE DATOS'!$F$3:$J$1796,4,0))=TRUE,"",$B171&amp;" "&amp;VLOOKUP(R$34&amp;$B171,'BASES DE DATOS'!$F$3:$J$1796,4,0)))</f>
        <v>#REF!</v>
      </c>
      <c r="S171" t="e">
        <f>IF(LEN(S$34&amp;$B171)&lt;&gt;20,"",IF(ISERROR(VLOOKUP(S$34&amp;$B171,'BASES DE DATOS'!$F$3:$J$1796,4,0))=TRUE,"",$B171&amp;" "&amp;VLOOKUP(S$34&amp;$B171,'BASES DE DATOS'!$F$3:$J$1796,4,0)))</f>
        <v>#REF!</v>
      </c>
      <c r="T171" t="e">
        <f>IF(LEN(T$34&amp;$B171)&lt;&gt;20,"",IF(ISERROR(VLOOKUP(T$34&amp;$B171,'BASES DE DATOS'!$F$3:$J$1796,4,0))=TRUE,"",$B171&amp;" "&amp;VLOOKUP(T$34&amp;$B171,'BASES DE DATOS'!$F$3:$J$1796,4,0)))</f>
        <v>#REF!</v>
      </c>
      <c r="U171" t="e">
        <f>IF(LEN(U$34&amp;$B171)&lt;&gt;20,"",IF(ISERROR(VLOOKUP(U$34&amp;$B171,'BASES DE DATOS'!$F$3:$J$1796,4,0))=TRUE,"",$B171&amp;" "&amp;VLOOKUP(U$34&amp;$B171,'BASES DE DATOS'!$F$3:$J$1796,4,0)))</f>
        <v>#REF!</v>
      </c>
      <c r="V171" t="e">
        <f>IF(LEN(V$34&amp;$B171)&lt;&gt;20,"",IF(ISERROR(VLOOKUP(V$34&amp;$B171,'BASES DE DATOS'!$F$3:$J$1796,4,0))=TRUE,"",$B171&amp;" "&amp;VLOOKUP(V$34&amp;$B171,'BASES DE DATOS'!$F$3:$J$1796,4,0)))</f>
        <v>#REF!</v>
      </c>
    </row>
    <row r="172" spans="1:22" x14ac:dyDescent="0.2">
      <c r="A172">
        <f t="shared" si="1"/>
        <v>855</v>
      </c>
      <c r="B172" s="2" t="s">
        <v>161</v>
      </c>
      <c r="C172" t="e">
        <f>IF(LEN(C$34&amp;$B172)&lt;&gt;20,"",IF(ISERROR(VLOOKUP(C$34&amp;$B172,'BASES DE DATOS'!$F$3:$J$1796,4,0))=TRUE,"",$B172&amp;" "&amp;VLOOKUP(C$34&amp;$B172,'BASES DE DATOS'!$F$3:$J$1796,4,0)))</f>
        <v>#REF!</v>
      </c>
      <c r="D172" t="e">
        <f>IF(LEN(D$34&amp;$B172)&lt;&gt;20,"",IF(ISERROR(VLOOKUP(D$34&amp;$B172,'BASES DE DATOS'!$F$3:$J$1796,4,0))=TRUE,"",$B172&amp;" "&amp;VLOOKUP(D$34&amp;$B172,'BASES DE DATOS'!$F$3:$J$1796,4,0)))</f>
        <v>#REF!</v>
      </c>
      <c r="E172" t="e">
        <f>IF(LEN(E$34&amp;$B172)&lt;&gt;20,"",IF(ISERROR(VLOOKUP(E$34&amp;$B172,'BASES DE DATOS'!$F$3:$J$1796,4,0))=TRUE,"",$B172&amp;" "&amp;VLOOKUP(E$34&amp;$B172,'BASES DE DATOS'!$F$3:$J$1796,4,0)))</f>
        <v>#REF!</v>
      </c>
      <c r="F172" t="e">
        <f>IF(LEN(F$34&amp;$B172)&lt;&gt;20,"",IF(ISERROR(VLOOKUP(F$34&amp;$B172,'BASES DE DATOS'!$F$3:$J$1796,4,0))=TRUE,"",$B172&amp;" "&amp;VLOOKUP(F$34&amp;$B172,'BASES DE DATOS'!$F$3:$J$1796,4,0)))</f>
        <v>#REF!</v>
      </c>
      <c r="G172" t="e">
        <f>IF(LEN(G$34&amp;$B172)&lt;&gt;20,"",IF(ISERROR(VLOOKUP(G$34&amp;$B172,'BASES DE DATOS'!$F$3:$J$1796,4,0))=TRUE,"",$B172&amp;" "&amp;VLOOKUP(G$34&amp;$B172,'BASES DE DATOS'!$F$3:$J$1796,4,0)))</f>
        <v>#REF!</v>
      </c>
      <c r="H172" t="e">
        <f>IF(LEN(H$34&amp;$B172)&lt;&gt;20,"",IF(ISERROR(VLOOKUP(H$34&amp;$B172,'BASES DE DATOS'!$F$3:$J$1796,4,0))=TRUE,"",$B172&amp;" "&amp;VLOOKUP(H$34&amp;$B172,'BASES DE DATOS'!$F$3:$J$1796,4,0)))</f>
        <v>#REF!</v>
      </c>
      <c r="I172" t="e">
        <f>IF(LEN(I$34&amp;$B172)&lt;&gt;20,"",IF(ISERROR(VLOOKUP(I$34&amp;$B172,'BASES DE DATOS'!$F$3:$J$1796,4,0))=TRUE,"",$B172&amp;" "&amp;VLOOKUP(I$34&amp;$B172,'BASES DE DATOS'!$F$3:$J$1796,4,0)))</f>
        <v>#REF!</v>
      </c>
      <c r="J172" t="e">
        <f>IF(LEN(J$34&amp;$B172)&lt;&gt;20,"",IF(ISERROR(VLOOKUP(J$34&amp;$B172,'BASES DE DATOS'!$F$3:$J$1796,4,0))=TRUE,"",$B172&amp;" "&amp;VLOOKUP(J$34&amp;$B172,'BASES DE DATOS'!$F$3:$J$1796,4,0)))</f>
        <v>#REF!</v>
      </c>
      <c r="K172" t="e">
        <f>IF(LEN(K$34&amp;$B172)&lt;&gt;20,"",IF(ISERROR(VLOOKUP(K$34&amp;$B172,'BASES DE DATOS'!$F$3:$J$1796,4,0))=TRUE,"",$B172&amp;" "&amp;VLOOKUP(K$34&amp;$B172,'BASES DE DATOS'!$F$3:$J$1796,4,0)))</f>
        <v>#REF!</v>
      </c>
      <c r="L172" t="e">
        <f>IF(LEN(L$34&amp;$B172)&lt;&gt;20,"",IF(ISERROR(VLOOKUP(L$34&amp;$B172,'BASES DE DATOS'!$F$3:$J$1796,4,0))=TRUE,"",$B172&amp;" "&amp;VLOOKUP(L$34&amp;$B172,'BASES DE DATOS'!$F$3:$J$1796,4,0)))</f>
        <v>#REF!</v>
      </c>
      <c r="M172" t="e">
        <f>IF(LEN(M$34&amp;$B172)&lt;&gt;20,"",IF(ISERROR(VLOOKUP(M$34&amp;$B172,'BASES DE DATOS'!$F$3:$J$1796,4,0))=TRUE,"",$B172&amp;" "&amp;VLOOKUP(M$34&amp;$B172,'BASES DE DATOS'!$F$3:$J$1796,4,0)))</f>
        <v>#REF!</v>
      </c>
      <c r="N172" t="e">
        <f>IF(LEN(N$34&amp;$B172)&lt;&gt;20,"",IF(ISERROR(VLOOKUP(N$34&amp;$B172,'BASES DE DATOS'!$F$3:$J$1796,4,0))=TRUE,"",$B172&amp;" "&amp;VLOOKUP(N$34&amp;$B172,'BASES DE DATOS'!$F$3:$J$1796,4,0)))</f>
        <v>#REF!</v>
      </c>
      <c r="O172" t="e">
        <f>IF(LEN(O$34&amp;$B172)&lt;&gt;20,"",IF(ISERROR(VLOOKUP(O$34&amp;$B172,'BASES DE DATOS'!$F$3:$J$1796,4,0))=TRUE,"",$B172&amp;" "&amp;VLOOKUP(O$34&amp;$B172,'BASES DE DATOS'!$F$3:$J$1796,4,0)))</f>
        <v>#REF!</v>
      </c>
      <c r="P172" t="e">
        <f>IF(LEN(P$34&amp;$B172)&lt;&gt;20,"",IF(ISERROR(VLOOKUP(P$34&amp;$B172,'BASES DE DATOS'!$F$3:$J$1796,4,0))=TRUE,"",$B172&amp;" "&amp;VLOOKUP(P$34&amp;$B172,'BASES DE DATOS'!$F$3:$J$1796,4,0)))</f>
        <v>#REF!</v>
      </c>
      <c r="Q172" t="e">
        <f>IF(LEN(Q$34&amp;$B172)&lt;&gt;20,"",IF(ISERROR(VLOOKUP(Q$34&amp;$B172,'BASES DE DATOS'!$F$3:$J$1796,4,0))=TRUE,"",$B172&amp;" "&amp;VLOOKUP(Q$34&amp;$B172,'BASES DE DATOS'!$F$3:$J$1796,4,0)))</f>
        <v>#REF!</v>
      </c>
      <c r="R172" t="e">
        <f>IF(LEN(R$34&amp;$B172)&lt;&gt;20,"",IF(ISERROR(VLOOKUP(R$34&amp;$B172,'BASES DE DATOS'!$F$3:$J$1796,4,0))=TRUE,"",$B172&amp;" "&amp;VLOOKUP(R$34&amp;$B172,'BASES DE DATOS'!$F$3:$J$1796,4,0)))</f>
        <v>#REF!</v>
      </c>
      <c r="S172" t="e">
        <f>IF(LEN(S$34&amp;$B172)&lt;&gt;20,"",IF(ISERROR(VLOOKUP(S$34&amp;$B172,'BASES DE DATOS'!$F$3:$J$1796,4,0))=TRUE,"",$B172&amp;" "&amp;VLOOKUP(S$34&amp;$B172,'BASES DE DATOS'!$F$3:$J$1796,4,0)))</f>
        <v>#REF!</v>
      </c>
      <c r="T172" t="e">
        <f>IF(LEN(T$34&amp;$B172)&lt;&gt;20,"",IF(ISERROR(VLOOKUP(T$34&amp;$B172,'BASES DE DATOS'!$F$3:$J$1796,4,0))=TRUE,"",$B172&amp;" "&amp;VLOOKUP(T$34&amp;$B172,'BASES DE DATOS'!$F$3:$J$1796,4,0)))</f>
        <v>#REF!</v>
      </c>
      <c r="U172" t="e">
        <f>IF(LEN(U$34&amp;$B172)&lt;&gt;20,"",IF(ISERROR(VLOOKUP(U$34&amp;$B172,'BASES DE DATOS'!$F$3:$J$1796,4,0))=TRUE,"",$B172&amp;" "&amp;VLOOKUP(U$34&amp;$B172,'BASES DE DATOS'!$F$3:$J$1796,4,0)))</f>
        <v>#REF!</v>
      </c>
      <c r="V172" t="e">
        <f>IF(LEN(V$34&amp;$B172)&lt;&gt;20,"",IF(ISERROR(VLOOKUP(V$34&amp;$B172,'BASES DE DATOS'!$F$3:$J$1796,4,0))=TRUE,"",$B172&amp;" "&amp;VLOOKUP(V$34&amp;$B172,'BASES DE DATOS'!$F$3:$J$1796,4,0)))</f>
        <v>#REF!</v>
      </c>
    </row>
    <row r="173" spans="1:22" x14ac:dyDescent="0.2">
      <c r="A173">
        <f t="shared" si="1"/>
        <v>861</v>
      </c>
      <c r="B173" s="2" t="s">
        <v>162</v>
      </c>
      <c r="C173" t="e">
        <f>IF(LEN(C$34&amp;$B173)&lt;&gt;20,"",IF(ISERROR(VLOOKUP(C$34&amp;$B173,'BASES DE DATOS'!$F$3:$J$1796,4,0))=TRUE,"",$B173&amp;" "&amp;VLOOKUP(C$34&amp;$B173,'BASES DE DATOS'!$F$3:$J$1796,4,0)))</f>
        <v>#REF!</v>
      </c>
      <c r="D173" t="e">
        <f>IF(LEN(D$34&amp;$B173)&lt;&gt;20,"",IF(ISERROR(VLOOKUP(D$34&amp;$B173,'BASES DE DATOS'!$F$3:$J$1796,4,0))=TRUE,"",$B173&amp;" "&amp;VLOOKUP(D$34&amp;$B173,'BASES DE DATOS'!$F$3:$J$1796,4,0)))</f>
        <v>#REF!</v>
      </c>
      <c r="E173" t="e">
        <f>IF(LEN(E$34&amp;$B173)&lt;&gt;20,"",IF(ISERROR(VLOOKUP(E$34&amp;$B173,'BASES DE DATOS'!$F$3:$J$1796,4,0))=TRUE,"",$B173&amp;" "&amp;VLOOKUP(E$34&amp;$B173,'BASES DE DATOS'!$F$3:$J$1796,4,0)))</f>
        <v>#REF!</v>
      </c>
      <c r="F173" t="e">
        <f>IF(LEN(F$34&amp;$B173)&lt;&gt;20,"",IF(ISERROR(VLOOKUP(F$34&amp;$B173,'BASES DE DATOS'!$F$3:$J$1796,4,0))=TRUE,"",$B173&amp;" "&amp;VLOOKUP(F$34&amp;$B173,'BASES DE DATOS'!$F$3:$J$1796,4,0)))</f>
        <v>#REF!</v>
      </c>
      <c r="G173" t="e">
        <f>IF(LEN(G$34&amp;$B173)&lt;&gt;20,"",IF(ISERROR(VLOOKUP(G$34&amp;$B173,'BASES DE DATOS'!$F$3:$J$1796,4,0))=TRUE,"",$B173&amp;" "&amp;VLOOKUP(G$34&amp;$B173,'BASES DE DATOS'!$F$3:$J$1796,4,0)))</f>
        <v>#REF!</v>
      </c>
      <c r="H173" t="e">
        <f>IF(LEN(H$34&amp;$B173)&lt;&gt;20,"",IF(ISERROR(VLOOKUP(H$34&amp;$B173,'BASES DE DATOS'!$F$3:$J$1796,4,0))=TRUE,"",$B173&amp;" "&amp;VLOOKUP(H$34&amp;$B173,'BASES DE DATOS'!$F$3:$J$1796,4,0)))</f>
        <v>#REF!</v>
      </c>
      <c r="I173" t="e">
        <f>IF(LEN(I$34&amp;$B173)&lt;&gt;20,"",IF(ISERROR(VLOOKUP(I$34&amp;$B173,'BASES DE DATOS'!$F$3:$J$1796,4,0))=TRUE,"",$B173&amp;" "&amp;VLOOKUP(I$34&amp;$B173,'BASES DE DATOS'!$F$3:$J$1796,4,0)))</f>
        <v>#REF!</v>
      </c>
      <c r="J173" t="e">
        <f>IF(LEN(J$34&amp;$B173)&lt;&gt;20,"",IF(ISERROR(VLOOKUP(J$34&amp;$B173,'BASES DE DATOS'!$F$3:$J$1796,4,0))=TRUE,"",$B173&amp;" "&amp;VLOOKUP(J$34&amp;$B173,'BASES DE DATOS'!$F$3:$J$1796,4,0)))</f>
        <v>#REF!</v>
      </c>
      <c r="K173" t="e">
        <f>IF(LEN(K$34&amp;$B173)&lt;&gt;20,"",IF(ISERROR(VLOOKUP(K$34&amp;$B173,'BASES DE DATOS'!$F$3:$J$1796,4,0))=TRUE,"",$B173&amp;" "&amp;VLOOKUP(K$34&amp;$B173,'BASES DE DATOS'!$F$3:$J$1796,4,0)))</f>
        <v>#REF!</v>
      </c>
      <c r="L173" t="e">
        <f>IF(LEN(L$34&amp;$B173)&lt;&gt;20,"",IF(ISERROR(VLOOKUP(L$34&amp;$B173,'BASES DE DATOS'!$F$3:$J$1796,4,0))=TRUE,"",$B173&amp;" "&amp;VLOOKUP(L$34&amp;$B173,'BASES DE DATOS'!$F$3:$J$1796,4,0)))</f>
        <v>#REF!</v>
      </c>
      <c r="M173" t="e">
        <f>IF(LEN(M$34&amp;$B173)&lt;&gt;20,"",IF(ISERROR(VLOOKUP(M$34&amp;$B173,'BASES DE DATOS'!$F$3:$J$1796,4,0))=TRUE,"",$B173&amp;" "&amp;VLOOKUP(M$34&amp;$B173,'BASES DE DATOS'!$F$3:$J$1796,4,0)))</f>
        <v>#REF!</v>
      </c>
      <c r="N173" t="e">
        <f>IF(LEN(N$34&amp;$B173)&lt;&gt;20,"",IF(ISERROR(VLOOKUP(N$34&amp;$B173,'BASES DE DATOS'!$F$3:$J$1796,4,0))=TRUE,"",$B173&amp;" "&amp;VLOOKUP(N$34&amp;$B173,'BASES DE DATOS'!$F$3:$J$1796,4,0)))</f>
        <v>#REF!</v>
      </c>
      <c r="O173" t="e">
        <f>IF(LEN(O$34&amp;$B173)&lt;&gt;20,"",IF(ISERROR(VLOOKUP(O$34&amp;$B173,'BASES DE DATOS'!$F$3:$J$1796,4,0))=TRUE,"",$B173&amp;" "&amp;VLOOKUP(O$34&amp;$B173,'BASES DE DATOS'!$F$3:$J$1796,4,0)))</f>
        <v>#REF!</v>
      </c>
      <c r="P173" t="e">
        <f>IF(LEN(P$34&amp;$B173)&lt;&gt;20,"",IF(ISERROR(VLOOKUP(P$34&amp;$B173,'BASES DE DATOS'!$F$3:$J$1796,4,0))=TRUE,"",$B173&amp;" "&amp;VLOOKUP(P$34&amp;$B173,'BASES DE DATOS'!$F$3:$J$1796,4,0)))</f>
        <v>#REF!</v>
      </c>
      <c r="Q173" t="e">
        <f>IF(LEN(Q$34&amp;$B173)&lt;&gt;20,"",IF(ISERROR(VLOOKUP(Q$34&amp;$B173,'BASES DE DATOS'!$F$3:$J$1796,4,0))=TRUE,"",$B173&amp;" "&amp;VLOOKUP(Q$34&amp;$B173,'BASES DE DATOS'!$F$3:$J$1796,4,0)))</f>
        <v>#REF!</v>
      </c>
      <c r="R173" t="e">
        <f>IF(LEN(R$34&amp;$B173)&lt;&gt;20,"",IF(ISERROR(VLOOKUP(R$34&amp;$B173,'BASES DE DATOS'!$F$3:$J$1796,4,0))=TRUE,"",$B173&amp;" "&amp;VLOOKUP(R$34&amp;$B173,'BASES DE DATOS'!$F$3:$J$1796,4,0)))</f>
        <v>#REF!</v>
      </c>
      <c r="S173" t="e">
        <f>IF(LEN(S$34&amp;$B173)&lt;&gt;20,"",IF(ISERROR(VLOOKUP(S$34&amp;$B173,'BASES DE DATOS'!$F$3:$J$1796,4,0))=TRUE,"",$B173&amp;" "&amp;VLOOKUP(S$34&amp;$B173,'BASES DE DATOS'!$F$3:$J$1796,4,0)))</f>
        <v>#REF!</v>
      </c>
      <c r="T173" t="e">
        <f>IF(LEN(T$34&amp;$B173)&lt;&gt;20,"",IF(ISERROR(VLOOKUP(T$34&amp;$B173,'BASES DE DATOS'!$F$3:$J$1796,4,0))=TRUE,"",$B173&amp;" "&amp;VLOOKUP(T$34&amp;$B173,'BASES DE DATOS'!$F$3:$J$1796,4,0)))</f>
        <v>#REF!</v>
      </c>
      <c r="U173" t="e">
        <f>IF(LEN(U$34&amp;$B173)&lt;&gt;20,"",IF(ISERROR(VLOOKUP(U$34&amp;$B173,'BASES DE DATOS'!$F$3:$J$1796,4,0))=TRUE,"",$B173&amp;" "&amp;VLOOKUP(U$34&amp;$B173,'BASES DE DATOS'!$F$3:$J$1796,4,0)))</f>
        <v>#REF!</v>
      </c>
      <c r="V173" t="e">
        <f>IF(LEN(V$34&amp;$B173)&lt;&gt;20,"",IF(ISERROR(VLOOKUP(V$34&amp;$B173,'BASES DE DATOS'!$F$3:$J$1796,4,0))=TRUE,"",$B173&amp;" "&amp;VLOOKUP(V$34&amp;$B173,'BASES DE DATOS'!$F$3:$J$1796,4,0)))</f>
        <v>#REF!</v>
      </c>
    </row>
    <row r="174" spans="1:22" x14ac:dyDescent="0.2">
      <c r="A174">
        <f t="shared" si="1"/>
        <v>867</v>
      </c>
      <c r="B174" s="2" t="s">
        <v>163</v>
      </c>
      <c r="C174" t="e">
        <f>IF(LEN(C$34&amp;$B174)&lt;&gt;20,"",IF(ISERROR(VLOOKUP(C$34&amp;$B174,'BASES DE DATOS'!$F$3:$J$1796,4,0))=TRUE,"",$B174&amp;" "&amp;VLOOKUP(C$34&amp;$B174,'BASES DE DATOS'!$F$3:$J$1796,4,0)))</f>
        <v>#REF!</v>
      </c>
      <c r="D174" t="e">
        <f>IF(LEN(D$34&amp;$B174)&lt;&gt;20,"",IF(ISERROR(VLOOKUP(D$34&amp;$B174,'BASES DE DATOS'!$F$3:$J$1796,4,0))=TRUE,"",$B174&amp;" "&amp;VLOOKUP(D$34&amp;$B174,'BASES DE DATOS'!$F$3:$J$1796,4,0)))</f>
        <v>#REF!</v>
      </c>
      <c r="E174" t="e">
        <f>IF(LEN(E$34&amp;$B174)&lt;&gt;20,"",IF(ISERROR(VLOOKUP(E$34&amp;$B174,'BASES DE DATOS'!$F$3:$J$1796,4,0))=TRUE,"",$B174&amp;" "&amp;VLOOKUP(E$34&amp;$B174,'BASES DE DATOS'!$F$3:$J$1796,4,0)))</f>
        <v>#REF!</v>
      </c>
      <c r="F174" t="e">
        <f>IF(LEN(F$34&amp;$B174)&lt;&gt;20,"",IF(ISERROR(VLOOKUP(F$34&amp;$B174,'BASES DE DATOS'!$F$3:$J$1796,4,0))=TRUE,"",$B174&amp;" "&amp;VLOOKUP(F$34&amp;$B174,'BASES DE DATOS'!$F$3:$J$1796,4,0)))</f>
        <v>#REF!</v>
      </c>
      <c r="G174" t="e">
        <f>IF(LEN(G$34&amp;$B174)&lt;&gt;20,"",IF(ISERROR(VLOOKUP(G$34&amp;$B174,'BASES DE DATOS'!$F$3:$J$1796,4,0))=TRUE,"",$B174&amp;" "&amp;VLOOKUP(G$34&amp;$B174,'BASES DE DATOS'!$F$3:$J$1796,4,0)))</f>
        <v>#REF!</v>
      </c>
      <c r="H174" t="e">
        <f>IF(LEN(H$34&amp;$B174)&lt;&gt;20,"",IF(ISERROR(VLOOKUP(H$34&amp;$B174,'BASES DE DATOS'!$F$3:$J$1796,4,0))=TRUE,"",$B174&amp;" "&amp;VLOOKUP(H$34&amp;$B174,'BASES DE DATOS'!$F$3:$J$1796,4,0)))</f>
        <v>#REF!</v>
      </c>
      <c r="I174" t="e">
        <f>IF(LEN(I$34&amp;$B174)&lt;&gt;20,"",IF(ISERROR(VLOOKUP(I$34&amp;$B174,'BASES DE DATOS'!$F$3:$J$1796,4,0))=TRUE,"",$B174&amp;" "&amp;VLOOKUP(I$34&amp;$B174,'BASES DE DATOS'!$F$3:$J$1796,4,0)))</f>
        <v>#REF!</v>
      </c>
      <c r="J174" t="e">
        <f>IF(LEN(J$34&amp;$B174)&lt;&gt;20,"",IF(ISERROR(VLOOKUP(J$34&amp;$B174,'BASES DE DATOS'!$F$3:$J$1796,4,0))=TRUE,"",$B174&amp;" "&amp;VLOOKUP(J$34&amp;$B174,'BASES DE DATOS'!$F$3:$J$1796,4,0)))</f>
        <v>#REF!</v>
      </c>
      <c r="K174" t="e">
        <f>IF(LEN(K$34&amp;$B174)&lt;&gt;20,"",IF(ISERROR(VLOOKUP(K$34&amp;$B174,'BASES DE DATOS'!$F$3:$J$1796,4,0))=TRUE,"",$B174&amp;" "&amp;VLOOKUP(K$34&amp;$B174,'BASES DE DATOS'!$F$3:$J$1796,4,0)))</f>
        <v>#REF!</v>
      </c>
      <c r="L174" t="e">
        <f>IF(LEN(L$34&amp;$B174)&lt;&gt;20,"",IF(ISERROR(VLOOKUP(L$34&amp;$B174,'BASES DE DATOS'!$F$3:$J$1796,4,0))=TRUE,"",$B174&amp;" "&amp;VLOOKUP(L$34&amp;$B174,'BASES DE DATOS'!$F$3:$J$1796,4,0)))</f>
        <v>#REF!</v>
      </c>
      <c r="M174" t="e">
        <f>IF(LEN(M$34&amp;$B174)&lt;&gt;20,"",IF(ISERROR(VLOOKUP(M$34&amp;$B174,'BASES DE DATOS'!$F$3:$J$1796,4,0))=TRUE,"",$B174&amp;" "&amp;VLOOKUP(M$34&amp;$B174,'BASES DE DATOS'!$F$3:$J$1796,4,0)))</f>
        <v>#REF!</v>
      </c>
      <c r="N174" t="e">
        <f>IF(LEN(N$34&amp;$B174)&lt;&gt;20,"",IF(ISERROR(VLOOKUP(N$34&amp;$B174,'BASES DE DATOS'!$F$3:$J$1796,4,0))=TRUE,"",$B174&amp;" "&amp;VLOOKUP(N$34&amp;$B174,'BASES DE DATOS'!$F$3:$J$1796,4,0)))</f>
        <v>#REF!</v>
      </c>
      <c r="O174" t="e">
        <f>IF(LEN(O$34&amp;$B174)&lt;&gt;20,"",IF(ISERROR(VLOOKUP(O$34&amp;$B174,'BASES DE DATOS'!$F$3:$J$1796,4,0))=TRUE,"",$B174&amp;" "&amp;VLOOKUP(O$34&amp;$B174,'BASES DE DATOS'!$F$3:$J$1796,4,0)))</f>
        <v>#REF!</v>
      </c>
      <c r="P174" t="e">
        <f>IF(LEN(P$34&amp;$B174)&lt;&gt;20,"",IF(ISERROR(VLOOKUP(P$34&amp;$B174,'BASES DE DATOS'!$F$3:$J$1796,4,0))=TRUE,"",$B174&amp;" "&amp;VLOOKUP(P$34&amp;$B174,'BASES DE DATOS'!$F$3:$J$1796,4,0)))</f>
        <v>#REF!</v>
      </c>
      <c r="Q174" t="e">
        <f>IF(LEN(Q$34&amp;$B174)&lt;&gt;20,"",IF(ISERROR(VLOOKUP(Q$34&amp;$B174,'BASES DE DATOS'!$F$3:$J$1796,4,0))=TRUE,"",$B174&amp;" "&amp;VLOOKUP(Q$34&amp;$B174,'BASES DE DATOS'!$F$3:$J$1796,4,0)))</f>
        <v>#REF!</v>
      </c>
      <c r="R174" t="e">
        <f>IF(LEN(R$34&amp;$B174)&lt;&gt;20,"",IF(ISERROR(VLOOKUP(R$34&amp;$B174,'BASES DE DATOS'!$F$3:$J$1796,4,0))=TRUE,"",$B174&amp;" "&amp;VLOOKUP(R$34&amp;$B174,'BASES DE DATOS'!$F$3:$J$1796,4,0)))</f>
        <v>#REF!</v>
      </c>
      <c r="S174" t="e">
        <f>IF(LEN(S$34&amp;$B174)&lt;&gt;20,"",IF(ISERROR(VLOOKUP(S$34&amp;$B174,'BASES DE DATOS'!$F$3:$J$1796,4,0))=TRUE,"",$B174&amp;" "&amp;VLOOKUP(S$34&amp;$B174,'BASES DE DATOS'!$F$3:$J$1796,4,0)))</f>
        <v>#REF!</v>
      </c>
      <c r="T174" t="e">
        <f>IF(LEN(T$34&amp;$B174)&lt;&gt;20,"",IF(ISERROR(VLOOKUP(T$34&amp;$B174,'BASES DE DATOS'!$F$3:$J$1796,4,0))=TRUE,"",$B174&amp;" "&amp;VLOOKUP(T$34&amp;$B174,'BASES DE DATOS'!$F$3:$J$1796,4,0)))</f>
        <v>#REF!</v>
      </c>
      <c r="U174" t="e">
        <f>IF(LEN(U$34&amp;$B174)&lt;&gt;20,"",IF(ISERROR(VLOOKUP(U$34&amp;$B174,'BASES DE DATOS'!$F$3:$J$1796,4,0))=TRUE,"",$B174&amp;" "&amp;VLOOKUP(U$34&amp;$B174,'BASES DE DATOS'!$F$3:$J$1796,4,0)))</f>
        <v>#REF!</v>
      </c>
      <c r="V174" t="e">
        <f>IF(LEN(V$34&amp;$B174)&lt;&gt;20,"",IF(ISERROR(VLOOKUP(V$34&amp;$B174,'BASES DE DATOS'!$F$3:$J$1796,4,0))=TRUE,"",$B174&amp;" "&amp;VLOOKUP(V$34&amp;$B174,'BASES DE DATOS'!$F$3:$J$1796,4,0)))</f>
        <v>#REF!</v>
      </c>
    </row>
    <row r="175" spans="1:22" x14ac:dyDescent="0.2">
      <c r="A175">
        <f t="shared" si="1"/>
        <v>873</v>
      </c>
      <c r="B175" s="2" t="s">
        <v>164</v>
      </c>
      <c r="C175" t="e">
        <f>IF(LEN(C$34&amp;$B175)&lt;&gt;20,"",IF(ISERROR(VLOOKUP(C$34&amp;$B175,'BASES DE DATOS'!$F$3:$J$1796,4,0))=TRUE,"",$B175&amp;" "&amp;VLOOKUP(C$34&amp;$B175,'BASES DE DATOS'!$F$3:$J$1796,4,0)))</f>
        <v>#REF!</v>
      </c>
      <c r="D175" t="e">
        <f>IF(LEN(D$34&amp;$B175)&lt;&gt;20,"",IF(ISERROR(VLOOKUP(D$34&amp;$B175,'BASES DE DATOS'!$F$3:$J$1796,4,0))=TRUE,"",$B175&amp;" "&amp;VLOOKUP(D$34&amp;$B175,'BASES DE DATOS'!$F$3:$J$1796,4,0)))</f>
        <v>#REF!</v>
      </c>
      <c r="E175" t="e">
        <f>IF(LEN(E$34&amp;$B175)&lt;&gt;20,"",IF(ISERROR(VLOOKUP(E$34&amp;$B175,'BASES DE DATOS'!$F$3:$J$1796,4,0))=TRUE,"",$B175&amp;" "&amp;VLOOKUP(E$34&amp;$B175,'BASES DE DATOS'!$F$3:$J$1796,4,0)))</f>
        <v>#REF!</v>
      </c>
      <c r="F175" t="e">
        <f>IF(LEN(F$34&amp;$B175)&lt;&gt;20,"",IF(ISERROR(VLOOKUP(F$34&amp;$B175,'BASES DE DATOS'!$F$3:$J$1796,4,0))=TRUE,"",$B175&amp;" "&amp;VLOOKUP(F$34&amp;$B175,'BASES DE DATOS'!$F$3:$J$1796,4,0)))</f>
        <v>#REF!</v>
      </c>
      <c r="G175" t="e">
        <f>IF(LEN(G$34&amp;$B175)&lt;&gt;20,"",IF(ISERROR(VLOOKUP(G$34&amp;$B175,'BASES DE DATOS'!$F$3:$J$1796,4,0))=TRUE,"",$B175&amp;" "&amp;VLOOKUP(G$34&amp;$B175,'BASES DE DATOS'!$F$3:$J$1796,4,0)))</f>
        <v>#REF!</v>
      </c>
      <c r="H175" t="e">
        <f>IF(LEN(H$34&amp;$B175)&lt;&gt;20,"",IF(ISERROR(VLOOKUP(H$34&amp;$B175,'BASES DE DATOS'!$F$3:$J$1796,4,0))=TRUE,"",$B175&amp;" "&amp;VLOOKUP(H$34&amp;$B175,'BASES DE DATOS'!$F$3:$J$1796,4,0)))</f>
        <v>#REF!</v>
      </c>
      <c r="I175" t="e">
        <f>IF(LEN(I$34&amp;$B175)&lt;&gt;20,"",IF(ISERROR(VLOOKUP(I$34&amp;$B175,'BASES DE DATOS'!$F$3:$J$1796,4,0))=TRUE,"",$B175&amp;" "&amp;VLOOKUP(I$34&amp;$B175,'BASES DE DATOS'!$F$3:$J$1796,4,0)))</f>
        <v>#REF!</v>
      </c>
      <c r="J175" t="e">
        <f>IF(LEN(J$34&amp;$B175)&lt;&gt;20,"",IF(ISERROR(VLOOKUP(J$34&amp;$B175,'BASES DE DATOS'!$F$3:$J$1796,4,0))=TRUE,"",$B175&amp;" "&amp;VLOOKUP(J$34&amp;$B175,'BASES DE DATOS'!$F$3:$J$1796,4,0)))</f>
        <v>#REF!</v>
      </c>
      <c r="K175" t="e">
        <f>IF(LEN(K$34&amp;$B175)&lt;&gt;20,"",IF(ISERROR(VLOOKUP(K$34&amp;$B175,'BASES DE DATOS'!$F$3:$J$1796,4,0))=TRUE,"",$B175&amp;" "&amp;VLOOKUP(K$34&amp;$B175,'BASES DE DATOS'!$F$3:$J$1796,4,0)))</f>
        <v>#REF!</v>
      </c>
      <c r="L175" t="e">
        <f>IF(LEN(L$34&amp;$B175)&lt;&gt;20,"",IF(ISERROR(VLOOKUP(L$34&amp;$B175,'BASES DE DATOS'!$F$3:$J$1796,4,0))=TRUE,"",$B175&amp;" "&amp;VLOOKUP(L$34&amp;$B175,'BASES DE DATOS'!$F$3:$J$1796,4,0)))</f>
        <v>#REF!</v>
      </c>
      <c r="M175" t="e">
        <f>IF(LEN(M$34&amp;$B175)&lt;&gt;20,"",IF(ISERROR(VLOOKUP(M$34&amp;$B175,'BASES DE DATOS'!$F$3:$J$1796,4,0))=TRUE,"",$B175&amp;" "&amp;VLOOKUP(M$34&amp;$B175,'BASES DE DATOS'!$F$3:$J$1796,4,0)))</f>
        <v>#REF!</v>
      </c>
      <c r="N175" t="e">
        <f>IF(LEN(N$34&amp;$B175)&lt;&gt;20,"",IF(ISERROR(VLOOKUP(N$34&amp;$B175,'BASES DE DATOS'!$F$3:$J$1796,4,0))=TRUE,"",$B175&amp;" "&amp;VLOOKUP(N$34&amp;$B175,'BASES DE DATOS'!$F$3:$J$1796,4,0)))</f>
        <v>#REF!</v>
      </c>
      <c r="O175" t="e">
        <f>IF(LEN(O$34&amp;$B175)&lt;&gt;20,"",IF(ISERROR(VLOOKUP(O$34&amp;$B175,'BASES DE DATOS'!$F$3:$J$1796,4,0))=TRUE,"",$B175&amp;" "&amp;VLOOKUP(O$34&amp;$B175,'BASES DE DATOS'!$F$3:$J$1796,4,0)))</f>
        <v>#REF!</v>
      </c>
      <c r="P175" t="e">
        <f>IF(LEN(P$34&amp;$B175)&lt;&gt;20,"",IF(ISERROR(VLOOKUP(P$34&amp;$B175,'BASES DE DATOS'!$F$3:$J$1796,4,0))=TRUE,"",$B175&amp;" "&amp;VLOOKUP(P$34&amp;$B175,'BASES DE DATOS'!$F$3:$J$1796,4,0)))</f>
        <v>#REF!</v>
      </c>
      <c r="Q175" t="e">
        <f>IF(LEN(Q$34&amp;$B175)&lt;&gt;20,"",IF(ISERROR(VLOOKUP(Q$34&amp;$B175,'BASES DE DATOS'!$F$3:$J$1796,4,0))=TRUE,"",$B175&amp;" "&amp;VLOOKUP(Q$34&amp;$B175,'BASES DE DATOS'!$F$3:$J$1796,4,0)))</f>
        <v>#REF!</v>
      </c>
      <c r="R175" t="e">
        <f>IF(LEN(R$34&amp;$B175)&lt;&gt;20,"",IF(ISERROR(VLOOKUP(R$34&amp;$B175,'BASES DE DATOS'!$F$3:$J$1796,4,0))=TRUE,"",$B175&amp;" "&amp;VLOOKUP(R$34&amp;$B175,'BASES DE DATOS'!$F$3:$J$1796,4,0)))</f>
        <v>#REF!</v>
      </c>
      <c r="S175" t="e">
        <f>IF(LEN(S$34&amp;$B175)&lt;&gt;20,"",IF(ISERROR(VLOOKUP(S$34&amp;$B175,'BASES DE DATOS'!$F$3:$J$1796,4,0))=TRUE,"",$B175&amp;" "&amp;VLOOKUP(S$34&amp;$B175,'BASES DE DATOS'!$F$3:$J$1796,4,0)))</f>
        <v>#REF!</v>
      </c>
      <c r="T175" t="e">
        <f>IF(LEN(T$34&amp;$B175)&lt;&gt;20,"",IF(ISERROR(VLOOKUP(T$34&amp;$B175,'BASES DE DATOS'!$F$3:$J$1796,4,0))=TRUE,"",$B175&amp;" "&amp;VLOOKUP(T$34&amp;$B175,'BASES DE DATOS'!$F$3:$J$1796,4,0)))</f>
        <v>#REF!</v>
      </c>
      <c r="U175" t="e">
        <f>IF(LEN(U$34&amp;$B175)&lt;&gt;20,"",IF(ISERROR(VLOOKUP(U$34&amp;$B175,'BASES DE DATOS'!$F$3:$J$1796,4,0))=TRUE,"",$B175&amp;" "&amp;VLOOKUP(U$34&amp;$B175,'BASES DE DATOS'!$F$3:$J$1796,4,0)))</f>
        <v>#REF!</v>
      </c>
      <c r="V175" t="e">
        <f>IF(LEN(V$34&amp;$B175)&lt;&gt;20,"",IF(ISERROR(VLOOKUP(V$34&amp;$B175,'BASES DE DATOS'!$F$3:$J$1796,4,0))=TRUE,"",$B175&amp;" "&amp;VLOOKUP(V$34&amp;$B175,'BASES DE DATOS'!$F$3:$J$1796,4,0)))</f>
        <v>#REF!</v>
      </c>
    </row>
    <row r="176" spans="1:22" x14ac:dyDescent="0.2">
      <c r="A176">
        <f t="shared" si="1"/>
        <v>879</v>
      </c>
      <c r="B176" s="2" t="s">
        <v>165</v>
      </c>
      <c r="C176" t="e">
        <f>IF(LEN(C$34&amp;$B176)&lt;&gt;20,"",IF(ISERROR(VLOOKUP(C$34&amp;$B176,'BASES DE DATOS'!$F$3:$J$1796,4,0))=TRUE,"",$B176&amp;" "&amp;VLOOKUP(C$34&amp;$B176,'BASES DE DATOS'!$F$3:$J$1796,4,0)))</f>
        <v>#REF!</v>
      </c>
      <c r="D176" t="e">
        <f>IF(LEN(D$34&amp;$B176)&lt;&gt;20,"",IF(ISERROR(VLOOKUP(D$34&amp;$B176,'BASES DE DATOS'!$F$3:$J$1796,4,0))=TRUE,"",$B176&amp;" "&amp;VLOOKUP(D$34&amp;$B176,'BASES DE DATOS'!$F$3:$J$1796,4,0)))</f>
        <v>#REF!</v>
      </c>
      <c r="E176" t="e">
        <f>IF(LEN(E$34&amp;$B176)&lt;&gt;20,"",IF(ISERROR(VLOOKUP(E$34&amp;$B176,'BASES DE DATOS'!$F$3:$J$1796,4,0))=TRUE,"",$B176&amp;" "&amp;VLOOKUP(E$34&amp;$B176,'BASES DE DATOS'!$F$3:$J$1796,4,0)))</f>
        <v>#REF!</v>
      </c>
      <c r="F176" t="e">
        <f>IF(LEN(F$34&amp;$B176)&lt;&gt;20,"",IF(ISERROR(VLOOKUP(F$34&amp;$B176,'BASES DE DATOS'!$F$3:$J$1796,4,0))=TRUE,"",$B176&amp;" "&amp;VLOOKUP(F$34&amp;$B176,'BASES DE DATOS'!$F$3:$J$1796,4,0)))</f>
        <v>#REF!</v>
      </c>
      <c r="G176" t="e">
        <f>IF(LEN(G$34&amp;$B176)&lt;&gt;20,"",IF(ISERROR(VLOOKUP(G$34&amp;$B176,'BASES DE DATOS'!$F$3:$J$1796,4,0))=TRUE,"",$B176&amp;" "&amp;VLOOKUP(G$34&amp;$B176,'BASES DE DATOS'!$F$3:$J$1796,4,0)))</f>
        <v>#REF!</v>
      </c>
      <c r="H176" t="e">
        <f>IF(LEN(H$34&amp;$B176)&lt;&gt;20,"",IF(ISERROR(VLOOKUP(H$34&amp;$B176,'BASES DE DATOS'!$F$3:$J$1796,4,0))=TRUE,"",$B176&amp;" "&amp;VLOOKUP(H$34&amp;$B176,'BASES DE DATOS'!$F$3:$J$1796,4,0)))</f>
        <v>#REF!</v>
      </c>
      <c r="I176" t="e">
        <f>IF(LEN(I$34&amp;$B176)&lt;&gt;20,"",IF(ISERROR(VLOOKUP(I$34&amp;$B176,'BASES DE DATOS'!$F$3:$J$1796,4,0))=TRUE,"",$B176&amp;" "&amp;VLOOKUP(I$34&amp;$B176,'BASES DE DATOS'!$F$3:$J$1796,4,0)))</f>
        <v>#REF!</v>
      </c>
      <c r="J176" t="e">
        <f>IF(LEN(J$34&amp;$B176)&lt;&gt;20,"",IF(ISERROR(VLOOKUP(J$34&amp;$B176,'BASES DE DATOS'!$F$3:$J$1796,4,0))=TRUE,"",$B176&amp;" "&amp;VLOOKUP(J$34&amp;$B176,'BASES DE DATOS'!$F$3:$J$1796,4,0)))</f>
        <v>#REF!</v>
      </c>
      <c r="K176" t="e">
        <f>IF(LEN(K$34&amp;$B176)&lt;&gt;20,"",IF(ISERROR(VLOOKUP(K$34&amp;$B176,'BASES DE DATOS'!$F$3:$J$1796,4,0))=TRUE,"",$B176&amp;" "&amp;VLOOKUP(K$34&amp;$B176,'BASES DE DATOS'!$F$3:$J$1796,4,0)))</f>
        <v>#REF!</v>
      </c>
      <c r="L176" t="e">
        <f>IF(LEN(L$34&amp;$B176)&lt;&gt;20,"",IF(ISERROR(VLOOKUP(L$34&amp;$B176,'BASES DE DATOS'!$F$3:$J$1796,4,0))=TRUE,"",$B176&amp;" "&amp;VLOOKUP(L$34&amp;$B176,'BASES DE DATOS'!$F$3:$J$1796,4,0)))</f>
        <v>#REF!</v>
      </c>
      <c r="M176" t="e">
        <f>IF(LEN(M$34&amp;$B176)&lt;&gt;20,"",IF(ISERROR(VLOOKUP(M$34&amp;$B176,'BASES DE DATOS'!$F$3:$J$1796,4,0))=TRUE,"",$B176&amp;" "&amp;VLOOKUP(M$34&amp;$B176,'BASES DE DATOS'!$F$3:$J$1796,4,0)))</f>
        <v>#REF!</v>
      </c>
      <c r="N176" t="e">
        <f>IF(LEN(N$34&amp;$B176)&lt;&gt;20,"",IF(ISERROR(VLOOKUP(N$34&amp;$B176,'BASES DE DATOS'!$F$3:$J$1796,4,0))=TRUE,"",$B176&amp;" "&amp;VLOOKUP(N$34&amp;$B176,'BASES DE DATOS'!$F$3:$J$1796,4,0)))</f>
        <v>#REF!</v>
      </c>
      <c r="O176" t="e">
        <f>IF(LEN(O$34&amp;$B176)&lt;&gt;20,"",IF(ISERROR(VLOOKUP(O$34&amp;$B176,'BASES DE DATOS'!$F$3:$J$1796,4,0))=TRUE,"",$B176&amp;" "&amp;VLOOKUP(O$34&amp;$B176,'BASES DE DATOS'!$F$3:$J$1796,4,0)))</f>
        <v>#REF!</v>
      </c>
      <c r="P176" t="e">
        <f>IF(LEN(P$34&amp;$B176)&lt;&gt;20,"",IF(ISERROR(VLOOKUP(P$34&amp;$B176,'BASES DE DATOS'!$F$3:$J$1796,4,0))=TRUE,"",$B176&amp;" "&amp;VLOOKUP(P$34&amp;$B176,'BASES DE DATOS'!$F$3:$J$1796,4,0)))</f>
        <v>#REF!</v>
      </c>
      <c r="Q176" t="e">
        <f>IF(LEN(Q$34&amp;$B176)&lt;&gt;20,"",IF(ISERROR(VLOOKUP(Q$34&amp;$B176,'BASES DE DATOS'!$F$3:$J$1796,4,0))=TRUE,"",$B176&amp;" "&amp;VLOOKUP(Q$34&amp;$B176,'BASES DE DATOS'!$F$3:$J$1796,4,0)))</f>
        <v>#REF!</v>
      </c>
      <c r="R176" t="e">
        <f>IF(LEN(R$34&amp;$B176)&lt;&gt;20,"",IF(ISERROR(VLOOKUP(R$34&amp;$B176,'BASES DE DATOS'!$F$3:$J$1796,4,0))=TRUE,"",$B176&amp;" "&amp;VLOOKUP(R$34&amp;$B176,'BASES DE DATOS'!$F$3:$J$1796,4,0)))</f>
        <v>#REF!</v>
      </c>
      <c r="S176" t="e">
        <f>IF(LEN(S$34&amp;$B176)&lt;&gt;20,"",IF(ISERROR(VLOOKUP(S$34&amp;$B176,'BASES DE DATOS'!$F$3:$J$1796,4,0))=TRUE,"",$B176&amp;" "&amp;VLOOKUP(S$34&amp;$B176,'BASES DE DATOS'!$F$3:$J$1796,4,0)))</f>
        <v>#REF!</v>
      </c>
      <c r="T176" t="e">
        <f>IF(LEN(T$34&amp;$B176)&lt;&gt;20,"",IF(ISERROR(VLOOKUP(T$34&amp;$B176,'BASES DE DATOS'!$F$3:$J$1796,4,0))=TRUE,"",$B176&amp;" "&amp;VLOOKUP(T$34&amp;$B176,'BASES DE DATOS'!$F$3:$J$1796,4,0)))</f>
        <v>#REF!</v>
      </c>
      <c r="U176" t="e">
        <f>IF(LEN(U$34&amp;$B176)&lt;&gt;20,"",IF(ISERROR(VLOOKUP(U$34&amp;$B176,'BASES DE DATOS'!$F$3:$J$1796,4,0))=TRUE,"",$B176&amp;" "&amp;VLOOKUP(U$34&amp;$B176,'BASES DE DATOS'!$F$3:$J$1796,4,0)))</f>
        <v>#REF!</v>
      </c>
      <c r="V176" t="e">
        <f>IF(LEN(V$34&amp;$B176)&lt;&gt;20,"",IF(ISERROR(VLOOKUP(V$34&amp;$B176,'BASES DE DATOS'!$F$3:$J$1796,4,0))=TRUE,"",$B176&amp;" "&amp;VLOOKUP(V$34&amp;$B176,'BASES DE DATOS'!$F$3:$J$1796,4,0)))</f>
        <v>#REF!</v>
      </c>
    </row>
    <row r="177" spans="1:22" x14ac:dyDescent="0.2">
      <c r="A177">
        <f t="shared" si="1"/>
        <v>885</v>
      </c>
      <c r="B177" s="2" t="s">
        <v>166</v>
      </c>
      <c r="C177" t="e">
        <f>IF(LEN(C$34&amp;$B177)&lt;&gt;20,"",IF(ISERROR(VLOOKUP(C$34&amp;$B177,'BASES DE DATOS'!$F$3:$J$1796,4,0))=TRUE,"",$B177&amp;" "&amp;VLOOKUP(C$34&amp;$B177,'BASES DE DATOS'!$F$3:$J$1796,4,0)))</f>
        <v>#REF!</v>
      </c>
      <c r="D177" t="e">
        <f>IF(LEN(D$34&amp;$B177)&lt;&gt;20,"",IF(ISERROR(VLOOKUP(D$34&amp;$B177,'BASES DE DATOS'!$F$3:$J$1796,4,0))=TRUE,"",$B177&amp;" "&amp;VLOOKUP(D$34&amp;$B177,'BASES DE DATOS'!$F$3:$J$1796,4,0)))</f>
        <v>#REF!</v>
      </c>
      <c r="E177" t="e">
        <f>IF(LEN(E$34&amp;$B177)&lt;&gt;20,"",IF(ISERROR(VLOOKUP(E$34&amp;$B177,'BASES DE DATOS'!$F$3:$J$1796,4,0))=TRUE,"",$B177&amp;" "&amp;VLOOKUP(E$34&amp;$B177,'BASES DE DATOS'!$F$3:$J$1796,4,0)))</f>
        <v>#REF!</v>
      </c>
      <c r="F177" t="e">
        <f>IF(LEN(F$34&amp;$B177)&lt;&gt;20,"",IF(ISERROR(VLOOKUP(F$34&amp;$B177,'BASES DE DATOS'!$F$3:$J$1796,4,0))=TRUE,"",$B177&amp;" "&amp;VLOOKUP(F$34&amp;$B177,'BASES DE DATOS'!$F$3:$J$1796,4,0)))</f>
        <v>#REF!</v>
      </c>
      <c r="G177" t="e">
        <f>IF(LEN(G$34&amp;$B177)&lt;&gt;20,"",IF(ISERROR(VLOOKUP(G$34&amp;$B177,'BASES DE DATOS'!$F$3:$J$1796,4,0))=TRUE,"",$B177&amp;" "&amp;VLOOKUP(G$34&amp;$B177,'BASES DE DATOS'!$F$3:$J$1796,4,0)))</f>
        <v>#REF!</v>
      </c>
      <c r="H177" t="e">
        <f>IF(LEN(H$34&amp;$B177)&lt;&gt;20,"",IF(ISERROR(VLOOKUP(H$34&amp;$B177,'BASES DE DATOS'!$F$3:$J$1796,4,0))=TRUE,"",$B177&amp;" "&amp;VLOOKUP(H$34&amp;$B177,'BASES DE DATOS'!$F$3:$J$1796,4,0)))</f>
        <v>#REF!</v>
      </c>
      <c r="I177" t="e">
        <f>IF(LEN(I$34&amp;$B177)&lt;&gt;20,"",IF(ISERROR(VLOOKUP(I$34&amp;$B177,'BASES DE DATOS'!$F$3:$J$1796,4,0))=TRUE,"",$B177&amp;" "&amp;VLOOKUP(I$34&amp;$B177,'BASES DE DATOS'!$F$3:$J$1796,4,0)))</f>
        <v>#REF!</v>
      </c>
      <c r="J177" t="e">
        <f>IF(LEN(J$34&amp;$B177)&lt;&gt;20,"",IF(ISERROR(VLOOKUP(J$34&amp;$B177,'BASES DE DATOS'!$F$3:$J$1796,4,0))=TRUE,"",$B177&amp;" "&amp;VLOOKUP(J$34&amp;$B177,'BASES DE DATOS'!$F$3:$J$1796,4,0)))</f>
        <v>#REF!</v>
      </c>
      <c r="K177" t="e">
        <f>IF(LEN(K$34&amp;$B177)&lt;&gt;20,"",IF(ISERROR(VLOOKUP(K$34&amp;$B177,'BASES DE DATOS'!$F$3:$J$1796,4,0))=TRUE,"",$B177&amp;" "&amp;VLOOKUP(K$34&amp;$B177,'BASES DE DATOS'!$F$3:$J$1796,4,0)))</f>
        <v>#REF!</v>
      </c>
      <c r="L177" t="e">
        <f>IF(LEN(L$34&amp;$B177)&lt;&gt;20,"",IF(ISERROR(VLOOKUP(L$34&amp;$B177,'BASES DE DATOS'!$F$3:$J$1796,4,0))=TRUE,"",$B177&amp;" "&amp;VLOOKUP(L$34&amp;$B177,'BASES DE DATOS'!$F$3:$J$1796,4,0)))</f>
        <v>#REF!</v>
      </c>
      <c r="M177" t="e">
        <f>IF(LEN(M$34&amp;$B177)&lt;&gt;20,"",IF(ISERROR(VLOOKUP(M$34&amp;$B177,'BASES DE DATOS'!$F$3:$J$1796,4,0))=TRUE,"",$B177&amp;" "&amp;VLOOKUP(M$34&amp;$B177,'BASES DE DATOS'!$F$3:$J$1796,4,0)))</f>
        <v>#REF!</v>
      </c>
      <c r="N177" t="e">
        <f>IF(LEN(N$34&amp;$B177)&lt;&gt;20,"",IF(ISERROR(VLOOKUP(N$34&amp;$B177,'BASES DE DATOS'!$F$3:$J$1796,4,0))=TRUE,"",$B177&amp;" "&amp;VLOOKUP(N$34&amp;$B177,'BASES DE DATOS'!$F$3:$J$1796,4,0)))</f>
        <v>#REF!</v>
      </c>
      <c r="O177" t="e">
        <f>IF(LEN(O$34&amp;$B177)&lt;&gt;20,"",IF(ISERROR(VLOOKUP(O$34&amp;$B177,'BASES DE DATOS'!$F$3:$J$1796,4,0))=TRUE,"",$B177&amp;" "&amp;VLOOKUP(O$34&amp;$B177,'BASES DE DATOS'!$F$3:$J$1796,4,0)))</f>
        <v>#REF!</v>
      </c>
      <c r="P177" t="e">
        <f>IF(LEN(P$34&amp;$B177)&lt;&gt;20,"",IF(ISERROR(VLOOKUP(P$34&amp;$B177,'BASES DE DATOS'!$F$3:$J$1796,4,0))=TRUE,"",$B177&amp;" "&amp;VLOOKUP(P$34&amp;$B177,'BASES DE DATOS'!$F$3:$J$1796,4,0)))</f>
        <v>#REF!</v>
      </c>
      <c r="Q177" t="e">
        <f>IF(LEN(Q$34&amp;$B177)&lt;&gt;20,"",IF(ISERROR(VLOOKUP(Q$34&amp;$B177,'BASES DE DATOS'!$F$3:$J$1796,4,0))=TRUE,"",$B177&amp;" "&amp;VLOOKUP(Q$34&amp;$B177,'BASES DE DATOS'!$F$3:$J$1796,4,0)))</f>
        <v>#REF!</v>
      </c>
      <c r="R177" t="e">
        <f>IF(LEN(R$34&amp;$B177)&lt;&gt;20,"",IF(ISERROR(VLOOKUP(R$34&amp;$B177,'BASES DE DATOS'!$F$3:$J$1796,4,0))=TRUE,"",$B177&amp;" "&amp;VLOOKUP(R$34&amp;$B177,'BASES DE DATOS'!$F$3:$J$1796,4,0)))</f>
        <v>#REF!</v>
      </c>
      <c r="S177" t="e">
        <f>IF(LEN(S$34&amp;$B177)&lt;&gt;20,"",IF(ISERROR(VLOOKUP(S$34&amp;$B177,'BASES DE DATOS'!$F$3:$J$1796,4,0))=TRUE,"",$B177&amp;" "&amp;VLOOKUP(S$34&amp;$B177,'BASES DE DATOS'!$F$3:$J$1796,4,0)))</f>
        <v>#REF!</v>
      </c>
      <c r="T177" t="e">
        <f>IF(LEN(T$34&amp;$B177)&lt;&gt;20,"",IF(ISERROR(VLOOKUP(T$34&amp;$B177,'BASES DE DATOS'!$F$3:$J$1796,4,0))=TRUE,"",$B177&amp;" "&amp;VLOOKUP(T$34&amp;$B177,'BASES DE DATOS'!$F$3:$J$1796,4,0)))</f>
        <v>#REF!</v>
      </c>
      <c r="U177" t="e">
        <f>IF(LEN(U$34&amp;$B177)&lt;&gt;20,"",IF(ISERROR(VLOOKUP(U$34&amp;$B177,'BASES DE DATOS'!$F$3:$J$1796,4,0))=TRUE,"",$B177&amp;" "&amp;VLOOKUP(U$34&amp;$B177,'BASES DE DATOS'!$F$3:$J$1796,4,0)))</f>
        <v>#REF!</v>
      </c>
      <c r="V177" t="e">
        <f>IF(LEN(V$34&amp;$B177)&lt;&gt;20,"",IF(ISERROR(VLOOKUP(V$34&amp;$B177,'BASES DE DATOS'!$F$3:$J$1796,4,0))=TRUE,"",$B177&amp;" "&amp;VLOOKUP(V$34&amp;$B177,'BASES DE DATOS'!$F$3:$J$1796,4,0)))</f>
        <v>#REF!</v>
      </c>
    </row>
    <row r="178" spans="1:22" x14ac:dyDescent="0.2">
      <c r="A178">
        <f t="shared" si="1"/>
        <v>891</v>
      </c>
      <c r="B178" s="2" t="s">
        <v>167</v>
      </c>
      <c r="C178" t="e">
        <f>IF(LEN(C$34&amp;$B178)&lt;&gt;20,"",IF(ISERROR(VLOOKUP(C$34&amp;$B178,'BASES DE DATOS'!$F$3:$J$1796,4,0))=TRUE,"",$B178&amp;" "&amp;VLOOKUP(C$34&amp;$B178,'BASES DE DATOS'!$F$3:$J$1796,4,0)))</f>
        <v>#REF!</v>
      </c>
      <c r="D178" t="e">
        <f>IF(LEN(D$34&amp;$B178)&lt;&gt;20,"",IF(ISERROR(VLOOKUP(D$34&amp;$B178,'BASES DE DATOS'!$F$3:$J$1796,4,0))=TRUE,"",$B178&amp;" "&amp;VLOOKUP(D$34&amp;$B178,'BASES DE DATOS'!$F$3:$J$1796,4,0)))</f>
        <v>#REF!</v>
      </c>
      <c r="E178" t="e">
        <f>IF(LEN(E$34&amp;$B178)&lt;&gt;20,"",IF(ISERROR(VLOOKUP(E$34&amp;$B178,'BASES DE DATOS'!$F$3:$J$1796,4,0))=TRUE,"",$B178&amp;" "&amp;VLOOKUP(E$34&amp;$B178,'BASES DE DATOS'!$F$3:$J$1796,4,0)))</f>
        <v>#REF!</v>
      </c>
      <c r="F178" t="e">
        <f>IF(LEN(F$34&amp;$B178)&lt;&gt;20,"",IF(ISERROR(VLOOKUP(F$34&amp;$B178,'BASES DE DATOS'!$F$3:$J$1796,4,0))=TRUE,"",$B178&amp;" "&amp;VLOOKUP(F$34&amp;$B178,'BASES DE DATOS'!$F$3:$J$1796,4,0)))</f>
        <v>#REF!</v>
      </c>
      <c r="G178" t="e">
        <f>IF(LEN(G$34&amp;$B178)&lt;&gt;20,"",IF(ISERROR(VLOOKUP(G$34&amp;$B178,'BASES DE DATOS'!$F$3:$J$1796,4,0))=TRUE,"",$B178&amp;" "&amp;VLOOKUP(G$34&amp;$B178,'BASES DE DATOS'!$F$3:$J$1796,4,0)))</f>
        <v>#REF!</v>
      </c>
      <c r="H178" t="e">
        <f>IF(LEN(H$34&amp;$B178)&lt;&gt;20,"",IF(ISERROR(VLOOKUP(H$34&amp;$B178,'BASES DE DATOS'!$F$3:$J$1796,4,0))=TRUE,"",$B178&amp;" "&amp;VLOOKUP(H$34&amp;$B178,'BASES DE DATOS'!$F$3:$J$1796,4,0)))</f>
        <v>#REF!</v>
      </c>
      <c r="I178" t="e">
        <f>IF(LEN(I$34&amp;$B178)&lt;&gt;20,"",IF(ISERROR(VLOOKUP(I$34&amp;$B178,'BASES DE DATOS'!$F$3:$J$1796,4,0))=TRUE,"",$B178&amp;" "&amp;VLOOKUP(I$34&amp;$B178,'BASES DE DATOS'!$F$3:$J$1796,4,0)))</f>
        <v>#REF!</v>
      </c>
      <c r="J178" t="e">
        <f>IF(LEN(J$34&amp;$B178)&lt;&gt;20,"",IF(ISERROR(VLOOKUP(J$34&amp;$B178,'BASES DE DATOS'!$F$3:$J$1796,4,0))=TRUE,"",$B178&amp;" "&amp;VLOOKUP(J$34&amp;$B178,'BASES DE DATOS'!$F$3:$J$1796,4,0)))</f>
        <v>#REF!</v>
      </c>
      <c r="K178" t="e">
        <f>IF(LEN(K$34&amp;$B178)&lt;&gt;20,"",IF(ISERROR(VLOOKUP(K$34&amp;$B178,'BASES DE DATOS'!$F$3:$J$1796,4,0))=TRUE,"",$B178&amp;" "&amp;VLOOKUP(K$34&amp;$B178,'BASES DE DATOS'!$F$3:$J$1796,4,0)))</f>
        <v>#REF!</v>
      </c>
      <c r="L178" t="e">
        <f>IF(LEN(L$34&amp;$B178)&lt;&gt;20,"",IF(ISERROR(VLOOKUP(L$34&amp;$B178,'BASES DE DATOS'!$F$3:$J$1796,4,0))=TRUE,"",$B178&amp;" "&amp;VLOOKUP(L$34&amp;$B178,'BASES DE DATOS'!$F$3:$J$1796,4,0)))</f>
        <v>#REF!</v>
      </c>
      <c r="M178" t="e">
        <f>IF(LEN(M$34&amp;$B178)&lt;&gt;20,"",IF(ISERROR(VLOOKUP(M$34&amp;$B178,'BASES DE DATOS'!$F$3:$J$1796,4,0))=TRUE,"",$B178&amp;" "&amp;VLOOKUP(M$34&amp;$B178,'BASES DE DATOS'!$F$3:$J$1796,4,0)))</f>
        <v>#REF!</v>
      </c>
      <c r="N178" t="e">
        <f>IF(LEN(N$34&amp;$B178)&lt;&gt;20,"",IF(ISERROR(VLOOKUP(N$34&amp;$B178,'BASES DE DATOS'!$F$3:$J$1796,4,0))=TRUE,"",$B178&amp;" "&amp;VLOOKUP(N$34&amp;$B178,'BASES DE DATOS'!$F$3:$J$1796,4,0)))</f>
        <v>#REF!</v>
      </c>
      <c r="O178" t="e">
        <f>IF(LEN(O$34&amp;$B178)&lt;&gt;20,"",IF(ISERROR(VLOOKUP(O$34&amp;$B178,'BASES DE DATOS'!$F$3:$J$1796,4,0))=TRUE,"",$B178&amp;" "&amp;VLOOKUP(O$34&amp;$B178,'BASES DE DATOS'!$F$3:$J$1796,4,0)))</f>
        <v>#REF!</v>
      </c>
      <c r="P178" t="e">
        <f>IF(LEN(P$34&amp;$B178)&lt;&gt;20,"",IF(ISERROR(VLOOKUP(P$34&amp;$B178,'BASES DE DATOS'!$F$3:$J$1796,4,0))=TRUE,"",$B178&amp;" "&amp;VLOOKUP(P$34&amp;$B178,'BASES DE DATOS'!$F$3:$J$1796,4,0)))</f>
        <v>#REF!</v>
      </c>
      <c r="Q178" t="e">
        <f>IF(LEN(Q$34&amp;$B178)&lt;&gt;20,"",IF(ISERROR(VLOOKUP(Q$34&amp;$B178,'BASES DE DATOS'!$F$3:$J$1796,4,0))=TRUE,"",$B178&amp;" "&amp;VLOOKUP(Q$34&amp;$B178,'BASES DE DATOS'!$F$3:$J$1796,4,0)))</f>
        <v>#REF!</v>
      </c>
      <c r="R178" t="e">
        <f>IF(LEN(R$34&amp;$B178)&lt;&gt;20,"",IF(ISERROR(VLOOKUP(R$34&amp;$B178,'BASES DE DATOS'!$F$3:$J$1796,4,0))=TRUE,"",$B178&amp;" "&amp;VLOOKUP(R$34&amp;$B178,'BASES DE DATOS'!$F$3:$J$1796,4,0)))</f>
        <v>#REF!</v>
      </c>
      <c r="S178" t="e">
        <f>IF(LEN(S$34&amp;$B178)&lt;&gt;20,"",IF(ISERROR(VLOOKUP(S$34&amp;$B178,'BASES DE DATOS'!$F$3:$J$1796,4,0))=TRUE,"",$B178&amp;" "&amp;VLOOKUP(S$34&amp;$B178,'BASES DE DATOS'!$F$3:$J$1796,4,0)))</f>
        <v>#REF!</v>
      </c>
      <c r="T178" t="e">
        <f>IF(LEN(T$34&amp;$B178)&lt;&gt;20,"",IF(ISERROR(VLOOKUP(T$34&amp;$B178,'BASES DE DATOS'!$F$3:$J$1796,4,0))=TRUE,"",$B178&amp;" "&amp;VLOOKUP(T$34&amp;$B178,'BASES DE DATOS'!$F$3:$J$1796,4,0)))</f>
        <v>#REF!</v>
      </c>
      <c r="U178" t="e">
        <f>IF(LEN(U$34&amp;$B178)&lt;&gt;20,"",IF(ISERROR(VLOOKUP(U$34&amp;$B178,'BASES DE DATOS'!$F$3:$J$1796,4,0))=TRUE,"",$B178&amp;" "&amp;VLOOKUP(U$34&amp;$B178,'BASES DE DATOS'!$F$3:$J$1796,4,0)))</f>
        <v>#REF!</v>
      </c>
      <c r="V178" t="e">
        <f>IF(LEN(V$34&amp;$B178)&lt;&gt;20,"",IF(ISERROR(VLOOKUP(V$34&amp;$B178,'BASES DE DATOS'!$F$3:$J$1796,4,0))=TRUE,"",$B178&amp;" "&amp;VLOOKUP(V$34&amp;$B178,'BASES DE DATOS'!$F$3:$J$1796,4,0)))</f>
        <v>#REF!</v>
      </c>
    </row>
    <row r="179" spans="1:22" x14ac:dyDescent="0.2">
      <c r="A179">
        <f t="shared" si="1"/>
        <v>897</v>
      </c>
      <c r="B179" s="2" t="s">
        <v>168</v>
      </c>
      <c r="C179" t="e">
        <f>IF(LEN(C$34&amp;$B179)&lt;&gt;20,"",IF(ISERROR(VLOOKUP(C$34&amp;$B179,'BASES DE DATOS'!$F$3:$J$1796,4,0))=TRUE,"",$B179&amp;" "&amp;VLOOKUP(C$34&amp;$B179,'BASES DE DATOS'!$F$3:$J$1796,4,0)))</f>
        <v>#REF!</v>
      </c>
      <c r="D179" t="e">
        <f>IF(LEN(D$34&amp;$B179)&lt;&gt;20,"",IF(ISERROR(VLOOKUP(D$34&amp;$B179,'BASES DE DATOS'!$F$3:$J$1796,4,0))=TRUE,"",$B179&amp;" "&amp;VLOOKUP(D$34&amp;$B179,'BASES DE DATOS'!$F$3:$J$1796,4,0)))</f>
        <v>#REF!</v>
      </c>
      <c r="E179" t="e">
        <f>IF(LEN(E$34&amp;$B179)&lt;&gt;20,"",IF(ISERROR(VLOOKUP(E$34&amp;$B179,'BASES DE DATOS'!$F$3:$J$1796,4,0))=TRUE,"",$B179&amp;" "&amp;VLOOKUP(E$34&amp;$B179,'BASES DE DATOS'!$F$3:$J$1796,4,0)))</f>
        <v>#REF!</v>
      </c>
      <c r="F179" t="e">
        <f>IF(LEN(F$34&amp;$B179)&lt;&gt;20,"",IF(ISERROR(VLOOKUP(F$34&amp;$B179,'BASES DE DATOS'!$F$3:$J$1796,4,0))=TRUE,"",$B179&amp;" "&amp;VLOOKUP(F$34&amp;$B179,'BASES DE DATOS'!$F$3:$J$1796,4,0)))</f>
        <v>#REF!</v>
      </c>
      <c r="G179" t="e">
        <f>IF(LEN(G$34&amp;$B179)&lt;&gt;20,"",IF(ISERROR(VLOOKUP(G$34&amp;$B179,'BASES DE DATOS'!$F$3:$J$1796,4,0))=TRUE,"",$B179&amp;" "&amp;VLOOKUP(G$34&amp;$B179,'BASES DE DATOS'!$F$3:$J$1796,4,0)))</f>
        <v>#REF!</v>
      </c>
      <c r="H179" t="e">
        <f>IF(LEN(H$34&amp;$B179)&lt;&gt;20,"",IF(ISERROR(VLOOKUP(H$34&amp;$B179,'BASES DE DATOS'!$F$3:$J$1796,4,0))=TRUE,"",$B179&amp;" "&amp;VLOOKUP(H$34&amp;$B179,'BASES DE DATOS'!$F$3:$J$1796,4,0)))</f>
        <v>#REF!</v>
      </c>
      <c r="I179" t="e">
        <f>IF(LEN(I$34&amp;$B179)&lt;&gt;20,"",IF(ISERROR(VLOOKUP(I$34&amp;$B179,'BASES DE DATOS'!$F$3:$J$1796,4,0))=TRUE,"",$B179&amp;" "&amp;VLOOKUP(I$34&amp;$B179,'BASES DE DATOS'!$F$3:$J$1796,4,0)))</f>
        <v>#REF!</v>
      </c>
      <c r="J179" t="e">
        <f>IF(LEN(J$34&amp;$B179)&lt;&gt;20,"",IF(ISERROR(VLOOKUP(J$34&amp;$B179,'BASES DE DATOS'!$F$3:$J$1796,4,0))=TRUE,"",$B179&amp;" "&amp;VLOOKUP(J$34&amp;$B179,'BASES DE DATOS'!$F$3:$J$1796,4,0)))</f>
        <v>#REF!</v>
      </c>
      <c r="K179" t="e">
        <f>IF(LEN(K$34&amp;$B179)&lt;&gt;20,"",IF(ISERROR(VLOOKUP(K$34&amp;$B179,'BASES DE DATOS'!$F$3:$J$1796,4,0))=TRUE,"",$B179&amp;" "&amp;VLOOKUP(K$34&amp;$B179,'BASES DE DATOS'!$F$3:$J$1796,4,0)))</f>
        <v>#REF!</v>
      </c>
      <c r="L179" t="e">
        <f>IF(LEN(L$34&amp;$B179)&lt;&gt;20,"",IF(ISERROR(VLOOKUP(L$34&amp;$B179,'BASES DE DATOS'!$F$3:$J$1796,4,0))=TRUE,"",$B179&amp;" "&amp;VLOOKUP(L$34&amp;$B179,'BASES DE DATOS'!$F$3:$J$1796,4,0)))</f>
        <v>#REF!</v>
      </c>
      <c r="M179" t="e">
        <f>IF(LEN(M$34&amp;$B179)&lt;&gt;20,"",IF(ISERROR(VLOOKUP(M$34&amp;$B179,'BASES DE DATOS'!$F$3:$J$1796,4,0))=TRUE,"",$B179&amp;" "&amp;VLOOKUP(M$34&amp;$B179,'BASES DE DATOS'!$F$3:$J$1796,4,0)))</f>
        <v>#REF!</v>
      </c>
      <c r="N179" t="e">
        <f>IF(LEN(N$34&amp;$B179)&lt;&gt;20,"",IF(ISERROR(VLOOKUP(N$34&amp;$B179,'BASES DE DATOS'!$F$3:$J$1796,4,0))=TRUE,"",$B179&amp;" "&amp;VLOOKUP(N$34&amp;$B179,'BASES DE DATOS'!$F$3:$J$1796,4,0)))</f>
        <v>#REF!</v>
      </c>
      <c r="O179" t="e">
        <f>IF(LEN(O$34&amp;$B179)&lt;&gt;20,"",IF(ISERROR(VLOOKUP(O$34&amp;$B179,'BASES DE DATOS'!$F$3:$J$1796,4,0))=TRUE,"",$B179&amp;" "&amp;VLOOKUP(O$34&amp;$B179,'BASES DE DATOS'!$F$3:$J$1796,4,0)))</f>
        <v>#REF!</v>
      </c>
      <c r="P179" t="e">
        <f>IF(LEN(P$34&amp;$B179)&lt;&gt;20,"",IF(ISERROR(VLOOKUP(P$34&amp;$B179,'BASES DE DATOS'!$F$3:$J$1796,4,0))=TRUE,"",$B179&amp;" "&amp;VLOOKUP(P$34&amp;$B179,'BASES DE DATOS'!$F$3:$J$1796,4,0)))</f>
        <v>#REF!</v>
      </c>
      <c r="Q179" t="e">
        <f>IF(LEN(Q$34&amp;$B179)&lt;&gt;20,"",IF(ISERROR(VLOOKUP(Q$34&amp;$B179,'BASES DE DATOS'!$F$3:$J$1796,4,0))=TRUE,"",$B179&amp;" "&amp;VLOOKUP(Q$34&amp;$B179,'BASES DE DATOS'!$F$3:$J$1796,4,0)))</f>
        <v>#REF!</v>
      </c>
      <c r="R179" t="e">
        <f>IF(LEN(R$34&amp;$B179)&lt;&gt;20,"",IF(ISERROR(VLOOKUP(R$34&amp;$B179,'BASES DE DATOS'!$F$3:$J$1796,4,0))=TRUE,"",$B179&amp;" "&amp;VLOOKUP(R$34&amp;$B179,'BASES DE DATOS'!$F$3:$J$1796,4,0)))</f>
        <v>#REF!</v>
      </c>
      <c r="S179" t="e">
        <f>IF(LEN(S$34&amp;$B179)&lt;&gt;20,"",IF(ISERROR(VLOOKUP(S$34&amp;$B179,'BASES DE DATOS'!$F$3:$J$1796,4,0))=TRUE,"",$B179&amp;" "&amp;VLOOKUP(S$34&amp;$B179,'BASES DE DATOS'!$F$3:$J$1796,4,0)))</f>
        <v>#REF!</v>
      </c>
      <c r="T179" t="e">
        <f>IF(LEN(T$34&amp;$B179)&lt;&gt;20,"",IF(ISERROR(VLOOKUP(T$34&amp;$B179,'BASES DE DATOS'!$F$3:$J$1796,4,0))=TRUE,"",$B179&amp;" "&amp;VLOOKUP(T$34&amp;$B179,'BASES DE DATOS'!$F$3:$J$1796,4,0)))</f>
        <v>#REF!</v>
      </c>
      <c r="U179" t="e">
        <f>IF(LEN(U$34&amp;$B179)&lt;&gt;20,"",IF(ISERROR(VLOOKUP(U$34&amp;$B179,'BASES DE DATOS'!$F$3:$J$1796,4,0))=TRUE,"",$B179&amp;" "&amp;VLOOKUP(U$34&amp;$B179,'BASES DE DATOS'!$F$3:$J$1796,4,0)))</f>
        <v>#REF!</v>
      </c>
      <c r="V179" t="e">
        <f>IF(LEN(V$34&amp;$B179)&lt;&gt;20,"",IF(ISERROR(VLOOKUP(V$34&amp;$B179,'BASES DE DATOS'!$F$3:$J$1796,4,0))=TRUE,"",$B179&amp;" "&amp;VLOOKUP(V$34&amp;$B179,'BASES DE DATOS'!$F$3:$J$1796,4,0)))</f>
        <v>#REF!</v>
      </c>
    </row>
    <row r="180" spans="1:22" x14ac:dyDescent="0.2">
      <c r="A180">
        <f t="shared" si="1"/>
        <v>903</v>
      </c>
      <c r="B180" s="2" t="s">
        <v>169</v>
      </c>
      <c r="C180" t="e">
        <f>IF(LEN(C$34&amp;$B180)&lt;&gt;20,"",IF(ISERROR(VLOOKUP(C$34&amp;$B180,'BASES DE DATOS'!$F$3:$J$1796,4,0))=TRUE,"",$B180&amp;" "&amp;VLOOKUP(C$34&amp;$B180,'BASES DE DATOS'!$F$3:$J$1796,4,0)))</f>
        <v>#REF!</v>
      </c>
      <c r="D180" t="e">
        <f>IF(LEN(D$34&amp;$B180)&lt;&gt;20,"",IF(ISERROR(VLOOKUP(D$34&amp;$B180,'BASES DE DATOS'!$F$3:$J$1796,4,0))=TRUE,"",$B180&amp;" "&amp;VLOOKUP(D$34&amp;$B180,'BASES DE DATOS'!$F$3:$J$1796,4,0)))</f>
        <v>#REF!</v>
      </c>
      <c r="E180" t="e">
        <f>IF(LEN(E$34&amp;$B180)&lt;&gt;20,"",IF(ISERROR(VLOOKUP(E$34&amp;$B180,'BASES DE DATOS'!$F$3:$J$1796,4,0))=TRUE,"",$B180&amp;" "&amp;VLOOKUP(E$34&amp;$B180,'BASES DE DATOS'!$F$3:$J$1796,4,0)))</f>
        <v>#REF!</v>
      </c>
      <c r="F180" t="e">
        <f>IF(LEN(F$34&amp;$B180)&lt;&gt;20,"",IF(ISERROR(VLOOKUP(F$34&amp;$B180,'BASES DE DATOS'!$F$3:$J$1796,4,0))=TRUE,"",$B180&amp;" "&amp;VLOOKUP(F$34&amp;$B180,'BASES DE DATOS'!$F$3:$J$1796,4,0)))</f>
        <v>#REF!</v>
      </c>
      <c r="G180" t="e">
        <f>IF(LEN(G$34&amp;$B180)&lt;&gt;20,"",IF(ISERROR(VLOOKUP(G$34&amp;$B180,'BASES DE DATOS'!$F$3:$J$1796,4,0))=TRUE,"",$B180&amp;" "&amp;VLOOKUP(G$34&amp;$B180,'BASES DE DATOS'!$F$3:$J$1796,4,0)))</f>
        <v>#REF!</v>
      </c>
      <c r="H180" t="e">
        <f>IF(LEN(H$34&amp;$B180)&lt;&gt;20,"",IF(ISERROR(VLOOKUP(H$34&amp;$B180,'BASES DE DATOS'!$F$3:$J$1796,4,0))=TRUE,"",$B180&amp;" "&amp;VLOOKUP(H$34&amp;$B180,'BASES DE DATOS'!$F$3:$J$1796,4,0)))</f>
        <v>#REF!</v>
      </c>
      <c r="I180" t="e">
        <f>IF(LEN(I$34&amp;$B180)&lt;&gt;20,"",IF(ISERROR(VLOOKUP(I$34&amp;$B180,'BASES DE DATOS'!$F$3:$J$1796,4,0))=TRUE,"",$B180&amp;" "&amp;VLOOKUP(I$34&amp;$B180,'BASES DE DATOS'!$F$3:$J$1796,4,0)))</f>
        <v>#REF!</v>
      </c>
      <c r="J180" t="e">
        <f>IF(LEN(J$34&amp;$B180)&lt;&gt;20,"",IF(ISERROR(VLOOKUP(J$34&amp;$B180,'BASES DE DATOS'!$F$3:$J$1796,4,0))=TRUE,"",$B180&amp;" "&amp;VLOOKUP(J$34&amp;$B180,'BASES DE DATOS'!$F$3:$J$1796,4,0)))</f>
        <v>#REF!</v>
      </c>
      <c r="K180" t="e">
        <f>IF(LEN(K$34&amp;$B180)&lt;&gt;20,"",IF(ISERROR(VLOOKUP(K$34&amp;$B180,'BASES DE DATOS'!$F$3:$J$1796,4,0))=TRUE,"",$B180&amp;" "&amp;VLOOKUP(K$34&amp;$B180,'BASES DE DATOS'!$F$3:$J$1796,4,0)))</f>
        <v>#REF!</v>
      </c>
      <c r="L180" t="e">
        <f>IF(LEN(L$34&amp;$B180)&lt;&gt;20,"",IF(ISERROR(VLOOKUP(L$34&amp;$B180,'BASES DE DATOS'!$F$3:$J$1796,4,0))=TRUE,"",$B180&amp;" "&amp;VLOOKUP(L$34&amp;$B180,'BASES DE DATOS'!$F$3:$J$1796,4,0)))</f>
        <v>#REF!</v>
      </c>
      <c r="M180" t="e">
        <f>IF(LEN(M$34&amp;$B180)&lt;&gt;20,"",IF(ISERROR(VLOOKUP(M$34&amp;$B180,'BASES DE DATOS'!$F$3:$J$1796,4,0))=TRUE,"",$B180&amp;" "&amp;VLOOKUP(M$34&amp;$B180,'BASES DE DATOS'!$F$3:$J$1796,4,0)))</f>
        <v>#REF!</v>
      </c>
      <c r="N180" t="e">
        <f>IF(LEN(N$34&amp;$B180)&lt;&gt;20,"",IF(ISERROR(VLOOKUP(N$34&amp;$B180,'BASES DE DATOS'!$F$3:$J$1796,4,0))=TRUE,"",$B180&amp;" "&amp;VLOOKUP(N$34&amp;$B180,'BASES DE DATOS'!$F$3:$J$1796,4,0)))</f>
        <v>#REF!</v>
      </c>
      <c r="O180" t="e">
        <f>IF(LEN(O$34&amp;$B180)&lt;&gt;20,"",IF(ISERROR(VLOOKUP(O$34&amp;$B180,'BASES DE DATOS'!$F$3:$J$1796,4,0))=TRUE,"",$B180&amp;" "&amp;VLOOKUP(O$34&amp;$B180,'BASES DE DATOS'!$F$3:$J$1796,4,0)))</f>
        <v>#REF!</v>
      </c>
      <c r="P180" t="e">
        <f>IF(LEN(P$34&amp;$B180)&lt;&gt;20,"",IF(ISERROR(VLOOKUP(P$34&amp;$B180,'BASES DE DATOS'!$F$3:$J$1796,4,0))=TRUE,"",$B180&amp;" "&amp;VLOOKUP(P$34&amp;$B180,'BASES DE DATOS'!$F$3:$J$1796,4,0)))</f>
        <v>#REF!</v>
      </c>
      <c r="Q180" t="e">
        <f>IF(LEN(Q$34&amp;$B180)&lt;&gt;20,"",IF(ISERROR(VLOOKUP(Q$34&amp;$B180,'BASES DE DATOS'!$F$3:$J$1796,4,0))=TRUE,"",$B180&amp;" "&amp;VLOOKUP(Q$34&amp;$B180,'BASES DE DATOS'!$F$3:$J$1796,4,0)))</f>
        <v>#REF!</v>
      </c>
      <c r="R180" t="e">
        <f>IF(LEN(R$34&amp;$B180)&lt;&gt;20,"",IF(ISERROR(VLOOKUP(R$34&amp;$B180,'BASES DE DATOS'!$F$3:$J$1796,4,0))=TRUE,"",$B180&amp;" "&amp;VLOOKUP(R$34&amp;$B180,'BASES DE DATOS'!$F$3:$J$1796,4,0)))</f>
        <v>#REF!</v>
      </c>
      <c r="S180" t="e">
        <f>IF(LEN(S$34&amp;$B180)&lt;&gt;20,"",IF(ISERROR(VLOOKUP(S$34&amp;$B180,'BASES DE DATOS'!$F$3:$J$1796,4,0))=TRUE,"",$B180&amp;" "&amp;VLOOKUP(S$34&amp;$B180,'BASES DE DATOS'!$F$3:$J$1796,4,0)))</f>
        <v>#REF!</v>
      </c>
      <c r="T180" t="e">
        <f>IF(LEN(T$34&amp;$B180)&lt;&gt;20,"",IF(ISERROR(VLOOKUP(T$34&amp;$B180,'BASES DE DATOS'!$F$3:$J$1796,4,0))=TRUE,"",$B180&amp;" "&amp;VLOOKUP(T$34&amp;$B180,'BASES DE DATOS'!$F$3:$J$1796,4,0)))</f>
        <v>#REF!</v>
      </c>
      <c r="U180" t="e">
        <f>IF(LEN(U$34&amp;$B180)&lt;&gt;20,"",IF(ISERROR(VLOOKUP(U$34&amp;$B180,'BASES DE DATOS'!$F$3:$J$1796,4,0))=TRUE,"",$B180&amp;" "&amp;VLOOKUP(U$34&amp;$B180,'BASES DE DATOS'!$F$3:$J$1796,4,0)))</f>
        <v>#REF!</v>
      </c>
      <c r="V180" t="e">
        <f>IF(LEN(V$34&amp;$B180)&lt;&gt;20,"",IF(ISERROR(VLOOKUP(V$34&amp;$B180,'BASES DE DATOS'!$F$3:$J$1796,4,0))=TRUE,"",$B180&amp;" "&amp;VLOOKUP(V$34&amp;$B180,'BASES DE DATOS'!$F$3:$J$1796,4,0)))</f>
        <v>#REF!</v>
      </c>
    </row>
    <row r="181" spans="1:22" x14ac:dyDescent="0.2">
      <c r="A181">
        <f t="shared" si="1"/>
        <v>909</v>
      </c>
      <c r="B181" s="2" t="s">
        <v>170</v>
      </c>
      <c r="C181" t="e">
        <f>IF(LEN(C$34&amp;$B181)&lt;&gt;20,"",IF(ISERROR(VLOOKUP(C$34&amp;$B181,'BASES DE DATOS'!$F$3:$J$1796,4,0))=TRUE,"",$B181&amp;" "&amp;VLOOKUP(C$34&amp;$B181,'BASES DE DATOS'!$F$3:$J$1796,4,0)))</f>
        <v>#REF!</v>
      </c>
      <c r="D181" t="e">
        <f>IF(LEN(D$34&amp;$B181)&lt;&gt;20,"",IF(ISERROR(VLOOKUP(D$34&amp;$B181,'BASES DE DATOS'!$F$3:$J$1796,4,0))=TRUE,"",$B181&amp;" "&amp;VLOOKUP(D$34&amp;$B181,'BASES DE DATOS'!$F$3:$J$1796,4,0)))</f>
        <v>#REF!</v>
      </c>
      <c r="E181" t="e">
        <f>IF(LEN(E$34&amp;$B181)&lt;&gt;20,"",IF(ISERROR(VLOOKUP(E$34&amp;$B181,'BASES DE DATOS'!$F$3:$J$1796,4,0))=TRUE,"",$B181&amp;" "&amp;VLOOKUP(E$34&amp;$B181,'BASES DE DATOS'!$F$3:$J$1796,4,0)))</f>
        <v>#REF!</v>
      </c>
      <c r="F181" t="e">
        <f>IF(LEN(F$34&amp;$B181)&lt;&gt;20,"",IF(ISERROR(VLOOKUP(F$34&amp;$B181,'BASES DE DATOS'!$F$3:$J$1796,4,0))=TRUE,"",$B181&amp;" "&amp;VLOOKUP(F$34&amp;$B181,'BASES DE DATOS'!$F$3:$J$1796,4,0)))</f>
        <v>#REF!</v>
      </c>
      <c r="G181" t="e">
        <f>IF(LEN(G$34&amp;$B181)&lt;&gt;20,"",IF(ISERROR(VLOOKUP(G$34&amp;$B181,'BASES DE DATOS'!$F$3:$J$1796,4,0))=TRUE,"",$B181&amp;" "&amp;VLOOKUP(G$34&amp;$B181,'BASES DE DATOS'!$F$3:$J$1796,4,0)))</f>
        <v>#REF!</v>
      </c>
      <c r="H181" t="e">
        <f>IF(LEN(H$34&amp;$B181)&lt;&gt;20,"",IF(ISERROR(VLOOKUP(H$34&amp;$B181,'BASES DE DATOS'!$F$3:$J$1796,4,0))=TRUE,"",$B181&amp;" "&amp;VLOOKUP(H$34&amp;$B181,'BASES DE DATOS'!$F$3:$J$1796,4,0)))</f>
        <v>#REF!</v>
      </c>
      <c r="I181" t="e">
        <f>IF(LEN(I$34&amp;$B181)&lt;&gt;20,"",IF(ISERROR(VLOOKUP(I$34&amp;$B181,'BASES DE DATOS'!$F$3:$J$1796,4,0))=TRUE,"",$B181&amp;" "&amp;VLOOKUP(I$34&amp;$B181,'BASES DE DATOS'!$F$3:$J$1796,4,0)))</f>
        <v>#REF!</v>
      </c>
      <c r="J181" t="e">
        <f>IF(LEN(J$34&amp;$B181)&lt;&gt;20,"",IF(ISERROR(VLOOKUP(J$34&amp;$B181,'BASES DE DATOS'!$F$3:$J$1796,4,0))=TRUE,"",$B181&amp;" "&amp;VLOOKUP(J$34&amp;$B181,'BASES DE DATOS'!$F$3:$J$1796,4,0)))</f>
        <v>#REF!</v>
      </c>
      <c r="K181" t="e">
        <f>IF(LEN(K$34&amp;$B181)&lt;&gt;20,"",IF(ISERROR(VLOOKUP(K$34&amp;$B181,'BASES DE DATOS'!$F$3:$J$1796,4,0))=TRUE,"",$B181&amp;" "&amp;VLOOKUP(K$34&amp;$B181,'BASES DE DATOS'!$F$3:$J$1796,4,0)))</f>
        <v>#REF!</v>
      </c>
      <c r="L181" t="e">
        <f>IF(LEN(L$34&amp;$B181)&lt;&gt;20,"",IF(ISERROR(VLOOKUP(L$34&amp;$B181,'BASES DE DATOS'!$F$3:$J$1796,4,0))=TRUE,"",$B181&amp;" "&amp;VLOOKUP(L$34&amp;$B181,'BASES DE DATOS'!$F$3:$J$1796,4,0)))</f>
        <v>#REF!</v>
      </c>
      <c r="M181" t="e">
        <f>IF(LEN(M$34&amp;$B181)&lt;&gt;20,"",IF(ISERROR(VLOOKUP(M$34&amp;$B181,'BASES DE DATOS'!$F$3:$J$1796,4,0))=TRUE,"",$B181&amp;" "&amp;VLOOKUP(M$34&amp;$B181,'BASES DE DATOS'!$F$3:$J$1796,4,0)))</f>
        <v>#REF!</v>
      </c>
      <c r="N181" t="e">
        <f>IF(LEN(N$34&amp;$B181)&lt;&gt;20,"",IF(ISERROR(VLOOKUP(N$34&amp;$B181,'BASES DE DATOS'!$F$3:$J$1796,4,0))=TRUE,"",$B181&amp;" "&amp;VLOOKUP(N$34&amp;$B181,'BASES DE DATOS'!$F$3:$J$1796,4,0)))</f>
        <v>#REF!</v>
      </c>
      <c r="O181" t="e">
        <f>IF(LEN(O$34&amp;$B181)&lt;&gt;20,"",IF(ISERROR(VLOOKUP(O$34&amp;$B181,'BASES DE DATOS'!$F$3:$J$1796,4,0))=TRUE,"",$B181&amp;" "&amp;VLOOKUP(O$34&amp;$B181,'BASES DE DATOS'!$F$3:$J$1796,4,0)))</f>
        <v>#REF!</v>
      </c>
      <c r="P181" t="e">
        <f>IF(LEN(P$34&amp;$B181)&lt;&gt;20,"",IF(ISERROR(VLOOKUP(P$34&amp;$B181,'BASES DE DATOS'!$F$3:$J$1796,4,0))=TRUE,"",$B181&amp;" "&amp;VLOOKUP(P$34&amp;$B181,'BASES DE DATOS'!$F$3:$J$1796,4,0)))</f>
        <v>#REF!</v>
      </c>
      <c r="Q181" t="e">
        <f>IF(LEN(Q$34&amp;$B181)&lt;&gt;20,"",IF(ISERROR(VLOOKUP(Q$34&amp;$B181,'BASES DE DATOS'!$F$3:$J$1796,4,0))=TRUE,"",$B181&amp;" "&amp;VLOOKUP(Q$34&amp;$B181,'BASES DE DATOS'!$F$3:$J$1796,4,0)))</f>
        <v>#REF!</v>
      </c>
      <c r="R181" t="e">
        <f>IF(LEN(R$34&amp;$B181)&lt;&gt;20,"",IF(ISERROR(VLOOKUP(R$34&amp;$B181,'BASES DE DATOS'!$F$3:$J$1796,4,0))=TRUE,"",$B181&amp;" "&amp;VLOOKUP(R$34&amp;$B181,'BASES DE DATOS'!$F$3:$J$1796,4,0)))</f>
        <v>#REF!</v>
      </c>
      <c r="S181" t="e">
        <f>IF(LEN(S$34&amp;$B181)&lt;&gt;20,"",IF(ISERROR(VLOOKUP(S$34&amp;$B181,'BASES DE DATOS'!$F$3:$J$1796,4,0))=TRUE,"",$B181&amp;" "&amp;VLOOKUP(S$34&amp;$B181,'BASES DE DATOS'!$F$3:$J$1796,4,0)))</f>
        <v>#REF!</v>
      </c>
      <c r="T181" t="e">
        <f>IF(LEN(T$34&amp;$B181)&lt;&gt;20,"",IF(ISERROR(VLOOKUP(T$34&amp;$B181,'BASES DE DATOS'!$F$3:$J$1796,4,0))=TRUE,"",$B181&amp;" "&amp;VLOOKUP(T$34&amp;$B181,'BASES DE DATOS'!$F$3:$J$1796,4,0)))</f>
        <v>#REF!</v>
      </c>
      <c r="U181" t="e">
        <f>IF(LEN(U$34&amp;$B181)&lt;&gt;20,"",IF(ISERROR(VLOOKUP(U$34&amp;$B181,'BASES DE DATOS'!$F$3:$J$1796,4,0))=TRUE,"",$B181&amp;" "&amp;VLOOKUP(U$34&amp;$B181,'BASES DE DATOS'!$F$3:$J$1796,4,0)))</f>
        <v>#REF!</v>
      </c>
      <c r="V181" t="e">
        <f>IF(LEN(V$34&amp;$B181)&lt;&gt;20,"",IF(ISERROR(VLOOKUP(V$34&amp;$B181,'BASES DE DATOS'!$F$3:$J$1796,4,0))=TRUE,"",$B181&amp;" "&amp;VLOOKUP(V$34&amp;$B181,'BASES DE DATOS'!$F$3:$J$1796,4,0)))</f>
        <v>#REF!</v>
      </c>
    </row>
    <row r="182" spans="1:22" x14ac:dyDescent="0.2">
      <c r="A182">
        <f t="shared" si="1"/>
        <v>915</v>
      </c>
      <c r="B182" s="2" t="s">
        <v>171</v>
      </c>
      <c r="C182" t="e">
        <f>IF(LEN(C$34&amp;$B182)&lt;&gt;20,"",IF(ISERROR(VLOOKUP(C$34&amp;$B182,'BASES DE DATOS'!$F$3:$J$1796,4,0))=TRUE,"",$B182&amp;" "&amp;VLOOKUP(C$34&amp;$B182,'BASES DE DATOS'!$F$3:$J$1796,4,0)))</f>
        <v>#REF!</v>
      </c>
      <c r="D182" t="e">
        <f>IF(LEN(D$34&amp;$B182)&lt;&gt;20,"",IF(ISERROR(VLOOKUP(D$34&amp;$B182,'BASES DE DATOS'!$F$3:$J$1796,4,0))=TRUE,"",$B182&amp;" "&amp;VLOOKUP(D$34&amp;$B182,'BASES DE DATOS'!$F$3:$J$1796,4,0)))</f>
        <v>#REF!</v>
      </c>
      <c r="E182" t="e">
        <f>IF(LEN(E$34&amp;$B182)&lt;&gt;20,"",IF(ISERROR(VLOOKUP(E$34&amp;$B182,'BASES DE DATOS'!$F$3:$J$1796,4,0))=TRUE,"",$B182&amp;" "&amp;VLOOKUP(E$34&amp;$B182,'BASES DE DATOS'!$F$3:$J$1796,4,0)))</f>
        <v>#REF!</v>
      </c>
      <c r="F182" t="e">
        <f>IF(LEN(F$34&amp;$B182)&lt;&gt;20,"",IF(ISERROR(VLOOKUP(F$34&amp;$B182,'BASES DE DATOS'!$F$3:$J$1796,4,0))=TRUE,"",$B182&amp;" "&amp;VLOOKUP(F$34&amp;$B182,'BASES DE DATOS'!$F$3:$J$1796,4,0)))</f>
        <v>#REF!</v>
      </c>
      <c r="G182" t="e">
        <f>IF(LEN(G$34&amp;$B182)&lt;&gt;20,"",IF(ISERROR(VLOOKUP(G$34&amp;$B182,'BASES DE DATOS'!$F$3:$J$1796,4,0))=TRUE,"",$B182&amp;" "&amp;VLOOKUP(G$34&amp;$B182,'BASES DE DATOS'!$F$3:$J$1796,4,0)))</f>
        <v>#REF!</v>
      </c>
      <c r="H182" t="e">
        <f>IF(LEN(H$34&amp;$B182)&lt;&gt;20,"",IF(ISERROR(VLOOKUP(H$34&amp;$B182,'BASES DE DATOS'!$F$3:$J$1796,4,0))=TRUE,"",$B182&amp;" "&amp;VLOOKUP(H$34&amp;$B182,'BASES DE DATOS'!$F$3:$J$1796,4,0)))</f>
        <v>#REF!</v>
      </c>
      <c r="I182" t="e">
        <f>IF(LEN(I$34&amp;$B182)&lt;&gt;20,"",IF(ISERROR(VLOOKUP(I$34&amp;$B182,'BASES DE DATOS'!$F$3:$J$1796,4,0))=TRUE,"",$B182&amp;" "&amp;VLOOKUP(I$34&amp;$B182,'BASES DE DATOS'!$F$3:$J$1796,4,0)))</f>
        <v>#REF!</v>
      </c>
      <c r="J182" t="e">
        <f>IF(LEN(J$34&amp;$B182)&lt;&gt;20,"",IF(ISERROR(VLOOKUP(J$34&amp;$B182,'BASES DE DATOS'!$F$3:$J$1796,4,0))=TRUE,"",$B182&amp;" "&amp;VLOOKUP(J$34&amp;$B182,'BASES DE DATOS'!$F$3:$J$1796,4,0)))</f>
        <v>#REF!</v>
      </c>
      <c r="K182" t="e">
        <f>IF(LEN(K$34&amp;$B182)&lt;&gt;20,"",IF(ISERROR(VLOOKUP(K$34&amp;$B182,'BASES DE DATOS'!$F$3:$J$1796,4,0))=TRUE,"",$B182&amp;" "&amp;VLOOKUP(K$34&amp;$B182,'BASES DE DATOS'!$F$3:$J$1796,4,0)))</f>
        <v>#REF!</v>
      </c>
      <c r="L182" t="e">
        <f>IF(LEN(L$34&amp;$B182)&lt;&gt;20,"",IF(ISERROR(VLOOKUP(L$34&amp;$B182,'BASES DE DATOS'!$F$3:$J$1796,4,0))=TRUE,"",$B182&amp;" "&amp;VLOOKUP(L$34&amp;$B182,'BASES DE DATOS'!$F$3:$J$1796,4,0)))</f>
        <v>#REF!</v>
      </c>
      <c r="M182" t="e">
        <f>IF(LEN(M$34&amp;$B182)&lt;&gt;20,"",IF(ISERROR(VLOOKUP(M$34&amp;$B182,'BASES DE DATOS'!$F$3:$J$1796,4,0))=TRUE,"",$B182&amp;" "&amp;VLOOKUP(M$34&amp;$B182,'BASES DE DATOS'!$F$3:$J$1796,4,0)))</f>
        <v>#REF!</v>
      </c>
      <c r="N182" t="e">
        <f>IF(LEN(N$34&amp;$B182)&lt;&gt;20,"",IF(ISERROR(VLOOKUP(N$34&amp;$B182,'BASES DE DATOS'!$F$3:$J$1796,4,0))=TRUE,"",$B182&amp;" "&amp;VLOOKUP(N$34&amp;$B182,'BASES DE DATOS'!$F$3:$J$1796,4,0)))</f>
        <v>#REF!</v>
      </c>
      <c r="O182" t="e">
        <f>IF(LEN(O$34&amp;$B182)&lt;&gt;20,"",IF(ISERROR(VLOOKUP(O$34&amp;$B182,'BASES DE DATOS'!$F$3:$J$1796,4,0))=TRUE,"",$B182&amp;" "&amp;VLOOKUP(O$34&amp;$B182,'BASES DE DATOS'!$F$3:$J$1796,4,0)))</f>
        <v>#REF!</v>
      </c>
      <c r="P182" t="e">
        <f>IF(LEN(P$34&amp;$B182)&lt;&gt;20,"",IF(ISERROR(VLOOKUP(P$34&amp;$B182,'BASES DE DATOS'!$F$3:$J$1796,4,0))=TRUE,"",$B182&amp;" "&amp;VLOOKUP(P$34&amp;$B182,'BASES DE DATOS'!$F$3:$J$1796,4,0)))</f>
        <v>#REF!</v>
      </c>
      <c r="Q182" t="e">
        <f>IF(LEN(Q$34&amp;$B182)&lt;&gt;20,"",IF(ISERROR(VLOOKUP(Q$34&amp;$B182,'BASES DE DATOS'!$F$3:$J$1796,4,0))=TRUE,"",$B182&amp;" "&amp;VLOOKUP(Q$34&amp;$B182,'BASES DE DATOS'!$F$3:$J$1796,4,0)))</f>
        <v>#REF!</v>
      </c>
      <c r="R182" t="e">
        <f>IF(LEN(R$34&amp;$B182)&lt;&gt;20,"",IF(ISERROR(VLOOKUP(R$34&amp;$B182,'BASES DE DATOS'!$F$3:$J$1796,4,0))=TRUE,"",$B182&amp;" "&amp;VLOOKUP(R$34&amp;$B182,'BASES DE DATOS'!$F$3:$J$1796,4,0)))</f>
        <v>#REF!</v>
      </c>
      <c r="S182" t="e">
        <f>IF(LEN(S$34&amp;$B182)&lt;&gt;20,"",IF(ISERROR(VLOOKUP(S$34&amp;$B182,'BASES DE DATOS'!$F$3:$J$1796,4,0))=TRUE,"",$B182&amp;" "&amp;VLOOKUP(S$34&amp;$B182,'BASES DE DATOS'!$F$3:$J$1796,4,0)))</f>
        <v>#REF!</v>
      </c>
      <c r="T182" t="e">
        <f>IF(LEN(T$34&amp;$B182)&lt;&gt;20,"",IF(ISERROR(VLOOKUP(T$34&amp;$B182,'BASES DE DATOS'!$F$3:$J$1796,4,0))=TRUE,"",$B182&amp;" "&amp;VLOOKUP(T$34&amp;$B182,'BASES DE DATOS'!$F$3:$J$1796,4,0)))</f>
        <v>#REF!</v>
      </c>
      <c r="U182" t="e">
        <f>IF(LEN(U$34&amp;$B182)&lt;&gt;20,"",IF(ISERROR(VLOOKUP(U$34&amp;$B182,'BASES DE DATOS'!$F$3:$J$1796,4,0))=TRUE,"",$B182&amp;" "&amp;VLOOKUP(U$34&amp;$B182,'BASES DE DATOS'!$F$3:$J$1796,4,0)))</f>
        <v>#REF!</v>
      </c>
      <c r="V182" t="e">
        <f>IF(LEN(V$34&amp;$B182)&lt;&gt;20,"",IF(ISERROR(VLOOKUP(V$34&amp;$B182,'BASES DE DATOS'!$F$3:$J$1796,4,0))=TRUE,"",$B182&amp;" "&amp;VLOOKUP(V$34&amp;$B182,'BASES DE DATOS'!$F$3:$J$1796,4,0)))</f>
        <v>#REF!</v>
      </c>
    </row>
    <row r="183" spans="1:22" x14ac:dyDescent="0.2">
      <c r="A183">
        <f t="shared" si="1"/>
        <v>921</v>
      </c>
      <c r="B183" s="2" t="s">
        <v>172</v>
      </c>
      <c r="C183" t="e">
        <f>IF(LEN(C$34&amp;$B183)&lt;&gt;20,"",IF(ISERROR(VLOOKUP(C$34&amp;$B183,'BASES DE DATOS'!$F$3:$J$1796,4,0))=TRUE,"",$B183&amp;" "&amp;VLOOKUP(C$34&amp;$B183,'BASES DE DATOS'!$F$3:$J$1796,4,0)))</f>
        <v>#REF!</v>
      </c>
      <c r="D183" t="e">
        <f>IF(LEN(D$34&amp;$B183)&lt;&gt;20,"",IF(ISERROR(VLOOKUP(D$34&amp;$B183,'BASES DE DATOS'!$F$3:$J$1796,4,0))=TRUE,"",$B183&amp;" "&amp;VLOOKUP(D$34&amp;$B183,'BASES DE DATOS'!$F$3:$J$1796,4,0)))</f>
        <v>#REF!</v>
      </c>
      <c r="E183" t="e">
        <f>IF(LEN(E$34&amp;$B183)&lt;&gt;20,"",IF(ISERROR(VLOOKUP(E$34&amp;$B183,'BASES DE DATOS'!$F$3:$J$1796,4,0))=TRUE,"",$B183&amp;" "&amp;VLOOKUP(E$34&amp;$B183,'BASES DE DATOS'!$F$3:$J$1796,4,0)))</f>
        <v>#REF!</v>
      </c>
      <c r="F183" t="e">
        <f>IF(LEN(F$34&amp;$B183)&lt;&gt;20,"",IF(ISERROR(VLOOKUP(F$34&amp;$B183,'BASES DE DATOS'!$F$3:$J$1796,4,0))=TRUE,"",$B183&amp;" "&amp;VLOOKUP(F$34&amp;$B183,'BASES DE DATOS'!$F$3:$J$1796,4,0)))</f>
        <v>#REF!</v>
      </c>
      <c r="G183" t="e">
        <f>IF(LEN(G$34&amp;$B183)&lt;&gt;20,"",IF(ISERROR(VLOOKUP(G$34&amp;$B183,'BASES DE DATOS'!$F$3:$J$1796,4,0))=TRUE,"",$B183&amp;" "&amp;VLOOKUP(G$34&amp;$B183,'BASES DE DATOS'!$F$3:$J$1796,4,0)))</f>
        <v>#REF!</v>
      </c>
      <c r="H183" t="e">
        <f>IF(LEN(H$34&amp;$B183)&lt;&gt;20,"",IF(ISERROR(VLOOKUP(H$34&amp;$B183,'BASES DE DATOS'!$F$3:$J$1796,4,0))=TRUE,"",$B183&amp;" "&amp;VLOOKUP(H$34&amp;$B183,'BASES DE DATOS'!$F$3:$J$1796,4,0)))</f>
        <v>#REF!</v>
      </c>
      <c r="I183" t="e">
        <f>IF(LEN(I$34&amp;$B183)&lt;&gt;20,"",IF(ISERROR(VLOOKUP(I$34&amp;$B183,'BASES DE DATOS'!$F$3:$J$1796,4,0))=TRUE,"",$B183&amp;" "&amp;VLOOKUP(I$34&amp;$B183,'BASES DE DATOS'!$F$3:$J$1796,4,0)))</f>
        <v>#REF!</v>
      </c>
      <c r="J183" t="e">
        <f>IF(LEN(J$34&amp;$B183)&lt;&gt;20,"",IF(ISERROR(VLOOKUP(J$34&amp;$B183,'BASES DE DATOS'!$F$3:$J$1796,4,0))=TRUE,"",$B183&amp;" "&amp;VLOOKUP(J$34&amp;$B183,'BASES DE DATOS'!$F$3:$J$1796,4,0)))</f>
        <v>#REF!</v>
      </c>
      <c r="K183" t="e">
        <f>IF(LEN(K$34&amp;$B183)&lt;&gt;20,"",IF(ISERROR(VLOOKUP(K$34&amp;$B183,'BASES DE DATOS'!$F$3:$J$1796,4,0))=TRUE,"",$B183&amp;" "&amp;VLOOKUP(K$34&amp;$B183,'BASES DE DATOS'!$F$3:$J$1796,4,0)))</f>
        <v>#REF!</v>
      </c>
      <c r="L183" t="e">
        <f>IF(LEN(L$34&amp;$B183)&lt;&gt;20,"",IF(ISERROR(VLOOKUP(L$34&amp;$B183,'BASES DE DATOS'!$F$3:$J$1796,4,0))=TRUE,"",$B183&amp;" "&amp;VLOOKUP(L$34&amp;$B183,'BASES DE DATOS'!$F$3:$J$1796,4,0)))</f>
        <v>#REF!</v>
      </c>
      <c r="M183" t="e">
        <f>IF(LEN(M$34&amp;$B183)&lt;&gt;20,"",IF(ISERROR(VLOOKUP(M$34&amp;$B183,'BASES DE DATOS'!$F$3:$J$1796,4,0))=TRUE,"",$B183&amp;" "&amp;VLOOKUP(M$34&amp;$B183,'BASES DE DATOS'!$F$3:$J$1796,4,0)))</f>
        <v>#REF!</v>
      </c>
      <c r="N183" t="e">
        <f>IF(LEN(N$34&amp;$B183)&lt;&gt;20,"",IF(ISERROR(VLOOKUP(N$34&amp;$B183,'BASES DE DATOS'!$F$3:$J$1796,4,0))=TRUE,"",$B183&amp;" "&amp;VLOOKUP(N$34&amp;$B183,'BASES DE DATOS'!$F$3:$J$1796,4,0)))</f>
        <v>#REF!</v>
      </c>
      <c r="O183" t="e">
        <f>IF(LEN(O$34&amp;$B183)&lt;&gt;20,"",IF(ISERROR(VLOOKUP(O$34&amp;$B183,'BASES DE DATOS'!$F$3:$J$1796,4,0))=TRUE,"",$B183&amp;" "&amp;VLOOKUP(O$34&amp;$B183,'BASES DE DATOS'!$F$3:$J$1796,4,0)))</f>
        <v>#REF!</v>
      </c>
      <c r="P183" t="e">
        <f>IF(LEN(P$34&amp;$B183)&lt;&gt;20,"",IF(ISERROR(VLOOKUP(P$34&amp;$B183,'BASES DE DATOS'!$F$3:$J$1796,4,0))=TRUE,"",$B183&amp;" "&amp;VLOOKUP(P$34&amp;$B183,'BASES DE DATOS'!$F$3:$J$1796,4,0)))</f>
        <v>#REF!</v>
      </c>
      <c r="Q183" t="e">
        <f>IF(LEN(Q$34&amp;$B183)&lt;&gt;20,"",IF(ISERROR(VLOOKUP(Q$34&amp;$B183,'BASES DE DATOS'!$F$3:$J$1796,4,0))=TRUE,"",$B183&amp;" "&amp;VLOOKUP(Q$34&amp;$B183,'BASES DE DATOS'!$F$3:$J$1796,4,0)))</f>
        <v>#REF!</v>
      </c>
      <c r="R183" t="e">
        <f>IF(LEN(R$34&amp;$B183)&lt;&gt;20,"",IF(ISERROR(VLOOKUP(R$34&amp;$B183,'BASES DE DATOS'!$F$3:$J$1796,4,0))=TRUE,"",$B183&amp;" "&amp;VLOOKUP(R$34&amp;$B183,'BASES DE DATOS'!$F$3:$J$1796,4,0)))</f>
        <v>#REF!</v>
      </c>
      <c r="S183" t="e">
        <f>IF(LEN(S$34&amp;$B183)&lt;&gt;20,"",IF(ISERROR(VLOOKUP(S$34&amp;$B183,'BASES DE DATOS'!$F$3:$J$1796,4,0))=TRUE,"",$B183&amp;" "&amp;VLOOKUP(S$34&amp;$B183,'BASES DE DATOS'!$F$3:$J$1796,4,0)))</f>
        <v>#REF!</v>
      </c>
      <c r="T183" t="e">
        <f>IF(LEN(T$34&amp;$B183)&lt;&gt;20,"",IF(ISERROR(VLOOKUP(T$34&amp;$B183,'BASES DE DATOS'!$F$3:$J$1796,4,0))=TRUE,"",$B183&amp;" "&amp;VLOOKUP(T$34&amp;$B183,'BASES DE DATOS'!$F$3:$J$1796,4,0)))</f>
        <v>#REF!</v>
      </c>
      <c r="U183" t="e">
        <f>IF(LEN(U$34&amp;$B183)&lt;&gt;20,"",IF(ISERROR(VLOOKUP(U$34&amp;$B183,'BASES DE DATOS'!$F$3:$J$1796,4,0))=TRUE,"",$B183&amp;" "&amp;VLOOKUP(U$34&amp;$B183,'BASES DE DATOS'!$F$3:$J$1796,4,0)))</f>
        <v>#REF!</v>
      </c>
      <c r="V183" t="e">
        <f>IF(LEN(V$34&amp;$B183)&lt;&gt;20,"",IF(ISERROR(VLOOKUP(V$34&amp;$B183,'BASES DE DATOS'!$F$3:$J$1796,4,0))=TRUE,"",$B183&amp;" "&amp;VLOOKUP(V$34&amp;$B183,'BASES DE DATOS'!$F$3:$J$1796,4,0)))</f>
        <v>#REF!</v>
      </c>
    </row>
    <row r="184" spans="1:22" x14ac:dyDescent="0.2">
      <c r="A184">
        <f t="shared" si="1"/>
        <v>927</v>
      </c>
      <c r="B184" s="2" t="s">
        <v>173</v>
      </c>
      <c r="C184" t="e">
        <f>IF(LEN(C$34&amp;$B184)&lt;&gt;20,"",IF(ISERROR(VLOOKUP(C$34&amp;$B184,'BASES DE DATOS'!$F$3:$J$1796,4,0))=TRUE,"",$B184&amp;" "&amp;VLOOKUP(C$34&amp;$B184,'BASES DE DATOS'!$F$3:$J$1796,4,0)))</f>
        <v>#REF!</v>
      </c>
      <c r="D184" t="e">
        <f>IF(LEN(D$34&amp;$B184)&lt;&gt;20,"",IF(ISERROR(VLOOKUP(D$34&amp;$B184,'BASES DE DATOS'!$F$3:$J$1796,4,0))=TRUE,"",$B184&amp;" "&amp;VLOOKUP(D$34&amp;$B184,'BASES DE DATOS'!$F$3:$J$1796,4,0)))</f>
        <v>#REF!</v>
      </c>
      <c r="E184" t="e">
        <f>IF(LEN(E$34&amp;$B184)&lt;&gt;20,"",IF(ISERROR(VLOOKUP(E$34&amp;$B184,'BASES DE DATOS'!$F$3:$J$1796,4,0))=TRUE,"",$B184&amp;" "&amp;VLOOKUP(E$34&amp;$B184,'BASES DE DATOS'!$F$3:$J$1796,4,0)))</f>
        <v>#REF!</v>
      </c>
      <c r="F184" t="e">
        <f>IF(LEN(F$34&amp;$B184)&lt;&gt;20,"",IF(ISERROR(VLOOKUP(F$34&amp;$B184,'BASES DE DATOS'!$F$3:$J$1796,4,0))=TRUE,"",$B184&amp;" "&amp;VLOOKUP(F$34&amp;$B184,'BASES DE DATOS'!$F$3:$J$1796,4,0)))</f>
        <v>#REF!</v>
      </c>
      <c r="G184" t="e">
        <f>IF(LEN(G$34&amp;$B184)&lt;&gt;20,"",IF(ISERROR(VLOOKUP(G$34&amp;$B184,'BASES DE DATOS'!$F$3:$J$1796,4,0))=TRUE,"",$B184&amp;" "&amp;VLOOKUP(G$34&amp;$B184,'BASES DE DATOS'!$F$3:$J$1796,4,0)))</f>
        <v>#REF!</v>
      </c>
      <c r="H184" t="e">
        <f>IF(LEN(H$34&amp;$B184)&lt;&gt;20,"",IF(ISERROR(VLOOKUP(H$34&amp;$B184,'BASES DE DATOS'!$F$3:$J$1796,4,0))=TRUE,"",$B184&amp;" "&amp;VLOOKUP(H$34&amp;$B184,'BASES DE DATOS'!$F$3:$J$1796,4,0)))</f>
        <v>#REF!</v>
      </c>
      <c r="I184" t="e">
        <f>IF(LEN(I$34&amp;$B184)&lt;&gt;20,"",IF(ISERROR(VLOOKUP(I$34&amp;$B184,'BASES DE DATOS'!$F$3:$J$1796,4,0))=TRUE,"",$B184&amp;" "&amp;VLOOKUP(I$34&amp;$B184,'BASES DE DATOS'!$F$3:$J$1796,4,0)))</f>
        <v>#REF!</v>
      </c>
      <c r="J184" t="e">
        <f>IF(LEN(J$34&amp;$B184)&lt;&gt;20,"",IF(ISERROR(VLOOKUP(J$34&amp;$B184,'BASES DE DATOS'!$F$3:$J$1796,4,0))=TRUE,"",$B184&amp;" "&amp;VLOOKUP(J$34&amp;$B184,'BASES DE DATOS'!$F$3:$J$1796,4,0)))</f>
        <v>#REF!</v>
      </c>
      <c r="K184" t="e">
        <f>IF(LEN(K$34&amp;$B184)&lt;&gt;20,"",IF(ISERROR(VLOOKUP(K$34&amp;$B184,'BASES DE DATOS'!$F$3:$J$1796,4,0))=TRUE,"",$B184&amp;" "&amp;VLOOKUP(K$34&amp;$B184,'BASES DE DATOS'!$F$3:$J$1796,4,0)))</f>
        <v>#REF!</v>
      </c>
      <c r="L184" t="e">
        <f>IF(LEN(L$34&amp;$B184)&lt;&gt;20,"",IF(ISERROR(VLOOKUP(L$34&amp;$B184,'BASES DE DATOS'!$F$3:$J$1796,4,0))=TRUE,"",$B184&amp;" "&amp;VLOOKUP(L$34&amp;$B184,'BASES DE DATOS'!$F$3:$J$1796,4,0)))</f>
        <v>#REF!</v>
      </c>
      <c r="M184" t="e">
        <f>IF(LEN(M$34&amp;$B184)&lt;&gt;20,"",IF(ISERROR(VLOOKUP(M$34&amp;$B184,'BASES DE DATOS'!$F$3:$J$1796,4,0))=TRUE,"",$B184&amp;" "&amp;VLOOKUP(M$34&amp;$B184,'BASES DE DATOS'!$F$3:$J$1796,4,0)))</f>
        <v>#REF!</v>
      </c>
      <c r="N184" t="e">
        <f>IF(LEN(N$34&amp;$B184)&lt;&gt;20,"",IF(ISERROR(VLOOKUP(N$34&amp;$B184,'BASES DE DATOS'!$F$3:$J$1796,4,0))=TRUE,"",$B184&amp;" "&amp;VLOOKUP(N$34&amp;$B184,'BASES DE DATOS'!$F$3:$J$1796,4,0)))</f>
        <v>#REF!</v>
      </c>
      <c r="O184" t="e">
        <f>IF(LEN(O$34&amp;$B184)&lt;&gt;20,"",IF(ISERROR(VLOOKUP(O$34&amp;$B184,'BASES DE DATOS'!$F$3:$J$1796,4,0))=TRUE,"",$B184&amp;" "&amp;VLOOKUP(O$34&amp;$B184,'BASES DE DATOS'!$F$3:$J$1796,4,0)))</f>
        <v>#REF!</v>
      </c>
      <c r="P184" t="e">
        <f>IF(LEN(P$34&amp;$B184)&lt;&gt;20,"",IF(ISERROR(VLOOKUP(P$34&amp;$B184,'BASES DE DATOS'!$F$3:$J$1796,4,0))=TRUE,"",$B184&amp;" "&amp;VLOOKUP(P$34&amp;$B184,'BASES DE DATOS'!$F$3:$J$1796,4,0)))</f>
        <v>#REF!</v>
      </c>
      <c r="Q184" t="e">
        <f>IF(LEN(Q$34&amp;$B184)&lt;&gt;20,"",IF(ISERROR(VLOOKUP(Q$34&amp;$B184,'BASES DE DATOS'!$F$3:$J$1796,4,0))=TRUE,"",$B184&amp;" "&amp;VLOOKUP(Q$34&amp;$B184,'BASES DE DATOS'!$F$3:$J$1796,4,0)))</f>
        <v>#REF!</v>
      </c>
      <c r="R184" t="e">
        <f>IF(LEN(R$34&amp;$B184)&lt;&gt;20,"",IF(ISERROR(VLOOKUP(R$34&amp;$B184,'BASES DE DATOS'!$F$3:$J$1796,4,0))=TRUE,"",$B184&amp;" "&amp;VLOOKUP(R$34&amp;$B184,'BASES DE DATOS'!$F$3:$J$1796,4,0)))</f>
        <v>#REF!</v>
      </c>
      <c r="S184" t="e">
        <f>IF(LEN(S$34&amp;$B184)&lt;&gt;20,"",IF(ISERROR(VLOOKUP(S$34&amp;$B184,'BASES DE DATOS'!$F$3:$J$1796,4,0))=TRUE,"",$B184&amp;" "&amp;VLOOKUP(S$34&amp;$B184,'BASES DE DATOS'!$F$3:$J$1796,4,0)))</f>
        <v>#REF!</v>
      </c>
      <c r="T184" t="e">
        <f>IF(LEN(T$34&amp;$B184)&lt;&gt;20,"",IF(ISERROR(VLOOKUP(T$34&amp;$B184,'BASES DE DATOS'!$F$3:$J$1796,4,0))=TRUE,"",$B184&amp;" "&amp;VLOOKUP(T$34&amp;$B184,'BASES DE DATOS'!$F$3:$J$1796,4,0)))</f>
        <v>#REF!</v>
      </c>
      <c r="U184" t="e">
        <f>IF(LEN(U$34&amp;$B184)&lt;&gt;20,"",IF(ISERROR(VLOOKUP(U$34&amp;$B184,'BASES DE DATOS'!$F$3:$J$1796,4,0))=TRUE,"",$B184&amp;" "&amp;VLOOKUP(U$34&amp;$B184,'BASES DE DATOS'!$F$3:$J$1796,4,0)))</f>
        <v>#REF!</v>
      </c>
      <c r="V184" t="e">
        <f>IF(LEN(V$34&amp;$B184)&lt;&gt;20,"",IF(ISERROR(VLOOKUP(V$34&amp;$B184,'BASES DE DATOS'!$F$3:$J$1796,4,0))=TRUE,"",$B184&amp;" "&amp;VLOOKUP(V$34&amp;$B184,'BASES DE DATOS'!$F$3:$J$1796,4,0)))</f>
        <v>#REF!</v>
      </c>
    </row>
    <row r="185" spans="1:22" x14ac:dyDescent="0.2">
      <c r="A185">
        <f t="shared" si="1"/>
        <v>933</v>
      </c>
      <c r="B185" s="2" t="s">
        <v>174</v>
      </c>
      <c r="C185" t="e">
        <f>IF(LEN(C$34&amp;$B185)&lt;&gt;20,"",IF(ISERROR(VLOOKUP(C$34&amp;$B185,'BASES DE DATOS'!$F$3:$J$1796,4,0))=TRUE,"",$B185&amp;" "&amp;VLOOKUP(C$34&amp;$B185,'BASES DE DATOS'!$F$3:$J$1796,4,0)))</f>
        <v>#REF!</v>
      </c>
      <c r="D185" t="e">
        <f>IF(LEN(D$34&amp;$B185)&lt;&gt;20,"",IF(ISERROR(VLOOKUP(D$34&amp;$B185,'BASES DE DATOS'!$F$3:$J$1796,4,0))=TRUE,"",$B185&amp;" "&amp;VLOOKUP(D$34&amp;$B185,'BASES DE DATOS'!$F$3:$J$1796,4,0)))</f>
        <v>#REF!</v>
      </c>
      <c r="E185" t="e">
        <f>IF(LEN(E$34&amp;$B185)&lt;&gt;20,"",IF(ISERROR(VLOOKUP(E$34&amp;$B185,'BASES DE DATOS'!$F$3:$J$1796,4,0))=TRUE,"",$B185&amp;" "&amp;VLOOKUP(E$34&amp;$B185,'BASES DE DATOS'!$F$3:$J$1796,4,0)))</f>
        <v>#REF!</v>
      </c>
      <c r="F185" t="e">
        <f>IF(LEN(F$34&amp;$B185)&lt;&gt;20,"",IF(ISERROR(VLOOKUP(F$34&amp;$B185,'BASES DE DATOS'!$F$3:$J$1796,4,0))=TRUE,"",$B185&amp;" "&amp;VLOOKUP(F$34&amp;$B185,'BASES DE DATOS'!$F$3:$J$1796,4,0)))</f>
        <v>#REF!</v>
      </c>
      <c r="G185" t="e">
        <f>IF(LEN(G$34&amp;$B185)&lt;&gt;20,"",IF(ISERROR(VLOOKUP(G$34&amp;$B185,'BASES DE DATOS'!$F$3:$J$1796,4,0))=TRUE,"",$B185&amp;" "&amp;VLOOKUP(G$34&amp;$B185,'BASES DE DATOS'!$F$3:$J$1796,4,0)))</f>
        <v>#REF!</v>
      </c>
      <c r="H185" t="e">
        <f>IF(LEN(H$34&amp;$B185)&lt;&gt;20,"",IF(ISERROR(VLOOKUP(H$34&amp;$B185,'BASES DE DATOS'!$F$3:$J$1796,4,0))=TRUE,"",$B185&amp;" "&amp;VLOOKUP(H$34&amp;$B185,'BASES DE DATOS'!$F$3:$J$1796,4,0)))</f>
        <v>#REF!</v>
      </c>
      <c r="I185" t="e">
        <f>IF(LEN(I$34&amp;$B185)&lt;&gt;20,"",IF(ISERROR(VLOOKUP(I$34&amp;$B185,'BASES DE DATOS'!$F$3:$J$1796,4,0))=TRUE,"",$B185&amp;" "&amp;VLOOKUP(I$34&amp;$B185,'BASES DE DATOS'!$F$3:$J$1796,4,0)))</f>
        <v>#REF!</v>
      </c>
      <c r="J185" t="e">
        <f>IF(LEN(J$34&amp;$B185)&lt;&gt;20,"",IF(ISERROR(VLOOKUP(J$34&amp;$B185,'BASES DE DATOS'!$F$3:$J$1796,4,0))=TRUE,"",$B185&amp;" "&amp;VLOOKUP(J$34&amp;$B185,'BASES DE DATOS'!$F$3:$J$1796,4,0)))</f>
        <v>#REF!</v>
      </c>
      <c r="K185" t="e">
        <f>IF(LEN(K$34&amp;$B185)&lt;&gt;20,"",IF(ISERROR(VLOOKUP(K$34&amp;$B185,'BASES DE DATOS'!$F$3:$J$1796,4,0))=TRUE,"",$B185&amp;" "&amp;VLOOKUP(K$34&amp;$B185,'BASES DE DATOS'!$F$3:$J$1796,4,0)))</f>
        <v>#REF!</v>
      </c>
      <c r="L185" t="e">
        <f>IF(LEN(L$34&amp;$B185)&lt;&gt;20,"",IF(ISERROR(VLOOKUP(L$34&amp;$B185,'BASES DE DATOS'!$F$3:$J$1796,4,0))=TRUE,"",$B185&amp;" "&amp;VLOOKUP(L$34&amp;$B185,'BASES DE DATOS'!$F$3:$J$1796,4,0)))</f>
        <v>#REF!</v>
      </c>
      <c r="M185" t="e">
        <f>IF(LEN(M$34&amp;$B185)&lt;&gt;20,"",IF(ISERROR(VLOOKUP(M$34&amp;$B185,'BASES DE DATOS'!$F$3:$J$1796,4,0))=TRUE,"",$B185&amp;" "&amp;VLOOKUP(M$34&amp;$B185,'BASES DE DATOS'!$F$3:$J$1796,4,0)))</f>
        <v>#REF!</v>
      </c>
      <c r="N185" t="e">
        <f>IF(LEN(N$34&amp;$B185)&lt;&gt;20,"",IF(ISERROR(VLOOKUP(N$34&amp;$B185,'BASES DE DATOS'!$F$3:$J$1796,4,0))=TRUE,"",$B185&amp;" "&amp;VLOOKUP(N$34&amp;$B185,'BASES DE DATOS'!$F$3:$J$1796,4,0)))</f>
        <v>#REF!</v>
      </c>
      <c r="O185" t="e">
        <f>IF(LEN(O$34&amp;$B185)&lt;&gt;20,"",IF(ISERROR(VLOOKUP(O$34&amp;$B185,'BASES DE DATOS'!$F$3:$J$1796,4,0))=TRUE,"",$B185&amp;" "&amp;VLOOKUP(O$34&amp;$B185,'BASES DE DATOS'!$F$3:$J$1796,4,0)))</f>
        <v>#REF!</v>
      </c>
      <c r="P185" t="e">
        <f>IF(LEN(P$34&amp;$B185)&lt;&gt;20,"",IF(ISERROR(VLOOKUP(P$34&amp;$B185,'BASES DE DATOS'!$F$3:$J$1796,4,0))=TRUE,"",$B185&amp;" "&amp;VLOOKUP(P$34&amp;$B185,'BASES DE DATOS'!$F$3:$J$1796,4,0)))</f>
        <v>#REF!</v>
      </c>
      <c r="Q185" t="e">
        <f>IF(LEN(Q$34&amp;$B185)&lt;&gt;20,"",IF(ISERROR(VLOOKUP(Q$34&amp;$B185,'BASES DE DATOS'!$F$3:$J$1796,4,0))=TRUE,"",$B185&amp;" "&amp;VLOOKUP(Q$34&amp;$B185,'BASES DE DATOS'!$F$3:$J$1796,4,0)))</f>
        <v>#REF!</v>
      </c>
      <c r="R185" t="e">
        <f>IF(LEN(R$34&amp;$B185)&lt;&gt;20,"",IF(ISERROR(VLOOKUP(R$34&amp;$B185,'BASES DE DATOS'!$F$3:$J$1796,4,0))=TRUE,"",$B185&amp;" "&amp;VLOOKUP(R$34&amp;$B185,'BASES DE DATOS'!$F$3:$J$1796,4,0)))</f>
        <v>#REF!</v>
      </c>
      <c r="S185" t="e">
        <f>IF(LEN(S$34&amp;$B185)&lt;&gt;20,"",IF(ISERROR(VLOOKUP(S$34&amp;$B185,'BASES DE DATOS'!$F$3:$J$1796,4,0))=TRUE,"",$B185&amp;" "&amp;VLOOKUP(S$34&amp;$B185,'BASES DE DATOS'!$F$3:$J$1796,4,0)))</f>
        <v>#REF!</v>
      </c>
      <c r="T185" t="e">
        <f>IF(LEN(T$34&amp;$B185)&lt;&gt;20,"",IF(ISERROR(VLOOKUP(T$34&amp;$B185,'BASES DE DATOS'!$F$3:$J$1796,4,0))=TRUE,"",$B185&amp;" "&amp;VLOOKUP(T$34&amp;$B185,'BASES DE DATOS'!$F$3:$J$1796,4,0)))</f>
        <v>#REF!</v>
      </c>
      <c r="U185" t="e">
        <f>IF(LEN(U$34&amp;$B185)&lt;&gt;20,"",IF(ISERROR(VLOOKUP(U$34&amp;$B185,'BASES DE DATOS'!$F$3:$J$1796,4,0))=TRUE,"",$B185&amp;" "&amp;VLOOKUP(U$34&amp;$B185,'BASES DE DATOS'!$F$3:$J$1796,4,0)))</f>
        <v>#REF!</v>
      </c>
      <c r="V185" t="e">
        <f>IF(LEN(V$34&amp;$B185)&lt;&gt;20,"",IF(ISERROR(VLOOKUP(V$34&amp;$B185,'BASES DE DATOS'!$F$3:$J$1796,4,0))=TRUE,"",$B185&amp;" "&amp;VLOOKUP(V$34&amp;$B185,'BASES DE DATOS'!$F$3:$J$1796,4,0)))</f>
        <v>#REF!</v>
      </c>
    </row>
    <row r="186" spans="1:22" x14ac:dyDescent="0.2">
      <c r="A186">
        <f t="shared" si="1"/>
        <v>939</v>
      </c>
      <c r="B186" s="2" t="s">
        <v>175</v>
      </c>
      <c r="C186" t="e">
        <f>IF(LEN(C$34&amp;$B186)&lt;&gt;20,"",IF(ISERROR(VLOOKUP(C$34&amp;$B186,'BASES DE DATOS'!$F$3:$J$1796,4,0))=TRUE,"",$B186&amp;" "&amp;VLOOKUP(C$34&amp;$B186,'BASES DE DATOS'!$F$3:$J$1796,4,0)))</f>
        <v>#REF!</v>
      </c>
      <c r="D186" t="e">
        <f>IF(LEN(D$34&amp;$B186)&lt;&gt;20,"",IF(ISERROR(VLOOKUP(D$34&amp;$B186,'BASES DE DATOS'!$F$3:$J$1796,4,0))=TRUE,"",$B186&amp;" "&amp;VLOOKUP(D$34&amp;$B186,'BASES DE DATOS'!$F$3:$J$1796,4,0)))</f>
        <v>#REF!</v>
      </c>
      <c r="E186" t="e">
        <f>IF(LEN(E$34&amp;$B186)&lt;&gt;20,"",IF(ISERROR(VLOOKUP(E$34&amp;$B186,'BASES DE DATOS'!$F$3:$J$1796,4,0))=TRUE,"",$B186&amp;" "&amp;VLOOKUP(E$34&amp;$B186,'BASES DE DATOS'!$F$3:$J$1796,4,0)))</f>
        <v>#REF!</v>
      </c>
      <c r="F186" t="e">
        <f>IF(LEN(F$34&amp;$B186)&lt;&gt;20,"",IF(ISERROR(VLOOKUP(F$34&amp;$B186,'BASES DE DATOS'!$F$3:$J$1796,4,0))=TRUE,"",$B186&amp;" "&amp;VLOOKUP(F$34&amp;$B186,'BASES DE DATOS'!$F$3:$J$1796,4,0)))</f>
        <v>#REF!</v>
      </c>
      <c r="G186" t="e">
        <f>IF(LEN(G$34&amp;$B186)&lt;&gt;20,"",IF(ISERROR(VLOOKUP(G$34&amp;$B186,'BASES DE DATOS'!$F$3:$J$1796,4,0))=TRUE,"",$B186&amp;" "&amp;VLOOKUP(G$34&amp;$B186,'BASES DE DATOS'!$F$3:$J$1796,4,0)))</f>
        <v>#REF!</v>
      </c>
      <c r="H186" t="e">
        <f>IF(LEN(H$34&amp;$B186)&lt;&gt;20,"",IF(ISERROR(VLOOKUP(H$34&amp;$B186,'BASES DE DATOS'!$F$3:$J$1796,4,0))=TRUE,"",$B186&amp;" "&amp;VLOOKUP(H$34&amp;$B186,'BASES DE DATOS'!$F$3:$J$1796,4,0)))</f>
        <v>#REF!</v>
      </c>
      <c r="I186" t="e">
        <f>IF(LEN(I$34&amp;$B186)&lt;&gt;20,"",IF(ISERROR(VLOOKUP(I$34&amp;$B186,'BASES DE DATOS'!$F$3:$J$1796,4,0))=TRUE,"",$B186&amp;" "&amp;VLOOKUP(I$34&amp;$B186,'BASES DE DATOS'!$F$3:$J$1796,4,0)))</f>
        <v>#REF!</v>
      </c>
      <c r="J186" t="e">
        <f>IF(LEN(J$34&amp;$B186)&lt;&gt;20,"",IF(ISERROR(VLOOKUP(J$34&amp;$B186,'BASES DE DATOS'!$F$3:$J$1796,4,0))=TRUE,"",$B186&amp;" "&amp;VLOOKUP(J$34&amp;$B186,'BASES DE DATOS'!$F$3:$J$1796,4,0)))</f>
        <v>#REF!</v>
      </c>
      <c r="K186" t="e">
        <f>IF(LEN(K$34&amp;$B186)&lt;&gt;20,"",IF(ISERROR(VLOOKUP(K$34&amp;$B186,'BASES DE DATOS'!$F$3:$J$1796,4,0))=TRUE,"",$B186&amp;" "&amp;VLOOKUP(K$34&amp;$B186,'BASES DE DATOS'!$F$3:$J$1796,4,0)))</f>
        <v>#REF!</v>
      </c>
      <c r="L186" t="e">
        <f>IF(LEN(L$34&amp;$B186)&lt;&gt;20,"",IF(ISERROR(VLOOKUP(L$34&amp;$B186,'BASES DE DATOS'!$F$3:$J$1796,4,0))=TRUE,"",$B186&amp;" "&amp;VLOOKUP(L$34&amp;$B186,'BASES DE DATOS'!$F$3:$J$1796,4,0)))</f>
        <v>#REF!</v>
      </c>
      <c r="M186" t="e">
        <f>IF(LEN(M$34&amp;$B186)&lt;&gt;20,"",IF(ISERROR(VLOOKUP(M$34&amp;$B186,'BASES DE DATOS'!$F$3:$J$1796,4,0))=TRUE,"",$B186&amp;" "&amp;VLOOKUP(M$34&amp;$B186,'BASES DE DATOS'!$F$3:$J$1796,4,0)))</f>
        <v>#REF!</v>
      </c>
      <c r="N186" t="e">
        <f>IF(LEN(N$34&amp;$B186)&lt;&gt;20,"",IF(ISERROR(VLOOKUP(N$34&amp;$B186,'BASES DE DATOS'!$F$3:$J$1796,4,0))=TRUE,"",$B186&amp;" "&amp;VLOOKUP(N$34&amp;$B186,'BASES DE DATOS'!$F$3:$J$1796,4,0)))</f>
        <v>#REF!</v>
      </c>
      <c r="O186" t="e">
        <f>IF(LEN(O$34&amp;$B186)&lt;&gt;20,"",IF(ISERROR(VLOOKUP(O$34&amp;$B186,'BASES DE DATOS'!$F$3:$J$1796,4,0))=TRUE,"",$B186&amp;" "&amp;VLOOKUP(O$34&amp;$B186,'BASES DE DATOS'!$F$3:$J$1796,4,0)))</f>
        <v>#REF!</v>
      </c>
      <c r="P186" t="e">
        <f>IF(LEN(P$34&amp;$B186)&lt;&gt;20,"",IF(ISERROR(VLOOKUP(P$34&amp;$B186,'BASES DE DATOS'!$F$3:$J$1796,4,0))=TRUE,"",$B186&amp;" "&amp;VLOOKUP(P$34&amp;$B186,'BASES DE DATOS'!$F$3:$J$1796,4,0)))</f>
        <v>#REF!</v>
      </c>
      <c r="Q186" t="e">
        <f>IF(LEN(Q$34&amp;$B186)&lt;&gt;20,"",IF(ISERROR(VLOOKUP(Q$34&amp;$B186,'BASES DE DATOS'!$F$3:$J$1796,4,0))=TRUE,"",$B186&amp;" "&amp;VLOOKUP(Q$34&amp;$B186,'BASES DE DATOS'!$F$3:$J$1796,4,0)))</f>
        <v>#REF!</v>
      </c>
      <c r="R186" t="e">
        <f>IF(LEN(R$34&amp;$B186)&lt;&gt;20,"",IF(ISERROR(VLOOKUP(R$34&amp;$B186,'BASES DE DATOS'!$F$3:$J$1796,4,0))=TRUE,"",$B186&amp;" "&amp;VLOOKUP(R$34&amp;$B186,'BASES DE DATOS'!$F$3:$J$1796,4,0)))</f>
        <v>#REF!</v>
      </c>
      <c r="S186" t="e">
        <f>IF(LEN(S$34&amp;$B186)&lt;&gt;20,"",IF(ISERROR(VLOOKUP(S$34&amp;$B186,'BASES DE DATOS'!$F$3:$J$1796,4,0))=TRUE,"",$B186&amp;" "&amp;VLOOKUP(S$34&amp;$B186,'BASES DE DATOS'!$F$3:$J$1796,4,0)))</f>
        <v>#REF!</v>
      </c>
      <c r="T186" t="e">
        <f>IF(LEN(T$34&amp;$B186)&lt;&gt;20,"",IF(ISERROR(VLOOKUP(T$34&amp;$B186,'BASES DE DATOS'!$F$3:$J$1796,4,0))=TRUE,"",$B186&amp;" "&amp;VLOOKUP(T$34&amp;$B186,'BASES DE DATOS'!$F$3:$J$1796,4,0)))</f>
        <v>#REF!</v>
      </c>
      <c r="U186" t="e">
        <f>IF(LEN(U$34&amp;$B186)&lt;&gt;20,"",IF(ISERROR(VLOOKUP(U$34&amp;$B186,'BASES DE DATOS'!$F$3:$J$1796,4,0))=TRUE,"",$B186&amp;" "&amp;VLOOKUP(U$34&amp;$B186,'BASES DE DATOS'!$F$3:$J$1796,4,0)))</f>
        <v>#REF!</v>
      </c>
      <c r="V186" t="e">
        <f>IF(LEN(V$34&amp;$B186)&lt;&gt;20,"",IF(ISERROR(VLOOKUP(V$34&amp;$B186,'BASES DE DATOS'!$F$3:$J$1796,4,0))=TRUE,"",$B186&amp;" "&amp;VLOOKUP(V$34&amp;$B186,'BASES DE DATOS'!$F$3:$J$1796,4,0)))</f>
        <v>#REF!</v>
      </c>
    </row>
    <row r="187" spans="1:22" x14ac:dyDescent="0.2">
      <c r="A187">
        <f t="shared" si="1"/>
        <v>945</v>
      </c>
      <c r="B187" s="2" t="s">
        <v>176</v>
      </c>
      <c r="C187" t="e">
        <f>IF(LEN(C$34&amp;$B187)&lt;&gt;20,"",IF(ISERROR(VLOOKUP(C$34&amp;$B187,'BASES DE DATOS'!$F$3:$J$1796,4,0))=TRUE,"",$B187&amp;" "&amp;VLOOKUP(C$34&amp;$B187,'BASES DE DATOS'!$F$3:$J$1796,4,0)))</f>
        <v>#REF!</v>
      </c>
      <c r="D187" t="e">
        <f>IF(LEN(D$34&amp;$B187)&lt;&gt;20,"",IF(ISERROR(VLOOKUP(D$34&amp;$B187,'BASES DE DATOS'!$F$3:$J$1796,4,0))=TRUE,"",$B187&amp;" "&amp;VLOOKUP(D$34&amp;$B187,'BASES DE DATOS'!$F$3:$J$1796,4,0)))</f>
        <v>#REF!</v>
      </c>
      <c r="E187" t="e">
        <f>IF(LEN(E$34&amp;$B187)&lt;&gt;20,"",IF(ISERROR(VLOOKUP(E$34&amp;$B187,'BASES DE DATOS'!$F$3:$J$1796,4,0))=TRUE,"",$B187&amp;" "&amp;VLOOKUP(E$34&amp;$B187,'BASES DE DATOS'!$F$3:$J$1796,4,0)))</f>
        <v>#REF!</v>
      </c>
      <c r="F187" t="e">
        <f>IF(LEN(F$34&amp;$B187)&lt;&gt;20,"",IF(ISERROR(VLOOKUP(F$34&amp;$B187,'BASES DE DATOS'!$F$3:$J$1796,4,0))=TRUE,"",$B187&amp;" "&amp;VLOOKUP(F$34&amp;$B187,'BASES DE DATOS'!$F$3:$J$1796,4,0)))</f>
        <v>#REF!</v>
      </c>
      <c r="G187" t="e">
        <f>IF(LEN(G$34&amp;$B187)&lt;&gt;20,"",IF(ISERROR(VLOOKUP(G$34&amp;$B187,'BASES DE DATOS'!$F$3:$J$1796,4,0))=TRUE,"",$B187&amp;" "&amp;VLOOKUP(G$34&amp;$B187,'BASES DE DATOS'!$F$3:$J$1796,4,0)))</f>
        <v>#REF!</v>
      </c>
      <c r="H187" t="e">
        <f>IF(LEN(H$34&amp;$B187)&lt;&gt;20,"",IF(ISERROR(VLOOKUP(H$34&amp;$B187,'BASES DE DATOS'!$F$3:$J$1796,4,0))=TRUE,"",$B187&amp;" "&amp;VLOOKUP(H$34&amp;$B187,'BASES DE DATOS'!$F$3:$J$1796,4,0)))</f>
        <v>#REF!</v>
      </c>
      <c r="I187" t="e">
        <f>IF(LEN(I$34&amp;$B187)&lt;&gt;20,"",IF(ISERROR(VLOOKUP(I$34&amp;$B187,'BASES DE DATOS'!$F$3:$J$1796,4,0))=TRUE,"",$B187&amp;" "&amp;VLOOKUP(I$34&amp;$B187,'BASES DE DATOS'!$F$3:$J$1796,4,0)))</f>
        <v>#REF!</v>
      </c>
      <c r="J187" t="e">
        <f>IF(LEN(J$34&amp;$B187)&lt;&gt;20,"",IF(ISERROR(VLOOKUP(J$34&amp;$B187,'BASES DE DATOS'!$F$3:$J$1796,4,0))=TRUE,"",$B187&amp;" "&amp;VLOOKUP(J$34&amp;$B187,'BASES DE DATOS'!$F$3:$J$1796,4,0)))</f>
        <v>#REF!</v>
      </c>
      <c r="K187" t="e">
        <f>IF(LEN(K$34&amp;$B187)&lt;&gt;20,"",IF(ISERROR(VLOOKUP(K$34&amp;$B187,'BASES DE DATOS'!$F$3:$J$1796,4,0))=TRUE,"",$B187&amp;" "&amp;VLOOKUP(K$34&amp;$B187,'BASES DE DATOS'!$F$3:$J$1796,4,0)))</f>
        <v>#REF!</v>
      </c>
      <c r="L187" t="e">
        <f>IF(LEN(L$34&amp;$B187)&lt;&gt;20,"",IF(ISERROR(VLOOKUP(L$34&amp;$B187,'BASES DE DATOS'!$F$3:$J$1796,4,0))=TRUE,"",$B187&amp;" "&amp;VLOOKUP(L$34&amp;$B187,'BASES DE DATOS'!$F$3:$J$1796,4,0)))</f>
        <v>#REF!</v>
      </c>
      <c r="M187" t="e">
        <f>IF(LEN(M$34&amp;$B187)&lt;&gt;20,"",IF(ISERROR(VLOOKUP(M$34&amp;$B187,'BASES DE DATOS'!$F$3:$J$1796,4,0))=TRUE,"",$B187&amp;" "&amp;VLOOKUP(M$34&amp;$B187,'BASES DE DATOS'!$F$3:$J$1796,4,0)))</f>
        <v>#REF!</v>
      </c>
      <c r="N187" t="e">
        <f>IF(LEN(N$34&amp;$B187)&lt;&gt;20,"",IF(ISERROR(VLOOKUP(N$34&amp;$B187,'BASES DE DATOS'!$F$3:$J$1796,4,0))=TRUE,"",$B187&amp;" "&amp;VLOOKUP(N$34&amp;$B187,'BASES DE DATOS'!$F$3:$J$1796,4,0)))</f>
        <v>#REF!</v>
      </c>
      <c r="O187" t="e">
        <f>IF(LEN(O$34&amp;$B187)&lt;&gt;20,"",IF(ISERROR(VLOOKUP(O$34&amp;$B187,'BASES DE DATOS'!$F$3:$J$1796,4,0))=TRUE,"",$B187&amp;" "&amp;VLOOKUP(O$34&amp;$B187,'BASES DE DATOS'!$F$3:$J$1796,4,0)))</f>
        <v>#REF!</v>
      </c>
      <c r="P187" t="e">
        <f>IF(LEN(P$34&amp;$B187)&lt;&gt;20,"",IF(ISERROR(VLOOKUP(P$34&amp;$B187,'BASES DE DATOS'!$F$3:$J$1796,4,0))=TRUE,"",$B187&amp;" "&amp;VLOOKUP(P$34&amp;$B187,'BASES DE DATOS'!$F$3:$J$1796,4,0)))</f>
        <v>#REF!</v>
      </c>
      <c r="Q187" t="e">
        <f>IF(LEN(Q$34&amp;$B187)&lt;&gt;20,"",IF(ISERROR(VLOOKUP(Q$34&amp;$B187,'BASES DE DATOS'!$F$3:$J$1796,4,0))=TRUE,"",$B187&amp;" "&amp;VLOOKUP(Q$34&amp;$B187,'BASES DE DATOS'!$F$3:$J$1796,4,0)))</f>
        <v>#REF!</v>
      </c>
      <c r="R187" t="e">
        <f>IF(LEN(R$34&amp;$B187)&lt;&gt;20,"",IF(ISERROR(VLOOKUP(R$34&amp;$B187,'BASES DE DATOS'!$F$3:$J$1796,4,0))=TRUE,"",$B187&amp;" "&amp;VLOOKUP(R$34&amp;$B187,'BASES DE DATOS'!$F$3:$J$1796,4,0)))</f>
        <v>#REF!</v>
      </c>
      <c r="S187" t="e">
        <f>IF(LEN(S$34&amp;$B187)&lt;&gt;20,"",IF(ISERROR(VLOOKUP(S$34&amp;$B187,'BASES DE DATOS'!$F$3:$J$1796,4,0))=TRUE,"",$B187&amp;" "&amp;VLOOKUP(S$34&amp;$B187,'BASES DE DATOS'!$F$3:$J$1796,4,0)))</f>
        <v>#REF!</v>
      </c>
      <c r="T187" t="e">
        <f>IF(LEN(T$34&amp;$B187)&lt;&gt;20,"",IF(ISERROR(VLOOKUP(T$34&amp;$B187,'BASES DE DATOS'!$F$3:$J$1796,4,0))=TRUE,"",$B187&amp;" "&amp;VLOOKUP(T$34&amp;$B187,'BASES DE DATOS'!$F$3:$J$1796,4,0)))</f>
        <v>#REF!</v>
      </c>
      <c r="U187" t="e">
        <f>IF(LEN(U$34&amp;$B187)&lt;&gt;20,"",IF(ISERROR(VLOOKUP(U$34&amp;$B187,'BASES DE DATOS'!$F$3:$J$1796,4,0))=TRUE,"",$B187&amp;" "&amp;VLOOKUP(U$34&amp;$B187,'BASES DE DATOS'!$F$3:$J$1796,4,0)))</f>
        <v>#REF!</v>
      </c>
      <c r="V187" t="e">
        <f>IF(LEN(V$34&amp;$B187)&lt;&gt;20,"",IF(ISERROR(VLOOKUP(V$34&amp;$B187,'BASES DE DATOS'!$F$3:$J$1796,4,0))=TRUE,"",$B187&amp;" "&amp;VLOOKUP(V$34&amp;$B187,'BASES DE DATOS'!$F$3:$J$1796,4,0)))</f>
        <v>#REF!</v>
      </c>
    </row>
    <row r="188" spans="1:22" x14ac:dyDescent="0.2">
      <c r="A188">
        <f t="shared" si="1"/>
        <v>951</v>
      </c>
      <c r="B188" s="2" t="s">
        <v>177</v>
      </c>
      <c r="C188" t="e">
        <f>IF(LEN(C$34&amp;$B188)&lt;&gt;20,"",IF(ISERROR(VLOOKUP(C$34&amp;$B188,'BASES DE DATOS'!$F$3:$J$1796,4,0))=TRUE,"",$B188&amp;" "&amp;VLOOKUP(C$34&amp;$B188,'BASES DE DATOS'!$F$3:$J$1796,4,0)))</f>
        <v>#REF!</v>
      </c>
      <c r="D188" t="e">
        <f>IF(LEN(D$34&amp;$B188)&lt;&gt;20,"",IF(ISERROR(VLOOKUP(D$34&amp;$B188,'BASES DE DATOS'!$F$3:$J$1796,4,0))=TRUE,"",$B188&amp;" "&amp;VLOOKUP(D$34&amp;$B188,'BASES DE DATOS'!$F$3:$J$1796,4,0)))</f>
        <v>#REF!</v>
      </c>
      <c r="E188" t="e">
        <f>IF(LEN(E$34&amp;$B188)&lt;&gt;20,"",IF(ISERROR(VLOOKUP(E$34&amp;$B188,'BASES DE DATOS'!$F$3:$J$1796,4,0))=TRUE,"",$B188&amp;" "&amp;VLOOKUP(E$34&amp;$B188,'BASES DE DATOS'!$F$3:$J$1796,4,0)))</f>
        <v>#REF!</v>
      </c>
      <c r="F188" t="e">
        <f>IF(LEN(F$34&amp;$B188)&lt;&gt;20,"",IF(ISERROR(VLOOKUP(F$34&amp;$B188,'BASES DE DATOS'!$F$3:$J$1796,4,0))=TRUE,"",$B188&amp;" "&amp;VLOOKUP(F$34&amp;$B188,'BASES DE DATOS'!$F$3:$J$1796,4,0)))</f>
        <v>#REF!</v>
      </c>
      <c r="G188" t="e">
        <f>IF(LEN(G$34&amp;$B188)&lt;&gt;20,"",IF(ISERROR(VLOOKUP(G$34&amp;$B188,'BASES DE DATOS'!$F$3:$J$1796,4,0))=TRUE,"",$B188&amp;" "&amp;VLOOKUP(G$34&amp;$B188,'BASES DE DATOS'!$F$3:$J$1796,4,0)))</f>
        <v>#REF!</v>
      </c>
      <c r="H188" t="e">
        <f>IF(LEN(H$34&amp;$B188)&lt;&gt;20,"",IF(ISERROR(VLOOKUP(H$34&amp;$B188,'BASES DE DATOS'!$F$3:$J$1796,4,0))=TRUE,"",$B188&amp;" "&amp;VLOOKUP(H$34&amp;$B188,'BASES DE DATOS'!$F$3:$J$1796,4,0)))</f>
        <v>#REF!</v>
      </c>
      <c r="I188" t="e">
        <f>IF(LEN(I$34&amp;$B188)&lt;&gt;20,"",IF(ISERROR(VLOOKUP(I$34&amp;$B188,'BASES DE DATOS'!$F$3:$J$1796,4,0))=TRUE,"",$B188&amp;" "&amp;VLOOKUP(I$34&amp;$B188,'BASES DE DATOS'!$F$3:$J$1796,4,0)))</f>
        <v>#REF!</v>
      </c>
      <c r="J188" t="e">
        <f>IF(LEN(J$34&amp;$B188)&lt;&gt;20,"",IF(ISERROR(VLOOKUP(J$34&amp;$B188,'BASES DE DATOS'!$F$3:$J$1796,4,0))=TRUE,"",$B188&amp;" "&amp;VLOOKUP(J$34&amp;$B188,'BASES DE DATOS'!$F$3:$J$1796,4,0)))</f>
        <v>#REF!</v>
      </c>
      <c r="K188" t="e">
        <f>IF(LEN(K$34&amp;$B188)&lt;&gt;20,"",IF(ISERROR(VLOOKUP(K$34&amp;$B188,'BASES DE DATOS'!$F$3:$J$1796,4,0))=TRUE,"",$B188&amp;" "&amp;VLOOKUP(K$34&amp;$B188,'BASES DE DATOS'!$F$3:$J$1796,4,0)))</f>
        <v>#REF!</v>
      </c>
      <c r="L188" t="e">
        <f>IF(LEN(L$34&amp;$B188)&lt;&gt;20,"",IF(ISERROR(VLOOKUP(L$34&amp;$B188,'BASES DE DATOS'!$F$3:$J$1796,4,0))=TRUE,"",$B188&amp;" "&amp;VLOOKUP(L$34&amp;$B188,'BASES DE DATOS'!$F$3:$J$1796,4,0)))</f>
        <v>#REF!</v>
      </c>
      <c r="M188" t="e">
        <f>IF(LEN(M$34&amp;$B188)&lt;&gt;20,"",IF(ISERROR(VLOOKUP(M$34&amp;$B188,'BASES DE DATOS'!$F$3:$J$1796,4,0))=TRUE,"",$B188&amp;" "&amp;VLOOKUP(M$34&amp;$B188,'BASES DE DATOS'!$F$3:$J$1796,4,0)))</f>
        <v>#REF!</v>
      </c>
      <c r="N188" t="e">
        <f>IF(LEN(N$34&amp;$B188)&lt;&gt;20,"",IF(ISERROR(VLOOKUP(N$34&amp;$B188,'BASES DE DATOS'!$F$3:$J$1796,4,0))=TRUE,"",$B188&amp;" "&amp;VLOOKUP(N$34&amp;$B188,'BASES DE DATOS'!$F$3:$J$1796,4,0)))</f>
        <v>#REF!</v>
      </c>
      <c r="O188" t="e">
        <f>IF(LEN(O$34&amp;$B188)&lt;&gt;20,"",IF(ISERROR(VLOOKUP(O$34&amp;$B188,'BASES DE DATOS'!$F$3:$J$1796,4,0))=TRUE,"",$B188&amp;" "&amp;VLOOKUP(O$34&amp;$B188,'BASES DE DATOS'!$F$3:$J$1796,4,0)))</f>
        <v>#REF!</v>
      </c>
      <c r="P188" t="e">
        <f>IF(LEN(P$34&amp;$B188)&lt;&gt;20,"",IF(ISERROR(VLOOKUP(P$34&amp;$B188,'BASES DE DATOS'!$F$3:$J$1796,4,0))=TRUE,"",$B188&amp;" "&amp;VLOOKUP(P$34&amp;$B188,'BASES DE DATOS'!$F$3:$J$1796,4,0)))</f>
        <v>#REF!</v>
      </c>
      <c r="Q188" t="e">
        <f>IF(LEN(Q$34&amp;$B188)&lt;&gt;20,"",IF(ISERROR(VLOOKUP(Q$34&amp;$B188,'BASES DE DATOS'!$F$3:$J$1796,4,0))=TRUE,"",$B188&amp;" "&amp;VLOOKUP(Q$34&amp;$B188,'BASES DE DATOS'!$F$3:$J$1796,4,0)))</f>
        <v>#REF!</v>
      </c>
      <c r="R188" t="e">
        <f>IF(LEN(R$34&amp;$B188)&lt;&gt;20,"",IF(ISERROR(VLOOKUP(R$34&amp;$B188,'BASES DE DATOS'!$F$3:$J$1796,4,0))=TRUE,"",$B188&amp;" "&amp;VLOOKUP(R$34&amp;$B188,'BASES DE DATOS'!$F$3:$J$1796,4,0)))</f>
        <v>#REF!</v>
      </c>
      <c r="S188" t="e">
        <f>IF(LEN(S$34&amp;$B188)&lt;&gt;20,"",IF(ISERROR(VLOOKUP(S$34&amp;$B188,'BASES DE DATOS'!$F$3:$J$1796,4,0))=TRUE,"",$B188&amp;" "&amp;VLOOKUP(S$34&amp;$B188,'BASES DE DATOS'!$F$3:$J$1796,4,0)))</f>
        <v>#REF!</v>
      </c>
      <c r="T188" t="e">
        <f>IF(LEN(T$34&amp;$B188)&lt;&gt;20,"",IF(ISERROR(VLOOKUP(T$34&amp;$B188,'BASES DE DATOS'!$F$3:$J$1796,4,0))=TRUE,"",$B188&amp;" "&amp;VLOOKUP(T$34&amp;$B188,'BASES DE DATOS'!$F$3:$J$1796,4,0)))</f>
        <v>#REF!</v>
      </c>
      <c r="U188" t="e">
        <f>IF(LEN(U$34&amp;$B188)&lt;&gt;20,"",IF(ISERROR(VLOOKUP(U$34&amp;$B188,'BASES DE DATOS'!$F$3:$J$1796,4,0))=TRUE,"",$B188&amp;" "&amp;VLOOKUP(U$34&amp;$B188,'BASES DE DATOS'!$F$3:$J$1796,4,0)))</f>
        <v>#REF!</v>
      </c>
      <c r="V188" t="e">
        <f>IF(LEN(V$34&amp;$B188)&lt;&gt;20,"",IF(ISERROR(VLOOKUP(V$34&amp;$B188,'BASES DE DATOS'!$F$3:$J$1796,4,0))=TRUE,"",$B188&amp;" "&amp;VLOOKUP(V$34&amp;$B188,'BASES DE DATOS'!$F$3:$J$1796,4,0)))</f>
        <v>#REF!</v>
      </c>
    </row>
    <row r="189" spans="1:22" x14ac:dyDescent="0.2">
      <c r="A189">
        <f t="shared" si="1"/>
        <v>957</v>
      </c>
      <c r="B189" s="2" t="s">
        <v>178</v>
      </c>
      <c r="C189" t="e">
        <f>IF(LEN(C$34&amp;$B189)&lt;&gt;20,"",IF(ISERROR(VLOOKUP(C$34&amp;$B189,'BASES DE DATOS'!$F$3:$J$1796,4,0))=TRUE,"",$B189&amp;" "&amp;VLOOKUP(C$34&amp;$B189,'BASES DE DATOS'!$F$3:$J$1796,4,0)))</f>
        <v>#REF!</v>
      </c>
      <c r="D189" t="e">
        <f>IF(LEN(D$34&amp;$B189)&lt;&gt;20,"",IF(ISERROR(VLOOKUP(D$34&amp;$B189,'BASES DE DATOS'!$F$3:$J$1796,4,0))=TRUE,"",$B189&amp;" "&amp;VLOOKUP(D$34&amp;$B189,'BASES DE DATOS'!$F$3:$J$1796,4,0)))</f>
        <v>#REF!</v>
      </c>
      <c r="E189" t="e">
        <f>IF(LEN(E$34&amp;$B189)&lt;&gt;20,"",IF(ISERROR(VLOOKUP(E$34&amp;$B189,'BASES DE DATOS'!$F$3:$J$1796,4,0))=TRUE,"",$B189&amp;" "&amp;VLOOKUP(E$34&amp;$B189,'BASES DE DATOS'!$F$3:$J$1796,4,0)))</f>
        <v>#REF!</v>
      </c>
      <c r="F189" t="e">
        <f>IF(LEN(F$34&amp;$B189)&lt;&gt;20,"",IF(ISERROR(VLOOKUP(F$34&amp;$B189,'BASES DE DATOS'!$F$3:$J$1796,4,0))=TRUE,"",$B189&amp;" "&amp;VLOOKUP(F$34&amp;$B189,'BASES DE DATOS'!$F$3:$J$1796,4,0)))</f>
        <v>#REF!</v>
      </c>
      <c r="G189" t="e">
        <f>IF(LEN(G$34&amp;$B189)&lt;&gt;20,"",IF(ISERROR(VLOOKUP(G$34&amp;$B189,'BASES DE DATOS'!$F$3:$J$1796,4,0))=TRUE,"",$B189&amp;" "&amp;VLOOKUP(G$34&amp;$B189,'BASES DE DATOS'!$F$3:$J$1796,4,0)))</f>
        <v>#REF!</v>
      </c>
      <c r="H189" t="e">
        <f>IF(LEN(H$34&amp;$B189)&lt;&gt;20,"",IF(ISERROR(VLOOKUP(H$34&amp;$B189,'BASES DE DATOS'!$F$3:$J$1796,4,0))=TRUE,"",$B189&amp;" "&amp;VLOOKUP(H$34&amp;$B189,'BASES DE DATOS'!$F$3:$J$1796,4,0)))</f>
        <v>#REF!</v>
      </c>
      <c r="I189" t="e">
        <f>IF(LEN(I$34&amp;$B189)&lt;&gt;20,"",IF(ISERROR(VLOOKUP(I$34&amp;$B189,'BASES DE DATOS'!$F$3:$J$1796,4,0))=TRUE,"",$B189&amp;" "&amp;VLOOKUP(I$34&amp;$B189,'BASES DE DATOS'!$F$3:$J$1796,4,0)))</f>
        <v>#REF!</v>
      </c>
      <c r="J189" t="e">
        <f>IF(LEN(J$34&amp;$B189)&lt;&gt;20,"",IF(ISERROR(VLOOKUP(J$34&amp;$B189,'BASES DE DATOS'!$F$3:$J$1796,4,0))=TRUE,"",$B189&amp;" "&amp;VLOOKUP(J$34&amp;$B189,'BASES DE DATOS'!$F$3:$J$1796,4,0)))</f>
        <v>#REF!</v>
      </c>
      <c r="K189" t="e">
        <f>IF(LEN(K$34&amp;$B189)&lt;&gt;20,"",IF(ISERROR(VLOOKUP(K$34&amp;$B189,'BASES DE DATOS'!$F$3:$J$1796,4,0))=TRUE,"",$B189&amp;" "&amp;VLOOKUP(K$34&amp;$B189,'BASES DE DATOS'!$F$3:$J$1796,4,0)))</f>
        <v>#REF!</v>
      </c>
      <c r="L189" t="e">
        <f>IF(LEN(L$34&amp;$B189)&lt;&gt;20,"",IF(ISERROR(VLOOKUP(L$34&amp;$B189,'BASES DE DATOS'!$F$3:$J$1796,4,0))=TRUE,"",$B189&amp;" "&amp;VLOOKUP(L$34&amp;$B189,'BASES DE DATOS'!$F$3:$J$1796,4,0)))</f>
        <v>#REF!</v>
      </c>
      <c r="M189" t="e">
        <f>IF(LEN(M$34&amp;$B189)&lt;&gt;20,"",IF(ISERROR(VLOOKUP(M$34&amp;$B189,'BASES DE DATOS'!$F$3:$J$1796,4,0))=TRUE,"",$B189&amp;" "&amp;VLOOKUP(M$34&amp;$B189,'BASES DE DATOS'!$F$3:$J$1796,4,0)))</f>
        <v>#REF!</v>
      </c>
      <c r="N189" t="e">
        <f>IF(LEN(N$34&amp;$B189)&lt;&gt;20,"",IF(ISERROR(VLOOKUP(N$34&amp;$B189,'BASES DE DATOS'!$F$3:$J$1796,4,0))=TRUE,"",$B189&amp;" "&amp;VLOOKUP(N$34&amp;$B189,'BASES DE DATOS'!$F$3:$J$1796,4,0)))</f>
        <v>#REF!</v>
      </c>
      <c r="O189" t="e">
        <f>IF(LEN(O$34&amp;$B189)&lt;&gt;20,"",IF(ISERROR(VLOOKUP(O$34&amp;$B189,'BASES DE DATOS'!$F$3:$J$1796,4,0))=TRUE,"",$B189&amp;" "&amp;VLOOKUP(O$34&amp;$B189,'BASES DE DATOS'!$F$3:$J$1796,4,0)))</f>
        <v>#REF!</v>
      </c>
      <c r="P189" t="e">
        <f>IF(LEN(P$34&amp;$B189)&lt;&gt;20,"",IF(ISERROR(VLOOKUP(P$34&amp;$B189,'BASES DE DATOS'!$F$3:$J$1796,4,0))=TRUE,"",$B189&amp;" "&amp;VLOOKUP(P$34&amp;$B189,'BASES DE DATOS'!$F$3:$J$1796,4,0)))</f>
        <v>#REF!</v>
      </c>
      <c r="Q189" t="e">
        <f>IF(LEN(Q$34&amp;$B189)&lt;&gt;20,"",IF(ISERROR(VLOOKUP(Q$34&amp;$B189,'BASES DE DATOS'!$F$3:$J$1796,4,0))=TRUE,"",$B189&amp;" "&amp;VLOOKUP(Q$34&amp;$B189,'BASES DE DATOS'!$F$3:$J$1796,4,0)))</f>
        <v>#REF!</v>
      </c>
      <c r="R189" t="e">
        <f>IF(LEN(R$34&amp;$B189)&lt;&gt;20,"",IF(ISERROR(VLOOKUP(R$34&amp;$B189,'BASES DE DATOS'!$F$3:$J$1796,4,0))=TRUE,"",$B189&amp;" "&amp;VLOOKUP(R$34&amp;$B189,'BASES DE DATOS'!$F$3:$J$1796,4,0)))</f>
        <v>#REF!</v>
      </c>
      <c r="S189" t="e">
        <f>IF(LEN(S$34&amp;$B189)&lt;&gt;20,"",IF(ISERROR(VLOOKUP(S$34&amp;$B189,'BASES DE DATOS'!$F$3:$J$1796,4,0))=TRUE,"",$B189&amp;" "&amp;VLOOKUP(S$34&amp;$B189,'BASES DE DATOS'!$F$3:$J$1796,4,0)))</f>
        <v>#REF!</v>
      </c>
      <c r="T189" t="e">
        <f>IF(LEN(T$34&amp;$B189)&lt;&gt;20,"",IF(ISERROR(VLOOKUP(T$34&amp;$B189,'BASES DE DATOS'!$F$3:$J$1796,4,0))=TRUE,"",$B189&amp;" "&amp;VLOOKUP(T$34&amp;$B189,'BASES DE DATOS'!$F$3:$J$1796,4,0)))</f>
        <v>#REF!</v>
      </c>
      <c r="U189" t="e">
        <f>IF(LEN(U$34&amp;$B189)&lt;&gt;20,"",IF(ISERROR(VLOOKUP(U$34&amp;$B189,'BASES DE DATOS'!$F$3:$J$1796,4,0))=TRUE,"",$B189&amp;" "&amp;VLOOKUP(U$34&amp;$B189,'BASES DE DATOS'!$F$3:$J$1796,4,0)))</f>
        <v>#REF!</v>
      </c>
      <c r="V189" t="e">
        <f>IF(LEN(V$34&amp;$B189)&lt;&gt;20,"",IF(ISERROR(VLOOKUP(V$34&amp;$B189,'BASES DE DATOS'!$F$3:$J$1796,4,0))=TRUE,"",$B189&amp;" "&amp;VLOOKUP(V$34&amp;$B189,'BASES DE DATOS'!$F$3:$J$1796,4,0)))</f>
        <v>#REF!</v>
      </c>
    </row>
    <row r="190" spans="1:22" x14ac:dyDescent="0.2">
      <c r="A190">
        <f t="shared" si="1"/>
        <v>963</v>
      </c>
      <c r="B190" s="2" t="s">
        <v>179</v>
      </c>
      <c r="C190" t="e">
        <f>IF(LEN(C$34&amp;$B190)&lt;&gt;20,"",IF(ISERROR(VLOOKUP(C$34&amp;$B190,'BASES DE DATOS'!$F$3:$J$1796,4,0))=TRUE,"",$B190&amp;" "&amp;VLOOKUP(C$34&amp;$B190,'BASES DE DATOS'!$F$3:$J$1796,4,0)))</f>
        <v>#REF!</v>
      </c>
      <c r="D190" t="e">
        <f>IF(LEN(D$34&amp;$B190)&lt;&gt;20,"",IF(ISERROR(VLOOKUP(D$34&amp;$B190,'BASES DE DATOS'!$F$3:$J$1796,4,0))=TRUE,"",$B190&amp;" "&amp;VLOOKUP(D$34&amp;$B190,'BASES DE DATOS'!$F$3:$J$1796,4,0)))</f>
        <v>#REF!</v>
      </c>
      <c r="E190" t="e">
        <f>IF(LEN(E$34&amp;$B190)&lt;&gt;20,"",IF(ISERROR(VLOOKUP(E$34&amp;$B190,'BASES DE DATOS'!$F$3:$J$1796,4,0))=TRUE,"",$B190&amp;" "&amp;VLOOKUP(E$34&amp;$B190,'BASES DE DATOS'!$F$3:$J$1796,4,0)))</f>
        <v>#REF!</v>
      </c>
      <c r="F190" t="e">
        <f>IF(LEN(F$34&amp;$B190)&lt;&gt;20,"",IF(ISERROR(VLOOKUP(F$34&amp;$B190,'BASES DE DATOS'!$F$3:$J$1796,4,0))=TRUE,"",$B190&amp;" "&amp;VLOOKUP(F$34&amp;$B190,'BASES DE DATOS'!$F$3:$J$1796,4,0)))</f>
        <v>#REF!</v>
      </c>
      <c r="G190" t="e">
        <f>IF(LEN(G$34&amp;$B190)&lt;&gt;20,"",IF(ISERROR(VLOOKUP(G$34&amp;$B190,'BASES DE DATOS'!$F$3:$J$1796,4,0))=TRUE,"",$B190&amp;" "&amp;VLOOKUP(G$34&amp;$B190,'BASES DE DATOS'!$F$3:$J$1796,4,0)))</f>
        <v>#REF!</v>
      </c>
      <c r="H190" t="e">
        <f>IF(LEN(H$34&amp;$B190)&lt;&gt;20,"",IF(ISERROR(VLOOKUP(H$34&amp;$B190,'BASES DE DATOS'!$F$3:$J$1796,4,0))=TRUE,"",$B190&amp;" "&amp;VLOOKUP(H$34&amp;$B190,'BASES DE DATOS'!$F$3:$J$1796,4,0)))</f>
        <v>#REF!</v>
      </c>
      <c r="I190" t="e">
        <f>IF(LEN(I$34&amp;$B190)&lt;&gt;20,"",IF(ISERROR(VLOOKUP(I$34&amp;$B190,'BASES DE DATOS'!$F$3:$J$1796,4,0))=TRUE,"",$B190&amp;" "&amp;VLOOKUP(I$34&amp;$B190,'BASES DE DATOS'!$F$3:$J$1796,4,0)))</f>
        <v>#REF!</v>
      </c>
      <c r="J190" t="e">
        <f>IF(LEN(J$34&amp;$B190)&lt;&gt;20,"",IF(ISERROR(VLOOKUP(J$34&amp;$B190,'BASES DE DATOS'!$F$3:$J$1796,4,0))=TRUE,"",$B190&amp;" "&amp;VLOOKUP(J$34&amp;$B190,'BASES DE DATOS'!$F$3:$J$1796,4,0)))</f>
        <v>#REF!</v>
      </c>
      <c r="K190" t="e">
        <f>IF(LEN(K$34&amp;$B190)&lt;&gt;20,"",IF(ISERROR(VLOOKUP(K$34&amp;$B190,'BASES DE DATOS'!$F$3:$J$1796,4,0))=TRUE,"",$B190&amp;" "&amp;VLOOKUP(K$34&amp;$B190,'BASES DE DATOS'!$F$3:$J$1796,4,0)))</f>
        <v>#REF!</v>
      </c>
      <c r="L190" t="e">
        <f>IF(LEN(L$34&amp;$B190)&lt;&gt;20,"",IF(ISERROR(VLOOKUP(L$34&amp;$B190,'BASES DE DATOS'!$F$3:$J$1796,4,0))=TRUE,"",$B190&amp;" "&amp;VLOOKUP(L$34&amp;$B190,'BASES DE DATOS'!$F$3:$J$1796,4,0)))</f>
        <v>#REF!</v>
      </c>
      <c r="M190" t="e">
        <f>IF(LEN(M$34&amp;$B190)&lt;&gt;20,"",IF(ISERROR(VLOOKUP(M$34&amp;$B190,'BASES DE DATOS'!$F$3:$J$1796,4,0))=TRUE,"",$B190&amp;" "&amp;VLOOKUP(M$34&amp;$B190,'BASES DE DATOS'!$F$3:$J$1796,4,0)))</f>
        <v>#REF!</v>
      </c>
      <c r="N190" t="e">
        <f>IF(LEN(N$34&amp;$B190)&lt;&gt;20,"",IF(ISERROR(VLOOKUP(N$34&amp;$B190,'BASES DE DATOS'!$F$3:$J$1796,4,0))=TRUE,"",$B190&amp;" "&amp;VLOOKUP(N$34&amp;$B190,'BASES DE DATOS'!$F$3:$J$1796,4,0)))</f>
        <v>#REF!</v>
      </c>
      <c r="O190" t="e">
        <f>IF(LEN(O$34&amp;$B190)&lt;&gt;20,"",IF(ISERROR(VLOOKUP(O$34&amp;$B190,'BASES DE DATOS'!$F$3:$J$1796,4,0))=TRUE,"",$B190&amp;" "&amp;VLOOKUP(O$34&amp;$B190,'BASES DE DATOS'!$F$3:$J$1796,4,0)))</f>
        <v>#REF!</v>
      </c>
      <c r="P190" t="e">
        <f>IF(LEN(P$34&amp;$B190)&lt;&gt;20,"",IF(ISERROR(VLOOKUP(P$34&amp;$B190,'BASES DE DATOS'!$F$3:$J$1796,4,0))=TRUE,"",$B190&amp;" "&amp;VLOOKUP(P$34&amp;$B190,'BASES DE DATOS'!$F$3:$J$1796,4,0)))</f>
        <v>#REF!</v>
      </c>
      <c r="Q190" t="e">
        <f>IF(LEN(Q$34&amp;$B190)&lt;&gt;20,"",IF(ISERROR(VLOOKUP(Q$34&amp;$B190,'BASES DE DATOS'!$F$3:$J$1796,4,0))=TRUE,"",$B190&amp;" "&amp;VLOOKUP(Q$34&amp;$B190,'BASES DE DATOS'!$F$3:$J$1796,4,0)))</f>
        <v>#REF!</v>
      </c>
      <c r="R190" t="e">
        <f>IF(LEN(R$34&amp;$B190)&lt;&gt;20,"",IF(ISERROR(VLOOKUP(R$34&amp;$B190,'BASES DE DATOS'!$F$3:$J$1796,4,0))=TRUE,"",$B190&amp;" "&amp;VLOOKUP(R$34&amp;$B190,'BASES DE DATOS'!$F$3:$J$1796,4,0)))</f>
        <v>#REF!</v>
      </c>
      <c r="S190" t="e">
        <f>IF(LEN(S$34&amp;$B190)&lt;&gt;20,"",IF(ISERROR(VLOOKUP(S$34&amp;$B190,'BASES DE DATOS'!$F$3:$J$1796,4,0))=TRUE,"",$B190&amp;" "&amp;VLOOKUP(S$34&amp;$B190,'BASES DE DATOS'!$F$3:$J$1796,4,0)))</f>
        <v>#REF!</v>
      </c>
      <c r="T190" t="e">
        <f>IF(LEN(T$34&amp;$B190)&lt;&gt;20,"",IF(ISERROR(VLOOKUP(T$34&amp;$B190,'BASES DE DATOS'!$F$3:$J$1796,4,0))=TRUE,"",$B190&amp;" "&amp;VLOOKUP(T$34&amp;$B190,'BASES DE DATOS'!$F$3:$J$1796,4,0)))</f>
        <v>#REF!</v>
      </c>
      <c r="U190" t="e">
        <f>IF(LEN(U$34&amp;$B190)&lt;&gt;20,"",IF(ISERROR(VLOOKUP(U$34&amp;$B190,'BASES DE DATOS'!$F$3:$J$1796,4,0))=TRUE,"",$B190&amp;" "&amp;VLOOKUP(U$34&amp;$B190,'BASES DE DATOS'!$F$3:$J$1796,4,0)))</f>
        <v>#REF!</v>
      </c>
      <c r="V190" t="e">
        <f>IF(LEN(V$34&amp;$B190)&lt;&gt;20,"",IF(ISERROR(VLOOKUP(V$34&amp;$B190,'BASES DE DATOS'!$F$3:$J$1796,4,0))=TRUE,"",$B190&amp;" "&amp;VLOOKUP(V$34&amp;$B190,'BASES DE DATOS'!$F$3:$J$1796,4,0)))</f>
        <v>#REF!</v>
      </c>
    </row>
    <row r="191" spans="1:22" x14ac:dyDescent="0.2">
      <c r="A191">
        <f t="shared" si="1"/>
        <v>969</v>
      </c>
      <c r="B191" s="2" t="s">
        <v>180</v>
      </c>
      <c r="C191" t="e">
        <f>IF(LEN(C$34&amp;$B191)&lt;&gt;20,"",IF(ISERROR(VLOOKUP(C$34&amp;$B191,'BASES DE DATOS'!$F$3:$J$1796,4,0))=TRUE,"",$B191&amp;" "&amp;VLOOKUP(C$34&amp;$B191,'BASES DE DATOS'!$F$3:$J$1796,4,0)))</f>
        <v>#REF!</v>
      </c>
      <c r="D191" t="e">
        <f>IF(LEN(D$34&amp;$B191)&lt;&gt;20,"",IF(ISERROR(VLOOKUP(D$34&amp;$B191,'BASES DE DATOS'!$F$3:$J$1796,4,0))=TRUE,"",$B191&amp;" "&amp;VLOOKUP(D$34&amp;$B191,'BASES DE DATOS'!$F$3:$J$1796,4,0)))</f>
        <v>#REF!</v>
      </c>
      <c r="E191" t="e">
        <f>IF(LEN(E$34&amp;$B191)&lt;&gt;20,"",IF(ISERROR(VLOOKUP(E$34&amp;$B191,'BASES DE DATOS'!$F$3:$J$1796,4,0))=TRUE,"",$B191&amp;" "&amp;VLOOKUP(E$34&amp;$B191,'BASES DE DATOS'!$F$3:$J$1796,4,0)))</f>
        <v>#REF!</v>
      </c>
      <c r="F191" t="e">
        <f>IF(LEN(F$34&amp;$B191)&lt;&gt;20,"",IF(ISERROR(VLOOKUP(F$34&amp;$B191,'BASES DE DATOS'!$F$3:$J$1796,4,0))=TRUE,"",$B191&amp;" "&amp;VLOOKUP(F$34&amp;$B191,'BASES DE DATOS'!$F$3:$J$1796,4,0)))</f>
        <v>#REF!</v>
      </c>
      <c r="G191" t="e">
        <f>IF(LEN(G$34&amp;$B191)&lt;&gt;20,"",IF(ISERROR(VLOOKUP(G$34&amp;$B191,'BASES DE DATOS'!$F$3:$J$1796,4,0))=TRUE,"",$B191&amp;" "&amp;VLOOKUP(G$34&amp;$B191,'BASES DE DATOS'!$F$3:$J$1796,4,0)))</f>
        <v>#REF!</v>
      </c>
      <c r="H191" t="e">
        <f>IF(LEN(H$34&amp;$B191)&lt;&gt;20,"",IF(ISERROR(VLOOKUP(H$34&amp;$B191,'BASES DE DATOS'!$F$3:$J$1796,4,0))=TRUE,"",$B191&amp;" "&amp;VLOOKUP(H$34&amp;$B191,'BASES DE DATOS'!$F$3:$J$1796,4,0)))</f>
        <v>#REF!</v>
      </c>
      <c r="I191" t="e">
        <f>IF(LEN(I$34&amp;$B191)&lt;&gt;20,"",IF(ISERROR(VLOOKUP(I$34&amp;$B191,'BASES DE DATOS'!$F$3:$J$1796,4,0))=TRUE,"",$B191&amp;" "&amp;VLOOKUP(I$34&amp;$B191,'BASES DE DATOS'!$F$3:$J$1796,4,0)))</f>
        <v>#REF!</v>
      </c>
      <c r="J191" t="e">
        <f>IF(LEN(J$34&amp;$B191)&lt;&gt;20,"",IF(ISERROR(VLOOKUP(J$34&amp;$B191,'BASES DE DATOS'!$F$3:$J$1796,4,0))=TRUE,"",$B191&amp;" "&amp;VLOOKUP(J$34&amp;$B191,'BASES DE DATOS'!$F$3:$J$1796,4,0)))</f>
        <v>#REF!</v>
      </c>
      <c r="K191" t="e">
        <f>IF(LEN(K$34&amp;$B191)&lt;&gt;20,"",IF(ISERROR(VLOOKUP(K$34&amp;$B191,'BASES DE DATOS'!$F$3:$J$1796,4,0))=TRUE,"",$B191&amp;" "&amp;VLOOKUP(K$34&amp;$B191,'BASES DE DATOS'!$F$3:$J$1796,4,0)))</f>
        <v>#REF!</v>
      </c>
      <c r="L191" t="e">
        <f>IF(LEN(L$34&amp;$B191)&lt;&gt;20,"",IF(ISERROR(VLOOKUP(L$34&amp;$B191,'BASES DE DATOS'!$F$3:$J$1796,4,0))=TRUE,"",$B191&amp;" "&amp;VLOOKUP(L$34&amp;$B191,'BASES DE DATOS'!$F$3:$J$1796,4,0)))</f>
        <v>#REF!</v>
      </c>
      <c r="M191" t="e">
        <f>IF(LEN(M$34&amp;$B191)&lt;&gt;20,"",IF(ISERROR(VLOOKUP(M$34&amp;$B191,'BASES DE DATOS'!$F$3:$J$1796,4,0))=TRUE,"",$B191&amp;" "&amp;VLOOKUP(M$34&amp;$B191,'BASES DE DATOS'!$F$3:$J$1796,4,0)))</f>
        <v>#REF!</v>
      </c>
      <c r="N191" t="e">
        <f>IF(LEN(N$34&amp;$B191)&lt;&gt;20,"",IF(ISERROR(VLOOKUP(N$34&amp;$B191,'BASES DE DATOS'!$F$3:$J$1796,4,0))=TRUE,"",$B191&amp;" "&amp;VLOOKUP(N$34&amp;$B191,'BASES DE DATOS'!$F$3:$J$1796,4,0)))</f>
        <v>#REF!</v>
      </c>
      <c r="O191" t="e">
        <f>IF(LEN(O$34&amp;$B191)&lt;&gt;20,"",IF(ISERROR(VLOOKUP(O$34&amp;$B191,'BASES DE DATOS'!$F$3:$J$1796,4,0))=TRUE,"",$B191&amp;" "&amp;VLOOKUP(O$34&amp;$B191,'BASES DE DATOS'!$F$3:$J$1796,4,0)))</f>
        <v>#REF!</v>
      </c>
      <c r="P191" t="e">
        <f>IF(LEN(P$34&amp;$B191)&lt;&gt;20,"",IF(ISERROR(VLOOKUP(P$34&amp;$B191,'BASES DE DATOS'!$F$3:$J$1796,4,0))=TRUE,"",$B191&amp;" "&amp;VLOOKUP(P$34&amp;$B191,'BASES DE DATOS'!$F$3:$J$1796,4,0)))</f>
        <v>#REF!</v>
      </c>
      <c r="Q191" t="e">
        <f>IF(LEN(Q$34&amp;$B191)&lt;&gt;20,"",IF(ISERROR(VLOOKUP(Q$34&amp;$B191,'BASES DE DATOS'!$F$3:$J$1796,4,0))=TRUE,"",$B191&amp;" "&amp;VLOOKUP(Q$34&amp;$B191,'BASES DE DATOS'!$F$3:$J$1796,4,0)))</f>
        <v>#REF!</v>
      </c>
      <c r="R191" t="e">
        <f>IF(LEN(R$34&amp;$B191)&lt;&gt;20,"",IF(ISERROR(VLOOKUP(R$34&amp;$B191,'BASES DE DATOS'!$F$3:$J$1796,4,0))=TRUE,"",$B191&amp;" "&amp;VLOOKUP(R$34&amp;$B191,'BASES DE DATOS'!$F$3:$J$1796,4,0)))</f>
        <v>#REF!</v>
      </c>
      <c r="S191" t="e">
        <f>IF(LEN(S$34&amp;$B191)&lt;&gt;20,"",IF(ISERROR(VLOOKUP(S$34&amp;$B191,'BASES DE DATOS'!$F$3:$J$1796,4,0))=TRUE,"",$B191&amp;" "&amp;VLOOKUP(S$34&amp;$B191,'BASES DE DATOS'!$F$3:$J$1796,4,0)))</f>
        <v>#REF!</v>
      </c>
      <c r="T191" t="e">
        <f>IF(LEN(T$34&amp;$B191)&lt;&gt;20,"",IF(ISERROR(VLOOKUP(T$34&amp;$B191,'BASES DE DATOS'!$F$3:$J$1796,4,0))=TRUE,"",$B191&amp;" "&amp;VLOOKUP(T$34&amp;$B191,'BASES DE DATOS'!$F$3:$J$1796,4,0)))</f>
        <v>#REF!</v>
      </c>
      <c r="U191" t="e">
        <f>IF(LEN(U$34&amp;$B191)&lt;&gt;20,"",IF(ISERROR(VLOOKUP(U$34&amp;$B191,'BASES DE DATOS'!$F$3:$J$1796,4,0))=TRUE,"",$B191&amp;" "&amp;VLOOKUP(U$34&amp;$B191,'BASES DE DATOS'!$F$3:$J$1796,4,0)))</f>
        <v>#REF!</v>
      </c>
      <c r="V191" t="e">
        <f>IF(LEN(V$34&amp;$B191)&lt;&gt;20,"",IF(ISERROR(VLOOKUP(V$34&amp;$B191,'BASES DE DATOS'!$F$3:$J$1796,4,0))=TRUE,"",$B191&amp;" "&amp;VLOOKUP(V$34&amp;$B191,'BASES DE DATOS'!$F$3:$J$1796,4,0)))</f>
        <v>#REF!</v>
      </c>
    </row>
    <row r="192" spans="1:22" x14ac:dyDescent="0.2">
      <c r="A192">
        <f t="shared" si="1"/>
        <v>975</v>
      </c>
      <c r="B192" s="2" t="s">
        <v>181</v>
      </c>
      <c r="C192" t="e">
        <f>IF(LEN(C$34&amp;$B192)&lt;&gt;20,"",IF(ISERROR(VLOOKUP(C$34&amp;$B192,'BASES DE DATOS'!$F$3:$J$1796,4,0))=TRUE,"",$B192&amp;" "&amp;VLOOKUP(C$34&amp;$B192,'BASES DE DATOS'!$F$3:$J$1796,4,0)))</f>
        <v>#REF!</v>
      </c>
      <c r="D192" t="e">
        <f>IF(LEN(D$34&amp;$B192)&lt;&gt;20,"",IF(ISERROR(VLOOKUP(D$34&amp;$B192,'BASES DE DATOS'!$F$3:$J$1796,4,0))=TRUE,"",$B192&amp;" "&amp;VLOOKUP(D$34&amp;$B192,'BASES DE DATOS'!$F$3:$J$1796,4,0)))</f>
        <v>#REF!</v>
      </c>
      <c r="E192" t="e">
        <f>IF(LEN(E$34&amp;$B192)&lt;&gt;20,"",IF(ISERROR(VLOOKUP(E$34&amp;$B192,'BASES DE DATOS'!$F$3:$J$1796,4,0))=TRUE,"",$B192&amp;" "&amp;VLOOKUP(E$34&amp;$B192,'BASES DE DATOS'!$F$3:$J$1796,4,0)))</f>
        <v>#REF!</v>
      </c>
      <c r="F192" t="e">
        <f>IF(LEN(F$34&amp;$B192)&lt;&gt;20,"",IF(ISERROR(VLOOKUP(F$34&amp;$B192,'BASES DE DATOS'!$F$3:$J$1796,4,0))=TRUE,"",$B192&amp;" "&amp;VLOOKUP(F$34&amp;$B192,'BASES DE DATOS'!$F$3:$J$1796,4,0)))</f>
        <v>#REF!</v>
      </c>
      <c r="G192" t="e">
        <f>IF(LEN(G$34&amp;$B192)&lt;&gt;20,"",IF(ISERROR(VLOOKUP(G$34&amp;$B192,'BASES DE DATOS'!$F$3:$J$1796,4,0))=TRUE,"",$B192&amp;" "&amp;VLOOKUP(G$34&amp;$B192,'BASES DE DATOS'!$F$3:$J$1796,4,0)))</f>
        <v>#REF!</v>
      </c>
      <c r="H192" t="e">
        <f>IF(LEN(H$34&amp;$B192)&lt;&gt;20,"",IF(ISERROR(VLOOKUP(H$34&amp;$B192,'BASES DE DATOS'!$F$3:$J$1796,4,0))=TRUE,"",$B192&amp;" "&amp;VLOOKUP(H$34&amp;$B192,'BASES DE DATOS'!$F$3:$J$1796,4,0)))</f>
        <v>#REF!</v>
      </c>
      <c r="I192" t="e">
        <f>IF(LEN(I$34&amp;$B192)&lt;&gt;20,"",IF(ISERROR(VLOOKUP(I$34&amp;$B192,'BASES DE DATOS'!$F$3:$J$1796,4,0))=TRUE,"",$B192&amp;" "&amp;VLOOKUP(I$34&amp;$B192,'BASES DE DATOS'!$F$3:$J$1796,4,0)))</f>
        <v>#REF!</v>
      </c>
      <c r="J192" t="e">
        <f>IF(LEN(J$34&amp;$B192)&lt;&gt;20,"",IF(ISERROR(VLOOKUP(J$34&amp;$B192,'BASES DE DATOS'!$F$3:$J$1796,4,0))=TRUE,"",$B192&amp;" "&amp;VLOOKUP(J$34&amp;$B192,'BASES DE DATOS'!$F$3:$J$1796,4,0)))</f>
        <v>#REF!</v>
      </c>
      <c r="K192" t="e">
        <f>IF(LEN(K$34&amp;$B192)&lt;&gt;20,"",IF(ISERROR(VLOOKUP(K$34&amp;$B192,'BASES DE DATOS'!$F$3:$J$1796,4,0))=TRUE,"",$B192&amp;" "&amp;VLOOKUP(K$34&amp;$B192,'BASES DE DATOS'!$F$3:$J$1796,4,0)))</f>
        <v>#REF!</v>
      </c>
      <c r="L192" t="e">
        <f>IF(LEN(L$34&amp;$B192)&lt;&gt;20,"",IF(ISERROR(VLOOKUP(L$34&amp;$B192,'BASES DE DATOS'!$F$3:$J$1796,4,0))=TRUE,"",$B192&amp;" "&amp;VLOOKUP(L$34&amp;$B192,'BASES DE DATOS'!$F$3:$J$1796,4,0)))</f>
        <v>#REF!</v>
      </c>
      <c r="M192" t="e">
        <f>IF(LEN(M$34&amp;$B192)&lt;&gt;20,"",IF(ISERROR(VLOOKUP(M$34&amp;$B192,'BASES DE DATOS'!$F$3:$J$1796,4,0))=TRUE,"",$B192&amp;" "&amp;VLOOKUP(M$34&amp;$B192,'BASES DE DATOS'!$F$3:$J$1796,4,0)))</f>
        <v>#REF!</v>
      </c>
      <c r="N192" t="e">
        <f>IF(LEN(N$34&amp;$B192)&lt;&gt;20,"",IF(ISERROR(VLOOKUP(N$34&amp;$B192,'BASES DE DATOS'!$F$3:$J$1796,4,0))=TRUE,"",$B192&amp;" "&amp;VLOOKUP(N$34&amp;$B192,'BASES DE DATOS'!$F$3:$J$1796,4,0)))</f>
        <v>#REF!</v>
      </c>
      <c r="O192" t="e">
        <f>IF(LEN(O$34&amp;$B192)&lt;&gt;20,"",IF(ISERROR(VLOOKUP(O$34&amp;$B192,'BASES DE DATOS'!$F$3:$J$1796,4,0))=TRUE,"",$B192&amp;" "&amp;VLOOKUP(O$34&amp;$B192,'BASES DE DATOS'!$F$3:$J$1796,4,0)))</f>
        <v>#REF!</v>
      </c>
      <c r="P192" t="e">
        <f>IF(LEN(P$34&amp;$B192)&lt;&gt;20,"",IF(ISERROR(VLOOKUP(P$34&amp;$B192,'BASES DE DATOS'!$F$3:$J$1796,4,0))=TRUE,"",$B192&amp;" "&amp;VLOOKUP(P$34&amp;$B192,'BASES DE DATOS'!$F$3:$J$1796,4,0)))</f>
        <v>#REF!</v>
      </c>
      <c r="Q192" t="e">
        <f>IF(LEN(Q$34&amp;$B192)&lt;&gt;20,"",IF(ISERROR(VLOOKUP(Q$34&amp;$B192,'BASES DE DATOS'!$F$3:$J$1796,4,0))=TRUE,"",$B192&amp;" "&amp;VLOOKUP(Q$34&amp;$B192,'BASES DE DATOS'!$F$3:$J$1796,4,0)))</f>
        <v>#REF!</v>
      </c>
      <c r="R192" t="e">
        <f>IF(LEN(R$34&amp;$B192)&lt;&gt;20,"",IF(ISERROR(VLOOKUP(R$34&amp;$B192,'BASES DE DATOS'!$F$3:$J$1796,4,0))=TRUE,"",$B192&amp;" "&amp;VLOOKUP(R$34&amp;$B192,'BASES DE DATOS'!$F$3:$J$1796,4,0)))</f>
        <v>#REF!</v>
      </c>
      <c r="S192" t="e">
        <f>IF(LEN(S$34&amp;$B192)&lt;&gt;20,"",IF(ISERROR(VLOOKUP(S$34&amp;$B192,'BASES DE DATOS'!$F$3:$J$1796,4,0))=TRUE,"",$B192&amp;" "&amp;VLOOKUP(S$34&amp;$B192,'BASES DE DATOS'!$F$3:$J$1796,4,0)))</f>
        <v>#REF!</v>
      </c>
      <c r="T192" t="e">
        <f>IF(LEN(T$34&amp;$B192)&lt;&gt;20,"",IF(ISERROR(VLOOKUP(T$34&amp;$B192,'BASES DE DATOS'!$F$3:$J$1796,4,0))=TRUE,"",$B192&amp;" "&amp;VLOOKUP(T$34&amp;$B192,'BASES DE DATOS'!$F$3:$J$1796,4,0)))</f>
        <v>#REF!</v>
      </c>
      <c r="U192" t="e">
        <f>IF(LEN(U$34&amp;$B192)&lt;&gt;20,"",IF(ISERROR(VLOOKUP(U$34&amp;$B192,'BASES DE DATOS'!$F$3:$J$1796,4,0))=TRUE,"",$B192&amp;" "&amp;VLOOKUP(U$34&amp;$B192,'BASES DE DATOS'!$F$3:$J$1796,4,0)))</f>
        <v>#REF!</v>
      </c>
      <c r="V192" t="e">
        <f>IF(LEN(V$34&amp;$B192)&lt;&gt;20,"",IF(ISERROR(VLOOKUP(V$34&amp;$B192,'BASES DE DATOS'!$F$3:$J$1796,4,0))=TRUE,"",$B192&amp;" "&amp;VLOOKUP(V$34&amp;$B192,'BASES DE DATOS'!$F$3:$J$1796,4,0)))</f>
        <v>#REF!</v>
      </c>
    </row>
    <row r="193" spans="1:22" x14ac:dyDescent="0.2">
      <c r="A193">
        <f t="shared" si="1"/>
        <v>981</v>
      </c>
      <c r="B193" s="2" t="s">
        <v>182</v>
      </c>
      <c r="C193" t="e">
        <f>IF(LEN(C$34&amp;$B193)&lt;&gt;20,"",IF(ISERROR(VLOOKUP(C$34&amp;$B193,'BASES DE DATOS'!$F$3:$J$1796,4,0))=TRUE,"",$B193&amp;" "&amp;VLOOKUP(C$34&amp;$B193,'BASES DE DATOS'!$F$3:$J$1796,4,0)))</f>
        <v>#REF!</v>
      </c>
      <c r="D193" t="e">
        <f>IF(LEN(D$34&amp;$B193)&lt;&gt;20,"",IF(ISERROR(VLOOKUP(D$34&amp;$B193,'BASES DE DATOS'!$F$3:$J$1796,4,0))=TRUE,"",$B193&amp;" "&amp;VLOOKUP(D$34&amp;$B193,'BASES DE DATOS'!$F$3:$J$1796,4,0)))</f>
        <v>#REF!</v>
      </c>
      <c r="E193" t="e">
        <f>IF(LEN(E$34&amp;$B193)&lt;&gt;20,"",IF(ISERROR(VLOOKUP(E$34&amp;$B193,'BASES DE DATOS'!$F$3:$J$1796,4,0))=TRUE,"",$B193&amp;" "&amp;VLOOKUP(E$34&amp;$B193,'BASES DE DATOS'!$F$3:$J$1796,4,0)))</f>
        <v>#REF!</v>
      </c>
      <c r="F193" t="e">
        <f>IF(LEN(F$34&amp;$B193)&lt;&gt;20,"",IF(ISERROR(VLOOKUP(F$34&amp;$B193,'BASES DE DATOS'!$F$3:$J$1796,4,0))=TRUE,"",$B193&amp;" "&amp;VLOOKUP(F$34&amp;$B193,'BASES DE DATOS'!$F$3:$J$1796,4,0)))</f>
        <v>#REF!</v>
      </c>
      <c r="G193" t="e">
        <f>IF(LEN(G$34&amp;$B193)&lt;&gt;20,"",IF(ISERROR(VLOOKUP(G$34&amp;$B193,'BASES DE DATOS'!$F$3:$J$1796,4,0))=TRUE,"",$B193&amp;" "&amp;VLOOKUP(G$34&amp;$B193,'BASES DE DATOS'!$F$3:$J$1796,4,0)))</f>
        <v>#REF!</v>
      </c>
      <c r="H193" t="e">
        <f>IF(LEN(H$34&amp;$B193)&lt;&gt;20,"",IF(ISERROR(VLOOKUP(H$34&amp;$B193,'BASES DE DATOS'!$F$3:$J$1796,4,0))=TRUE,"",$B193&amp;" "&amp;VLOOKUP(H$34&amp;$B193,'BASES DE DATOS'!$F$3:$J$1796,4,0)))</f>
        <v>#REF!</v>
      </c>
      <c r="I193" t="e">
        <f>IF(LEN(I$34&amp;$B193)&lt;&gt;20,"",IF(ISERROR(VLOOKUP(I$34&amp;$B193,'BASES DE DATOS'!$F$3:$J$1796,4,0))=TRUE,"",$B193&amp;" "&amp;VLOOKUP(I$34&amp;$B193,'BASES DE DATOS'!$F$3:$J$1796,4,0)))</f>
        <v>#REF!</v>
      </c>
      <c r="J193" t="e">
        <f>IF(LEN(J$34&amp;$B193)&lt;&gt;20,"",IF(ISERROR(VLOOKUP(J$34&amp;$B193,'BASES DE DATOS'!$F$3:$J$1796,4,0))=TRUE,"",$B193&amp;" "&amp;VLOOKUP(J$34&amp;$B193,'BASES DE DATOS'!$F$3:$J$1796,4,0)))</f>
        <v>#REF!</v>
      </c>
      <c r="K193" t="e">
        <f>IF(LEN(K$34&amp;$B193)&lt;&gt;20,"",IF(ISERROR(VLOOKUP(K$34&amp;$B193,'BASES DE DATOS'!$F$3:$J$1796,4,0))=TRUE,"",$B193&amp;" "&amp;VLOOKUP(K$34&amp;$B193,'BASES DE DATOS'!$F$3:$J$1796,4,0)))</f>
        <v>#REF!</v>
      </c>
      <c r="L193" t="e">
        <f>IF(LEN(L$34&amp;$B193)&lt;&gt;20,"",IF(ISERROR(VLOOKUP(L$34&amp;$B193,'BASES DE DATOS'!$F$3:$J$1796,4,0))=TRUE,"",$B193&amp;" "&amp;VLOOKUP(L$34&amp;$B193,'BASES DE DATOS'!$F$3:$J$1796,4,0)))</f>
        <v>#REF!</v>
      </c>
      <c r="M193" t="e">
        <f>IF(LEN(M$34&amp;$B193)&lt;&gt;20,"",IF(ISERROR(VLOOKUP(M$34&amp;$B193,'BASES DE DATOS'!$F$3:$J$1796,4,0))=TRUE,"",$B193&amp;" "&amp;VLOOKUP(M$34&amp;$B193,'BASES DE DATOS'!$F$3:$J$1796,4,0)))</f>
        <v>#REF!</v>
      </c>
      <c r="N193" t="e">
        <f>IF(LEN(N$34&amp;$B193)&lt;&gt;20,"",IF(ISERROR(VLOOKUP(N$34&amp;$B193,'BASES DE DATOS'!$F$3:$J$1796,4,0))=TRUE,"",$B193&amp;" "&amp;VLOOKUP(N$34&amp;$B193,'BASES DE DATOS'!$F$3:$J$1796,4,0)))</f>
        <v>#REF!</v>
      </c>
      <c r="O193" t="e">
        <f>IF(LEN(O$34&amp;$B193)&lt;&gt;20,"",IF(ISERROR(VLOOKUP(O$34&amp;$B193,'BASES DE DATOS'!$F$3:$J$1796,4,0))=TRUE,"",$B193&amp;" "&amp;VLOOKUP(O$34&amp;$B193,'BASES DE DATOS'!$F$3:$J$1796,4,0)))</f>
        <v>#REF!</v>
      </c>
      <c r="P193" t="e">
        <f>IF(LEN(P$34&amp;$B193)&lt;&gt;20,"",IF(ISERROR(VLOOKUP(P$34&amp;$B193,'BASES DE DATOS'!$F$3:$J$1796,4,0))=TRUE,"",$B193&amp;" "&amp;VLOOKUP(P$34&amp;$B193,'BASES DE DATOS'!$F$3:$J$1796,4,0)))</f>
        <v>#REF!</v>
      </c>
      <c r="Q193" t="e">
        <f>IF(LEN(Q$34&amp;$B193)&lt;&gt;20,"",IF(ISERROR(VLOOKUP(Q$34&amp;$B193,'BASES DE DATOS'!$F$3:$J$1796,4,0))=TRUE,"",$B193&amp;" "&amp;VLOOKUP(Q$34&amp;$B193,'BASES DE DATOS'!$F$3:$J$1796,4,0)))</f>
        <v>#REF!</v>
      </c>
      <c r="R193" t="e">
        <f>IF(LEN(R$34&amp;$B193)&lt;&gt;20,"",IF(ISERROR(VLOOKUP(R$34&amp;$B193,'BASES DE DATOS'!$F$3:$J$1796,4,0))=TRUE,"",$B193&amp;" "&amp;VLOOKUP(R$34&amp;$B193,'BASES DE DATOS'!$F$3:$J$1796,4,0)))</f>
        <v>#REF!</v>
      </c>
      <c r="S193" t="e">
        <f>IF(LEN(S$34&amp;$B193)&lt;&gt;20,"",IF(ISERROR(VLOOKUP(S$34&amp;$B193,'BASES DE DATOS'!$F$3:$J$1796,4,0))=TRUE,"",$B193&amp;" "&amp;VLOOKUP(S$34&amp;$B193,'BASES DE DATOS'!$F$3:$J$1796,4,0)))</f>
        <v>#REF!</v>
      </c>
      <c r="T193" t="e">
        <f>IF(LEN(T$34&amp;$B193)&lt;&gt;20,"",IF(ISERROR(VLOOKUP(T$34&amp;$B193,'BASES DE DATOS'!$F$3:$J$1796,4,0))=TRUE,"",$B193&amp;" "&amp;VLOOKUP(T$34&amp;$B193,'BASES DE DATOS'!$F$3:$J$1796,4,0)))</f>
        <v>#REF!</v>
      </c>
      <c r="U193" t="e">
        <f>IF(LEN(U$34&amp;$B193)&lt;&gt;20,"",IF(ISERROR(VLOOKUP(U$34&amp;$B193,'BASES DE DATOS'!$F$3:$J$1796,4,0))=TRUE,"",$B193&amp;" "&amp;VLOOKUP(U$34&amp;$B193,'BASES DE DATOS'!$F$3:$J$1796,4,0)))</f>
        <v>#REF!</v>
      </c>
      <c r="V193" t="e">
        <f>IF(LEN(V$34&amp;$B193)&lt;&gt;20,"",IF(ISERROR(VLOOKUP(V$34&amp;$B193,'BASES DE DATOS'!$F$3:$J$1796,4,0))=TRUE,"",$B193&amp;" "&amp;VLOOKUP(V$34&amp;$B193,'BASES DE DATOS'!$F$3:$J$1796,4,0)))</f>
        <v>#REF!</v>
      </c>
    </row>
    <row r="194" spans="1:22" x14ac:dyDescent="0.2">
      <c r="A194">
        <f t="shared" si="1"/>
        <v>987</v>
      </c>
      <c r="B194" s="2" t="s">
        <v>183</v>
      </c>
      <c r="C194" t="e">
        <f>IF(LEN(C$34&amp;$B194)&lt;&gt;20,"",IF(ISERROR(VLOOKUP(C$34&amp;$B194,'BASES DE DATOS'!$F$3:$J$1796,4,0))=TRUE,"",$B194&amp;" "&amp;VLOOKUP(C$34&amp;$B194,'BASES DE DATOS'!$F$3:$J$1796,4,0)))</f>
        <v>#REF!</v>
      </c>
      <c r="D194" t="e">
        <f>IF(LEN(D$34&amp;$B194)&lt;&gt;20,"",IF(ISERROR(VLOOKUP(D$34&amp;$B194,'BASES DE DATOS'!$F$3:$J$1796,4,0))=TRUE,"",$B194&amp;" "&amp;VLOOKUP(D$34&amp;$B194,'BASES DE DATOS'!$F$3:$J$1796,4,0)))</f>
        <v>#REF!</v>
      </c>
      <c r="E194" t="e">
        <f>IF(LEN(E$34&amp;$B194)&lt;&gt;20,"",IF(ISERROR(VLOOKUP(E$34&amp;$B194,'BASES DE DATOS'!$F$3:$J$1796,4,0))=TRUE,"",$B194&amp;" "&amp;VLOOKUP(E$34&amp;$B194,'BASES DE DATOS'!$F$3:$J$1796,4,0)))</f>
        <v>#REF!</v>
      </c>
      <c r="F194" t="e">
        <f>IF(LEN(F$34&amp;$B194)&lt;&gt;20,"",IF(ISERROR(VLOOKUP(F$34&amp;$B194,'BASES DE DATOS'!$F$3:$J$1796,4,0))=TRUE,"",$B194&amp;" "&amp;VLOOKUP(F$34&amp;$B194,'BASES DE DATOS'!$F$3:$J$1796,4,0)))</f>
        <v>#REF!</v>
      </c>
      <c r="G194" t="e">
        <f>IF(LEN(G$34&amp;$B194)&lt;&gt;20,"",IF(ISERROR(VLOOKUP(G$34&amp;$B194,'BASES DE DATOS'!$F$3:$J$1796,4,0))=TRUE,"",$B194&amp;" "&amp;VLOOKUP(G$34&amp;$B194,'BASES DE DATOS'!$F$3:$J$1796,4,0)))</f>
        <v>#REF!</v>
      </c>
      <c r="H194" t="e">
        <f>IF(LEN(H$34&amp;$B194)&lt;&gt;20,"",IF(ISERROR(VLOOKUP(H$34&amp;$B194,'BASES DE DATOS'!$F$3:$J$1796,4,0))=TRUE,"",$B194&amp;" "&amp;VLOOKUP(H$34&amp;$B194,'BASES DE DATOS'!$F$3:$J$1796,4,0)))</f>
        <v>#REF!</v>
      </c>
      <c r="I194" t="e">
        <f>IF(LEN(I$34&amp;$B194)&lt;&gt;20,"",IF(ISERROR(VLOOKUP(I$34&amp;$B194,'BASES DE DATOS'!$F$3:$J$1796,4,0))=TRUE,"",$B194&amp;" "&amp;VLOOKUP(I$34&amp;$B194,'BASES DE DATOS'!$F$3:$J$1796,4,0)))</f>
        <v>#REF!</v>
      </c>
      <c r="J194" t="e">
        <f>IF(LEN(J$34&amp;$B194)&lt;&gt;20,"",IF(ISERROR(VLOOKUP(J$34&amp;$B194,'BASES DE DATOS'!$F$3:$J$1796,4,0))=TRUE,"",$B194&amp;" "&amp;VLOOKUP(J$34&amp;$B194,'BASES DE DATOS'!$F$3:$J$1796,4,0)))</f>
        <v>#REF!</v>
      </c>
      <c r="K194" t="e">
        <f>IF(LEN(K$34&amp;$B194)&lt;&gt;20,"",IF(ISERROR(VLOOKUP(K$34&amp;$B194,'BASES DE DATOS'!$F$3:$J$1796,4,0))=TRUE,"",$B194&amp;" "&amp;VLOOKUP(K$34&amp;$B194,'BASES DE DATOS'!$F$3:$J$1796,4,0)))</f>
        <v>#REF!</v>
      </c>
      <c r="L194" t="e">
        <f>IF(LEN(L$34&amp;$B194)&lt;&gt;20,"",IF(ISERROR(VLOOKUP(L$34&amp;$B194,'BASES DE DATOS'!$F$3:$J$1796,4,0))=TRUE,"",$B194&amp;" "&amp;VLOOKUP(L$34&amp;$B194,'BASES DE DATOS'!$F$3:$J$1796,4,0)))</f>
        <v>#REF!</v>
      </c>
      <c r="M194" t="e">
        <f>IF(LEN(M$34&amp;$B194)&lt;&gt;20,"",IF(ISERROR(VLOOKUP(M$34&amp;$B194,'BASES DE DATOS'!$F$3:$J$1796,4,0))=TRUE,"",$B194&amp;" "&amp;VLOOKUP(M$34&amp;$B194,'BASES DE DATOS'!$F$3:$J$1796,4,0)))</f>
        <v>#REF!</v>
      </c>
      <c r="N194" t="e">
        <f>IF(LEN(N$34&amp;$B194)&lt;&gt;20,"",IF(ISERROR(VLOOKUP(N$34&amp;$B194,'BASES DE DATOS'!$F$3:$J$1796,4,0))=TRUE,"",$B194&amp;" "&amp;VLOOKUP(N$34&amp;$B194,'BASES DE DATOS'!$F$3:$J$1796,4,0)))</f>
        <v>#REF!</v>
      </c>
      <c r="O194" t="e">
        <f>IF(LEN(O$34&amp;$B194)&lt;&gt;20,"",IF(ISERROR(VLOOKUP(O$34&amp;$B194,'BASES DE DATOS'!$F$3:$J$1796,4,0))=TRUE,"",$B194&amp;" "&amp;VLOOKUP(O$34&amp;$B194,'BASES DE DATOS'!$F$3:$J$1796,4,0)))</f>
        <v>#REF!</v>
      </c>
      <c r="P194" t="e">
        <f>IF(LEN(P$34&amp;$B194)&lt;&gt;20,"",IF(ISERROR(VLOOKUP(P$34&amp;$B194,'BASES DE DATOS'!$F$3:$J$1796,4,0))=TRUE,"",$B194&amp;" "&amp;VLOOKUP(P$34&amp;$B194,'BASES DE DATOS'!$F$3:$J$1796,4,0)))</f>
        <v>#REF!</v>
      </c>
      <c r="Q194" t="e">
        <f>IF(LEN(Q$34&amp;$B194)&lt;&gt;20,"",IF(ISERROR(VLOOKUP(Q$34&amp;$B194,'BASES DE DATOS'!$F$3:$J$1796,4,0))=TRUE,"",$B194&amp;" "&amp;VLOOKUP(Q$34&amp;$B194,'BASES DE DATOS'!$F$3:$J$1796,4,0)))</f>
        <v>#REF!</v>
      </c>
      <c r="R194" t="e">
        <f>IF(LEN(R$34&amp;$B194)&lt;&gt;20,"",IF(ISERROR(VLOOKUP(R$34&amp;$B194,'BASES DE DATOS'!$F$3:$J$1796,4,0))=TRUE,"",$B194&amp;" "&amp;VLOOKUP(R$34&amp;$B194,'BASES DE DATOS'!$F$3:$J$1796,4,0)))</f>
        <v>#REF!</v>
      </c>
      <c r="S194" t="e">
        <f>IF(LEN(S$34&amp;$B194)&lt;&gt;20,"",IF(ISERROR(VLOOKUP(S$34&amp;$B194,'BASES DE DATOS'!$F$3:$J$1796,4,0))=TRUE,"",$B194&amp;" "&amp;VLOOKUP(S$34&amp;$B194,'BASES DE DATOS'!$F$3:$J$1796,4,0)))</f>
        <v>#REF!</v>
      </c>
      <c r="T194" t="e">
        <f>IF(LEN(T$34&amp;$B194)&lt;&gt;20,"",IF(ISERROR(VLOOKUP(T$34&amp;$B194,'BASES DE DATOS'!$F$3:$J$1796,4,0))=TRUE,"",$B194&amp;" "&amp;VLOOKUP(T$34&amp;$B194,'BASES DE DATOS'!$F$3:$J$1796,4,0)))</f>
        <v>#REF!</v>
      </c>
      <c r="U194" t="e">
        <f>IF(LEN(U$34&amp;$B194)&lt;&gt;20,"",IF(ISERROR(VLOOKUP(U$34&amp;$B194,'BASES DE DATOS'!$F$3:$J$1796,4,0))=TRUE,"",$B194&amp;" "&amp;VLOOKUP(U$34&amp;$B194,'BASES DE DATOS'!$F$3:$J$1796,4,0)))</f>
        <v>#REF!</v>
      </c>
      <c r="V194" t="e">
        <f>IF(LEN(V$34&amp;$B194)&lt;&gt;20,"",IF(ISERROR(VLOOKUP(V$34&amp;$B194,'BASES DE DATOS'!$F$3:$J$1796,4,0))=TRUE,"",$B194&amp;" "&amp;VLOOKUP(V$34&amp;$B194,'BASES DE DATOS'!$F$3:$J$1796,4,0)))</f>
        <v>#REF!</v>
      </c>
    </row>
    <row r="195" spans="1:22" x14ac:dyDescent="0.2">
      <c r="A195">
        <f t="shared" si="1"/>
        <v>993</v>
      </c>
      <c r="B195" s="2" t="s">
        <v>184</v>
      </c>
      <c r="C195" t="e">
        <f>IF(LEN(C$34&amp;$B195)&lt;&gt;20,"",IF(ISERROR(VLOOKUP(C$34&amp;$B195,'BASES DE DATOS'!$F$3:$J$1796,4,0))=TRUE,"",$B195&amp;" "&amp;VLOOKUP(C$34&amp;$B195,'BASES DE DATOS'!$F$3:$J$1796,4,0)))</f>
        <v>#REF!</v>
      </c>
      <c r="D195" t="e">
        <f>IF(LEN(D$34&amp;$B195)&lt;&gt;20,"",IF(ISERROR(VLOOKUP(D$34&amp;$B195,'BASES DE DATOS'!$F$3:$J$1796,4,0))=TRUE,"",$B195&amp;" "&amp;VLOOKUP(D$34&amp;$B195,'BASES DE DATOS'!$F$3:$J$1796,4,0)))</f>
        <v>#REF!</v>
      </c>
      <c r="E195" t="e">
        <f>IF(LEN(E$34&amp;$B195)&lt;&gt;20,"",IF(ISERROR(VLOOKUP(E$34&amp;$B195,'BASES DE DATOS'!$F$3:$J$1796,4,0))=TRUE,"",$B195&amp;" "&amp;VLOOKUP(E$34&amp;$B195,'BASES DE DATOS'!$F$3:$J$1796,4,0)))</f>
        <v>#REF!</v>
      </c>
      <c r="F195" t="e">
        <f>IF(LEN(F$34&amp;$B195)&lt;&gt;20,"",IF(ISERROR(VLOOKUP(F$34&amp;$B195,'BASES DE DATOS'!$F$3:$J$1796,4,0))=TRUE,"",$B195&amp;" "&amp;VLOOKUP(F$34&amp;$B195,'BASES DE DATOS'!$F$3:$J$1796,4,0)))</f>
        <v>#REF!</v>
      </c>
      <c r="G195" t="e">
        <f>IF(LEN(G$34&amp;$B195)&lt;&gt;20,"",IF(ISERROR(VLOOKUP(G$34&amp;$B195,'BASES DE DATOS'!$F$3:$J$1796,4,0))=TRUE,"",$B195&amp;" "&amp;VLOOKUP(G$34&amp;$B195,'BASES DE DATOS'!$F$3:$J$1796,4,0)))</f>
        <v>#REF!</v>
      </c>
      <c r="H195" t="e">
        <f>IF(LEN(H$34&amp;$B195)&lt;&gt;20,"",IF(ISERROR(VLOOKUP(H$34&amp;$B195,'BASES DE DATOS'!$F$3:$J$1796,4,0))=TRUE,"",$B195&amp;" "&amp;VLOOKUP(H$34&amp;$B195,'BASES DE DATOS'!$F$3:$J$1796,4,0)))</f>
        <v>#REF!</v>
      </c>
      <c r="I195" t="e">
        <f>IF(LEN(I$34&amp;$B195)&lt;&gt;20,"",IF(ISERROR(VLOOKUP(I$34&amp;$B195,'BASES DE DATOS'!$F$3:$J$1796,4,0))=TRUE,"",$B195&amp;" "&amp;VLOOKUP(I$34&amp;$B195,'BASES DE DATOS'!$F$3:$J$1796,4,0)))</f>
        <v>#REF!</v>
      </c>
      <c r="J195" t="e">
        <f>IF(LEN(J$34&amp;$B195)&lt;&gt;20,"",IF(ISERROR(VLOOKUP(J$34&amp;$B195,'BASES DE DATOS'!$F$3:$J$1796,4,0))=TRUE,"",$B195&amp;" "&amp;VLOOKUP(J$34&amp;$B195,'BASES DE DATOS'!$F$3:$J$1796,4,0)))</f>
        <v>#REF!</v>
      </c>
      <c r="K195" t="e">
        <f>IF(LEN(K$34&amp;$B195)&lt;&gt;20,"",IF(ISERROR(VLOOKUP(K$34&amp;$B195,'BASES DE DATOS'!$F$3:$J$1796,4,0))=TRUE,"",$B195&amp;" "&amp;VLOOKUP(K$34&amp;$B195,'BASES DE DATOS'!$F$3:$J$1796,4,0)))</f>
        <v>#REF!</v>
      </c>
      <c r="L195" t="e">
        <f>IF(LEN(L$34&amp;$B195)&lt;&gt;20,"",IF(ISERROR(VLOOKUP(L$34&amp;$B195,'BASES DE DATOS'!$F$3:$J$1796,4,0))=TRUE,"",$B195&amp;" "&amp;VLOOKUP(L$34&amp;$B195,'BASES DE DATOS'!$F$3:$J$1796,4,0)))</f>
        <v>#REF!</v>
      </c>
      <c r="M195" t="e">
        <f>IF(LEN(M$34&amp;$B195)&lt;&gt;20,"",IF(ISERROR(VLOOKUP(M$34&amp;$B195,'BASES DE DATOS'!$F$3:$J$1796,4,0))=TRUE,"",$B195&amp;" "&amp;VLOOKUP(M$34&amp;$B195,'BASES DE DATOS'!$F$3:$J$1796,4,0)))</f>
        <v>#REF!</v>
      </c>
      <c r="N195" t="e">
        <f>IF(LEN(N$34&amp;$B195)&lt;&gt;20,"",IF(ISERROR(VLOOKUP(N$34&amp;$B195,'BASES DE DATOS'!$F$3:$J$1796,4,0))=TRUE,"",$B195&amp;" "&amp;VLOOKUP(N$34&amp;$B195,'BASES DE DATOS'!$F$3:$J$1796,4,0)))</f>
        <v>#REF!</v>
      </c>
      <c r="O195" t="e">
        <f>IF(LEN(O$34&amp;$B195)&lt;&gt;20,"",IF(ISERROR(VLOOKUP(O$34&amp;$B195,'BASES DE DATOS'!$F$3:$J$1796,4,0))=TRUE,"",$B195&amp;" "&amp;VLOOKUP(O$34&amp;$B195,'BASES DE DATOS'!$F$3:$J$1796,4,0)))</f>
        <v>#REF!</v>
      </c>
      <c r="P195" t="e">
        <f>IF(LEN(P$34&amp;$B195)&lt;&gt;20,"",IF(ISERROR(VLOOKUP(P$34&amp;$B195,'BASES DE DATOS'!$F$3:$J$1796,4,0))=TRUE,"",$B195&amp;" "&amp;VLOOKUP(P$34&amp;$B195,'BASES DE DATOS'!$F$3:$J$1796,4,0)))</f>
        <v>#REF!</v>
      </c>
      <c r="Q195" t="e">
        <f>IF(LEN(Q$34&amp;$B195)&lt;&gt;20,"",IF(ISERROR(VLOOKUP(Q$34&amp;$B195,'BASES DE DATOS'!$F$3:$J$1796,4,0))=TRUE,"",$B195&amp;" "&amp;VLOOKUP(Q$34&amp;$B195,'BASES DE DATOS'!$F$3:$J$1796,4,0)))</f>
        <v>#REF!</v>
      </c>
      <c r="R195" t="e">
        <f>IF(LEN(R$34&amp;$B195)&lt;&gt;20,"",IF(ISERROR(VLOOKUP(R$34&amp;$B195,'BASES DE DATOS'!$F$3:$J$1796,4,0))=TRUE,"",$B195&amp;" "&amp;VLOOKUP(R$34&amp;$B195,'BASES DE DATOS'!$F$3:$J$1796,4,0)))</f>
        <v>#REF!</v>
      </c>
      <c r="S195" t="e">
        <f>IF(LEN(S$34&amp;$B195)&lt;&gt;20,"",IF(ISERROR(VLOOKUP(S$34&amp;$B195,'BASES DE DATOS'!$F$3:$J$1796,4,0))=TRUE,"",$B195&amp;" "&amp;VLOOKUP(S$34&amp;$B195,'BASES DE DATOS'!$F$3:$J$1796,4,0)))</f>
        <v>#REF!</v>
      </c>
      <c r="T195" t="e">
        <f>IF(LEN(T$34&amp;$B195)&lt;&gt;20,"",IF(ISERROR(VLOOKUP(T$34&amp;$B195,'BASES DE DATOS'!$F$3:$J$1796,4,0))=TRUE,"",$B195&amp;" "&amp;VLOOKUP(T$34&amp;$B195,'BASES DE DATOS'!$F$3:$J$1796,4,0)))</f>
        <v>#REF!</v>
      </c>
      <c r="U195" t="e">
        <f>IF(LEN(U$34&amp;$B195)&lt;&gt;20,"",IF(ISERROR(VLOOKUP(U$34&amp;$B195,'BASES DE DATOS'!$F$3:$J$1796,4,0))=TRUE,"",$B195&amp;" "&amp;VLOOKUP(U$34&amp;$B195,'BASES DE DATOS'!$F$3:$J$1796,4,0)))</f>
        <v>#REF!</v>
      </c>
      <c r="V195" t="e">
        <f>IF(LEN(V$34&amp;$B195)&lt;&gt;20,"",IF(ISERROR(VLOOKUP(V$34&amp;$B195,'BASES DE DATOS'!$F$3:$J$1796,4,0))=TRUE,"",$B195&amp;" "&amp;VLOOKUP(V$34&amp;$B195,'BASES DE DATOS'!$F$3:$J$1796,4,0)))</f>
        <v>#REF!</v>
      </c>
    </row>
    <row r="196" spans="1:22" x14ac:dyDescent="0.2">
      <c r="A196">
        <f t="shared" si="1"/>
        <v>999</v>
      </c>
      <c r="B196" s="2" t="s">
        <v>185</v>
      </c>
      <c r="C196" t="e">
        <f>IF(LEN(C$34&amp;$B196)&lt;&gt;20,"",IF(ISERROR(VLOOKUP(C$34&amp;$B196,'BASES DE DATOS'!$F$3:$J$1796,4,0))=TRUE,"",$B196&amp;" "&amp;VLOOKUP(C$34&amp;$B196,'BASES DE DATOS'!$F$3:$J$1796,4,0)))</f>
        <v>#REF!</v>
      </c>
      <c r="D196" t="e">
        <f>IF(LEN(D$34&amp;$B196)&lt;&gt;20,"",IF(ISERROR(VLOOKUP(D$34&amp;$B196,'BASES DE DATOS'!$F$3:$J$1796,4,0))=TRUE,"",$B196&amp;" "&amp;VLOOKUP(D$34&amp;$B196,'BASES DE DATOS'!$F$3:$J$1796,4,0)))</f>
        <v>#REF!</v>
      </c>
      <c r="E196" t="e">
        <f>IF(LEN(E$34&amp;$B196)&lt;&gt;20,"",IF(ISERROR(VLOOKUP(E$34&amp;$B196,'BASES DE DATOS'!$F$3:$J$1796,4,0))=TRUE,"",$B196&amp;" "&amp;VLOOKUP(E$34&amp;$B196,'BASES DE DATOS'!$F$3:$J$1796,4,0)))</f>
        <v>#REF!</v>
      </c>
      <c r="F196" t="e">
        <f>IF(LEN(F$34&amp;$B196)&lt;&gt;20,"",IF(ISERROR(VLOOKUP(F$34&amp;$B196,'BASES DE DATOS'!$F$3:$J$1796,4,0))=TRUE,"",$B196&amp;" "&amp;VLOOKUP(F$34&amp;$B196,'BASES DE DATOS'!$F$3:$J$1796,4,0)))</f>
        <v>#REF!</v>
      </c>
      <c r="G196" t="e">
        <f>IF(LEN(G$34&amp;$B196)&lt;&gt;20,"",IF(ISERROR(VLOOKUP(G$34&amp;$B196,'BASES DE DATOS'!$F$3:$J$1796,4,0))=TRUE,"",$B196&amp;" "&amp;VLOOKUP(G$34&amp;$B196,'BASES DE DATOS'!$F$3:$J$1796,4,0)))</f>
        <v>#REF!</v>
      </c>
      <c r="H196" t="e">
        <f>IF(LEN(H$34&amp;$B196)&lt;&gt;20,"",IF(ISERROR(VLOOKUP(H$34&amp;$B196,'BASES DE DATOS'!$F$3:$J$1796,4,0))=TRUE,"",$B196&amp;" "&amp;VLOOKUP(H$34&amp;$B196,'BASES DE DATOS'!$F$3:$J$1796,4,0)))</f>
        <v>#REF!</v>
      </c>
      <c r="I196" t="e">
        <f>IF(LEN(I$34&amp;$B196)&lt;&gt;20,"",IF(ISERROR(VLOOKUP(I$34&amp;$B196,'BASES DE DATOS'!$F$3:$J$1796,4,0))=TRUE,"",$B196&amp;" "&amp;VLOOKUP(I$34&amp;$B196,'BASES DE DATOS'!$F$3:$J$1796,4,0)))</f>
        <v>#REF!</v>
      </c>
      <c r="J196" t="e">
        <f>IF(LEN(J$34&amp;$B196)&lt;&gt;20,"",IF(ISERROR(VLOOKUP(J$34&amp;$B196,'BASES DE DATOS'!$F$3:$J$1796,4,0))=TRUE,"",$B196&amp;" "&amp;VLOOKUP(J$34&amp;$B196,'BASES DE DATOS'!$F$3:$J$1796,4,0)))</f>
        <v>#REF!</v>
      </c>
      <c r="K196" t="e">
        <f>IF(LEN(K$34&amp;$B196)&lt;&gt;20,"",IF(ISERROR(VLOOKUP(K$34&amp;$B196,'BASES DE DATOS'!$F$3:$J$1796,4,0))=TRUE,"",$B196&amp;" "&amp;VLOOKUP(K$34&amp;$B196,'BASES DE DATOS'!$F$3:$J$1796,4,0)))</f>
        <v>#REF!</v>
      </c>
      <c r="L196" t="e">
        <f>IF(LEN(L$34&amp;$B196)&lt;&gt;20,"",IF(ISERROR(VLOOKUP(L$34&amp;$B196,'BASES DE DATOS'!$F$3:$J$1796,4,0))=TRUE,"",$B196&amp;" "&amp;VLOOKUP(L$34&amp;$B196,'BASES DE DATOS'!$F$3:$J$1796,4,0)))</f>
        <v>#REF!</v>
      </c>
      <c r="M196" t="e">
        <f>IF(LEN(M$34&amp;$B196)&lt;&gt;20,"",IF(ISERROR(VLOOKUP(M$34&amp;$B196,'BASES DE DATOS'!$F$3:$J$1796,4,0))=TRUE,"",$B196&amp;" "&amp;VLOOKUP(M$34&amp;$B196,'BASES DE DATOS'!$F$3:$J$1796,4,0)))</f>
        <v>#REF!</v>
      </c>
      <c r="N196" t="e">
        <f>IF(LEN(N$34&amp;$B196)&lt;&gt;20,"",IF(ISERROR(VLOOKUP(N$34&amp;$B196,'BASES DE DATOS'!$F$3:$J$1796,4,0))=TRUE,"",$B196&amp;" "&amp;VLOOKUP(N$34&amp;$B196,'BASES DE DATOS'!$F$3:$J$1796,4,0)))</f>
        <v>#REF!</v>
      </c>
      <c r="O196" t="e">
        <f>IF(LEN(O$34&amp;$B196)&lt;&gt;20,"",IF(ISERROR(VLOOKUP(O$34&amp;$B196,'BASES DE DATOS'!$F$3:$J$1796,4,0))=TRUE,"",$B196&amp;" "&amp;VLOOKUP(O$34&amp;$B196,'BASES DE DATOS'!$F$3:$J$1796,4,0)))</f>
        <v>#REF!</v>
      </c>
      <c r="P196" t="e">
        <f>IF(LEN(P$34&amp;$B196)&lt;&gt;20,"",IF(ISERROR(VLOOKUP(P$34&amp;$B196,'BASES DE DATOS'!$F$3:$J$1796,4,0))=TRUE,"",$B196&amp;" "&amp;VLOOKUP(P$34&amp;$B196,'BASES DE DATOS'!$F$3:$J$1796,4,0)))</f>
        <v>#REF!</v>
      </c>
      <c r="Q196" t="e">
        <f>IF(LEN(Q$34&amp;$B196)&lt;&gt;20,"",IF(ISERROR(VLOOKUP(Q$34&amp;$B196,'BASES DE DATOS'!$F$3:$J$1796,4,0))=TRUE,"",$B196&amp;" "&amp;VLOOKUP(Q$34&amp;$B196,'BASES DE DATOS'!$F$3:$J$1796,4,0)))</f>
        <v>#REF!</v>
      </c>
      <c r="R196" t="e">
        <f>IF(LEN(R$34&amp;$B196)&lt;&gt;20,"",IF(ISERROR(VLOOKUP(R$34&amp;$B196,'BASES DE DATOS'!$F$3:$J$1796,4,0))=TRUE,"",$B196&amp;" "&amp;VLOOKUP(R$34&amp;$B196,'BASES DE DATOS'!$F$3:$J$1796,4,0)))</f>
        <v>#REF!</v>
      </c>
      <c r="S196" t="e">
        <f>IF(LEN(S$34&amp;$B196)&lt;&gt;20,"",IF(ISERROR(VLOOKUP(S$34&amp;$B196,'BASES DE DATOS'!$F$3:$J$1796,4,0))=TRUE,"",$B196&amp;" "&amp;VLOOKUP(S$34&amp;$B196,'BASES DE DATOS'!$F$3:$J$1796,4,0)))</f>
        <v>#REF!</v>
      </c>
      <c r="T196" t="e">
        <f>IF(LEN(T$34&amp;$B196)&lt;&gt;20,"",IF(ISERROR(VLOOKUP(T$34&amp;$B196,'BASES DE DATOS'!$F$3:$J$1796,4,0))=TRUE,"",$B196&amp;" "&amp;VLOOKUP(T$34&amp;$B196,'BASES DE DATOS'!$F$3:$J$1796,4,0)))</f>
        <v>#REF!</v>
      </c>
      <c r="U196" t="e">
        <f>IF(LEN(U$34&amp;$B196)&lt;&gt;20,"",IF(ISERROR(VLOOKUP(U$34&amp;$B196,'BASES DE DATOS'!$F$3:$J$1796,4,0))=TRUE,"",$B196&amp;" "&amp;VLOOKUP(U$34&amp;$B196,'BASES DE DATOS'!$F$3:$J$1796,4,0)))</f>
        <v>#REF!</v>
      </c>
      <c r="V196" t="e">
        <f>IF(LEN(V$34&amp;$B196)&lt;&gt;20,"",IF(ISERROR(VLOOKUP(V$34&amp;$B196,'BASES DE DATOS'!$F$3:$J$1796,4,0))=TRUE,"",$B196&amp;" "&amp;VLOOKUP(V$34&amp;$B196,'BASES DE DATOS'!$F$3:$J$1796,4,0)))</f>
        <v>#REF!</v>
      </c>
    </row>
    <row r="197" spans="1:22" x14ac:dyDescent="0.2">
      <c r="A197">
        <f t="shared" si="1"/>
        <v>1005</v>
      </c>
      <c r="B197" s="2" t="s">
        <v>186</v>
      </c>
      <c r="C197" t="e">
        <f>IF(LEN(C$34&amp;$B197)&lt;&gt;20,"",IF(ISERROR(VLOOKUP(C$34&amp;$B197,'BASES DE DATOS'!$F$3:$J$1796,4,0))=TRUE,"",$B197&amp;" "&amp;VLOOKUP(C$34&amp;$B197,'BASES DE DATOS'!$F$3:$J$1796,4,0)))</f>
        <v>#REF!</v>
      </c>
      <c r="D197" t="e">
        <f>IF(LEN(D$34&amp;$B197)&lt;&gt;20,"",IF(ISERROR(VLOOKUP(D$34&amp;$B197,'BASES DE DATOS'!$F$3:$J$1796,4,0))=TRUE,"",$B197&amp;" "&amp;VLOOKUP(D$34&amp;$B197,'BASES DE DATOS'!$F$3:$J$1796,4,0)))</f>
        <v>#REF!</v>
      </c>
      <c r="E197" t="e">
        <f>IF(LEN(E$34&amp;$B197)&lt;&gt;20,"",IF(ISERROR(VLOOKUP(E$34&amp;$B197,'BASES DE DATOS'!$F$3:$J$1796,4,0))=TRUE,"",$B197&amp;" "&amp;VLOOKUP(E$34&amp;$B197,'BASES DE DATOS'!$F$3:$J$1796,4,0)))</f>
        <v>#REF!</v>
      </c>
      <c r="F197" t="e">
        <f>IF(LEN(F$34&amp;$B197)&lt;&gt;20,"",IF(ISERROR(VLOOKUP(F$34&amp;$B197,'BASES DE DATOS'!$F$3:$J$1796,4,0))=TRUE,"",$B197&amp;" "&amp;VLOOKUP(F$34&amp;$B197,'BASES DE DATOS'!$F$3:$J$1796,4,0)))</f>
        <v>#REF!</v>
      </c>
      <c r="G197" t="e">
        <f>IF(LEN(G$34&amp;$B197)&lt;&gt;20,"",IF(ISERROR(VLOOKUP(G$34&amp;$B197,'BASES DE DATOS'!$F$3:$J$1796,4,0))=TRUE,"",$B197&amp;" "&amp;VLOOKUP(G$34&amp;$B197,'BASES DE DATOS'!$F$3:$J$1796,4,0)))</f>
        <v>#REF!</v>
      </c>
      <c r="H197" t="e">
        <f>IF(LEN(H$34&amp;$B197)&lt;&gt;20,"",IF(ISERROR(VLOOKUP(H$34&amp;$B197,'BASES DE DATOS'!$F$3:$J$1796,4,0))=TRUE,"",$B197&amp;" "&amp;VLOOKUP(H$34&amp;$B197,'BASES DE DATOS'!$F$3:$J$1796,4,0)))</f>
        <v>#REF!</v>
      </c>
      <c r="I197" t="e">
        <f>IF(LEN(I$34&amp;$B197)&lt;&gt;20,"",IF(ISERROR(VLOOKUP(I$34&amp;$B197,'BASES DE DATOS'!$F$3:$J$1796,4,0))=TRUE,"",$B197&amp;" "&amp;VLOOKUP(I$34&amp;$B197,'BASES DE DATOS'!$F$3:$J$1796,4,0)))</f>
        <v>#REF!</v>
      </c>
      <c r="J197" t="e">
        <f>IF(LEN(J$34&amp;$B197)&lt;&gt;20,"",IF(ISERROR(VLOOKUP(J$34&amp;$B197,'BASES DE DATOS'!$F$3:$J$1796,4,0))=TRUE,"",$B197&amp;" "&amp;VLOOKUP(J$34&amp;$B197,'BASES DE DATOS'!$F$3:$J$1796,4,0)))</f>
        <v>#REF!</v>
      </c>
      <c r="K197" t="e">
        <f>IF(LEN(K$34&amp;$B197)&lt;&gt;20,"",IF(ISERROR(VLOOKUP(K$34&amp;$B197,'BASES DE DATOS'!$F$3:$J$1796,4,0))=TRUE,"",$B197&amp;" "&amp;VLOOKUP(K$34&amp;$B197,'BASES DE DATOS'!$F$3:$J$1796,4,0)))</f>
        <v>#REF!</v>
      </c>
      <c r="L197" t="e">
        <f>IF(LEN(L$34&amp;$B197)&lt;&gt;20,"",IF(ISERROR(VLOOKUP(L$34&amp;$B197,'BASES DE DATOS'!$F$3:$J$1796,4,0))=TRUE,"",$B197&amp;" "&amp;VLOOKUP(L$34&amp;$B197,'BASES DE DATOS'!$F$3:$J$1796,4,0)))</f>
        <v>#REF!</v>
      </c>
      <c r="M197" t="e">
        <f>IF(LEN(M$34&amp;$B197)&lt;&gt;20,"",IF(ISERROR(VLOOKUP(M$34&amp;$B197,'BASES DE DATOS'!$F$3:$J$1796,4,0))=TRUE,"",$B197&amp;" "&amp;VLOOKUP(M$34&amp;$B197,'BASES DE DATOS'!$F$3:$J$1796,4,0)))</f>
        <v>#REF!</v>
      </c>
      <c r="N197" t="e">
        <f>IF(LEN(N$34&amp;$B197)&lt;&gt;20,"",IF(ISERROR(VLOOKUP(N$34&amp;$B197,'BASES DE DATOS'!$F$3:$J$1796,4,0))=TRUE,"",$B197&amp;" "&amp;VLOOKUP(N$34&amp;$B197,'BASES DE DATOS'!$F$3:$J$1796,4,0)))</f>
        <v>#REF!</v>
      </c>
      <c r="O197" t="e">
        <f>IF(LEN(O$34&amp;$B197)&lt;&gt;20,"",IF(ISERROR(VLOOKUP(O$34&amp;$B197,'BASES DE DATOS'!$F$3:$J$1796,4,0))=TRUE,"",$B197&amp;" "&amp;VLOOKUP(O$34&amp;$B197,'BASES DE DATOS'!$F$3:$J$1796,4,0)))</f>
        <v>#REF!</v>
      </c>
      <c r="P197" t="e">
        <f>IF(LEN(P$34&amp;$B197)&lt;&gt;20,"",IF(ISERROR(VLOOKUP(P$34&amp;$B197,'BASES DE DATOS'!$F$3:$J$1796,4,0))=TRUE,"",$B197&amp;" "&amp;VLOOKUP(P$34&amp;$B197,'BASES DE DATOS'!$F$3:$J$1796,4,0)))</f>
        <v>#REF!</v>
      </c>
      <c r="Q197" t="e">
        <f>IF(LEN(Q$34&amp;$B197)&lt;&gt;20,"",IF(ISERROR(VLOOKUP(Q$34&amp;$B197,'BASES DE DATOS'!$F$3:$J$1796,4,0))=TRUE,"",$B197&amp;" "&amp;VLOOKUP(Q$34&amp;$B197,'BASES DE DATOS'!$F$3:$J$1796,4,0)))</f>
        <v>#REF!</v>
      </c>
      <c r="R197" t="e">
        <f>IF(LEN(R$34&amp;$B197)&lt;&gt;20,"",IF(ISERROR(VLOOKUP(R$34&amp;$B197,'BASES DE DATOS'!$F$3:$J$1796,4,0))=TRUE,"",$B197&amp;" "&amp;VLOOKUP(R$34&amp;$B197,'BASES DE DATOS'!$F$3:$J$1796,4,0)))</f>
        <v>#REF!</v>
      </c>
      <c r="S197" t="e">
        <f>IF(LEN(S$34&amp;$B197)&lt;&gt;20,"",IF(ISERROR(VLOOKUP(S$34&amp;$B197,'BASES DE DATOS'!$F$3:$J$1796,4,0))=TRUE,"",$B197&amp;" "&amp;VLOOKUP(S$34&amp;$B197,'BASES DE DATOS'!$F$3:$J$1796,4,0)))</f>
        <v>#REF!</v>
      </c>
      <c r="T197" t="e">
        <f>IF(LEN(T$34&amp;$B197)&lt;&gt;20,"",IF(ISERROR(VLOOKUP(T$34&amp;$B197,'BASES DE DATOS'!$F$3:$J$1796,4,0))=TRUE,"",$B197&amp;" "&amp;VLOOKUP(T$34&amp;$B197,'BASES DE DATOS'!$F$3:$J$1796,4,0)))</f>
        <v>#REF!</v>
      </c>
      <c r="U197" t="e">
        <f>IF(LEN(U$34&amp;$B197)&lt;&gt;20,"",IF(ISERROR(VLOOKUP(U$34&amp;$B197,'BASES DE DATOS'!$F$3:$J$1796,4,0))=TRUE,"",$B197&amp;" "&amp;VLOOKUP(U$34&amp;$B197,'BASES DE DATOS'!$F$3:$J$1796,4,0)))</f>
        <v>#REF!</v>
      </c>
      <c r="V197" t="e">
        <f>IF(LEN(V$34&amp;$B197)&lt;&gt;20,"",IF(ISERROR(VLOOKUP(V$34&amp;$B197,'BASES DE DATOS'!$F$3:$J$1796,4,0))=TRUE,"",$B197&amp;" "&amp;VLOOKUP(V$34&amp;$B197,'BASES DE DATOS'!$F$3:$J$1796,4,0)))</f>
        <v>#REF!</v>
      </c>
    </row>
    <row r="198" spans="1:22" x14ac:dyDescent="0.2">
      <c r="A198">
        <f t="shared" si="1"/>
        <v>1011</v>
      </c>
      <c r="B198" s="2" t="s">
        <v>187</v>
      </c>
      <c r="C198" t="e">
        <f>IF(LEN(C$34&amp;$B198)&lt;&gt;20,"",IF(ISERROR(VLOOKUP(C$34&amp;$B198,'BASES DE DATOS'!$F$3:$J$1796,4,0))=TRUE,"",$B198&amp;" "&amp;VLOOKUP(C$34&amp;$B198,'BASES DE DATOS'!$F$3:$J$1796,4,0)))</f>
        <v>#REF!</v>
      </c>
      <c r="D198" t="e">
        <f>IF(LEN(D$34&amp;$B198)&lt;&gt;20,"",IF(ISERROR(VLOOKUP(D$34&amp;$B198,'BASES DE DATOS'!$F$3:$J$1796,4,0))=TRUE,"",$B198&amp;" "&amp;VLOOKUP(D$34&amp;$B198,'BASES DE DATOS'!$F$3:$J$1796,4,0)))</f>
        <v>#REF!</v>
      </c>
      <c r="E198" t="e">
        <f>IF(LEN(E$34&amp;$B198)&lt;&gt;20,"",IF(ISERROR(VLOOKUP(E$34&amp;$B198,'BASES DE DATOS'!$F$3:$J$1796,4,0))=TRUE,"",$B198&amp;" "&amp;VLOOKUP(E$34&amp;$B198,'BASES DE DATOS'!$F$3:$J$1796,4,0)))</f>
        <v>#REF!</v>
      </c>
      <c r="F198" t="e">
        <f>IF(LEN(F$34&amp;$B198)&lt;&gt;20,"",IF(ISERROR(VLOOKUP(F$34&amp;$B198,'BASES DE DATOS'!$F$3:$J$1796,4,0))=TRUE,"",$B198&amp;" "&amp;VLOOKUP(F$34&amp;$B198,'BASES DE DATOS'!$F$3:$J$1796,4,0)))</f>
        <v>#REF!</v>
      </c>
      <c r="G198" t="e">
        <f>IF(LEN(G$34&amp;$B198)&lt;&gt;20,"",IF(ISERROR(VLOOKUP(G$34&amp;$B198,'BASES DE DATOS'!$F$3:$J$1796,4,0))=TRUE,"",$B198&amp;" "&amp;VLOOKUP(G$34&amp;$B198,'BASES DE DATOS'!$F$3:$J$1796,4,0)))</f>
        <v>#REF!</v>
      </c>
      <c r="H198" t="e">
        <f>IF(LEN(H$34&amp;$B198)&lt;&gt;20,"",IF(ISERROR(VLOOKUP(H$34&amp;$B198,'BASES DE DATOS'!$F$3:$J$1796,4,0))=TRUE,"",$B198&amp;" "&amp;VLOOKUP(H$34&amp;$B198,'BASES DE DATOS'!$F$3:$J$1796,4,0)))</f>
        <v>#REF!</v>
      </c>
      <c r="I198" t="e">
        <f>IF(LEN(I$34&amp;$B198)&lt;&gt;20,"",IF(ISERROR(VLOOKUP(I$34&amp;$B198,'BASES DE DATOS'!$F$3:$J$1796,4,0))=TRUE,"",$B198&amp;" "&amp;VLOOKUP(I$34&amp;$B198,'BASES DE DATOS'!$F$3:$J$1796,4,0)))</f>
        <v>#REF!</v>
      </c>
      <c r="J198" t="e">
        <f>IF(LEN(J$34&amp;$B198)&lt;&gt;20,"",IF(ISERROR(VLOOKUP(J$34&amp;$B198,'BASES DE DATOS'!$F$3:$J$1796,4,0))=TRUE,"",$B198&amp;" "&amp;VLOOKUP(J$34&amp;$B198,'BASES DE DATOS'!$F$3:$J$1796,4,0)))</f>
        <v>#REF!</v>
      </c>
      <c r="K198" t="e">
        <f>IF(LEN(K$34&amp;$B198)&lt;&gt;20,"",IF(ISERROR(VLOOKUP(K$34&amp;$B198,'BASES DE DATOS'!$F$3:$J$1796,4,0))=TRUE,"",$B198&amp;" "&amp;VLOOKUP(K$34&amp;$B198,'BASES DE DATOS'!$F$3:$J$1796,4,0)))</f>
        <v>#REF!</v>
      </c>
      <c r="L198" t="e">
        <f>IF(LEN(L$34&amp;$B198)&lt;&gt;20,"",IF(ISERROR(VLOOKUP(L$34&amp;$B198,'BASES DE DATOS'!$F$3:$J$1796,4,0))=TRUE,"",$B198&amp;" "&amp;VLOOKUP(L$34&amp;$B198,'BASES DE DATOS'!$F$3:$J$1796,4,0)))</f>
        <v>#REF!</v>
      </c>
      <c r="M198" t="e">
        <f>IF(LEN(M$34&amp;$B198)&lt;&gt;20,"",IF(ISERROR(VLOOKUP(M$34&amp;$B198,'BASES DE DATOS'!$F$3:$J$1796,4,0))=TRUE,"",$B198&amp;" "&amp;VLOOKUP(M$34&amp;$B198,'BASES DE DATOS'!$F$3:$J$1796,4,0)))</f>
        <v>#REF!</v>
      </c>
      <c r="N198" t="e">
        <f>IF(LEN(N$34&amp;$B198)&lt;&gt;20,"",IF(ISERROR(VLOOKUP(N$34&amp;$B198,'BASES DE DATOS'!$F$3:$J$1796,4,0))=TRUE,"",$B198&amp;" "&amp;VLOOKUP(N$34&amp;$B198,'BASES DE DATOS'!$F$3:$J$1796,4,0)))</f>
        <v>#REF!</v>
      </c>
      <c r="O198" t="e">
        <f>IF(LEN(O$34&amp;$B198)&lt;&gt;20,"",IF(ISERROR(VLOOKUP(O$34&amp;$B198,'BASES DE DATOS'!$F$3:$J$1796,4,0))=TRUE,"",$B198&amp;" "&amp;VLOOKUP(O$34&amp;$B198,'BASES DE DATOS'!$F$3:$J$1796,4,0)))</f>
        <v>#REF!</v>
      </c>
      <c r="P198" t="e">
        <f>IF(LEN(P$34&amp;$B198)&lt;&gt;20,"",IF(ISERROR(VLOOKUP(P$34&amp;$B198,'BASES DE DATOS'!$F$3:$J$1796,4,0))=TRUE,"",$B198&amp;" "&amp;VLOOKUP(P$34&amp;$B198,'BASES DE DATOS'!$F$3:$J$1796,4,0)))</f>
        <v>#REF!</v>
      </c>
      <c r="Q198" t="e">
        <f>IF(LEN(Q$34&amp;$B198)&lt;&gt;20,"",IF(ISERROR(VLOOKUP(Q$34&amp;$B198,'BASES DE DATOS'!$F$3:$J$1796,4,0))=TRUE,"",$B198&amp;" "&amp;VLOOKUP(Q$34&amp;$B198,'BASES DE DATOS'!$F$3:$J$1796,4,0)))</f>
        <v>#REF!</v>
      </c>
      <c r="R198" t="e">
        <f>IF(LEN(R$34&amp;$B198)&lt;&gt;20,"",IF(ISERROR(VLOOKUP(R$34&amp;$B198,'BASES DE DATOS'!$F$3:$J$1796,4,0))=TRUE,"",$B198&amp;" "&amp;VLOOKUP(R$34&amp;$B198,'BASES DE DATOS'!$F$3:$J$1796,4,0)))</f>
        <v>#REF!</v>
      </c>
      <c r="S198" t="e">
        <f>IF(LEN(S$34&amp;$B198)&lt;&gt;20,"",IF(ISERROR(VLOOKUP(S$34&amp;$B198,'BASES DE DATOS'!$F$3:$J$1796,4,0))=TRUE,"",$B198&amp;" "&amp;VLOOKUP(S$34&amp;$B198,'BASES DE DATOS'!$F$3:$J$1796,4,0)))</f>
        <v>#REF!</v>
      </c>
      <c r="T198" t="e">
        <f>IF(LEN(T$34&amp;$B198)&lt;&gt;20,"",IF(ISERROR(VLOOKUP(T$34&amp;$B198,'BASES DE DATOS'!$F$3:$J$1796,4,0))=TRUE,"",$B198&amp;" "&amp;VLOOKUP(T$34&amp;$B198,'BASES DE DATOS'!$F$3:$J$1796,4,0)))</f>
        <v>#REF!</v>
      </c>
      <c r="U198" t="e">
        <f>IF(LEN(U$34&amp;$B198)&lt;&gt;20,"",IF(ISERROR(VLOOKUP(U$34&amp;$B198,'BASES DE DATOS'!$F$3:$J$1796,4,0))=TRUE,"",$B198&amp;" "&amp;VLOOKUP(U$34&amp;$B198,'BASES DE DATOS'!$F$3:$J$1796,4,0)))</f>
        <v>#REF!</v>
      </c>
      <c r="V198" t="e">
        <f>IF(LEN(V$34&amp;$B198)&lt;&gt;20,"",IF(ISERROR(VLOOKUP(V$34&amp;$B198,'BASES DE DATOS'!$F$3:$J$1796,4,0))=TRUE,"",$B198&amp;" "&amp;VLOOKUP(V$34&amp;$B198,'BASES DE DATOS'!$F$3:$J$1796,4,0)))</f>
        <v>#REF!</v>
      </c>
    </row>
    <row r="199" spans="1:22" x14ac:dyDescent="0.2">
      <c r="A199">
        <f t="shared" si="1"/>
        <v>1017</v>
      </c>
      <c r="B199" s="2" t="s">
        <v>188</v>
      </c>
      <c r="C199" t="e">
        <f>IF(LEN(C$34&amp;$B199)&lt;&gt;20,"",IF(ISERROR(VLOOKUP(C$34&amp;$B199,'BASES DE DATOS'!$F$3:$J$1796,4,0))=TRUE,"",$B199&amp;" "&amp;VLOOKUP(C$34&amp;$B199,'BASES DE DATOS'!$F$3:$J$1796,4,0)))</f>
        <v>#REF!</v>
      </c>
      <c r="D199" t="e">
        <f>IF(LEN(D$34&amp;$B199)&lt;&gt;20,"",IF(ISERROR(VLOOKUP(D$34&amp;$B199,'BASES DE DATOS'!$F$3:$J$1796,4,0))=TRUE,"",$B199&amp;" "&amp;VLOOKUP(D$34&amp;$B199,'BASES DE DATOS'!$F$3:$J$1796,4,0)))</f>
        <v>#REF!</v>
      </c>
      <c r="E199" t="e">
        <f>IF(LEN(E$34&amp;$B199)&lt;&gt;20,"",IF(ISERROR(VLOOKUP(E$34&amp;$B199,'BASES DE DATOS'!$F$3:$J$1796,4,0))=TRUE,"",$B199&amp;" "&amp;VLOOKUP(E$34&amp;$B199,'BASES DE DATOS'!$F$3:$J$1796,4,0)))</f>
        <v>#REF!</v>
      </c>
      <c r="F199" t="e">
        <f>IF(LEN(F$34&amp;$B199)&lt;&gt;20,"",IF(ISERROR(VLOOKUP(F$34&amp;$B199,'BASES DE DATOS'!$F$3:$J$1796,4,0))=TRUE,"",$B199&amp;" "&amp;VLOOKUP(F$34&amp;$B199,'BASES DE DATOS'!$F$3:$J$1796,4,0)))</f>
        <v>#REF!</v>
      </c>
      <c r="G199" t="e">
        <f>IF(LEN(G$34&amp;$B199)&lt;&gt;20,"",IF(ISERROR(VLOOKUP(G$34&amp;$B199,'BASES DE DATOS'!$F$3:$J$1796,4,0))=TRUE,"",$B199&amp;" "&amp;VLOOKUP(G$34&amp;$B199,'BASES DE DATOS'!$F$3:$J$1796,4,0)))</f>
        <v>#REF!</v>
      </c>
      <c r="H199" t="e">
        <f>IF(LEN(H$34&amp;$B199)&lt;&gt;20,"",IF(ISERROR(VLOOKUP(H$34&amp;$B199,'BASES DE DATOS'!$F$3:$J$1796,4,0))=TRUE,"",$B199&amp;" "&amp;VLOOKUP(H$34&amp;$B199,'BASES DE DATOS'!$F$3:$J$1796,4,0)))</f>
        <v>#REF!</v>
      </c>
      <c r="I199" t="e">
        <f>IF(LEN(I$34&amp;$B199)&lt;&gt;20,"",IF(ISERROR(VLOOKUP(I$34&amp;$B199,'BASES DE DATOS'!$F$3:$J$1796,4,0))=TRUE,"",$B199&amp;" "&amp;VLOOKUP(I$34&amp;$B199,'BASES DE DATOS'!$F$3:$J$1796,4,0)))</f>
        <v>#REF!</v>
      </c>
      <c r="J199" t="e">
        <f>IF(LEN(J$34&amp;$B199)&lt;&gt;20,"",IF(ISERROR(VLOOKUP(J$34&amp;$B199,'BASES DE DATOS'!$F$3:$J$1796,4,0))=TRUE,"",$B199&amp;" "&amp;VLOOKUP(J$34&amp;$B199,'BASES DE DATOS'!$F$3:$J$1796,4,0)))</f>
        <v>#REF!</v>
      </c>
      <c r="K199" t="e">
        <f>IF(LEN(K$34&amp;$B199)&lt;&gt;20,"",IF(ISERROR(VLOOKUP(K$34&amp;$B199,'BASES DE DATOS'!$F$3:$J$1796,4,0))=TRUE,"",$B199&amp;" "&amp;VLOOKUP(K$34&amp;$B199,'BASES DE DATOS'!$F$3:$J$1796,4,0)))</f>
        <v>#REF!</v>
      </c>
      <c r="L199" t="e">
        <f>IF(LEN(L$34&amp;$B199)&lt;&gt;20,"",IF(ISERROR(VLOOKUP(L$34&amp;$B199,'BASES DE DATOS'!$F$3:$J$1796,4,0))=TRUE,"",$B199&amp;" "&amp;VLOOKUP(L$34&amp;$B199,'BASES DE DATOS'!$F$3:$J$1796,4,0)))</f>
        <v>#REF!</v>
      </c>
      <c r="M199" t="e">
        <f>IF(LEN(M$34&amp;$B199)&lt;&gt;20,"",IF(ISERROR(VLOOKUP(M$34&amp;$B199,'BASES DE DATOS'!$F$3:$J$1796,4,0))=TRUE,"",$B199&amp;" "&amp;VLOOKUP(M$34&amp;$B199,'BASES DE DATOS'!$F$3:$J$1796,4,0)))</f>
        <v>#REF!</v>
      </c>
      <c r="N199" t="e">
        <f>IF(LEN(N$34&amp;$B199)&lt;&gt;20,"",IF(ISERROR(VLOOKUP(N$34&amp;$B199,'BASES DE DATOS'!$F$3:$J$1796,4,0))=TRUE,"",$B199&amp;" "&amp;VLOOKUP(N$34&amp;$B199,'BASES DE DATOS'!$F$3:$J$1796,4,0)))</f>
        <v>#REF!</v>
      </c>
      <c r="O199" t="e">
        <f>IF(LEN(O$34&amp;$B199)&lt;&gt;20,"",IF(ISERROR(VLOOKUP(O$34&amp;$B199,'BASES DE DATOS'!$F$3:$J$1796,4,0))=TRUE,"",$B199&amp;" "&amp;VLOOKUP(O$34&amp;$B199,'BASES DE DATOS'!$F$3:$J$1796,4,0)))</f>
        <v>#REF!</v>
      </c>
      <c r="P199" t="e">
        <f>IF(LEN(P$34&amp;$B199)&lt;&gt;20,"",IF(ISERROR(VLOOKUP(P$34&amp;$B199,'BASES DE DATOS'!$F$3:$J$1796,4,0))=TRUE,"",$B199&amp;" "&amp;VLOOKUP(P$34&amp;$B199,'BASES DE DATOS'!$F$3:$J$1796,4,0)))</f>
        <v>#REF!</v>
      </c>
      <c r="Q199" t="e">
        <f>IF(LEN(Q$34&amp;$B199)&lt;&gt;20,"",IF(ISERROR(VLOOKUP(Q$34&amp;$B199,'BASES DE DATOS'!$F$3:$J$1796,4,0))=TRUE,"",$B199&amp;" "&amp;VLOOKUP(Q$34&amp;$B199,'BASES DE DATOS'!$F$3:$J$1796,4,0)))</f>
        <v>#REF!</v>
      </c>
      <c r="R199" t="e">
        <f>IF(LEN(R$34&amp;$B199)&lt;&gt;20,"",IF(ISERROR(VLOOKUP(R$34&amp;$B199,'BASES DE DATOS'!$F$3:$J$1796,4,0))=TRUE,"",$B199&amp;" "&amp;VLOOKUP(R$34&amp;$B199,'BASES DE DATOS'!$F$3:$J$1796,4,0)))</f>
        <v>#REF!</v>
      </c>
      <c r="S199" t="e">
        <f>IF(LEN(S$34&amp;$B199)&lt;&gt;20,"",IF(ISERROR(VLOOKUP(S$34&amp;$B199,'BASES DE DATOS'!$F$3:$J$1796,4,0))=TRUE,"",$B199&amp;" "&amp;VLOOKUP(S$34&amp;$B199,'BASES DE DATOS'!$F$3:$J$1796,4,0)))</f>
        <v>#REF!</v>
      </c>
      <c r="T199" t="e">
        <f>IF(LEN(T$34&amp;$B199)&lt;&gt;20,"",IF(ISERROR(VLOOKUP(T$34&amp;$B199,'BASES DE DATOS'!$F$3:$J$1796,4,0))=TRUE,"",$B199&amp;" "&amp;VLOOKUP(T$34&amp;$B199,'BASES DE DATOS'!$F$3:$J$1796,4,0)))</f>
        <v>#REF!</v>
      </c>
      <c r="U199" t="e">
        <f>IF(LEN(U$34&amp;$B199)&lt;&gt;20,"",IF(ISERROR(VLOOKUP(U$34&amp;$B199,'BASES DE DATOS'!$F$3:$J$1796,4,0))=TRUE,"",$B199&amp;" "&amp;VLOOKUP(U$34&amp;$B199,'BASES DE DATOS'!$F$3:$J$1796,4,0)))</f>
        <v>#REF!</v>
      </c>
      <c r="V199" t="e">
        <f>IF(LEN(V$34&amp;$B199)&lt;&gt;20,"",IF(ISERROR(VLOOKUP(V$34&amp;$B199,'BASES DE DATOS'!$F$3:$J$1796,4,0))=TRUE,"",$B199&amp;" "&amp;VLOOKUP(V$34&amp;$B199,'BASES DE DATOS'!$F$3:$J$1796,4,0)))</f>
        <v>#REF!</v>
      </c>
    </row>
    <row r="200" spans="1:22" x14ac:dyDescent="0.2">
      <c r="A200">
        <f t="shared" si="1"/>
        <v>1023</v>
      </c>
      <c r="B200" s="2" t="s">
        <v>189</v>
      </c>
      <c r="C200" t="e">
        <f>IF(LEN(C$34&amp;$B200)&lt;&gt;20,"",IF(ISERROR(VLOOKUP(C$34&amp;$B200,'BASES DE DATOS'!$F$3:$J$1796,4,0))=TRUE,"",$B200&amp;" "&amp;VLOOKUP(C$34&amp;$B200,'BASES DE DATOS'!$F$3:$J$1796,4,0)))</f>
        <v>#REF!</v>
      </c>
      <c r="D200" t="e">
        <f>IF(LEN(D$34&amp;$B200)&lt;&gt;20,"",IF(ISERROR(VLOOKUP(D$34&amp;$B200,'BASES DE DATOS'!$F$3:$J$1796,4,0))=TRUE,"",$B200&amp;" "&amp;VLOOKUP(D$34&amp;$B200,'BASES DE DATOS'!$F$3:$J$1796,4,0)))</f>
        <v>#REF!</v>
      </c>
      <c r="E200" t="e">
        <f>IF(LEN(E$34&amp;$B200)&lt;&gt;20,"",IF(ISERROR(VLOOKUP(E$34&amp;$B200,'BASES DE DATOS'!$F$3:$J$1796,4,0))=TRUE,"",$B200&amp;" "&amp;VLOOKUP(E$34&amp;$B200,'BASES DE DATOS'!$F$3:$J$1796,4,0)))</f>
        <v>#REF!</v>
      </c>
      <c r="F200" t="e">
        <f>IF(LEN(F$34&amp;$B200)&lt;&gt;20,"",IF(ISERROR(VLOOKUP(F$34&amp;$B200,'BASES DE DATOS'!$F$3:$J$1796,4,0))=TRUE,"",$B200&amp;" "&amp;VLOOKUP(F$34&amp;$B200,'BASES DE DATOS'!$F$3:$J$1796,4,0)))</f>
        <v>#REF!</v>
      </c>
      <c r="G200" t="e">
        <f>IF(LEN(G$34&amp;$B200)&lt;&gt;20,"",IF(ISERROR(VLOOKUP(G$34&amp;$B200,'BASES DE DATOS'!$F$3:$J$1796,4,0))=TRUE,"",$B200&amp;" "&amp;VLOOKUP(G$34&amp;$B200,'BASES DE DATOS'!$F$3:$J$1796,4,0)))</f>
        <v>#REF!</v>
      </c>
      <c r="H200" t="e">
        <f>IF(LEN(H$34&amp;$B200)&lt;&gt;20,"",IF(ISERROR(VLOOKUP(H$34&amp;$B200,'BASES DE DATOS'!$F$3:$J$1796,4,0))=TRUE,"",$B200&amp;" "&amp;VLOOKUP(H$34&amp;$B200,'BASES DE DATOS'!$F$3:$J$1796,4,0)))</f>
        <v>#REF!</v>
      </c>
      <c r="I200" t="e">
        <f>IF(LEN(I$34&amp;$B200)&lt;&gt;20,"",IF(ISERROR(VLOOKUP(I$34&amp;$B200,'BASES DE DATOS'!$F$3:$J$1796,4,0))=TRUE,"",$B200&amp;" "&amp;VLOOKUP(I$34&amp;$B200,'BASES DE DATOS'!$F$3:$J$1796,4,0)))</f>
        <v>#REF!</v>
      </c>
      <c r="J200" t="e">
        <f>IF(LEN(J$34&amp;$B200)&lt;&gt;20,"",IF(ISERROR(VLOOKUP(J$34&amp;$B200,'BASES DE DATOS'!$F$3:$J$1796,4,0))=TRUE,"",$B200&amp;" "&amp;VLOOKUP(J$34&amp;$B200,'BASES DE DATOS'!$F$3:$J$1796,4,0)))</f>
        <v>#REF!</v>
      </c>
      <c r="K200" t="e">
        <f>IF(LEN(K$34&amp;$B200)&lt;&gt;20,"",IF(ISERROR(VLOOKUP(K$34&amp;$B200,'BASES DE DATOS'!$F$3:$J$1796,4,0))=TRUE,"",$B200&amp;" "&amp;VLOOKUP(K$34&amp;$B200,'BASES DE DATOS'!$F$3:$J$1796,4,0)))</f>
        <v>#REF!</v>
      </c>
      <c r="L200" t="e">
        <f>IF(LEN(L$34&amp;$B200)&lt;&gt;20,"",IF(ISERROR(VLOOKUP(L$34&amp;$B200,'BASES DE DATOS'!$F$3:$J$1796,4,0))=TRUE,"",$B200&amp;" "&amp;VLOOKUP(L$34&amp;$B200,'BASES DE DATOS'!$F$3:$J$1796,4,0)))</f>
        <v>#REF!</v>
      </c>
      <c r="M200" t="e">
        <f>IF(LEN(M$34&amp;$B200)&lt;&gt;20,"",IF(ISERROR(VLOOKUP(M$34&amp;$B200,'BASES DE DATOS'!$F$3:$J$1796,4,0))=TRUE,"",$B200&amp;" "&amp;VLOOKUP(M$34&amp;$B200,'BASES DE DATOS'!$F$3:$J$1796,4,0)))</f>
        <v>#REF!</v>
      </c>
      <c r="N200" t="e">
        <f>IF(LEN(N$34&amp;$B200)&lt;&gt;20,"",IF(ISERROR(VLOOKUP(N$34&amp;$B200,'BASES DE DATOS'!$F$3:$J$1796,4,0))=TRUE,"",$B200&amp;" "&amp;VLOOKUP(N$34&amp;$B200,'BASES DE DATOS'!$F$3:$J$1796,4,0)))</f>
        <v>#REF!</v>
      </c>
      <c r="O200" t="e">
        <f>IF(LEN(O$34&amp;$B200)&lt;&gt;20,"",IF(ISERROR(VLOOKUP(O$34&amp;$B200,'BASES DE DATOS'!$F$3:$J$1796,4,0))=TRUE,"",$B200&amp;" "&amp;VLOOKUP(O$34&amp;$B200,'BASES DE DATOS'!$F$3:$J$1796,4,0)))</f>
        <v>#REF!</v>
      </c>
      <c r="P200" t="e">
        <f>IF(LEN(P$34&amp;$B200)&lt;&gt;20,"",IF(ISERROR(VLOOKUP(P$34&amp;$B200,'BASES DE DATOS'!$F$3:$J$1796,4,0))=TRUE,"",$B200&amp;" "&amp;VLOOKUP(P$34&amp;$B200,'BASES DE DATOS'!$F$3:$J$1796,4,0)))</f>
        <v>#REF!</v>
      </c>
      <c r="Q200" t="e">
        <f>IF(LEN(Q$34&amp;$B200)&lt;&gt;20,"",IF(ISERROR(VLOOKUP(Q$34&amp;$B200,'BASES DE DATOS'!$F$3:$J$1796,4,0))=TRUE,"",$B200&amp;" "&amp;VLOOKUP(Q$34&amp;$B200,'BASES DE DATOS'!$F$3:$J$1796,4,0)))</f>
        <v>#REF!</v>
      </c>
      <c r="R200" t="e">
        <f>IF(LEN(R$34&amp;$B200)&lt;&gt;20,"",IF(ISERROR(VLOOKUP(R$34&amp;$B200,'BASES DE DATOS'!$F$3:$J$1796,4,0))=TRUE,"",$B200&amp;" "&amp;VLOOKUP(R$34&amp;$B200,'BASES DE DATOS'!$F$3:$J$1796,4,0)))</f>
        <v>#REF!</v>
      </c>
      <c r="S200" t="e">
        <f>IF(LEN(S$34&amp;$B200)&lt;&gt;20,"",IF(ISERROR(VLOOKUP(S$34&amp;$B200,'BASES DE DATOS'!$F$3:$J$1796,4,0))=TRUE,"",$B200&amp;" "&amp;VLOOKUP(S$34&amp;$B200,'BASES DE DATOS'!$F$3:$J$1796,4,0)))</f>
        <v>#REF!</v>
      </c>
      <c r="T200" t="e">
        <f>IF(LEN(T$34&amp;$B200)&lt;&gt;20,"",IF(ISERROR(VLOOKUP(T$34&amp;$B200,'BASES DE DATOS'!$F$3:$J$1796,4,0))=TRUE,"",$B200&amp;" "&amp;VLOOKUP(T$34&amp;$B200,'BASES DE DATOS'!$F$3:$J$1796,4,0)))</f>
        <v>#REF!</v>
      </c>
      <c r="U200" t="e">
        <f>IF(LEN(U$34&amp;$B200)&lt;&gt;20,"",IF(ISERROR(VLOOKUP(U$34&amp;$B200,'BASES DE DATOS'!$F$3:$J$1796,4,0))=TRUE,"",$B200&amp;" "&amp;VLOOKUP(U$34&amp;$B200,'BASES DE DATOS'!$F$3:$J$1796,4,0)))</f>
        <v>#REF!</v>
      </c>
      <c r="V200" t="e">
        <f>IF(LEN(V$34&amp;$B200)&lt;&gt;20,"",IF(ISERROR(VLOOKUP(V$34&amp;$B200,'BASES DE DATOS'!$F$3:$J$1796,4,0))=TRUE,"",$B200&amp;" "&amp;VLOOKUP(V$34&amp;$B200,'BASES DE DATOS'!$F$3:$J$1796,4,0)))</f>
        <v>#REF!</v>
      </c>
    </row>
    <row r="201" spans="1:22" x14ac:dyDescent="0.2">
      <c r="A201">
        <f t="shared" si="1"/>
        <v>1029</v>
      </c>
      <c r="B201" s="2" t="s">
        <v>190</v>
      </c>
      <c r="C201" t="e">
        <f>IF(LEN(C$34&amp;$B201)&lt;&gt;20,"",IF(ISERROR(VLOOKUP(C$34&amp;$B201,'BASES DE DATOS'!$F$3:$J$1796,4,0))=TRUE,"",$B201&amp;" "&amp;VLOOKUP(C$34&amp;$B201,'BASES DE DATOS'!$F$3:$J$1796,4,0)))</f>
        <v>#REF!</v>
      </c>
      <c r="D201" t="e">
        <f>IF(LEN(D$34&amp;$B201)&lt;&gt;20,"",IF(ISERROR(VLOOKUP(D$34&amp;$B201,'BASES DE DATOS'!$F$3:$J$1796,4,0))=TRUE,"",$B201&amp;" "&amp;VLOOKUP(D$34&amp;$B201,'BASES DE DATOS'!$F$3:$J$1796,4,0)))</f>
        <v>#REF!</v>
      </c>
      <c r="E201" t="e">
        <f>IF(LEN(E$34&amp;$B201)&lt;&gt;20,"",IF(ISERROR(VLOOKUP(E$34&amp;$B201,'BASES DE DATOS'!$F$3:$J$1796,4,0))=TRUE,"",$B201&amp;" "&amp;VLOOKUP(E$34&amp;$B201,'BASES DE DATOS'!$F$3:$J$1796,4,0)))</f>
        <v>#REF!</v>
      </c>
      <c r="F201" t="e">
        <f>IF(LEN(F$34&amp;$B201)&lt;&gt;20,"",IF(ISERROR(VLOOKUP(F$34&amp;$B201,'BASES DE DATOS'!$F$3:$J$1796,4,0))=TRUE,"",$B201&amp;" "&amp;VLOOKUP(F$34&amp;$B201,'BASES DE DATOS'!$F$3:$J$1796,4,0)))</f>
        <v>#REF!</v>
      </c>
      <c r="G201" t="e">
        <f>IF(LEN(G$34&amp;$B201)&lt;&gt;20,"",IF(ISERROR(VLOOKUP(G$34&amp;$B201,'BASES DE DATOS'!$F$3:$J$1796,4,0))=TRUE,"",$B201&amp;" "&amp;VLOOKUP(G$34&amp;$B201,'BASES DE DATOS'!$F$3:$J$1796,4,0)))</f>
        <v>#REF!</v>
      </c>
      <c r="H201" t="e">
        <f>IF(LEN(H$34&amp;$B201)&lt;&gt;20,"",IF(ISERROR(VLOOKUP(H$34&amp;$B201,'BASES DE DATOS'!$F$3:$J$1796,4,0))=TRUE,"",$B201&amp;" "&amp;VLOOKUP(H$34&amp;$B201,'BASES DE DATOS'!$F$3:$J$1796,4,0)))</f>
        <v>#REF!</v>
      </c>
      <c r="I201" t="e">
        <f>IF(LEN(I$34&amp;$B201)&lt;&gt;20,"",IF(ISERROR(VLOOKUP(I$34&amp;$B201,'BASES DE DATOS'!$F$3:$J$1796,4,0))=TRUE,"",$B201&amp;" "&amp;VLOOKUP(I$34&amp;$B201,'BASES DE DATOS'!$F$3:$J$1796,4,0)))</f>
        <v>#REF!</v>
      </c>
      <c r="J201" t="e">
        <f>IF(LEN(J$34&amp;$B201)&lt;&gt;20,"",IF(ISERROR(VLOOKUP(J$34&amp;$B201,'BASES DE DATOS'!$F$3:$J$1796,4,0))=TRUE,"",$B201&amp;" "&amp;VLOOKUP(J$34&amp;$B201,'BASES DE DATOS'!$F$3:$J$1796,4,0)))</f>
        <v>#REF!</v>
      </c>
      <c r="K201" t="e">
        <f>IF(LEN(K$34&amp;$B201)&lt;&gt;20,"",IF(ISERROR(VLOOKUP(K$34&amp;$B201,'BASES DE DATOS'!$F$3:$J$1796,4,0))=TRUE,"",$B201&amp;" "&amp;VLOOKUP(K$34&amp;$B201,'BASES DE DATOS'!$F$3:$J$1796,4,0)))</f>
        <v>#REF!</v>
      </c>
      <c r="L201" t="e">
        <f>IF(LEN(L$34&amp;$B201)&lt;&gt;20,"",IF(ISERROR(VLOOKUP(L$34&amp;$B201,'BASES DE DATOS'!$F$3:$J$1796,4,0))=TRUE,"",$B201&amp;" "&amp;VLOOKUP(L$34&amp;$B201,'BASES DE DATOS'!$F$3:$J$1796,4,0)))</f>
        <v>#REF!</v>
      </c>
      <c r="M201" t="e">
        <f>IF(LEN(M$34&amp;$B201)&lt;&gt;20,"",IF(ISERROR(VLOOKUP(M$34&amp;$B201,'BASES DE DATOS'!$F$3:$J$1796,4,0))=TRUE,"",$B201&amp;" "&amp;VLOOKUP(M$34&amp;$B201,'BASES DE DATOS'!$F$3:$J$1796,4,0)))</f>
        <v>#REF!</v>
      </c>
      <c r="N201" t="e">
        <f>IF(LEN(N$34&amp;$B201)&lt;&gt;20,"",IF(ISERROR(VLOOKUP(N$34&amp;$B201,'BASES DE DATOS'!$F$3:$J$1796,4,0))=TRUE,"",$B201&amp;" "&amp;VLOOKUP(N$34&amp;$B201,'BASES DE DATOS'!$F$3:$J$1796,4,0)))</f>
        <v>#REF!</v>
      </c>
      <c r="O201" t="e">
        <f>IF(LEN(O$34&amp;$B201)&lt;&gt;20,"",IF(ISERROR(VLOOKUP(O$34&amp;$B201,'BASES DE DATOS'!$F$3:$J$1796,4,0))=TRUE,"",$B201&amp;" "&amp;VLOOKUP(O$34&amp;$B201,'BASES DE DATOS'!$F$3:$J$1796,4,0)))</f>
        <v>#REF!</v>
      </c>
      <c r="P201" t="e">
        <f>IF(LEN(P$34&amp;$B201)&lt;&gt;20,"",IF(ISERROR(VLOOKUP(P$34&amp;$B201,'BASES DE DATOS'!$F$3:$J$1796,4,0))=TRUE,"",$B201&amp;" "&amp;VLOOKUP(P$34&amp;$B201,'BASES DE DATOS'!$F$3:$J$1796,4,0)))</f>
        <v>#REF!</v>
      </c>
      <c r="Q201" t="e">
        <f>IF(LEN(Q$34&amp;$B201)&lt;&gt;20,"",IF(ISERROR(VLOOKUP(Q$34&amp;$B201,'BASES DE DATOS'!$F$3:$J$1796,4,0))=TRUE,"",$B201&amp;" "&amp;VLOOKUP(Q$34&amp;$B201,'BASES DE DATOS'!$F$3:$J$1796,4,0)))</f>
        <v>#REF!</v>
      </c>
      <c r="R201" t="e">
        <f>IF(LEN(R$34&amp;$B201)&lt;&gt;20,"",IF(ISERROR(VLOOKUP(R$34&amp;$B201,'BASES DE DATOS'!$F$3:$J$1796,4,0))=TRUE,"",$B201&amp;" "&amp;VLOOKUP(R$34&amp;$B201,'BASES DE DATOS'!$F$3:$J$1796,4,0)))</f>
        <v>#REF!</v>
      </c>
      <c r="S201" t="e">
        <f>IF(LEN(S$34&amp;$B201)&lt;&gt;20,"",IF(ISERROR(VLOOKUP(S$34&amp;$B201,'BASES DE DATOS'!$F$3:$J$1796,4,0))=TRUE,"",$B201&amp;" "&amp;VLOOKUP(S$34&amp;$B201,'BASES DE DATOS'!$F$3:$J$1796,4,0)))</f>
        <v>#REF!</v>
      </c>
      <c r="T201" t="e">
        <f>IF(LEN(T$34&amp;$B201)&lt;&gt;20,"",IF(ISERROR(VLOOKUP(T$34&amp;$B201,'BASES DE DATOS'!$F$3:$J$1796,4,0))=TRUE,"",$B201&amp;" "&amp;VLOOKUP(T$34&amp;$B201,'BASES DE DATOS'!$F$3:$J$1796,4,0)))</f>
        <v>#REF!</v>
      </c>
      <c r="U201" t="e">
        <f>IF(LEN(U$34&amp;$B201)&lt;&gt;20,"",IF(ISERROR(VLOOKUP(U$34&amp;$B201,'BASES DE DATOS'!$F$3:$J$1796,4,0))=TRUE,"",$B201&amp;" "&amp;VLOOKUP(U$34&amp;$B201,'BASES DE DATOS'!$F$3:$J$1796,4,0)))</f>
        <v>#REF!</v>
      </c>
      <c r="V201" t="e">
        <f>IF(LEN(V$34&amp;$B201)&lt;&gt;20,"",IF(ISERROR(VLOOKUP(V$34&amp;$B201,'BASES DE DATOS'!$F$3:$J$1796,4,0))=TRUE,"",$B201&amp;" "&amp;VLOOKUP(V$34&amp;$B201,'BASES DE DATOS'!$F$3:$J$1796,4,0)))</f>
        <v>#REF!</v>
      </c>
    </row>
    <row r="202" spans="1:22" x14ac:dyDescent="0.2">
      <c r="A202">
        <f t="shared" si="1"/>
        <v>1035</v>
      </c>
      <c r="B202" s="2" t="s">
        <v>191</v>
      </c>
      <c r="C202" t="e">
        <f>IF(LEN(C$34&amp;$B202)&lt;&gt;20,"",IF(ISERROR(VLOOKUP(C$34&amp;$B202,'BASES DE DATOS'!$F$3:$J$1796,4,0))=TRUE,"",$B202&amp;" "&amp;VLOOKUP(C$34&amp;$B202,'BASES DE DATOS'!$F$3:$J$1796,4,0)))</f>
        <v>#REF!</v>
      </c>
      <c r="D202" t="e">
        <f>IF(LEN(D$34&amp;$B202)&lt;&gt;20,"",IF(ISERROR(VLOOKUP(D$34&amp;$B202,'BASES DE DATOS'!$F$3:$J$1796,4,0))=TRUE,"",$B202&amp;" "&amp;VLOOKUP(D$34&amp;$B202,'BASES DE DATOS'!$F$3:$J$1796,4,0)))</f>
        <v>#REF!</v>
      </c>
      <c r="E202" t="e">
        <f>IF(LEN(E$34&amp;$B202)&lt;&gt;20,"",IF(ISERROR(VLOOKUP(E$34&amp;$B202,'BASES DE DATOS'!$F$3:$J$1796,4,0))=TRUE,"",$B202&amp;" "&amp;VLOOKUP(E$34&amp;$B202,'BASES DE DATOS'!$F$3:$J$1796,4,0)))</f>
        <v>#REF!</v>
      </c>
      <c r="F202" t="e">
        <f>IF(LEN(F$34&amp;$B202)&lt;&gt;20,"",IF(ISERROR(VLOOKUP(F$34&amp;$B202,'BASES DE DATOS'!$F$3:$J$1796,4,0))=TRUE,"",$B202&amp;" "&amp;VLOOKUP(F$34&amp;$B202,'BASES DE DATOS'!$F$3:$J$1796,4,0)))</f>
        <v>#REF!</v>
      </c>
      <c r="G202" t="e">
        <f>IF(LEN(G$34&amp;$B202)&lt;&gt;20,"",IF(ISERROR(VLOOKUP(G$34&amp;$B202,'BASES DE DATOS'!$F$3:$J$1796,4,0))=TRUE,"",$B202&amp;" "&amp;VLOOKUP(G$34&amp;$B202,'BASES DE DATOS'!$F$3:$J$1796,4,0)))</f>
        <v>#REF!</v>
      </c>
      <c r="H202" t="e">
        <f>IF(LEN(H$34&amp;$B202)&lt;&gt;20,"",IF(ISERROR(VLOOKUP(H$34&amp;$B202,'BASES DE DATOS'!$F$3:$J$1796,4,0))=TRUE,"",$B202&amp;" "&amp;VLOOKUP(H$34&amp;$B202,'BASES DE DATOS'!$F$3:$J$1796,4,0)))</f>
        <v>#REF!</v>
      </c>
      <c r="I202" t="e">
        <f>IF(LEN(I$34&amp;$B202)&lt;&gt;20,"",IF(ISERROR(VLOOKUP(I$34&amp;$B202,'BASES DE DATOS'!$F$3:$J$1796,4,0))=TRUE,"",$B202&amp;" "&amp;VLOOKUP(I$34&amp;$B202,'BASES DE DATOS'!$F$3:$J$1796,4,0)))</f>
        <v>#REF!</v>
      </c>
      <c r="J202" t="e">
        <f>IF(LEN(J$34&amp;$B202)&lt;&gt;20,"",IF(ISERROR(VLOOKUP(J$34&amp;$B202,'BASES DE DATOS'!$F$3:$J$1796,4,0))=TRUE,"",$B202&amp;" "&amp;VLOOKUP(J$34&amp;$B202,'BASES DE DATOS'!$F$3:$J$1796,4,0)))</f>
        <v>#REF!</v>
      </c>
      <c r="K202" t="e">
        <f>IF(LEN(K$34&amp;$B202)&lt;&gt;20,"",IF(ISERROR(VLOOKUP(K$34&amp;$B202,'BASES DE DATOS'!$F$3:$J$1796,4,0))=TRUE,"",$B202&amp;" "&amp;VLOOKUP(K$34&amp;$B202,'BASES DE DATOS'!$F$3:$J$1796,4,0)))</f>
        <v>#REF!</v>
      </c>
      <c r="L202" t="e">
        <f>IF(LEN(L$34&amp;$B202)&lt;&gt;20,"",IF(ISERROR(VLOOKUP(L$34&amp;$B202,'BASES DE DATOS'!$F$3:$J$1796,4,0))=TRUE,"",$B202&amp;" "&amp;VLOOKUP(L$34&amp;$B202,'BASES DE DATOS'!$F$3:$J$1796,4,0)))</f>
        <v>#REF!</v>
      </c>
      <c r="M202" t="e">
        <f>IF(LEN(M$34&amp;$B202)&lt;&gt;20,"",IF(ISERROR(VLOOKUP(M$34&amp;$B202,'BASES DE DATOS'!$F$3:$J$1796,4,0))=TRUE,"",$B202&amp;" "&amp;VLOOKUP(M$34&amp;$B202,'BASES DE DATOS'!$F$3:$J$1796,4,0)))</f>
        <v>#REF!</v>
      </c>
      <c r="N202" t="e">
        <f>IF(LEN(N$34&amp;$B202)&lt;&gt;20,"",IF(ISERROR(VLOOKUP(N$34&amp;$B202,'BASES DE DATOS'!$F$3:$J$1796,4,0))=TRUE,"",$B202&amp;" "&amp;VLOOKUP(N$34&amp;$B202,'BASES DE DATOS'!$F$3:$J$1796,4,0)))</f>
        <v>#REF!</v>
      </c>
      <c r="O202" t="e">
        <f>IF(LEN(O$34&amp;$B202)&lt;&gt;20,"",IF(ISERROR(VLOOKUP(O$34&amp;$B202,'BASES DE DATOS'!$F$3:$J$1796,4,0))=TRUE,"",$B202&amp;" "&amp;VLOOKUP(O$34&amp;$B202,'BASES DE DATOS'!$F$3:$J$1796,4,0)))</f>
        <v>#REF!</v>
      </c>
      <c r="P202" t="e">
        <f>IF(LEN(P$34&amp;$B202)&lt;&gt;20,"",IF(ISERROR(VLOOKUP(P$34&amp;$B202,'BASES DE DATOS'!$F$3:$J$1796,4,0))=TRUE,"",$B202&amp;" "&amp;VLOOKUP(P$34&amp;$B202,'BASES DE DATOS'!$F$3:$J$1796,4,0)))</f>
        <v>#REF!</v>
      </c>
      <c r="Q202" t="e">
        <f>IF(LEN(Q$34&amp;$B202)&lt;&gt;20,"",IF(ISERROR(VLOOKUP(Q$34&amp;$B202,'BASES DE DATOS'!$F$3:$J$1796,4,0))=TRUE,"",$B202&amp;" "&amp;VLOOKUP(Q$34&amp;$B202,'BASES DE DATOS'!$F$3:$J$1796,4,0)))</f>
        <v>#REF!</v>
      </c>
      <c r="R202" t="e">
        <f>IF(LEN(R$34&amp;$B202)&lt;&gt;20,"",IF(ISERROR(VLOOKUP(R$34&amp;$B202,'BASES DE DATOS'!$F$3:$J$1796,4,0))=TRUE,"",$B202&amp;" "&amp;VLOOKUP(R$34&amp;$B202,'BASES DE DATOS'!$F$3:$J$1796,4,0)))</f>
        <v>#REF!</v>
      </c>
      <c r="S202" t="e">
        <f>IF(LEN(S$34&amp;$B202)&lt;&gt;20,"",IF(ISERROR(VLOOKUP(S$34&amp;$B202,'BASES DE DATOS'!$F$3:$J$1796,4,0))=TRUE,"",$B202&amp;" "&amp;VLOOKUP(S$34&amp;$B202,'BASES DE DATOS'!$F$3:$J$1796,4,0)))</f>
        <v>#REF!</v>
      </c>
      <c r="T202" t="e">
        <f>IF(LEN(T$34&amp;$B202)&lt;&gt;20,"",IF(ISERROR(VLOOKUP(T$34&amp;$B202,'BASES DE DATOS'!$F$3:$J$1796,4,0))=TRUE,"",$B202&amp;" "&amp;VLOOKUP(T$34&amp;$B202,'BASES DE DATOS'!$F$3:$J$1796,4,0)))</f>
        <v>#REF!</v>
      </c>
      <c r="U202" t="e">
        <f>IF(LEN(U$34&amp;$B202)&lt;&gt;20,"",IF(ISERROR(VLOOKUP(U$34&amp;$B202,'BASES DE DATOS'!$F$3:$J$1796,4,0))=TRUE,"",$B202&amp;" "&amp;VLOOKUP(U$34&amp;$B202,'BASES DE DATOS'!$F$3:$J$1796,4,0)))</f>
        <v>#REF!</v>
      </c>
      <c r="V202" t="e">
        <f>IF(LEN(V$34&amp;$B202)&lt;&gt;20,"",IF(ISERROR(VLOOKUP(V$34&amp;$B202,'BASES DE DATOS'!$F$3:$J$1796,4,0))=TRUE,"",$B202&amp;" "&amp;VLOOKUP(V$34&amp;$B202,'BASES DE DATOS'!$F$3:$J$1796,4,0)))</f>
        <v>#REF!</v>
      </c>
    </row>
    <row r="203" spans="1:22" x14ac:dyDescent="0.2">
      <c r="A203">
        <f t="shared" si="1"/>
        <v>1041</v>
      </c>
      <c r="B203" s="2" t="s">
        <v>192</v>
      </c>
      <c r="C203" t="e">
        <f>IF(LEN(C$34&amp;$B203)&lt;&gt;20,"",IF(ISERROR(VLOOKUP(C$34&amp;$B203,'BASES DE DATOS'!$F$3:$J$1796,4,0))=TRUE,"",$B203&amp;" "&amp;VLOOKUP(C$34&amp;$B203,'BASES DE DATOS'!$F$3:$J$1796,4,0)))</f>
        <v>#REF!</v>
      </c>
      <c r="D203" t="e">
        <f>IF(LEN(D$34&amp;$B203)&lt;&gt;20,"",IF(ISERROR(VLOOKUP(D$34&amp;$B203,'BASES DE DATOS'!$F$3:$J$1796,4,0))=TRUE,"",$B203&amp;" "&amp;VLOOKUP(D$34&amp;$B203,'BASES DE DATOS'!$F$3:$J$1796,4,0)))</f>
        <v>#REF!</v>
      </c>
      <c r="E203" t="e">
        <f>IF(LEN(E$34&amp;$B203)&lt;&gt;20,"",IF(ISERROR(VLOOKUP(E$34&amp;$B203,'BASES DE DATOS'!$F$3:$J$1796,4,0))=TRUE,"",$B203&amp;" "&amp;VLOOKUP(E$34&amp;$B203,'BASES DE DATOS'!$F$3:$J$1796,4,0)))</f>
        <v>#REF!</v>
      </c>
      <c r="F203" t="e">
        <f>IF(LEN(F$34&amp;$B203)&lt;&gt;20,"",IF(ISERROR(VLOOKUP(F$34&amp;$B203,'BASES DE DATOS'!$F$3:$J$1796,4,0))=TRUE,"",$B203&amp;" "&amp;VLOOKUP(F$34&amp;$B203,'BASES DE DATOS'!$F$3:$J$1796,4,0)))</f>
        <v>#REF!</v>
      </c>
      <c r="G203" t="e">
        <f>IF(LEN(G$34&amp;$B203)&lt;&gt;20,"",IF(ISERROR(VLOOKUP(G$34&amp;$B203,'BASES DE DATOS'!$F$3:$J$1796,4,0))=TRUE,"",$B203&amp;" "&amp;VLOOKUP(G$34&amp;$B203,'BASES DE DATOS'!$F$3:$J$1796,4,0)))</f>
        <v>#REF!</v>
      </c>
      <c r="H203" t="e">
        <f>IF(LEN(H$34&amp;$B203)&lt;&gt;20,"",IF(ISERROR(VLOOKUP(H$34&amp;$B203,'BASES DE DATOS'!$F$3:$J$1796,4,0))=TRUE,"",$B203&amp;" "&amp;VLOOKUP(H$34&amp;$B203,'BASES DE DATOS'!$F$3:$J$1796,4,0)))</f>
        <v>#REF!</v>
      </c>
      <c r="I203" t="e">
        <f>IF(LEN(I$34&amp;$B203)&lt;&gt;20,"",IF(ISERROR(VLOOKUP(I$34&amp;$B203,'BASES DE DATOS'!$F$3:$J$1796,4,0))=TRUE,"",$B203&amp;" "&amp;VLOOKUP(I$34&amp;$B203,'BASES DE DATOS'!$F$3:$J$1796,4,0)))</f>
        <v>#REF!</v>
      </c>
      <c r="J203" t="e">
        <f>IF(LEN(J$34&amp;$B203)&lt;&gt;20,"",IF(ISERROR(VLOOKUP(J$34&amp;$B203,'BASES DE DATOS'!$F$3:$J$1796,4,0))=TRUE,"",$B203&amp;" "&amp;VLOOKUP(J$34&amp;$B203,'BASES DE DATOS'!$F$3:$J$1796,4,0)))</f>
        <v>#REF!</v>
      </c>
      <c r="K203" t="e">
        <f>IF(LEN(K$34&amp;$B203)&lt;&gt;20,"",IF(ISERROR(VLOOKUP(K$34&amp;$B203,'BASES DE DATOS'!$F$3:$J$1796,4,0))=TRUE,"",$B203&amp;" "&amp;VLOOKUP(K$34&amp;$B203,'BASES DE DATOS'!$F$3:$J$1796,4,0)))</f>
        <v>#REF!</v>
      </c>
      <c r="L203" t="e">
        <f>IF(LEN(L$34&amp;$B203)&lt;&gt;20,"",IF(ISERROR(VLOOKUP(L$34&amp;$B203,'BASES DE DATOS'!$F$3:$J$1796,4,0))=TRUE,"",$B203&amp;" "&amp;VLOOKUP(L$34&amp;$B203,'BASES DE DATOS'!$F$3:$J$1796,4,0)))</f>
        <v>#REF!</v>
      </c>
      <c r="M203" t="e">
        <f>IF(LEN(M$34&amp;$B203)&lt;&gt;20,"",IF(ISERROR(VLOOKUP(M$34&amp;$B203,'BASES DE DATOS'!$F$3:$J$1796,4,0))=TRUE,"",$B203&amp;" "&amp;VLOOKUP(M$34&amp;$B203,'BASES DE DATOS'!$F$3:$J$1796,4,0)))</f>
        <v>#REF!</v>
      </c>
      <c r="N203" t="e">
        <f>IF(LEN(N$34&amp;$B203)&lt;&gt;20,"",IF(ISERROR(VLOOKUP(N$34&amp;$B203,'BASES DE DATOS'!$F$3:$J$1796,4,0))=TRUE,"",$B203&amp;" "&amp;VLOOKUP(N$34&amp;$B203,'BASES DE DATOS'!$F$3:$J$1796,4,0)))</f>
        <v>#REF!</v>
      </c>
      <c r="O203" t="e">
        <f>IF(LEN(O$34&amp;$B203)&lt;&gt;20,"",IF(ISERROR(VLOOKUP(O$34&amp;$B203,'BASES DE DATOS'!$F$3:$J$1796,4,0))=TRUE,"",$B203&amp;" "&amp;VLOOKUP(O$34&amp;$B203,'BASES DE DATOS'!$F$3:$J$1796,4,0)))</f>
        <v>#REF!</v>
      </c>
      <c r="P203" t="e">
        <f>IF(LEN(P$34&amp;$B203)&lt;&gt;20,"",IF(ISERROR(VLOOKUP(P$34&amp;$B203,'BASES DE DATOS'!$F$3:$J$1796,4,0))=TRUE,"",$B203&amp;" "&amp;VLOOKUP(P$34&amp;$B203,'BASES DE DATOS'!$F$3:$J$1796,4,0)))</f>
        <v>#REF!</v>
      </c>
      <c r="Q203" t="e">
        <f>IF(LEN(Q$34&amp;$B203)&lt;&gt;20,"",IF(ISERROR(VLOOKUP(Q$34&amp;$B203,'BASES DE DATOS'!$F$3:$J$1796,4,0))=TRUE,"",$B203&amp;" "&amp;VLOOKUP(Q$34&amp;$B203,'BASES DE DATOS'!$F$3:$J$1796,4,0)))</f>
        <v>#REF!</v>
      </c>
      <c r="R203" t="e">
        <f>IF(LEN(R$34&amp;$B203)&lt;&gt;20,"",IF(ISERROR(VLOOKUP(R$34&amp;$B203,'BASES DE DATOS'!$F$3:$J$1796,4,0))=TRUE,"",$B203&amp;" "&amp;VLOOKUP(R$34&amp;$B203,'BASES DE DATOS'!$F$3:$J$1796,4,0)))</f>
        <v>#REF!</v>
      </c>
      <c r="S203" t="e">
        <f>IF(LEN(S$34&amp;$B203)&lt;&gt;20,"",IF(ISERROR(VLOOKUP(S$34&amp;$B203,'BASES DE DATOS'!$F$3:$J$1796,4,0))=TRUE,"",$B203&amp;" "&amp;VLOOKUP(S$34&amp;$B203,'BASES DE DATOS'!$F$3:$J$1796,4,0)))</f>
        <v>#REF!</v>
      </c>
      <c r="T203" t="e">
        <f>IF(LEN(T$34&amp;$B203)&lt;&gt;20,"",IF(ISERROR(VLOOKUP(T$34&amp;$B203,'BASES DE DATOS'!$F$3:$J$1796,4,0))=TRUE,"",$B203&amp;" "&amp;VLOOKUP(T$34&amp;$B203,'BASES DE DATOS'!$F$3:$J$1796,4,0)))</f>
        <v>#REF!</v>
      </c>
      <c r="U203" t="e">
        <f>IF(LEN(U$34&amp;$B203)&lt;&gt;20,"",IF(ISERROR(VLOOKUP(U$34&amp;$B203,'BASES DE DATOS'!$F$3:$J$1796,4,0))=TRUE,"",$B203&amp;" "&amp;VLOOKUP(U$34&amp;$B203,'BASES DE DATOS'!$F$3:$J$1796,4,0)))</f>
        <v>#REF!</v>
      </c>
      <c r="V203" t="e">
        <f>IF(LEN(V$34&amp;$B203)&lt;&gt;20,"",IF(ISERROR(VLOOKUP(V$34&amp;$B203,'BASES DE DATOS'!$F$3:$J$1796,4,0))=TRUE,"",$B203&amp;" "&amp;VLOOKUP(V$34&amp;$B203,'BASES DE DATOS'!$F$3:$J$1796,4,0)))</f>
        <v>#REF!</v>
      </c>
    </row>
    <row r="204" spans="1:22" x14ac:dyDescent="0.2">
      <c r="A204">
        <f t="shared" si="1"/>
        <v>1047</v>
      </c>
      <c r="B204" s="2" t="s">
        <v>193</v>
      </c>
      <c r="C204" t="e">
        <f>IF(LEN(C$34&amp;$B204)&lt;&gt;20,"",IF(ISERROR(VLOOKUP(C$34&amp;$B204,'BASES DE DATOS'!$F$3:$J$1796,4,0))=TRUE,"",$B204&amp;" "&amp;VLOOKUP(C$34&amp;$B204,'BASES DE DATOS'!$F$3:$J$1796,4,0)))</f>
        <v>#REF!</v>
      </c>
      <c r="D204" t="e">
        <f>IF(LEN(D$34&amp;$B204)&lt;&gt;20,"",IF(ISERROR(VLOOKUP(D$34&amp;$B204,'BASES DE DATOS'!$F$3:$J$1796,4,0))=TRUE,"",$B204&amp;" "&amp;VLOOKUP(D$34&amp;$B204,'BASES DE DATOS'!$F$3:$J$1796,4,0)))</f>
        <v>#REF!</v>
      </c>
      <c r="E204" t="e">
        <f>IF(LEN(E$34&amp;$B204)&lt;&gt;20,"",IF(ISERROR(VLOOKUP(E$34&amp;$B204,'BASES DE DATOS'!$F$3:$J$1796,4,0))=TRUE,"",$B204&amp;" "&amp;VLOOKUP(E$34&amp;$B204,'BASES DE DATOS'!$F$3:$J$1796,4,0)))</f>
        <v>#REF!</v>
      </c>
      <c r="F204" t="e">
        <f>IF(LEN(F$34&amp;$B204)&lt;&gt;20,"",IF(ISERROR(VLOOKUP(F$34&amp;$B204,'BASES DE DATOS'!$F$3:$J$1796,4,0))=TRUE,"",$B204&amp;" "&amp;VLOOKUP(F$34&amp;$B204,'BASES DE DATOS'!$F$3:$J$1796,4,0)))</f>
        <v>#REF!</v>
      </c>
      <c r="G204" t="e">
        <f>IF(LEN(G$34&amp;$B204)&lt;&gt;20,"",IF(ISERROR(VLOOKUP(G$34&amp;$B204,'BASES DE DATOS'!$F$3:$J$1796,4,0))=TRUE,"",$B204&amp;" "&amp;VLOOKUP(G$34&amp;$B204,'BASES DE DATOS'!$F$3:$J$1796,4,0)))</f>
        <v>#REF!</v>
      </c>
      <c r="H204" t="e">
        <f>IF(LEN(H$34&amp;$B204)&lt;&gt;20,"",IF(ISERROR(VLOOKUP(H$34&amp;$B204,'BASES DE DATOS'!$F$3:$J$1796,4,0))=TRUE,"",$B204&amp;" "&amp;VLOOKUP(H$34&amp;$B204,'BASES DE DATOS'!$F$3:$J$1796,4,0)))</f>
        <v>#REF!</v>
      </c>
      <c r="I204" t="e">
        <f>IF(LEN(I$34&amp;$B204)&lt;&gt;20,"",IF(ISERROR(VLOOKUP(I$34&amp;$B204,'BASES DE DATOS'!$F$3:$J$1796,4,0))=TRUE,"",$B204&amp;" "&amp;VLOOKUP(I$34&amp;$B204,'BASES DE DATOS'!$F$3:$J$1796,4,0)))</f>
        <v>#REF!</v>
      </c>
      <c r="J204" t="e">
        <f>IF(LEN(J$34&amp;$B204)&lt;&gt;20,"",IF(ISERROR(VLOOKUP(J$34&amp;$B204,'BASES DE DATOS'!$F$3:$J$1796,4,0))=TRUE,"",$B204&amp;" "&amp;VLOOKUP(J$34&amp;$B204,'BASES DE DATOS'!$F$3:$J$1796,4,0)))</f>
        <v>#REF!</v>
      </c>
      <c r="K204" t="e">
        <f>IF(LEN(K$34&amp;$B204)&lt;&gt;20,"",IF(ISERROR(VLOOKUP(K$34&amp;$B204,'BASES DE DATOS'!$F$3:$J$1796,4,0))=TRUE,"",$B204&amp;" "&amp;VLOOKUP(K$34&amp;$B204,'BASES DE DATOS'!$F$3:$J$1796,4,0)))</f>
        <v>#REF!</v>
      </c>
      <c r="L204" t="e">
        <f>IF(LEN(L$34&amp;$B204)&lt;&gt;20,"",IF(ISERROR(VLOOKUP(L$34&amp;$B204,'BASES DE DATOS'!$F$3:$J$1796,4,0))=TRUE,"",$B204&amp;" "&amp;VLOOKUP(L$34&amp;$B204,'BASES DE DATOS'!$F$3:$J$1796,4,0)))</f>
        <v>#REF!</v>
      </c>
      <c r="M204" t="e">
        <f>IF(LEN(M$34&amp;$B204)&lt;&gt;20,"",IF(ISERROR(VLOOKUP(M$34&amp;$B204,'BASES DE DATOS'!$F$3:$J$1796,4,0))=TRUE,"",$B204&amp;" "&amp;VLOOKUP(M$34&amp;$B204,'BASES DE DATOS'!$F$3:$J$1796,4,0)))</f>
        <v>#REF!</v>
      </c>
      <c r="N204" t="e">
        <f>IF(LEN(N$34&amp;$B204)&lt;&gt;20,"",IF(ISERROR(VLOOKUP(N$34&amp;$B204,'BASES DE DATOS'!$F$3:$J$1796,4,0))=TRUE,"",$B204&amp;" "&amp;VLOOKUP(N$34&amp;$B204,'BASES DE DATOS'!$F$3:$J$1796,4,0)))</f>
        <v>#REF!</v>
      </c>
      <c r="O204" t="e">
        <f>IF(LEN(O$34&amp;$B204)&lt;&gt;20,"",IF(ISERROR(VLOOKUP(O$34&amp;$B204,'BASES DE DATOS'!$F$3:$J$1796,4,0))=TRUE,"",$B204&amp;" "&amp;VLOOKUP(O$34&amp;$B204,'BASES DE DATOS'!$F$3:$J$1796,4,0)))</f>
        <v>#REF!</v>
      </c>
      <c r="P204" t="e">
        <f>IF(LEN(P$34&amp;$B204)&lt;&gt;20,"",IF(ISERROR(VLOOKUP(P$34&amp;$B204,'BASES DE DATOS'!$F$3:$J$1796,4,0))=TRUE,"",$B204&amp;" "&amp;VLOOKUP(P$34&amp;$B204,'BASES DE DATOS'!$F$3:$J$1796,4,0)))</f>
        <v>#REF!</v>
      </c>
      <c r="Q204" t="e">
        <f>IF(LEN(Q$34&amp;$B204)&lt;&gt;20,"",IF(ISERROR(VLOOKUP(Q$34&amp;$B204,'BASES DE DATOS'!$F$3:$J$1796,4,0))=TRUE,"",$B204&amp;" "&amp;VLOOKUP(Q$34&amp;$B204,'BASES DE DATOS'!$F$3:$J$1796,4,0)))</f>
        <v>#REF!</v>
      </c>
      <c r="R204" t="e">
        <f>IF(LEN(R$34&amp;$B204)&lt;&gt;20,"",IF(ISERROR(VLOOKUP(R$34&amp;$B204,'BASES DE DATOS'!$F$3:$J$1796,4,0))=TRUE,"",$B204&amp;" "&amp;VLOOKUP(R$34&amp;$B204,'BASES DE DATOS'!$F$3:$J$1796,4,0)))</f>
        <v>#REF!</v>
      </c>
      <c r="S204" t="e">
        <f>IF(LEN(S$34&amp;$B204)&lt;&gt;20,"",IF(ISERROR(VLOOKUP(S$34&amp;$B204,'BASES DE DATOS'!$F$3:$J$1796,4,0))=TRUE,"",$B204&amp;" "&amp;VLOOKUP(S$34&amp;$B204,'BASES DE DATOS'!$F$3:$J$1796,4,0)))</f>
        <v>#REF!</v>
      </c>
      <c r="T204" t="e">
        <f>IF(LEN(T$34&amp;$B204)&lt;&gt;20,"",IF(ISERROR(VLOOKUP(T$34&amp;$B204,'BASES DE DATOS'!$F$3:$J$1796,4,0))=TRUE,"",$B204&amp;" "&amp;VLOOKUP(T$34&amp;$B204,'BASES DE DATOS'!$F$3:$J$1796,4,0)))</f>
        <v>#REF!</v>
      </c>
      <c r="U204" t="e">
        <f>IF(LEN(U$34&amp;$B204)&lt;&gt;20,"",IF(ISERROR(VLOOKUP(U$34&amp;$B204,'BASES DE DATOS'!$F$3:$J$1796,4,0))=TRUE,"",$B204&amp;" "&amp;VLOOKUP(U$34&amp;$B204,'BASES DE DATOS'!$F$3:$J$1796,4,0)))</f>
        <v>#REF!</v>
      </c>
      <c r="V204" t="e">
        <f>IF(LEN(V$34&amp;$B204)&lt;&gt;20,"",IF(ISERROR(VLOOKUP(V$34&amp;$B204,'BASES DE DATOS'!$F$3:$J$1796,4,0))=TRUE,"",$B204&amp;" "&amp;VLOOKUP(V$34&amp;$B204,'BASES DE DATOS'!$F$3:$J$1796,4,0)))</f>
        <v>#REF!</v>
      </c>
    </row>
    <row r="205" spans="1:22" x14ac:dyDescent="0.2">
      <c r="A205">
        <f t="shared" si="1"/>
        <v>1053</v>
      </c>
      <c r="B205" s="2" t="s">
        <v>194</v>
      </c>
      <c r="C205" t="e">
        <f>IF(LEN(C$34&amp;$B205)&lt;&gt;20,"",IF(ISERROR(VLOOKUP(C$34&amp;$B205,'BASES DE DATOS'!$F$3:$J$1796,4,0))=TRUE,"",$B205&amp;" "&amp;VLOOKUP(C$34&amp;$B205,'BASES DE DATOS'!$F$3:$J$1796,4,0)))</f>
        <v>#REF!</v>
      </c>
      <c r="D205" t="e">
        <f>IF(LEN(D$34&amp;$B205)&lt;&gt;20,"",IF(ISERROR(VLOOKUP(D$34&amp;$B205,'BASES DE DATOS'!$F$3:$J$1796,4,0))=TRUE,"",$B205&amp;" "&amp;VLOOKUP(D$34&amp;$B205,'BASES DE DATOS'!$F$3:$J$1796,4,0)))</f>
        <v>#REF!</v>
      </c>
      <c r="E205" t="e">
        <f>IF(LEN(E$34&amp;$B205)&lt;&gt;20,"",IF(ISERROR(VLOOKUP(E$34&amp;$B205,'BASES DE DATOS'!$F$3:$J$1796,4,0))=TRUE,"",$B205&amp;" "&amp;VLOOKUP(E$34&amp;$B205,'BASES DE DATOS'!$F$3:$J$1796,4,0)))</f>
        <v>#REF!</v>
      </c>
      <c r="F205" t="e">
        <f>IF(LEN(F$34&amp;$B205)&lt;&gt;20,"",IF(ISERROR(VLOOKUP(F$34&amp;$B205,'BASES DE DATOS'!$F$3:$J$1796,4,0))=TRUE,"",$B205&amp;" "&amp;VLOOKUP(F$34&amp;$B205,'BASES DE DATOS'!$F$3:$J$1796,4,0)))</f>
        <v>#REF!</v>
      </c>
      <c r="G205" t="e">
        <f>IF(LEN(G$34&amp;$B205)&lt;&gt;20,"",IF(ISERROR(VLOOKUP(G$34&amp;$B205,'BASES DE DATOS'!$F$3:$J$1796,4,0))=TRUE,"",$B205&amp;" "&amp;VLOOKUP(G$34&amp;$B205,'BASES DE DATOS'!$F$3:$J$1796,4,0)))</f>
        <v>#REF!</v>
      </c>
      <c r="H205" t="e">
        <f>IF(LEN(H$34&amp;$B205)&lt;&gt;20,"",IF(ISERROR(VLOOKUP(H$34&amp;$B205,'BASES DE DATOS'!$F$3:$J$1796,4,0))=TRUE,"",$B205&amp;" "&amp;VLOOKUP(H$34&amp;$B205,'BASES DE DATOS'!$F$3:$J$1796,4,0)))</f>
        <v>#REF!</v>
      </c>
      <c r="I205" t="e">
        <f>IF(LEN(I$34&amp;$B205)&lt;&gt;20,"",IF(ISERROR(VLOOKUP(I$34&amp;$B205,'BASES DE DATOS'!$F$3:$J$1796,4,0))=TRUE,"",$B205&amp;" "&amp;VLOOKUP(I$34&amp;$B205,'BASES DE DATOS'!$F$3:$J$1796,4,0)))</f>
        <v>#REF!</v>
      </c>
      <c r="J205" t="e">
        <f>IF(LEN(J$34&amp;$B205)&lt;&gt;20,"",IF(ISERROR(VLOOKUP(J$34&amp;$B205,'BASES DE DATOS'!$F$3:$J$1796,4,0))=TRUE,"",$B205&amp;" "&amp;VLOOKUP(J$34&amp;$B205,'BASES DE DATOS'!$F$3:$J$1796,4,0)))</f>
        <v>#REF!</v>
      </c>
      <c r="K205" t="e">
        <f>IF(LEN(K$34&amp;$B205)&lt;&gt;20,"",IF(ISERROR(VLOOKUP(K$34&amp;$B205,'BASES DE DATOS'!$F$3:$J$1796,4,0))=TRUE,"",$B205&amp;" "&amp;VLOOKUP(K$34&amp;$B205,'BASES DE DATOS'!$F$3:$J$1796,4,0)))</f>
        <v>#REF!</v>
      </c>
      <c r="L205" t="e">
        <f>IF(LEN(L$34&amp;$B205)&lt;&gt;20,"",IF(ISERROR(VLOOKUP(L$34&amp;$B205,'BASES DE DATOS'!$F$3:$J$1796,4,0))=TRUE,"",$B205&amp;" "&amp;VLOOKUP(L$34&amp;$B205,'BASES DE DATOS'!$F$3:$J$1796,4,0)))</f>
        <v>#REF!</v>
      </c>
      <c r="M205" t="e">
        <f>IF(LEN(M$34&amp;$B205)&lt;&gt;20,"",IF(ISERROR(VLOOKUP(M$34&amp;$B205,'BASES DE DATOS'!$F$3:$J$1796,4,0))=TRUE,"",$B205&amp;" "&amp;VLOOKUP(M$34&amp;$B205,'BASES DE DATOS'!$F$3:$J$1796,4,0)))</f>
        <v>#REF!</v>
      </c>
      <c r="N205" t="e">
        <f>IF(LEN(N$34&amp;$B205)&lt;&gt;20,"",IF(ISERROR(VLOOKUP(N$34&amp;$B205,'BASES DE DATOS'!$F$3:$J$1796,4,0))=TRUE,"",$B205&amp;" "&amp;VLOOKUP(N$34&amp;$B205,'BASES DE DATOS'!$F$3:$J$1796,4,0)))</f>
        <v>#REF!</v>
      </c>
      <c r="O205" t="e">
        <f>IF(LEN(O$34&amp;$B205)&lt;&gt;20,"",IF(ISERROR(VLOOKUP(O$34&amp;$B205,'BASES DE DATOS'!$F$3:$J$1796,4,0))=TRUE,"",$B205&amp;" "&amp;VLOOKUP(O$34&amp;$B205,'BASES DE DATOS'!$F$3:$J$1796,4,0)))</f>
        <v>#REF!</v>
      </c>
      <c r="P205" t="e">
        <f>IF(LEN(P$34&amp;$B205)&lt;&gt;20,"",IF(ISERROR(VLOOKUP(P$34&amp;$B205,'BASES DE DATOS'!$F$3:$J$1796,4,0))=TRUE,"",$B205&amp;" "&amp;VLOOKUP(P$34&amp;$B205,'BASES DE DATOS'!$F$3:$J$1796,4,0)))</f>
        <v>#REF!</v>
      </c>
      <c r="Q205" t="e">
        <f>IF(LEN(Q$34&amp;$B205)&lt;&gt;20,"",IF(ISERROR(VLOOKUP(Q$34&amp;$B205,'BASES DE DATOS'!$F$3:$J$1796,4,0))=TRUE,"",$B205&amp;" "&amp;VLOOKUP(Q$34&amp;$B205,'BASES DE DATOS'!$F$3:$J$1796,4,0)))</f>
        <v>#REF!</v>
      </c>
      <c r="R205" t="e">
        <f>IF(LEN(R$34&amp;$B205)&lt;&gt;20,"",IF(ISERROR(VLOOKUP(R$34&amp;$B205,'BASES DE DATOS'!$F$3:$J$1796,4,0))=TRUE,"",$B205&amp;" "&amp;VLOOKUP(R$34&amp;$B205,'BASES DE DATOS'!$F$3:$J$1796,4,0)))</f>
        <v>#REF!</v>
      </c>
      <c r="S205" t="e">
        <f>IF(LEN(S$34&amp;$B205)&lt;&gt;20,"",IF(ISERROR(VLOOKUP(S$34&amp;$B205,'BASES DE DATOS'!$F$3:$J$1796,4,0))=TRUE,"",$B205&amp;" "&amp;VLOOKUP(S$34&amp;$B205,'BASES DE DATOS'!$F$3:$J$1796,4,0)))</f>
        <v>#REF!</v>
      </c>
      <c r="T205" t="e">
        <f>IF(LEN(T$34&amp;$B205)&lt;&gt;20,"",IF(ISERROR(VLOOKUP(T$34&amp;$B205,'BASES DE DATOS'!$F$3:$J$1796,4,0))=TRUE,"",$B205&amp;" "&amp;VLOOKUP(T$34&amp;$B205,'BASES DE DATOS'!$F$3:$J$1796,4,0)))</f>
        <v>#REF!</v>
      </c>
      <c r="U205" t="e">
        <f>IF(LEN(U$34&amp;$B205)&lt;&gt;20,"",IF(ISERROR(VLOOKUP(U$34&amp;$B205,'BASES DE DATOS'!$F$3:$J$1796,4,0))=TRUE,"",$B205&amp;" "&amp;VLOOKUP(U$34&amp;$B205,'BASES DE DATOS'!$F$3:$J$1796,4,0)))</f>
        <v>#REF!</v>
      </c>
      <c r="V205" t="e">
        <f>IF(LEN(V$34&amp;$B205)&lt;&gt;20,"",IF(ISERROR(VLOOKUP(V$34&amp;$B205,'BASES DE DATOS'!$F$3:$J$1796,4,0))=TRUE,"",$B205&amp;" "&amp;VLOOKUP(V$34&amp;$B205,'BASES DE DATOS'!$F$3:$J$1796,4,0)))</f>
        <v>#REF!</v>
      </c>
    </row>
    <row r="206" spans="1:22" x14ac:dyDescent="0.2">
      <c r="A206">
        <f t="shared" si="1"/>
        <v>1059</v>
      </c>
      <c r="B206" s="2" t="s">
        <v>195</v>
      </c>
      <c r="C206" t="e">
        <f>IF(LEN(C$34&amp;$B206)&lt;&gt;20,"",IF(ISERROR(VLOOKUP(C$34&amp;$B206,'BASES DE DATOS'!$F$3:$J$1796,4,0))=TRUE,"",$B206&amp;" "&amp;VLOOKUP(C$34&amp;$B206,'BASES DE DATOS'!$F$3:$J$1796,4,0)))</f>
        <v>#REF!</v>
      </c>
      <c r="D206" t="e">
        <f>IF(LEN(D$34&amp;$B206)&lt;&gt;20,"",IF(ISERROR(VLOOKUP(D$34&amp;$B206,'BASES DE DATOS'!$F$3:$J$1796,4,0))=TRUE,"",$B206&amp;" "&amp;VLOOKUP(D$34&amp;$B206,'BASES DE DATOS'!$F$3:$J$1796,4,0)))</f>
        <v>#REF!</v>
      </c>
      <c r="E206" t="e">
        <f>IF(LEN(E$34&amp;$B206)&lt;&gt;20,"",IF(ISERROR(VLOOKUP(E$34&amp;$B206,'BASES DE DATOS'!$F$3:$J$1796,4,0))=TRUE,"",$B206&amp;" "&amp;VLOOKUP(E$34&amp;$B206,'BASES DE DATOS'!$F$3:$J$1796,4,0)))</f>
        <v>#REF!</v>
      </c>
      <c r="F206" t="e">
        <f>IF(LEN(F$34&amp;$B206)&lt;&gt;20,"",IF(ISERROR(VLOOKUP(F$34&amp;$B206,'BASES DE DATOS'!$F$3:$J$1796,4,0))=TRUE,"",$B206&amp;" "&amp;VLOOKUP(F$34&amp;$B206,'BASES DE DATOS'!$F$3:$J$1796,4,0)))</f>
        <v>#REF!</v>
      </c>
      <c r="G206" t="e">
        <f>IF(LEN(G$34&amp;$B206)&lt;&gt;20,"",IF(ISERROR(VLOOKUP(G$34&amp;$B206,'BASES DE DATOS'!$F$3:$J$1796,4,0))=TRUE,"",$B206&amp;" "&amp;VLOOKUP(G$34&amp;$B206,'BASES DE DATOS'!$F$3:$J$1796,4,0)))</f>
        <v>#REF!</v>
      </c>
      <c r="H206" t="e">
        <f>IF(LEN(H$34&amp;$B206)&lt;&gt;20,"",IF(ISERROR(VLOOKUP(H$34&amp;$B206,'BASES DE DATOS'!$F$3:$J$1796,4,0))=TRUE,"",$B206&amp;" "&amp;VLOOKUP(H$34&amp;$B206,'BASES DE DATOS'!$F$3:$J$1796,4,0)))</f>
        <v>#REF!</v>
      </c>
      <c r="I206" t="e">
        <f>IF(LEN(I$34&amp;$B206)&lt;&gt;20,"",IF(ISERROR(VLOOKUP(I$34&amp;$B206,'BASES DE DATOS'!$F$3:$J$1796,4,0))=TRUE,"",$B206&amp;" "&amp;VLOOKUP(I$34&amp;$B206,'BASES DE DATOS'!$F$3:$J$1796,4,0)))</f>
        <v>#REF!</v>
      </c>
      <c r="J206" t="e">
        <f>IF(LEN(J$34&amp;$B206)&lt;&gt;20,"",IF(ISERROR(VLOOKUP(J$34&amp;$B206,'BASES DE DATOS'!$F$3:$J$1796,4,0))=TRUE,"",$B206&amp;" "&amp;VLOOKUP(J$34&amp;$B206,'BASES DE DATOS'!$F$3:$J$1796,4,0)))</f>
        <v>#REF!</v>
      </c>
      <c r="K206" t="e">
        <f>IF(LEN(K$34&amp;$B206)&lt;&gt;20,"",IF(ISERROR(VLOOKUP(K$34&amp;$B206,'BASES DE DATOS'!$F$3:$J$1796,4,0))=TRUE,"",$B206&amp;" "&amp;VLOOKUP(K$34&amp;$B206,'BASES DE DATOS'!$F$3:$J$1796,4,0)))</f>
        <v>#REF!</v>
      </c>
      <c r="L206" t="e">
        <f>IF(LEN(L$34&amp;$B206)&lt;&gt;20,"",IF(ISERROR(VLOOKUP(L$34&amp;$B206,'BASES DE DATOS'!$F$3:$J$1796,4,0))=TRUE,"",$B206&amp;" "&amp;VLOOKUP(L$34&amp;$B206,'BASES DE DATOS'!$F$3:$J$1796,4,0)))</f>
        <v>#REF!</v>
      </c>
      <c r="M206" t="e">
        <f>IF(LEN(M$34&amp;$B206)&lt;&gt;20,"",IF(ISERROR(VLOOKUP(M$34&amp;$B206,'BASES DE DATOS'!$F$3:$J$1796,4,0))=TRUE,"",$B206&amp;" "&amp;VLOOKUP(M$34&amp;$B206,'BASES DE DATOS'!$F$3:$J$1796,4,0)))</f>
        <v>#REF!</v>
      </c>
      <c r="N206" t="e">
        <f>IF(LEN(N$34&amp;$B206)&lt;&gt;20,"",IF(ISERROR(VLOOKUP(N$34&amp;$B206,'BASES DE DATOS'!$F$3:$J$1796,4,0))=TRUE,"",$B206&amp;" "&amp;VLOOKUP(N$34&amp;$B206,'BASES DE DATOS'!$F$3:$J$1796,4,0)))</f>
        <v>#REF!</v>
      </c>
      <c r="O206" t="e">
        <f>IF(LEN(O$34&amp;$B206)&lt;&gt;20,"",IF(ISERROR(VLOOKUP(O$34&amp;$B206,'BASES DE DATOS'!$F$3:$J$1796,4,0))=TRUE,"",$B206&amp;" "&amp;VLOOKUP(O$34&amp;$B206,'BASES DE DATOS'!$F$3:$J$1796,4,0)))</f>
        <v>#REF!</v>
      </c>
      <c r="P206" t="e">
        <f>IF(LEN(P$34&amp;$B206)&lt;&gt;20,"",IF(ISERROR(VLOOKUP(P$34&amp;$B206,'BASES DE DATOS'!$F$3:$J$1796,4,0))=TRUE,"",$B206&amp;" "&amp;VLOOKUP(P$34&amp;$B206,'BASES DE DATOS'!$F$3:$J$1796,4,0)))</f>
        <v>#REF!</v>
      </c>
      <c r="Q206" t="e">
        <f>IF(LEN(Q$34&amp;$B206)&lt;&gt;20,"",IF(ISERROR(VLOOKUP(Q$34&amp;$B206,'BASES DE DATOS'!$F$3:$J$1796,4,0))=TRUE,"",$B206&amp;" "&amp;VLOOKUP(Q$34&amp;$B206,'BASES DE DATOS'!$F$3:$J$1796,4,0)))</f>
        <v>#REF!</v>
      </c>
      <c r="R206" t="e">
        <f>IF(LEN(R$34&amp;$B206)&lt;&gt;20,"",IF(ISERROR(VLOOKUP(R$34&amp;$B206,'BASES DE DATOS'!$F$3:$J$1796,4,0))=TRUE,"",$B206&amp;" "&amp;VLOOKUP(R$34&amp;$B206,'BASES DE DATOS'!$F$3:$J$1796,4,0)))</f>
        <v>#REF!</v>
      </c>
      <c r="S206" t="e">
        <f>IF(LEN(S$34&amp;$B206)&lt;&gt;20,"",IF(ISERROR(VLOOKUP(S$34&amp;$B206,'BASES DE DATOS'!$F$3:$J$1796,4,0))=TRUE,"",$B206&amp;" "&amp;VLOOKUP(S$34&amp;$B206,'BASES DE DATOS'!$F$3:$J$1796,4,0)))</f>
        <v>#REF!</v>
      </c>
      <c r="T206" t="e">
        <f>IF(LEN(T$34&amp;$B206)&lt;&gt;20,"",IF(ISERROR(VLOOKUP(T$34&amp;$B206,'BASES DE DATOS'!$F$3:$J$1796,4,0))=TRUE,"",$B206&amp;" "&amp;VLOOKUP(T$34&amp;$B206,'BASES DE DATOS'!$F$3:$J$1796,4,0)))</f>
        <v>#REF!</v>
      </c>
      <c r="U206" t="e">
        <f>IF(LEN(U$34&amp;$B206)&lt;&gt;20,"",IF(ISERROR(VLOOKUP(U$34&amp;$B206,'BASES DE DATOS'!$F$3:$J$1796,4,0))=TRUE,"",$B206&amp;" "&amp;VLOOKUP(U$34&amp;$B206,'BASES DE DATOS'!$F$3:$J$1796,4,0)))</f>
        <v>#REF!</v>
      </c>
      <c r="V206" t="e">
        <f>IF(LEN(V$34&amp;$B206)&lt;&gt;20,"",IF(ISERROR(VLOOKUP(V$34&amp;$B206,'BASES DE DATOS'!$F$3:$J$1796,4,0))=TRUE,"",$B206&amp;" "&amp;VLOOKUP(V$34&amp;$B206,'BASES DE DATOS'!$F$3:$J$1796,4,0)))</f>
        <v>#REF!</v>
      </c>
    </row>
    <row r="207" spans="1:22" x14ac:dyDescent="0.2">
      <c r="A207">
        <f t="shared" si="1"/>
        <v>1065</v>
      </c>
      <c r="B207" s="2" t="s">
        <v>196</v>
      </c>
      <c r="C207" t="e">
        <f>IF(LEN(C$34&amp;$B207)&lt;&gt;20,"",IF(ISERROR(VLOOKUP(C$34&amp;$B207,'BASES DE DATOS'!$F$3:$J$1796,4,0))=TRUE,"",$B207&amp;" "&amp;VLOOKUP(C$34&amp;$B207,'BASES DE DATOS'!$F$3:$J$1796,4,0)))</f>
        <v>#REF!</v>
      </c>
      <c r="D207" t="e">
        <f>IF(LEN(D$34&amp;$B207)&lt;&gt;20,"",IF(ISERROR(VLOOKUP(D$34&amp;$B207,'BASES DE DATOS'!$F$3:$J$1796,4,0))=TRUE,"",$B207&amp;" "&amp;VLOOKUP(D$34&amp;$B207,'BASES DE DATOS'!$F$3:$J$1796,4,0)))</f>
        <v>#REF!</v>
      </c>
      <c r="E207" t="e">
        <f>IF(LEN(E$34&amp;$B207)&lt;&gt;20,"",IF(ISERROR(VLOOKUP(E$34&amp;$B207,'BASES DE DATOS'!$F$3:$J$1796,4,0))=TRUE,"",$B207&amp;" "&amp;VLOOKUP(E$34&amp;$B207,'BASES DE DATOS'!$F$3:$J$1796,4,0)))</f>
        <v>#REF!</v>
      </c>
      <c r="F207" t="e">
        <f>IF(LEN(F$34&amp;$B207)&lt;&gt;20,"",IF(ISERROR(VLOOKUP(F$34&amp;$B207,'BASES DE DATOS'!$F$3:$J$1796,4,0))=TRUE,"",$B207&amp;" "&amp;VLOOKUP(F$34&amp;$B207,'BASES DE DATOS'!$F$3:$J$1796,4,0)))</f>
        <v>#REF!</v>
      </c>
      <c r="G207" t="e">
        <f>IF(LEN(G$34&amp;$B207)&lt;&gt;20,"",IF(ISERROR(VLOOKUP(G$34&amp;$B207,'BASES DE DATOS'!$F$3:$J$1796,4,0))=TRUE,"",$B207&amp;" "&amp;VLOOKUP(G$34&amp;$B207,'BASES DE DATOS'!$F$3:$J$1796,4,0)))</f>
        <v>#REF!</v>
      </c>
      <c r="H207" t="e">
        <f>IF(LEN(H$34&amp;$B207)&lt;&gt;20,"",IF(ISERROR(VLOOKUP(H$34&amp;$B207,'BASES DE DATOS'!$F$3:$J$1796,4,0))=TRUE,"",$B207&amp;" "&amp;VLOOKUP(H$34&amp;$B207,'BASES DE DATOS'!$F$3:$J$1796,4,0)))</f>
        <v>#REF!</v>
      </c>
      <c r="I207" t="e">
        <f>IF(LEN(I$34&amp;$B207)&lt;&gt;20,"",IF(ISERROR(VLOOKUP(I$34&amp;$B207,'BASES DE DATOS'!$F$3:$J$1796,4,0))=TRUE,"",$B207&amp;" "&amp;VLOOKUP(I$34&amp;$B207,'BASES DE DATOS'!$F$3:$J$1796,4,0)))</f>
        <v>#REF!</v>
      </c>
      <c r="J207" t="e">
        <f>IF(LEN(J$34&amp;$B207)&lt;&gt;20,"",IF(ISERROR(VLOOKUP(J$34&amp;$B207,'BASES DE DATOS'!$F$3:$J$1796,4,0))=TRUE,"",$B207&amp;" "&amp;VLOOKUP(J$34&amp;$B207,'BASES DE DATOS'!$F$3:$J$1796,4,0)))</f>
        <v>#REF!</v>
      </c>
      <c r="K207" t="e">
        <f>IF(LEN(K$34&amp;$B207)&lt;&gt;20,"",IF(ISERROR(VLOOKUP(K$34&amp;$B207,'BASES DE DATOS'!$F$3:$J$1796,4,0))=TRUE,"",$B207&amp;" "&amp;VLOOKUP(K$34&amp;$B207,'BASES DE DATOS'!$F$3:$J$1796,4,0)))</f>
        <v>#REF!</v>
      </c>
      <c r="L207" t="e">
        <f>IF(LEN(L$34&amp;$B207)&lt;&gt;20,"",IF(ISERROR(VLOOKUP(L$34&amp;$B207,'BASES DE DATOS'!$F$3:$J$1796,4,0))=TRUE,"",$B207&amp;" "&amp;VLOOKUP(L$34&amp;$B207,'BASES DE DATOS'!$F$3:$J$1796,4,0)))</f>
        <v>#REF!</v>
      </c>
      <c r="M207" t="e">
        <f>IF(LEN(M$34&amp;$B207)&lt;&gt;20,"",IF(ISERROR(VLOOKUP(M$34&amp;$B207,'BASES DE DATOS'!$F$3:$J$1796,4,0))=TRUE,"",$B207&amp;" "&amp;VLOOKUP(M$34&amp;$B207,'BASES DE DATOS'!$F$3:$J$1796,4,0)))</f>
        <v>#REF!</v>
      </c>
      <c r="N207" t="e">
        <f>IF(LEN(N$34&amp;$B207)&lt;&gt;20,"",IF(ISERROR(VLOOKUP(N$34&amp;$B207,'BASES DE DATOS'!$F$3:$J$1796,4,0))=TRUE,"",$B207&amp;" "&amp;VLOOKUP(N$34&amp;$B207,'BASES DE DATOS'!$F$3:$J$1796,4,0)))</f>
        <v>#REF!</v>
      </c>
      <c r="O207" t="e">
        <f>IF(LEN(O$34&amp;$B207)&lt;&gt;20,"",IF(ISERROR(VLOOKUP(O$34&amp;$B207,'BASES DE DATOS'!$F$3:$J$1796,4,0))=TRUE,"",$B207&amp;" "&amp;VLOOKUP(O$34&amp;$B207,'BASES DE DATOS'!$F$3:$J$1796,4,0)))</f>
        <v>#REF!</v>
      </c>
      <c r="P207" t="e">
        <f>IF(LEN(P$34&amp;$B207)&lt;&gt;20,"",IF(ISERROR(VLOOKUP(P$34&amp;$B207,'BASES DE DATOS'!$F$3:$J$1796,4,0))=TRUE,"",$B207&amp;" "&amp;VLOOKUP(P$34&amp;$B207,'BASES DE DATOS'!$F$3:$J$1796,4,0)))</f>
        <v>#REF!</v>
      </c>
      <c r="Q207" t="e">
        <f>IF(LEN(Q$34&amp;$B207)&lt;&gt;20,"",IF(ISERROR(VLOOKUP(Q$34&amp;$B207,'BASES DE DATOS'!$F$3:$J$1796,4,0))=TRUE,"",$B207&amp;" "&amp;VLOOKUP(Q$34&amp;$B207,'BASES DE DATOS'!$F$3:$J$1796,4,0)))</f>
        <v>#REF!</v>
      </c>
      <c r="R207" t="e">
        <f>IF(LEN(R$34&amp;$B207)&lt;&gt;20,"",IF(ISERROR(VLOOKUP(R$34&amp;$B207,'BASES DE DATOS'!$F$3:$J$1796,4,0))=TRUE,"",$B207&amp;" "&amp;VLOOKUP(R$34&amp;$B207,'BASES DE DATOS'!$F$3:$J$1796,4,0)))</f>
        <v>#REF!</v>
      </c>
      <c r="S207" t="e">
        <f>IF(LEN(S$34&amp;$B207)&lt;&gt;20,"",IF(ISERROR(VLOOKUP(S$34&amp;$B207,'BASES DE DATOS'!$F$3:$J$1796,4,0))=TRUE,"",$B207&amp;" "&amp;VLOOKUP(S$34&amp;$B207,'BASES DE DATOS'!$F$3:$J$1796,4,0)))</f>
        <v>#REF!</v>
      </c>
      <c r="T207" t="e">
        <f>IF(LEN(T$34&amp;$B207)&lt;&gt;20,"",IF(ISERROR(VLOOKUP(T$34&amp;$B207,'BASES DE DATOS'!$F$3:$J$1796,4,0))=TRUE,"",$B207&amp;" "&amp;VLOOKUP(T$34&amp;$B207,'BASES DE DATOS'!$F$3:$J$1796,4,0)))</f>
        <v>#REF!</v>
      </c>
      <c r="U207" t="e">
        <f>IF(LEN(U$34&amp;$B207)&lt;&gt;20,"",IF(ISERROR(VLOOKUP(U$34&amp;$B207,'BASES DE DATOS'!$F$3:$J$1796,4,0))=TRUE,"",$B207&amp;" "&amp;VLOOKUP(U$34&amp;$B207,'BASES DE DATOS'!$F$3:$J$1796,4,0)))</f>
        <v>#REF!</v>
      </c>
      <c r="V207" t="e">
        <f>IF(LEN(V$34&amp;$B207)&lt;&gt;20,"",IF(ISERROR(VLOOKUP(V$34&amp;$B207,'BASES DE DATOS'!$F$3:$J$1796,4,0))=TRUE,"",$B207&amp;" "&amp;VLOOKUP(V$34&amp;$B207,'BASES DE DATOS'!$F$3:$J$1796,4,0)))</f>
        <v>#REF!</v>
      </c>
    </row>
    <row r="208" spans="1:22" x14ac:dyDescent="0.2">
      <c r="A208">
        <f t="shared" si="1"/>
        <v>1071</v>
      </c>
      <c r="B208" s="2" t="s">
        <v>197</v>
      </c>
      <c r="C208" t="e">
        <f>IF(LEN(C$34&amp;$B208)&lt;&gt;20,"",IF(ISERROR(VLOOKUP(C$34&amp;$B208,'BASES DE DATOS'!$F$3:$J$1796,4,0))=TRUE,"",$B208&amp;" "&amp;VLOOKUP(C$34&amp;$B208,'BASES DE DATOS'!$F$3:$J$1796,4,0)))</f>
        <v>#REF!</v>
      </c>
      <c r="D208" t="e">
        <f>IF(LEN(D$34&amp;$B208)&lt;&gt;20,"",IF(ISERROR(VLOOKUP(D$34&amp;$B208,'BASES DE DATOS'!$F$3:$J$1796,4,0))=TRUE,"",$B208&amp;" "&amp;VLOOKUP(D$34&amp;$B208,'BASES DE DATOS'!$F$3:$J$1796,4,0)))</f>
        <v>#REF!</v>
      </c>
      <c r="E208" t="e">
        <f>IF(LEN(E$34&amp;$B208)&lt;&gt;20,"",IF(ISERROR(VLOOKUP(E$34&amp;$B208,'BASES DE DATOS'!$F$3:$J$1796,4,0))=TRUE,"",$B208&amp;" "&amp;VLOOKUP(E$34&amp;$B208,'BASES DE DATOS'!$F$3:$J$1796,4,0)))</f>
        <v>#REF!</v>
      </c>
      <c r="F208" t="e">
        <f>IF(LEN(F$34&amp;$B208)&lt;&gt;20,"",IF(ISERROR(VLOOKUP(F$34&amp;$B208,'BASES DE DATOS'!$F$3:$J$1796,4,0))=TRUE,"",$B208&amp;" "&amp;VLOOKUP(F$34&amp;$B208,'BASES DE DATOS'!$F$3:$J$1796,4,0)))</f>
        <v>#REF!</v>
      </c>
      <c r="G208" t="e">
        <f>IF(LEN(G$34&amp;$B208)&lt;&gt;20,"",IF(ISERROR(VLOOKUP(G$34&amp;$B208,'BASES DE DATOS'!$F$3:$J$1796,4,0))=TRUE,"",$B208&amp;" "&amp;VLOOKUP(G$34&amp;$B208,'BASES DE DATOS'!$F$3:$J$1796,4,0)))</f>
        <v>#REF!</v>
      </c>
      <c r="H208" t="e">
        <f>IF(LEN(H$34&amp;$B208)&lt;&gt;20,"",IF(ISERROR(VLOOKUP(H$34&amp;$B208,'BASES DE DATOS'!$F$3:$J$1796,4,0))=TRUE,"",$B208&amp;" "&amp;VLOOKUP(H$34&amp;$B208,'BASES DE DATOS'!$F$3:$J$1796,4,0)))</f>
        <v>#REF!</v>
      </c>
      <c r="I208" t="e">
        <f>IF(LEN(I$34&amp;$B208)&lt;&gt;20,"",IF(ISERROR(VLOOKUP(I$34&amp;$B208,'BASES DE DATOS'!$F$3:$J$1796,4,0))=TRUE,"",$B208&amp;" "&amp;VLOOKUP(I$34&amp;$B208,'BASES DE DATOS'!$F$3:$J$1796,4,0)))</f>
        <v>#REF!</v>
      </c>
      <c r="J208" t="e">
        <f>IF(LEN(J$34&amp;$B208)&lt;&gt;20,"",IF(ISERROR(VLOOKUP(J$34&amp;$B208,'BASES DE DATOS'!$F$3:$J$1796,4,0))=TRUE,"",$B208&amp;" "&amp;VLOOKUP(J$34&amp;$B208,'BASES DE DATOS'!$F$3:$J$1796,4,0)))</f>
        <v>#REF!</v>
      </c>
      <c r="K208" t="e">
        <f>IF(LEN(K$34&amp;$B208)&lt;&gt;20,"",IF(ISERROR(VLOOKUP(K$34&amp;$B208,'BASES DE DATOS'!$F$3:$J$1796,4,0))=TRUE,"",$B208&amp;" "&amp;VLOOKUP(K$34&amp;$B208,'BASES DE DATOS'!$F$3:$J$1796,4,0)))</f>
        <v>#REF!</v>
      </c>
      <c r="L208" t="e">
        <f>IF(LEN(L$34&amp;$B208)&lt;&gt;20,"",IF(ISERROR(VLOOKUP(L$34&amp;$B208,'BASES DE DATOS'!$F$3:$J$1796,4,0))=TRUE,"",$B208&amp;" "&amp;VLOOKUP(L$34&amp;$B208,'BASES DE DATOS'!$F$3:$J$1796,4,0)))</f>
        <v>#REF!</v>
      </c>
      <c r="M208" t="e">
        <f>IF(LEN(M$34&amp;$B208)&lt;&gt;20,"",IF(ISERROR(VLOOKUP(M$34&amp;$B208,'BASES DE DATOS'!$F$3:$J$1796,4,0))=TRUE,"",$B208&amp;" "&amp;VLOOKUP(M$34&amp;$B208,'BASES DE DATOS'!$F$3:$J$1796,4,0)))</f>
        <v>#REF!</v>
      </c>
      <c r="N208" t="e">
        <f>IF(LEN(N$34&amp;$B208)&lt;&gt;20,"",IF(ISERROR(VLOOKUP(N$34&amp;$B208,'BASES DE DATOS'!$F$3:$J$1796,4,0))=TRUE,"",$B208&amp;" "&amp;VLOOKUP(N$34&amp;$B208,'BASES DE DATOS'!$F$3:$J$1796,4,0)))</f>
        <v>#REF!</v>
      </c>
      <c r="O208" t="e">
        <f>IF(LEN(O$34&amp;$B208)&lt;&gt;20,"",IF(ISERROR(VLOOKUP(O$34&amp;$B208,'BASES DE DATOS'!$F$3:$J$1796,4,0))=TRUE,"",$B208&amp;" "&amp;VLOOKUP(O$34&amp;$B208,'BASES DE DATOS'!$F$3:$J$1796,4,0)))</f>
        <v>#REF!</v>
      </c>
      <c r="P208" t="e">
        <f>IF(LEN(P$34&amp;$B208)&lt;&gt;20,"",IF(ISERROR(VLOOKUP(P$34&amp;$B208,'BASES DE DATOS'!$F$3:$J$1796,4,0))=TRUE,"",$B208&amp;" "&amp;VLOOKUP(P$34&amp;$B208,'BASES DE DATOS'!$F$3:$J$1796,4,0)))</f>
        <v>#REF!</v>
      </c>
      <c r="Q208" t="e">
        <f>IF(LEN(Q$34&amp;$B208)&lt;&gt;20,"",IF(ISERROR(VLOOKUP(Q$34&amp;$B208,'BASES DE DATOS'!$F$3:$J$1796,4,0))=TRUE,"",$B208&amp;" "&amp;VLOOKUP(Q$34&amp;$B208,'BASES DE DATOS'!$F$3:$J$1796,4,0)))</f>
        <v>#REF!</v>
      </c>
      <c r="R208" t="e">
        <f>IF(LEN(R$34&amp;$B208)&lt;&gt;20,"",IF(ISERROR(VLOOKUP(R$34&amp;$B208,'BASES DE DATOS'!$F$3:$J$1796,4,0))=TRUE,"",$B208&amp;" "&amp;VLOOKUP(R$34&amp;$B208,'BASES DE DATOS'!$F$3:$J$1796,4,0)))</f>
        <v>#REF!</v>
      </c>
      <c r="S208" t="e">
        <f>IF(LEN(S$34&amp;$B208)&lt;&gt;20,"",IF(ISERROR(VLOOKUP(S$34&amp;$B208,'BASES DE DATOS'!$F$3:$J$1796,4,0))=TRUE,"",$B208&amp;" "&amp;VLOOKUP(S$34&amp;$B208,'BASES DE DATOS'!$F$3:$J$1796,4,0)))</f>
        <v>#REF!</v>
      </c>
      <c r="T208" t="e">
        <f>IF(LEN(T$34&amp;$B208)&lt;&gt;20,"",IF(ISERROR(VLOOKUP(T$34&amp;$B208,'BASES DE DATOS'!$F$3:$J$1796,4,0))=TRUE,"",$B208&amp;" "&amp;VLOOKUP(T$34&amp;$B208,'BASES DE DATOS'!$F$3:$J$1796,4,0)))</f>
        <v>#REF!</v>
      </c>
      <c r="U208" t="e">
        <f>IF(LEN(U$34&amp;$B208)&lt;&gt;20,"",IF(ISERROR(VLOOKUP(U$34&amp;$B208,'BASES DE DATOS'!$F$3:$J$1796,4,0))=TRUE,"",$B208&amp;" "&amp;VLOOKUP(U$34&amp;$B208,'BASES DE DATOS'!$F$3:$J$1796,4,0)))</f>
        <v>#REF!</v>
      </c>
      <c r="V208" t="e">
        <f>IF(LEN(V$34&amp;$B208)&lt;&gt;20,"",IF(ISERROR(VLOOKUP(V$34&amp;$B208,'BASES DE DATOS'!$F$3:$J$1796,4,0))=TRUE,"",$B208&amp;" "&amp;VLOOKUP(V$34&amp;$B208,'BASES DE DATOS'!$F$3:$J$1796,4,0)))</f>
        <v>#REF!</v>
      </c>
    </row>
    <row r="209" spans="1:22" x14ac:dyDescent="0.2">
      <c r="A209">
        <f t="shared" si="1"/>
        <v>1077</v>
      </c>
      <c r="B209" s="2" t="s">
        <v>198</v>
      </c>
      <c r="C209" t="e">
        <f>IF(LEN(C$34&amp;$B209)&lt;&gt;20,"",IF(ISERROR(VLOOKUP(C$34&amp;$B209,'BASES DE DATOS'!$F$3:$J$1796,4,0))=TRUE,"",$B209&amp;" "&amp;VLOOKUP(C$34&amp;$B209,'BASES DE DATOS'!$F$3:$J$1796,4,0)))</f>
        <v>#REF!</v>
      </c>
      <c r="D209" t="e">
        <f>IF(LEN(D$34&amp;$B209)&lt;&gt;20,"",IF(ISERROR(VLOOKUP(D$34&amp;$B209,'BASES DE DATOS'!$F$3:$J$1796,4,0))=TRUE,"",$B209&amp;" "&amp;VLOOKUP(D$34&amp;$B209,'BASES DE DATOS'!$F$3:$J$1796,4,0)))</f>
        <v>#REF!</v>
      </c>
      <c r="E209" t="e">
        <f>IF(LEN(E$34&amp;$B209)&lt;&gt;20,"",IF(ISERROR(VLOOKUP(E$34&amp;$B209,'BASES DE DATOS'!$F$3:$J$1796,4,0))=TRUE,"",$B209&amp;" "&amp;VLOOKUP(E$34&amp;$B209,'BASES DE DATOS'!$F$3:$J$1796,4,0)))</f>
        <v>#REF!</v>
      </c>
      <c r="F209" t="e">
        <f>IF(LEN(F$34&amp;$B209)&lt;&gt;20,"",IF(ISERROR(VLOOKUP(F$34&amp;$B209,'BASES DE DATOS'!$F$3:$J$1796,4,0))=TRUE,"",$B209&amp;" "&amp;VLOOKUP(F$34&amp;$B209,'BASES DE DATOS'!$F$3:$J$1796,4,0)))</f>
        <v>#REF!</v>
      </c>
      <c r="G209" t="e">
        <f>IF(LEN(G$34&amp;$B209)&lt;&gt;20,"",IF(ISERROR(VLOOKUP(G$34&amp;$B209,'BASES DE DATOS'!$F$3:$J$1796,4,0))=TRUE,"",$B209&amp;" "&amp;VLOOKUP(G$34&amp;$B209,'BASES DE DATOS'!$F$3:$J$1796,4,0)))</f>
        <v>#REF!</v>
      </c>
      <c r="H209" t="e">
        <f>IF(LEN(H$34&amp;$B209)&lt;&gt;20,"",IF(ISERROR(VLOOKUP(H$34&amp;$B209,'BASES DE DATOS'!$F$3:$J$1796,4,0))=TRUE,"",$B209&amp;" "&amp;VLOOKUP(H$34&amp;$B209,'BASES DE DATOS'!$F$3:$J$1796,4,0)))</f>
        <v>#REF!</v>
      </c>
      <c r="I209" t="e">
        <f>IF(LEN(I$34&amp;$B209)&lt;&gt;20,"",IF(ISERROR(VLOOKUP(I$34&amp;$B209,'BASES DE DATOS'!$F$3:$J$1796,4,0))=TRUE,"",$B209&amp;" "&amp;VLOOKUP(I$34&amp;$B209,'BASES DE DATOS'!$F$3:$J$1796,4,0)))</f>
        <v>#REF!</v>
      </c>
      <c r="J209" t="e">
        <f>IF(LEN(J$34&amp;$B209)&lt;&gt;20,"",IF(ISERROR(VLOOKUP(J$34&amp;$B209,'BASES DE DATOS'!$F$3:$J$1796,4,0))=TRUE,"",$B209&amp;" "&amp;VLOOKUP(J$34&amp;$B209,'BASES DE DATOS'!$F$3:$J$1796,4,0)))</f>
        <v>#REF!</v>
      </c>
      <c r="K209" t="e">
        <f>IF(LEN(K$34&amp;$B209)&lt;&gt;20,"",IF(ISERROR(VLOOKUP(K$34&amp;$B209,'BASES DE DATOS'!$F$3:$J$1796,4,0))=TRUE,"",$B209&amp;" "&amp;VLOOKUP(K$34&amp;$B209,'BASES DE DATOS'!$F$3:$J$1796,4,0)))</f>
        <v>#REF!</v>
      </c>
      <c r="L209" t="e">
        <f>IF(LEN(L$34&amp;$B209)&lt;&gt;20,"",IF(ISERROR(VLOOKUP(L$34&amp;$B209,'BASES DE DATOS'!$F$3:$J$1796,4,0))=TRUE,"",$B209&amp;" "&amp;VLOOKUP(L$34&amp;$B209,'BASES DE DATOS'!$F$3:$J$1796,4,0)))</f>
        <v>#REF!</v>
      </c>
      <c r="M209" t="e">
        <f>IF(LEN(M$34&amp;$B209)&lt;&gt;20,"",IF(ISERROR(VLOOKUP(M$34&amp;$B209,'BASES DE DATOS'!$F$3:$J$1796,4,0))=TRUE,"",$B209&amp;" "&amp;VLOOKUP(M$34&amp;$B209,'BASES DE DATOS'!$F$3:$J$1796,4,0)))</f>
        <v>#REF!</v>
      </c>
      <c r="N209" t="e">
        <f>IF(LEN(N$34&amp;$B209)&lt;&gt;20,"",IF(ISERROR(VLOOKUP(N$34&amp;$B209,'BASES DE DATOS'!$F$3:$J$1796,4,0))=TRUE,"",$B209&amp;" "&amp;VLOOKUP(N$34&amp;$B209,'BASES DE DATOS'!$F$3:$J$1796,4,0)))</f>
        <v>#REF!</v>
      </c>
      <c r="O209" t="e">
        <f>IF(LEN(O$34&amp;$B209)&lt;&gt;20,"",IF(ISERROR(VLOOKUP(O$34&amp;$B209,'BASES DE DATOS'!$F$3:$J$1796,4,0))=TRUE,"",$B209&amp;" "&amp;VLOOKUP(O$34&amp;$B209,'BASES DE DATOS'!$F$3:$J$1796,4,0)))</f>
        <v>#REF!</v>
      </c>
      <c r="P209" t="e">
        <f>IF(LEN(P$34&amp;$B209)&lt;&gt;20,"",IF(ISERROR(VLOOKUP(P$34&amp;$B209,'BASES DE DATOS'!$F$3:$J$1796,4,0))=TRUE,"",$B209&amp;" "&amp;VLOOKUP(P$34&amp;$B209,'BASES DE DATOS'!$F$3:$J$1796,4,0)))</f>
        <v>#REF!</v>
      </c>
      <c r="Q209" t="e">
        <f>IF(LEN(Q$34&amp;$B209)&lt;&gt;20,"",IF(ISERROR(VLOOKUP(Q$34&amp;$B209,'BASES DE DATOS'!$F$3:$J$1796,4,0))=TRUE,"",$B209&amp;" "&amp;VLOOKUP(Q$34&amp;$B209,'BASES DE DATOS'!$F$3:$J$1796,4,0)))</f>
        <v>#REF!</v>
      </c>
      <c r="R209" t="e">
        <f>IF(LEN(R$34&amp;$B209)&lt;&gt;20,"",IF(ISERROR(VLOOKUP(R$34&amp;$B209,'BASES DE DATOS'!$F$3:$J$1796,4,0))=TRUE,"",$B209&amp;" "&amp;VLOOKUP(R$34&amp;$B209,'BASES DE DATOS'!$F$3:$J$1796,4,0)))</f>
        <v>#REF!</v>
      </c>
      <c r="S209" t="e">
        <f>IF(LEN(S$34&amp;$B209)&lt;&gt;20,"",IF(ISERROR(VLOOKUP(S$34&amp;$B209,'BASES DE DATOS'!$F$3:$J$1796,4,0))=TRUE,"",$B209&amp;" "&amp;VLOOKUP(S$34&amp;$B209,'BASES DE DATOS'!$F$3:$J$1796,4,0)))</f>
        <v>#REF!</v>
      </c>
      <c r="T209" t="e">
        <f>IF(LEN(T$34&amp;$B209)&lt;&gt;20,"",IF(ISERROR(VLOOKUP(T$34&amp;$B209,'BASES DE DATOS'!$F$3:$J$1796,4,0))=TRUE,"",$B209&amp;" "&amp;VLOOKUP(T$34&amp;$B209,'BASES DE DATOS'!$F$3:$J$1796,4,0)))</f>
        <v>#REF!</v>
      </c>
      <c r="U209" t="e">
        <f>IF(LEN(U$34&amp;$B209)&lt;&gt;20,"",IF(ISERROR(VLOOKUP(U$34&amp;$B209,'BASES DE DATOS'!$F$3:$J$1796,4,0))=TRUE,"",$B209&amp;" "&amp;VLOOKUP(U$34&amp;$B209,'BASES DE DATOS'!$F$3:$J$1796,4,0)))</f>
        <v>#REF!</v>
      </c>
      <c r="V209" t="e">
        <f>IF(LEN(V$34&amp;$B209)&lt;&gt;20,"",IF(ISERROR(VLOOKUP(V$34&amp;$B209,'BASES DE DATOS'!$F$3:$J$1796,4,0))=TRUE,"",$B209&amp;" "&amp;VLOOKUP(V$34&amp;$B209,'BASES DE DATOS'!$F$3:$J$1796,4,0)))</f>
        <v>#REF!</v>
      </c>
    </row>
    <row r="210" spans="1:22" x14ac:dyDescent="0.2">
      <c r="A210">
        <f t="shared" si="1"/>
        <v>1083</v>
      </c>
      <c r="B210" s="2" t="s">
        <v>199</v>
      </c>
      <c r="C210" t="e">
        <f>IF(LEN(C$34&amp;$B210)&lt;&gt;20,"",IF(ISERROR(VLOOKUP(C$34&amp;$B210,'BASES DE DATOS'!$F$3:$J$1796,4,0))=TRUE,"",$B210&amp;" "&amp;VLOOKUP(C$34&amp;$B210,'BASES DE DATOS'!$F$3:$J$1796,4,0)))</f>
        <v>#REF!</v>
      </c>
      <c r="D210" t="e">
        <f>IF(LEN(D$34&amp;$B210)&lt;&gt;20,"",IF(ISERROR(VLOOKUP(D$34&amp;$B210,'BASES DE DATOS'!$F$3:$J$1796,4,0))=TRUE,"",$B210&amp;" "&amp;VLOOKUP(D$34&amp;$B210,'BASES DE DATOS'!$F$3:$J$1796,4,0)))</f>
        <v>#REF!</v>
      </c>
      <c r="E210" t="e">
        <f>IF(LEN(E$34&amp;$B210)&lt;&gt;20,"",IF(ISERROR(VLOOKUP(E$34&amp;$B210,'BASES DE DATOS'!$F$3:$J$1796,4,0))=TRUE,"",$B210&amp;" "&amp;VLOOKUP(E$34&amp;$B210,'BASES DE DATOS'!$F$3:$J$1796,4,0)))</f>
        <v>#REF!</v>
      </c>
      <c r="F210" t="e">
        <f>IF(LEN(F$34&amp;$B210)&lt;&gt;20,"",IF(ISERROR(VLOOKUP(F$34&amp;$B210,'BASES DE DATOS'!$F$3:$J$1796,4,0))=TRUE,"",$B210&amp;" "&amp;VLOOKUP(F$34&amp;$B210,'BASES DE DATOS'!$F$3:$J$1796,4,0)))</f>
        <v>#REF!</v>
      </c>
      <c r="G210" t="e">
        <f>IF(LEN(G$34&amp;$B210)&lt;&gt;20,"",IF(ISERROR(VLOOKUP(G$34&amp;$B210,'BASES DE DATOS'!$F$3:$J$1796,4,0))=TRUE,"",$B210&amp;" "&amp;VLOOKUP(G$34&amp;$B210,'BASES DE DATOS'!$F$3:$J$1796,4,0)))</f>
        <v>#REF!</v>
      </c>
      <c r="H210" t="e">
        <f>IF(LEN(H$34&amp;$B210)&lt;&gt;20,"",IF(ISERROR(VLOOKUP(H$34&amp;$B210,'BASES DE DATOS'!$F$3:$J$1796,4,0))=TRUE,"",$B210&amp;" "&amp;VLOOKUP(H$34&amp;$B210,'BASES DE DATOS'!$F$3:$J$1796,4,0)))</f>
        <v>#REF!</v>
      </c>
      <c r="I210" t="e">
        <f>IF(LEN(I$34&amp;$B210)&lt;&gt;20,"",IF(ISERROR(VLOOKUP(I$34&amp;$B210,'BASES DE DATOS'!$F$3:$J$1796,4,0))=TRUE,"",$B210&amp;" "&amp;VLOOKUP(I$34&amp;$B210,'BASES DE DATOS'!$F$3:$J$1796,4,0)))</f>
        <v>#REF!</v>
      </c>
      <c r="J210" t="e">
        <f>IF(LEN(J$34&amp;$B210)&lt;&gt;20,"",IF(ISERROR(VLOOKUP(J$34&amp;$B210,'BASES DE DATOS'!$F$3:$J$1796,4,0))=TRUE,"",$B210&amp;" "&amp;VLOOKUP(J$34&amp;$B210,'BASES DE DATOS'!$F$3:$J$1796,4,0)))</f>
        <v>#REF!</v>
      </c>
      <c r="K210" t="e">
        <f>IF(LEN(K$34&amp;$B210)&lt;&gt;20,"",IF(ISERROR(VLOOKUP(K$34&amp;$B210,'BASES DE DATOS'!$F$3:$J$1796,4,0))=TRUE,"",$B210&amp;" "&amp;VLOOKUP(K$34&amp;$B210,'BASES DE DATOS'!$F$3:$J$1796,4,0)))</f>
        <v>#REF!</v>
      </c>
      <c r="L210" t="e">
        <f>IF(LEN(L$34&amp;$B210)&lt;&gt;20,"",IF(ISERROR(VLOOKUP(L$34&amp;$B210,'BASES DE DATOS'!$F$3:$J$1796,4,0))=TRUE,"",$B210&amp;" "&amp;VLOOKUP(L$34&amp;$B210,'BASES DE DATOS'!$F$3:$J$1796,4,0)))</f>
        <v>#REF!</v>
      </c>
      <c r="M210" t="e">
        <f>IF(LEN(M$34&amp;$B210)&lt;&gt;20,"",IF(ISERROR(VLOOKUP(M$34&amp;$B210,'BASES DE DATOS'!$F$3:$J$1796,4,0))=TRUE,"",$B210&amp;" "&amp;VLOOKUP(M$34&amp;$B210,'BASES DE DATOS'!$F$3:$J$1796,4,0)))</f>
        <v>#REF!</v>
      </c>
      <c r="N210" t="e">
        <f>IF(LEN(N$34&amp;$B210)&lt;&gt;20,"",IF(ISERROR(VLOOKUP(N$34&amp;$B210,'BASES DE DATOS'!$F$3:$J$1796,4,0))=TRUE,"",$B210&amp;" "&amp;VLOOKUP(N$34&amp;$B210,'BASES DE DATOS'!$F$3:$J$1796,4,0)))</f>
        <v>#REF!</v>
      </c>
      <c r="O210" t="e">
        <f>IF(LEN(O$34&amp;$B210)&lt;&gt;20,"",IF(ISERROR(VLOOKUP(O$34&amp;$B210,'BASES DE DATOS'!$F$3:$J$1796,4,0))=TRUE,"",$B210&amp;" "&amp;VLOOKUP(O$34&amp;$B210,'BASES DE DATOS'!$F$3:$J$1796,4,0)))</f>
        <v>#REF!</v>
      </c>
      <c r="P210" t="e">
        <f>IF(LEN(P$34&amp;$B210)&lt;&gt;20,"",IF(ISERROR(VLOOKUP(P$34&amp;$B210,'BASES DE DATOS'!$F$3:$J$1796,4,0))=TRUE,"",$B210&amp;" "&amp;VLOOKUP(P$34&amp;$B210,'BASES DE DATOS'!$F$3:$J$1796,4,0)))</f>
        <v>#REF!</v>
      </c>
      <c r="Q210" t="e">
        <f>IF(LEN(Q$34&amp;$B210)&lt;&gt;20,"",IF(ISERROR(VLOOKUP(Q$34&amp;$B210,'BASES DE DATOS'!$F$3:$J$1796,4,0))=TRUE,"",$B210&amp;" "&amp;VLOOKUP(Q$34&amp;$B210,'BASES DE DATOS'!$F$3:$J$1796,4,0)))</f>
        <v>#REF!</v>
      </c>
      <c r="R210" t="e">
        <f>IF(LEN(R$34&amp;$B210)&lt;&gt;20,"",IF(ISERROR(VLOOKUP(R$34&amp;$B210,'BASES DE DATOS'!$F$3:$J$1796,4,0))=TRUE,"",$B210&amp;" "&amp;VLOOKUP(R$34&amp;$B210,'BASES DE DATOS'!$F$3:$J$1796,4,0)))</f>
        <v>#REF!</v>
      </c>
      <c r="S210" t="e">
        <f>IF(LEN(S$34&amp;$B210)&lt;&gt;20,"",IF(ISERROR(VLOOKUP(S$34&amp;$B210,'BASES DE DATOS'!$F$3:$J$1796,4,0))=TRUE,"",$B210&amp;" "&amp;VLOOKUP(S$34&amp;$B210,'BASES DE DATOS'!$F$3:$J$1796,4,0)))</f>
        <v>#REF!</v>
      </c>
      <c r="T210" t="e">
        <f>IF(LEN(T$34&amp;$B210)&lt;&gt;20,"",IF(ISERROR(VLOOKUP(T$34&amp;$B210,'BASES DE DATOS'!$F$3:$J$1796,4,0))=TRUE,"",$B210&amp;" "&amp;VLOOKUP(T$34&amp;$B210,'BASES DE DATOS'!$F$3:$J$1796,4,0)))</f>
        <v>#REF!</v>
      </c>
      <c r="U210" t="e">
        <f>IF(LEN(U$34&amp;$B210)&lt;&gt;20,"",IF(ISERROR(VLOOKUP(U$34&amp;$B210,'BASES DE DATOS'!$F$3:$J$1796,4,0))=TRUE,"",$B210&amp;" "&amp;VLOOKUP(U$34&amp;$B210,'BASES DE DATOS'!$F$3:$J$1796,4,0)))</f>
        <v>#REF!</v>
      </c>
      <c r="V210" t="e">
        <f>IF(LEN(V$34&amp;$B210)&lt;&gt;20,"",IF(ISERROR(VLOOKUP(V$34&amp;$B210,'BASES DE DATOS'!$F$3:$J$1796,4,0))=TRUE,"",$B210&amp;" "&amp;VLOOKUP(V$34&amp;$B210,'BASES DE DATOS'!$F$3:$J$1796,4,0)))</f>
        <v>#REF!</v>
      </c>
    </row>
    <row r="211" spans="1:22" x14ac:dyDescent="0.2">
      <c r="A211">
        <f t="shared" si="1"/>
        <v>1089</v>
      </c>
      <c r="B211" s="2" t="s">
        <v>200</v>
      </c>
      <c r="C211" t="e">
        <f>IF(LEN(C$34&amp;$B211)&lt;&gt;20,"",IF(ISERROR(VLOOKUP(C$34&amp;$B211,'BASES DE DATOS'!$F$3:$J$1796,4,0))=TRUE,"",$B211&amp;" "&amp;VLOOKUP(C$34&amp;$B211,'BASES DE DATOS'!$F$3:$J$1796,4,0)))</f>
        <v>#REF!</v>
      </c>
      <c r="D211" t="e">
        <f>IF(LEN(D$34&amp;$B211)&lt;&gt;20,"",IF(ISERROR(VLOOKUP(D$34&amp;$B211,'BASES DE DATOS'!$F$3:$J$1796,4,0))=TRUE,"",$B211&amp;" "&amp;VLOOKUP(D$34&amp;$B211,'BASES DE DATOS'!$F$3:$J$1796,4,0)))</f>
        <v>#REF!</v>
      </c>
      <c r="E211" t="e">
        <f>IF(LEN(E$34&amp;$B211)&lt;&gt;20,"",IF(ISERROR(VLOOKUP(E$34&amp;$B211,'BASES DE DATOS'!$F$3:$J$1796,4,0))=TRUE,"",$B211&amp;" "&amp;VLOOKUP(E$34&amp;$B211,'BASES DE DATOS'!$F$3:$J$1796,4,0)))</f>
        <v>#REF!</v>
      </c>
      <c r="F211" t="e">
        <f>IF(LEN(F$34&amp;$B211)&lt;&gt;20,"",IF(ISERROR(VLOOKUP(F$34&amp;$B211,'BASES DE DATOS'!$F$3:$J$1796,4,0))=TRUE,"",$B211&amp;" "&amp;VLOOKUP(F$34&amp;$B211,'BASES DE DATOS'!$F$3:$J$1796,4,0)))</f>
        <v>#REF!</v>
      </c>
      <c r="G211" t="e">
        <f>IF(LEN(G$34&amp;$B211)&lt;&gt;20,"",IF(ISERROR(VLOOKUP(G$34&amp;$B211,'BASES DE DATOS'!$F$3:$J$1796,4,0))=TRUE,"",$B211&amp;" "&amp;VLOOKUP(G$34&amp;$B211,'BASES DE DATOS'!$F$3:$J$1796,4,0)))</f>
        <v>#REF!</v>
      </c>
      <c r="H211" t="e">
        <f>IF(LEN(H$34&amp;$B211)&lt;&gt;20,"",IF(ISERROR(VLOOKUP(H$34&amp;$B211,'BASES DE DATOS'!$F$3:$J$1796,4,0))=TRUE,"",$B211&amp;" "&amp;VLOOKUP(H$34&amp;$B211,'BASES DE DATOS'!$F$3:$J$1796,4,0)))</f>
        <v>#REF!</v>
      </c>
      <c r="I211" t="e">
        <f>IF(LEN(I$34&amp;$B211)&lt;&gt;20,"",IF(ISERROR(VLOOKUP(I$34&amp;$B211,'BASES DE DATOS'!$F$3:$J$1796,4,0))=TRUE,"",$B211&amp;" "&amp;VLOOKUP(I$34&amp;$B211,'BASES DE DATOS'!$F$3:$J$1796,4,0)))</f>
        <v>#REF!</v>
      </c>
      <c r="J211" t="e">
        <f>IF(LEN(J$34&amp;$B211)&lt;&gt;20,"",IF(ISERROR(VLOOKUP(J$34&amp;$B211,'BASES DE DATOS'!$F$3:$J$1796,4,0))=TRUE,"",$B211&amp;" "&amp;VLOOKUP(J$34&amp;$B211,'BASES DE DATOS'!$F$3:$J$1796,4,0)))</f>
        <v>#REF!</v>
      </c>
      <c r="K211" t="e">
        <f>IF(LEN(K$34&amp;$B211)&lt;&gt;20,"",IF(ISERROR(VLOOKUP(K$34&amp;$B211,'BASES DE DATOS'!$F$3:$J$1796,4,0))=TRUE,"",$B211&amp;" "&amp;VLOOKUP(K$34&amp;$B211,'BASES DE DATOS'!$F$3:$J$1796,4,0)))</f>
        <v>#REF!</v>
      </c>
      <c r="L211" t="e">
        <f>IF(LEN(L$34&amp;$B211)&lt;&gt;20,"",IF(ISERROR(VLOOKUP(L$34&amp;$B211,'BASES DE DATOS'!$F$3:$J$1796,4,0))=TRUE,"",$B211&amp;" "&amp;VLOOKUP(L$34&amp;$B211,'BASES DE DATOS'!$F$3:$J$1796,4,0)))</f>
        <v>#REF!</v>
      </c>
      <c r="M211" t="e">
        <f>IF(LEN(M$34&amp;$B211)&lt;&gt;20,"",IF(ISERROR(VLOOKUP(M$34&amp;$B211,'BASES DE DATOS'!$F$3:$J$1796,4,0))=TRUE,"",$B211&amp;" "&amp;VLOOKUP(M$34&amp;$B211,'BASES DE DATOS'!$F$3:$J$1796,4,0)))</f>
        <v>#REF!</v>
      </c>
      <c r="N211" t="e">
        <f>IF(LEN(N$34&amp;$B211)&lt;&gt;20,"",IF(ISERROR(VLOOKUP(N$34&amp;$B211,'BASES DE DATOS'!$F$3:$J$1796,4,0))=TRUE,"",$B211&amp;" "&amp;VLOOKUP(N$34&amp;$B211,'BASES DE DATOS'!$F$3:$J$1796,4,0)))</f>
        <v>#REF!</v>
      </c>
      <c r="O211" t="e">
        <f>IF(LEN(O$34&amp;$B211)&lt;&gt;20,"",IF(ISERROR(VLOOKUP(O$34&amp;$B211,'BASES DE DATOS'!$F$3:$J$1796,4,0))=TRUE,"",$B211&amp;" "&amp;VLOOKUP(O$34&amp;$B211,'BASES DE DATOS'!$F$3:$J$1796,4,0)))</f>
        <v>#REF!</v>
      </c>
      <c r="P211" t="e">
        <f>IF(LEN(P$34&amp;$B211)&lt;&gt;20,"",IF(ISERROR(VLOOKUP(P$34&amp;$B211,'BASES DE DATOS'!$F$3:$J$1796,4,0))=TRUE,"",$B211&amp;" "&amp;VLOOKUP(P$34&amp;$B211,'BASES DE DATOS'!$F$3:$J$1796,4,0)))</f>
        <v>#REF!</v>
      </c>
      <c r="Q211" t="e">
        <f>IF(LEN(Q$34&amp;$B211)&lt;&gt;20,"",IF(ISERROR(VLOOKUP(Q$34&amp;$B211,'BASES DE DATOS'!$F$3:$J$1796,4,0))=TRUE,"",$B211&amp;" "&amp;VLOOKUP(Q$34&amp;$B211,'BASES DE DATOS'!$F$3:$J$1796,4,0)))</f>
        <v>#REF!</v>
      </c>
      <c r="R211" t="e">
        <f>IF(LEN(R$34&amp;$B211)&lt;&gt;20,"",IF(ISERROR(VLOOKUP(R$34&amp;$B211,'BASES DE DATOS'!$F$3:$J$1796,4,0))=TRUE,"",$B211&amp;" "&amp;VLOOKUP(R$34&amp;$B211,'BASES DE DATOS'!$F$3:$J$1796,4,0)))</f>
        <v>#REF!</v>
      </c>
      <c r="S211" t="e">
        <f>IF(LEN(S$34&amp;$B211)&lt;&gt;20,"",IF(ISERROR(VLOOKUP(S$34&amp;$B211,'BASES DE DATOS'!$F$3:$J$1796,4,0))=TRUE,"",$B211&amp;" "&amp;VLOOKUP(S$34&amp;$B211,'BASES DE DATOS'!$F$3:$J$1796,4,0)))</f>
        <v>#REF!</v>
      </c>
      <c r="T211" t="e">
        <f>IF(LEN(T$34&amp;$B211)&lt;&gt;20,"",IF(ISERROR(VLOOKUP(T$34&amp;$B211,'BASES DE DATOS'!$F$3:$J$1796,4,0))=TRUE,"",$B211&amp;" "&amp;VLOOKUP(T$34&amp;$B211,'BASES DE DATOS'!$F$3:$J$1796,4,0)))</f>
        <v>#REF!</v>
      </c>
      <c r="U211" t="e">
        <f>IF(LEN(U$34&amp;$B211)&lt;&gt;20,"",IF(ISERROR(VLOOKUP(U$34&amp;$B211,'BASES DE DATOS'!$F$3:$J$1796,4,0))=TRUE,"",$B211&amp;" "&amp;VLOOKUP(U$34&amp;$B211,'BASES DE DATOS'!$F$3:$J$1796,4,0)))</f>
        <v>#REF!</v>
      </c>
      <c r="V211" t="e">
        <f>IF(LEN(V$34&amp;$B211)&lt;&gt;20,"",IF(ISERROR(VLOOKUP(V$34&amp;$B211,'BASES DE DATOS'!$F$3:$J$1796,4,0))=TRUE,"",$B211&amp;" "&amp;VLOOKUP(V$34&amp;$B211,'BASES DE DATOS'!$F$3:$J$1796,4,0)))</f>
        <v>#REF!</v>
      </c>
    </row>
    <row r="212" spans="1:22" x14ac:dyDescent="0.2">
      <c r="A212">
        <f t="shared" si="1"/>
        <v>1095</v>
      </c>
      <c r="B212" s="2" t="s">
        <v>201</v>
      </c>
      <c r="C212" t="e">
        <f>IF(LEN(C$34&amp;$B212)&lt;&gt;20,"",IF(ISERROR(VLOOKUP(C$34&amp;$B212,'BASES DE DATOS'!$F$3:$J$1796,4,0))=TRUE,"",$B212&amp;" "&amp;VLOOKUP(C$34&amp;$B212,'BASES DE DATOS'!$F$3:$J$1796,4,0)))</f>
        <v>#REF!</v>
      </c>
      <c r="D212" t="e">
        <f>IF(LEN(D$34&amp;$B212)&lt;&gt;20,"",IF(ISERROR(VLOOKUP(D$34&amp;$B212,'BASES DE DATOS'!$F$3:$J$1796,4,0))=TRUE,"",$B212&amp;" "&amp;VLOOKUP(D$34&amp;$B212,'BASES DE DATOS'!$F$3:$J$1796,4,0)))</f>
        <v>#REF!</v>
      </c>
      <c r="E212" t="e">
        <f>IF(LEN(E$34&amp;$B212)&lt;&gt;20,"",IF(ISERROR(VLOOKUP(E$34&amp;$B212,'BASES DE DATOS'!$F$3:$J$1796,4,0))=TRUE,"",$B212&amp;" "&amp;VLOOKUP(E$34&amp;$B212,'BASES DE DATOS'!$F$3:$J$1796,4,0)))</f>
        <v>#REF!</v>
      </c>
      <c r="F212" t="e">
        <f>IF(LEN(F$34&amp;$B212)&lt;&gt;20,"",IF(ISERROR(VLOOKUP(F$34&amp;$B212,'BASES DE DATOS'!$F$3:$J$1796,4,0))=TRUE,"",$B212&amp;" "&amp;VLOOKUP(F$34&amp;$B212,'BASES DE DATOS'!$F$3:$J$1796,4,0)))</f>
        <v>#REF!</v>
      </c>
      <c r="G212" t="e">
        <f>IF(LEN(G$34&amp;$B212)&lt;&gt;20,"",IF(ISERROR(VLOOKUP(G$34&amp;$B212,'BASES DE DATOS'!$F$3:$J$1796,4,0))=TRUE,"",$B212&amp;" "&amp;VLOOKUP(G$34&amp;$B212,'BASES DE DATOS'!$F$3:$J$1796,4,0)))</f>
        <v>#REF!</v>
      </c>
      <c r="H212" t="e">
        <f>IF(LEN(H$34&amp;$B212)&lt;&gt;20,"",IF(ISERROR(VLOOKUP(H$34&amp;$B212,'BASES DE DATOS'!$F$3:$J$1796,4,0))=TRUE,"",$B212&amp;" "&amp;VLOOKUP(H$34&amp;$B212,'BASES DE DATOS'!$F$3:$J$1796,4,0)))</f>
        <v>#REF!</v>
      </c>
      <c r="I212" t="e">
        <f>IF(LEN(I$34&amp;$B212)&lt;&gt;20,"",IF(ISERROR(VLOOKUP(I$34&amp;$B212,'BASES DE DATOS'!$F$3:$J$1796,4,0))=TRUE,"",$B212&amp;" "&amp;VLOOKUP(I$34&amp;$B212,'BASES DE DATOS'!$F$3:$J$1796,4,0)))</f>
        <v>#REF!</v>
      </c>
      <c r="J212" t="e">
        <f>IF(LEN(J$34&amp;$B212)&lt;&gt;20,"",IF(ISERROR(VLOOKUP(J$34&amp;$B212,'BASES DE DATOS'!$F$3:$J$1796,4,0))=TRUE,"",$B212&amp;" "&amp;VLOOKUP(J$34&amp;$B212,'BASES DE DATOS'!$F$3:$J$1796,4,0)))</f>
        <v>#REF!</v>
      </c>
      <c r="K212" t="e">
        <f>IF(LEN(K$34&amp;$B212)&lt;&gt;20,"",IF(ISERROR(VLOOKUP(K$34&amp;$B212,'BASES DE DATOS'!$F$3:$J$1796,4,0))=TRUE,"",$B212&amp;" "&amp;VLOOKUP(K$34&amp;$B212,'BASES DE DATOS'!$F$3:$J$1796,4,0)))</f>
        <v>#REF!</v>
      </c>
      <c r="L212" t="e">
        <f>IF(LEN(L$34&amp;$B212)&lt;&gt;20,"",IF(ISERROR(VLOOKUP(L$34&amp;$B212,'BASES DE DATOS'!$F$3:$J$1796,4,0))=TRUE,"",$B212&amp;" "&amp;VLOOKUP(L$34&amp;$B212,'BASES DE DATOS'!$F$3:$J$1796,4,0)))</f>
        <v>#REF!</v>
      </c>
      <c r="M212" t="e">
        <f>IF(LEN(M$34&amp;$B212)&lt;&gt;20,"",IF(ISERROR(VLOOKUP(M$34&amp;$B212,'BASES DE DATOS'!$F$3:$J$1796,4,0))=TRUE,"",$B212&amp;" "&amp;VLOOKUP(M$34&amp;$B212,'BASES DE DATOS'!$F$3:$J$1796,4,0)))</f>
        <v>#REF!</v>
      </c>
      <c r="N212" t="e">
        <f>IF(LEN(N$34&amp;$B212)&lt;&gt;20,"",IF(ISERROR(VLOOKUP(N$34&amp;$B212,'BASES DE DATOS'!$F$3:$J$1796,4,0))=TRUE,"",$B212&amp;" "&amp;VLOOKUP(N$34&amp;$B212,'BASES DE DATOS'!$F$3:$J$1796,4,0)))</f>
        <v>#REF!</v>
      </c>
      <c r="O212" t="e">
        <f>IF(LEN(O$34&amp;$B212)&lt;&gt;20,"",IF(ISERROR(VLOOKUP(O$34&amp;$B212,'BASES DE DATOS'!$F$3:$J$1796,4,0))=TRUE,"",$B212&amp;" "&amp;VLOOKUP(O$34&amp;$B212,'BASES DE DATOS'!$F$3:$J$1796,4,0)))</f>
        <v>#REF!</v>
      </c>
      <c r="P212" t="e">
        <f>IF(LEN(P$34&amp;$B212)&lt;&gt;20,"",IF(ISERROR(VLOOKUP(P$34&amp;$B212,'BASES DE DATOS'!$F$3:$J$1796,4,0))=TRUE,"",$B212&amp;" "&amp;VLOOKUP(P$34&amp;$B212,'BASES DE DATOS'!$F$3:$J$1796,4,0)))</f>
        <v>#REF!</v>
      </c>
      <c r="Q212" t="e">
        <f>IF(LEN(Q$34&amp;$B212)&lt;&gt;20,"",IF(ISERROR(VLOOKUP(Q$34&amp;$B212,'BASES DE DATOS'!$F$3:$J$1796,4,0))=TRUE,"",$B212&amp;" "&amp;VLOOKUP(Q$34&amp;$B212,'BASES DE DATOS'!$F$3:$J$1796,4,0)))</f>
        <v>#REF!</v>
      </c>
      <c r="R212" t="e">
        <f>IF(LEN(R$34&amp;$B212)&lt;&gt;20,"",IF(ISERROR(VLOOKUP(R$34&amp;$B212,'BASES DE DATOS'!$F$3:$J$1796,4,0))=TRUE,"",$B212&amp;" "&amp;VLOOKUP(R$34&amp;$B212,'BASES DE DATOS'!$F$3:$J$1796,4,0)))</f>
        <v>#REF!</v>
      </c>
      <c r="S212" t="e">
        <f>IF(LEN(S$34&amp;$B212)&lt;&gt;20,"",IF(ISERROR(VLOOKUP(S$34&amp;$B212,'BASES DE DATOS'!$F$3:$J$1796,4,0))=TRUE,"",$B212&amp;" "&amp;VLOOKUP(S$34&amp;$B212,'BASES DE DATOS'!$F$3:$J$1796,4,0)))</f>
        <v>#REF!</v>
      </c>
      <c r="T212" t="e">
        <f>IF(LEN(T$34&amp;$B212)&lt;&gt;20,"",IF(ISERROR(VLOOKUP(T$34&amp;$B212,'BASES DE DATOS'!$F$3:$J$1796,4,0))=TRUE,"",$B212&amp;" "&amp;VLOOKUP(T$34&amp;$B212,'BASES DE DATOS'!$F$3:$J$1796,4,0)))</f>
        <v>#REF!</v>
      </c>
      <c r="U212" t="e">
        <f>IF(LEN(U$34&amp;$B212)&lt;&gt;20,"",IF(ISERROR(VLOOKUP(U$34&amp;$B212,'BASES DE DATOS'!$F$3:$J$1796,4,0))=TRUE,"",$B212&amp;" "&amp;VLOOKUP(U$34&amp;$B212,'BASES DE DATOS'!$F$3:$J$1796,4,0)))</f>
        <v>#REF!</v>
      </c>
      <c r="V212" t="e">
        <f>IF(LEN(V$34&amp;$B212)&lt;&gt;20,"",IF(ISERROR(VLOOKUP(V$34&amp;$B212,'BASES DE DATOS'!$F$3:$J$1796,4,0))=TRUE,"",$B212&amp;" "&amp;VLOOKUP(V$34&amp;$B212,'BASES DE DATOS'!$F$3:$J$1796,4,0)))</f>
        <v>#REF!</v>
      </c>
    </row>
    <row r="213" spans="1:22" x14ac:dyDescent="0.2">
      <c r="A213">
        <f t="shared" si="1"/>
        <v>1101</v>
      </c>
      <c r="B213" s="2" t="s">
        <v>202</v>
      </c>
      <c r="C213" t="e">
        <f>IF(LEN(C$34&amp;$B213)&lt;&gt;20,"",IF(ISERROR(VLOOKUP(C$34&amp;$B213,'BASES DE DATOS'!$F$3:$J$1796,4,0))=TRUE,"",$B213&amp;" "&amp;VLOOKUP(C$34&amp;$B213,'BASES DE DATOS'!$F$3:$J$1796,4,0)))</f>
        <v>#REF!</v>
      </c>
      <c r="D213" t="e">
        <f>IF(LEN(D$34&amp;$B213)&lt;&gt;20,"",IF(ISERROR(VLOOKUP(D$34&amp;$B213,'BASES DE DATOS'!$F$3:$J$1796,4,0))=TRUE,"",$B213&amp;" "&amp;VLOOKUP(D$34&amp;$B213,'BASES DE DATOS'!$F$3:$J$1796,4,0)))</f>
        <v>#REF!</v>
      </c>
      <c r="E213" t="e">
        <f>IF(LEN(E$34&amp;$B213)&lt;&gt;20,"",IF(ISERROR(VLOOKUP(E$34&amp;$B213,'BASES DE DATOS'!$F$3:$J$1796,4,0))=TRUE,"",$B213&amp;" "&amp;VLOOKUP(E$34&amp;$B213,'BASES DE DATOS'!$F$3:$J$1796,4,0)))</f>
        <v>#REF!</v>
      </c>
      <c r="F213" t="e">
        <f>IF(LEN(F$34&amp;$B213)&lt;&gt;20,"",IF(ISERROR(VLOOKUP(F$34&amp;$B213,'BASES DE DATOS'!$F$3:$J$1796,4,0))=TRUE,"",$B213&amp;" "&amp;VLOOKUP(F$34&amp;$B213,'BASES DE DATOS'!$F$3:$J$1796,4,0)))</f>
        <v>#REF!</v>
      </c>
      <c r="G213" t="e">
        <f>IF(LEN(G$34&amp;$B213)&lt;&gt;20,"",IF(ISERROR(VLOOKUP(G$34&amp;$B213,'BASES DE DATOS'!$F$3:$J$1796,4,0))=TRUE,"",$B213&amp;" "&amp;VLOOKUP(G$34&amp;$B213,'BASES DE DATOS'!$F$3:$J$1796,4,0)))</f>
        <v>#REF!</v>
      </c>
      <c r="H213" t="e">
        <f>IF(LEN(H$34&amp;$B213)&lt;&gt;20,"",IF(ISERROR(VLOOKUP(H$34&amp;$B213,'BASES DE DATOS'!$F$3:$J$1796,4,0))=TRUE,"",$B213&amp;" "&amp;VLOOKUP(H$34&amp;$B213,'BASES DE DATOS'!$F$3:$J$1796,4,0)))</f>
        <v>#REF!</v>
      </c>
      <c r="I213" t="e">
        <f>IF(LEN(I$34&amp;$B213)&lt;&gt;20,"",IF(ISERROR(VLOOKUP(I$34&amp;$B213,'BASES DE DATOS'!$F$3:$J$1796,4,0))=TRUE,"",$B213&amp;" "&amp;VLOOKUP(I$34&amp;$B213,'BASES DE DATOS'!$F$3:$J$1796,4,0)))</f>
        <v>#REF!</v>
      </c>
      <c r="J213" t="e">
        <f>IF(LEN(J$34&amp;$B213)&lt;&gt;20,"",IF(ISERROR(VLOOKUP(J$34&amp;$B213,'BASES DE DATOS'!$F$3:$J$1796,4,0))=TRUE,"",$B213&amp;" "&amp;VLOOKUP(J$34&amp;$B213,'BASES DE DATOS'!$F$3:$J$1796,4,0)))</f>
        <v>#REF!</v>
      </c>
      <c r="K213" t="e">
        <f>IF(LEN(K$34&amp;$B213)&lt;&gt;20,"",IF(ISERROR(VLOOKUP(K$34&amp;$B213,'BASES DE DATOS'!$F$3:$J$1796,4,0))=TRUE,"",$B213&amp;" "&amp;VLOOKUP(K$34&amp;$B213,'BASES DE DATOS'!$F$3:$J$1796,4,0)))</f>
        <v>#REF!</v>
      </c>
      <c r="L213" t="e">
        <f>IF(LEN(L$34&amp;$B213)&lt;&gt;20,"",IF(ISERROR(VLOOKUP(L$34&amp;$B213,'BASES DE DATOS'!$F$3:$J$1796,4,0))=TRUE,"",$B213&amp;" "&amp;VLOOKUP(L$34&amp;$B213,'BASES DE DATOS'!$F$3:$J$1796,4,0)))</f>
        <v>#REF!</v>
      </c>
      <c r="M213" t="e">
        <f>IF(LEN(M$34&amp;$B213)&lt;&gt;20,"",IF(ISERROR(VLOOKUP(M$34&amp;$B213,'BASES DE DATOS'!$F$3:$J$1796,4,0))=TRUE,"",$B213&amp;" "&amp;VLOOKUP(M$34&amp;$B213,'BASES DE DATOS'!$F$3:$J$1796,4,0)))</f>
        <v>#REF!</v>
      </c>
      <c r="N213" t="e">
        <f>IF(LEN(N$34&amp;$B213)&lt;&gt;20,"",IF(ISERROR(VLOOKUP(N$34&amp;$B213,'BASES DE DATOS'!$F$3:$J$1796,4,0))=TRUE,"",$B213&amp;" "&amp;VLOOKUP(N$34&amp;$B213,'BASES DE DATOS'!$F$3:$J$1796,4,0)))</f>
        <v>#REF!</v>
      </c>
      <c r="O213" t="e">
        <f>IF(LEN(O$34&amp;$B213)&lt;&gt;20,"",IF(ISERROR(VLOOKUP(O$34&amp;$B213,'BASES DE DATOS'!$F$3:$J$1796,4,0))=TRUE,"",$B213&amp;" "&amp;VLOOKUP(O$34&amp;$B213,'BASES DE DATOS'!$F$3:$J$1796,4,0)))</f>
        <v>#REF!</v>
      </c>
      <c r="P213" t="e">
        <f>IF(LEN(P$34&amp;$B213)&lt;&gt;20,"",IF(ISERROR(VLOOKUP(P$34&amp;$B213,'BASES DE DATOS'!$F$3:$J$1796,4,0))=TRUE,"",$B213&amp;" "&amp;VLOOKUP(P$34&amp;$B213,'BASES DE DATOS'!$F$3:$J$1796,4,0)))</f>
        <v>#REF!</v>
      </c>
      <c r="Q213" t="e">
        <f>IF(LEN(Q$34&amp;$B213)&lt;&gt;20,"",IF(ISERROR(VLOOKUP(Q$34&amp;$B213,'BASES DE DATOS'!$F$3:$J$1796,4,0))=TRUE,"",$B213&amp;" "&amp;VLOOKUP(Q$34&amp;$B213,'BASES DE DATOS'!$F$3:$J$1796,4,0)))</f>
        <v>#REF!</v>
      </c>
      <c r="R213" t="e">
        <f>IF(LEN(R$34&amp;$B213)&lt;&gt;20,"",IF(ISERROR(VLOOKUP(R$34&amp;$B213,'BASES DE DATOS'!$F$3:$J$1796,4,0))=TRUE,"",$B213&amp;" "&amp;VLOOKUP(R$34&amp;$B213,'BASES DE DATOS'!$F$3:$J$1796,4,0)))</f>
        <v>#REF!</v>
      </c>
      <c r="S213" t="e">
        <f>IF(LEN(S$34&amp;$B213)&lt;&gt;20,"",IF(ISERROR(VLOOKUP(S$34&amp;$B213,'BASES DE DATOS'!$F$3:$J$1796,4,0))=TRUE,"",$B213&amp;" "&amp;VLOOKUP(S$34&amp;$B213,'BASES DE DATOS'!$F$3:$J$1796,4,0)))</f>
        <v>#REF!</v>
      </c>
      <c r="T213" t="e">
        <f>IF(LEN(T$34&amp;$B213)&lt;&gt;20,"",IF(ISERROR(VLOOKUP(T$34&amp;$B213,'BASES DE DATOS'!$F$3:$J$1796,4,0))=TRUE,"",$B213&amp;" "&amp;VLOOKUP(T$34&amp;$B213,'BASES DE DATOS'!$F$3:$J$1796,4,0)))</f>
        <v>#REF!</v>
      </c>
      <c r="U213" t="e">
        <f>IF(LEN(U$34&amp;$B213)&lt;&gt;20,"",IF(ISERROR(VLOOKUP(U$34&amp;$B213,'BASES DE DATOS'!$F$3:$J$1796,4,0))=TRUE,"",$B213&amp;" "&amp;VLOOKUP(U$34&amp;$B213,'BASES DE DATOS'!$F$3:$J$1796,4,0)))</f>
        <v>#REF!</v>
      </c>
      <c r="V213" t="e">
        <f>IF(LEN(V$34&amp;$B213)&lt;&gt;20,"",IF(ISERROR(VLOOKUP(V$34&amp;$B213,'BASES DE DATOS'!$F$3:$J$1796,4,0))=TRUE,"",$B213&amp;" "&amp;VLOOKUP(V$34&amp;$B213,'BASES DE DATOS'!$F$3:$J$1796,4,0)))</f>
        <v>#REF!</v>
      </c>
    </row>
    <row r="214" spans="1:22" x14ac:dyDescent="0.2">
      <c r="A214">
        <f t="shared" si="1"/>
        <v>1107</v>
      </c>
      <c r="B214" s="2" t="s">
        <v>203</v>
      </c>
      <c r="C214" t="e">
        <f>IF(LEN(C$34&amp;$B214)&lt;&gt;20,"",IF(ISERROR(VLOOKUP(C$34&amp;$B214,'BASES DE DATOS'!$F$3:$J$1796,4,0))=TRUE,"",$B214&amp;" "&amp;VLOOKUP(C$34&amp;$B214,'BASES DE DATOS'!$F$3:$J$1796,4,0)))</f>
        <v>#REF!</v>
      </c>
      <c r="D214" t="e">
        <f>IF(LEN(D$34&amp;$B214)&lt;&gt;20,"",IF(ISERROR(VLOOKUP(D$34&amp;$B214,'BASES DE DATOS'!$F$3:$J$1796,4,0))=TRUE,"",$B214&amp;" "&amp;VLOOKUP(D$34&amp;$B214,'BASES DE DATOS'!$F$3:$J$1796,4,0)))</f>
        <v>#REF!</v>
      </c>
      <c r="E214" t="e">
        <f>IF(LEN(E$34&amp;$B214)&lt;&gt;20,"",IF(ISERROR(VLOOKUP(E$34&amp;$B214,'BASES DE DATOS'!$F$3:$J$1796,4,0))=TRUE,"",$B214&amp;" "&amp;VLOOKUP(E$34&amp;$B214,'BASES DE DATOS'!$F$3:$J$1796,4,0)))</f>
        <v>#REF!</v>
      </c>
      <c r="F214" t="e">
        <f>IF(LEN(F$34&amp;$B214)&lt;&gt;20,"",IF(ISERROR(VLOOKUP(F$34&amp;$B214,'BASES DE DATOS'!$F$3:$J$1796,4,0))=TRUE,"",$B214&amp;" "&amp;VLOOKUP(F$34&amp;$B214,'BASES DE DATOS'!$F$3:$J$1796,4,0)))</f>
        <v>#REF!</v>
      </c>
      <c r="G214" t="e">
        <f>IF(LEN(G$34&amp;$B214)&lt;&gt;20,"",IF(ISERROR(VLOOKUP(G$34&amp;$B214,'BASES DE DATOS'!$F$3:$J$1796,4,0))=TRUE,"",$B214&amp;" "&amp;VLOOKUP(G$34&amp;$B214,'BASES DE DATOS'!$F$3:$J$1796,4,0)))</f>
        <v>#REF!</v>
      </c>
      <c r="H214" t="e">
        <f>IF(LEN(H$34&amp;$B214)&lt;&gt;20,"",IF(ISERROR(VLOOKUP(H$34&amp;$B214,'BASES DE DATOS'!$F$3:$J$1796,4,0))=TRUE,"",$B214&amp;" "&amp;VLOOKUP(H$34&amp;$B214,'BASES DE DATOS'!$F$3:$J$1796,4,0)))</f>
        <v>#REF!</v>
      </c>
      <c r="I214" t="e">
        <f>IF(LEN(I$34&amp;$B214)&lt;&gt;20,"",IF(ISERROR(VLOOKUP(I$34&amp;$B214,'BASES DE DATOS'!$F$3:$J$1796,4,0))=TRUE,"",$B214&amp;" "&amp;VLOOKUP(I$34&amp;$B214,'BASES DE DATOS'!$F$3:$J$1796,4,0)))</f>
        <v>#REF!</v>
      </c>
      <c r="J214" t="e">
        <f>IF(LEN(J$34&amp;$B214)&lt;&gt;20,"",IF(ISERROR(VLOOKUP(J$34&amp;$B214,'BASES DE DATOS'!$F$3:$J$1796,4,0))=TRUE,"",$B214&amp;" "&amp;VLOOKUP(J$34&amp;$B214,'BASES DE DATOS'!$F$3:$J$1796,4,0)))</f>
        <v>#REF!</v>
      </c>
      <c r="K214" t="e">
        <f>IF(LEN(K$34&amp;$B214)&lt;&gt;20,"",IF(ISERROR(VLOOKUP(K$34&amp;$B214,'BASES DE DATOS'!$F$3:$J$1796,4,0))=TRUE,"",$B214&amp;" "&amp;VLOOKUP(K$34&amp;$B214,'BASES DE DATOS'!$F$3:$J$1796,4,0)))</f>
        <v>#REF!</v>
      </c>
      <c r="L214" t="e">
        <f>IF(LEN(L$34&amp;$B214)&lt;&gt;20,"",IF(ISERROR(VLOOKUP(L$34&amp;$B214,'BASES DE DATOS'!$F$3:$J$1796,4,0))=TRUE,"",$B214&amp;" "&amp;VLOOKUP(L$34&amp;$B214,'BASES DE DATOS'!$F$3:$J$1796,4,0)))</f>
        <v>#REF!</v>
      </c>
      <c r="M214" t="e">
        <f>IF(LEN(M$34&amp;$B214)&lt;&gt;20,"",IF(ISERROR(VLOOKUP(M$34&amp;$B214,'BASES DE DATOS'!$F$3:$J$1796,4,0))=TRUE,"",$B214&amp;" "&amp;VLOOKUP(M$34&amp;$B214,'BASES DE DATOS'!$F$3:$J$1796,4,0)))</f>
        <v>#REF!</v>
      </c>
      <c r="N214" t="e">
        <f>IF(LEN(N$34&amp;$B214)&lt;&gt;20,"",IF(ISERROR(VLOOKUP(N$34&amp;$B214,'BASES DE DATOS'!$F$3:$J$1796,4,0))=TRUE,"",$B214&amp;" "&amp;VLOOKUP(N$34&amp;$B214,'BASES DE DATOS'!$F$3:$J$1796,4,0)))</f>
        <v>#REF!</v>
      </c>
      <c r="O214" t="e">
        <f>IF(LEN(O$34&amp;$B214)&lt;&gt;20,"",IF(ISERROR(VLOOKUP(O$34&amp;$B214,'BASES DE DATOS'!$F$3:$J$1796,4,0))=TRUE,"",$B214&amp;" "&amp;VLOOKUP(O$34&amp;$B214,'BASES DE DATOS'!$F$3:$J$1796,4,0)))</f>
        <v>#REF!</v>
      </c>
      <c r="P214" t="e">
        <f>IF(LEN(P$34&amp;$B214)&lt;&gt;20,"",IF(ISERROR(VLOOKUP(P$34&amp;$B214,'BASES DE DATOS'!$F$3:$J$1796,4,0))=TRUE,"",$B214&amp;" "&amp;VLOOKUP(P$34&amp;$B214,'BASES DE DATOS'!$F$3:$J$1796,4,0)))</f>
        <v>#REF!</v>
      </c>
      <c r="Q214" t="e">
        <f>IF(LEN(Q$34&amp;$B214)&lt;&gt;20,"",IF(ISERROR(VLOOKUP(Q$34&amp;$B214,'BASES DE DATOS'!$F$3:$J$1796,4,0))=TRUE,"",$B214&amp;" "&amp;VLOOKUP(Q$34&amp;$B214,'BASES DE DATOS'!$F$3:$J$1796,4,0)))</f>
        <v>#REF!</v>
      </c>
      <c r="R214" t="e">
        <f>IF(LEN(R$34&amp;$B214)&lt;&gt;20,"",IF(ISERROR(VLOOKUP(R$34&amp;$B214,'BASES DE DATOS'!$F$3:$J$1796,4,0))=TRUE,"",$B214&amp;" "&amp;VLOOKUP(R$34&amp;$B214,'BASES DE DATOS'!$F$3:$J$1796,4,0)))</f>
        <v>#REF!</v>
      </c>
      <c r="S214" t="e">
        <f>IF(LEN(S$34&amp;$B214)&lt;&gt;20,"",IF(ISERROR(VLOOKUP(S$34&amp;$B214,'BASES DE DATOS'!$F$3:$J$1796,4,0))=TRUE,"",$B214&amp;" "&amp;VLOOKUP(S$34&amp;$B214,'BASES DE DATOS'!$F$3:$J$1796,4,0)))</f>
        <v>#REF!</v>
      </c>
      <c r="T214" t="e">
        <f>IF(LEN(T$34&amp;$B214)&lt;&gt;20,"",IF(ISERROR(VLOOKUP(T$34&amp;$B214,'BASES DE DATOS'!$F$3:$J$1796,4,0))=TRUE,"",$B214&amp;" "&amp;VLOOKUP(T$34&amp;$B214,'BASES DE DATOS'!$F$3:$J$1796,4,0)))</f>
        <v>#REF!</v>
      </c>
      <c r="U214" t="e">
        <f>IF(LEN(U$34&amp;$B214)&lt;&gt;20,"",IF(ISERROR(VLOOKUP(U$34&amp;$B214,'BASES DE DATOS'!$F$3:$J$1796,4,0))=TRUE,"",$B214&amp;" "&amp;VLOOKUP(U$34&amp;$B214,'BASES DE DATOS'!$F$3:$J$1796,4,0)))</f>
        <v>#REF!</v>
      </c>
      <c r="V214" t="e">
        <f>IF(LEN(V$34&amp;$B214)&lt;&gt;20,"",IF(ISERROR(VLOOKUP(V$34&amp;$B214,'BASES DE DATOS'!$F$3:$J$1796,4,0))=TRUE,"",$B214&amp;" "&amp;VLOOKUP(V$34&amp;$B214,'BASES DE DATOS'!$F$3:$J$1796,4,0)))</f>
        <v>#REF!</v>
      </c>
    </row>
    <row r="215" spans="1:22" x14ac:dyDescent="0.2">
      <c r="A215">
        <f t="shared" si="1"/>
        <v>1113</v>
      </c>
      <c r="B215" s="2" t="s">
        <v>204</v>
      </c>
      <c r="C215" t="e">
        <f>IF(LEN(C$34&amp;$B215)&lt;&gt;20,"",IF(ISERROR(VLOOKUP(C$34&amp;$B215,'BASES DE DATOS'!$F$3:$J$1796,4,0))=TRUE,"",$B215&amp;" "&amp;VLOOKUP(C$34&amp;$B215,'BASES DE DATOS'!$F$3:$J$1796,4,0)))</f>
        <v>#REF!</v>
      </c>
      <c r="D215" t="e">
        <f>IF(LEN(D$34&amp;$B215)&lt;&gt;20,"",IF(ISERROR(VLOOKUP(D$34&amp;$B215,'BASES DE DATOS'!$F$3:$J$1796,4,0))=TRUE,"",$B215&amp;" "&amp;VLOOKUP(D$34&amp;$B215,'BASES DE DATOS'!$F$3:$J$1796,4,0)))</f>
        <v>#REF!</v>
      </c>
      <c r="E215" t="e">
        <f>IF(LEN(E$34&amp;$B215)&lt;&gt;20,"",IF(ISERROR(VLOOKUP(E$34&amp;$B215,'BASES DE DATOS'!$F$3:$J$1796,4,0))=TRUE,"",$B215&amp;" "&amp;VLOOKUP(E$34&amp;$B215,'BASES DE DATOS'!$F$3:$J$1796,4,0)))</f>
        <v>#REF!</v>
      </c>
      <c r="F215" t="e">
        <f>IF(LEN(F$34&amp;$B215)&lt;&gt;20,"",IF(ISERROR(VLOOKUP(F$34&amp;$B215,'BASES DE DATOS'!$F$3:$J$1796,4,0))=TRUE,"",$B215&amp;" "&amp;VLOOKUP(F$34&amp;$B215,'BASES DE DATOS'!$F$3:$J$1796,4,0)))</f>
        <v>#REF!</v>
      </c>
      <c r="G215" t="e">
        <f>IF(LEN(G$34&amp;$B215)&lt;&gt;20,"",IF(ISERROR(VLOOKUP(G$34&amp;$B215,'BASES DE DATOS'!$F$3:$J$1796,4,0))=TRUE,"",$B215&amp;" "&amp;VLOOKUP(G$34&amp;$B215,'BASES DE DATOS'!$F$3:$J$1796,4,0)))</f>
        <v>#REF!</v>
      </c>
      <c r="H215" t="e">
        <f>IF(LEN(H$34&amp;$B215)&lt;&gt;20,"",IF(ISERROR(VLOOKUP(H$34&amp;$B215,'BASES DE DATOS'!$F$3:$J$1796,4,0))=TRUE,"",$B215&amp;" "&amp;VLOOKUP(H$34&amp;$B215,'BASES DE DATOS'!$F$3:$J$1796,4,0)))</f>
        <v>#REF!</v>
      </c>
      <c r="I215" t="e">
        <f>IF(LEN(I$34&amp;$B215)&lt;&gt;20,"",IF(ISERROR(VLOOKUP(I$34&amp;$B215,'BASES DE DATOS'!$F$3:$J$1796,4,0))=TRUE,"",$B215&amp;" "&amp;VLOOKUP(I$34&amp;$B215,'BASES DE DATOS'!$F$3:$J$1796,4,0)))</f>
        <v>#REF!</v>
      </c>
      <c r="J215" t="e">
        <f>IF(LEN(J$34&amp;$B215)&lt;&gt;20,"",IF(ISERROR(VLOOKUP(J$34&amp;$B215,'BASES DE DATOS'!$F$3:$J$1796,4,0))=TRUE,"",$B215&amp;" "&amp;VLOOKUP(J$34&amp;$B215,'BASES DE DATOS'!$F$3:$J$1796,4,0)))</f>
        <v>#REF!</v>
      </c>
      <c r="K215" t="e">
        <f>IF(LEN(K$34&amp;$B215)&lt;&gt;20,"",IF(ISERROR(VLOOKUP(K$34&amp;$B215,'BASES DE DATOS'!$F$3:$J$1796,4,0))=TRUE,"",$B215&amp;" "&amp;VLOOKUP(K$34&amp;$B215,'BASES DE DATOS'!$F$3:$J$1796,4,0)))</f>
        <v>#REF!</v>
      </c>
      <c r="L215" t="e">
        <f>IF(LEN(L$34&amp;$B215)&lt;&gt;20,"",IF(ISERROR(VLOOKUP(L$34&amp;$B215,'BASES DE DATOS'!$F$3:$J$1796,4,0))=TRUE,"",$B215&amp;" "&amp;VLOOKUP(L$34&amp;$B215,'BASES DE DATOS'!$F$3:$J$1796,4,0)))</f>
        <v>#REF!</v>
      </c>
      <c r="M215" t="e">
        <f>IF(LEN(M$34&amp;$B215)&lt;&gt;20,"",IF(ISERROR(VLOOKUP(M$34&amp;$B215,'BASES DE DATOS'!$F$3:$J$1796,4,0))=TRUE,"",$B215&amp;" "&amp;VLOOKUP(M$34&amp;$B215,'BASES DE DATOS'!$F$3:$J$1796,4,0)))</f>
        <v>#REF!</v>
      </c>
      <c r="N215" t="e">
        <f>IF(LEN(N$34&amp;$B215)&lt;&gt;20,"",IF(ISERROR(VLOOKUP(N$34&amp;$B215,'BASES DE DATOS'!$F$3:$J$1796,4,0))=TRUE,"",$B215&amp;" "&amp;VLOOKUP(N$34&amp;$B215,'BASES DE DATOS'!$F$3:$J$1796,4,0)))</f>
        <v>#REF!</v>
      </c>
      <c r="O215" t="e">
        <f>IF(LEN(O$34&amp;$B215)&lt;&gt;20,"",IF(ISERROR(VLOOKUP(O$34&amp;$B215,'BASES DE DATOS'!$F$3:$J$1796,4,0))=TRUE,"",$B215&amp;" "&amp;VLOOKUP(O$34&amp;$B215,'BASES DE DATOS'!$F$3:$J$1796,4,0)))</f>
        <v>#REF!</v>
      </c>
      <c r="P215" t="e">
        <f>IF(LEN(P$34&amp;$B215)&lt;&gt;20,"",IF(ISERROR(VLOOKUP(P$34&amp;$B215,'BASES DE DATOS'!$F$3:$J$1796,4,0))=TRUE,"",$B215&amp;" "&amp;VLOOKUP(P$34&amp;$B215,'BASES DE DATOS'!$F$3:$J$1796,4,0)))</f>
        <v>#REF!</v>
      </c>
      <c r="Q215" t="e">
        <f>IF(LEN(Q$34&amp;$B215)&lt;&gt;20,"",IF(ISERROR(VLOOKUP(Q$34&amp;$B215,'BASES DE DATOS'!$F$3:$J$1796,4,0))=TRUE,"",$B215&amp;" "&amp;VLOOKUP(Q$34&amp;$B215,'BASES DE DATOS'!$F$3:$J$1796,4,0)))</f>
        <v>#REF!</v>
      </c>
      <c r="R215" t="e">
        <f>IF(LEN(R$34&amp;$B215)&lt;&gt;20,"",IF(ISERROR(VLOOKUP(R$34&amp;$B215,'BASES DE DATOS'!$F$3:$J$1796,4,0))=TRUE,"",$B215&amp;" "&amp;VLOOKUP(R$34&amp;$B215,'BASES DE DATOS'!$F$3:$J$1796,4,0)))</f>
        <v>#REF!</v>
      </c>
      <c r="S215" t="e">
        <f>IF(LEN(S$34&amp;$B215)&lt;&gt;20,"",IF(ISERROR(VLOOKUP(S$34&amp;$B215,'BASES DE DATOS'!$F$3:$J$1796,4,0))=TRUE,"",$B215&amp;" "&amp;VLOOKUP(S$34&amp;$B215,'BASES DE DATOS'!$F$3:$J$1796,4,0)))</f>
        <v>#REF!</v>
      </c>
      <c r="T215" t="e">
        <f>IF(LEN(T$34&amp;$B215)&lt;&gt;20,"",IF(ISERROR(VLOOKUP(T$34&amp;$B215,'BASES DE DATOS'!$F$3:$J$1796,4,0))=TRUE,"",$B215&amp;" "&amp;VLOOKUP(T$34&amp;$B215,'BASES DE DATOS'!$F$3:$J$1796,4,0)))</f>
        <v>#REF!</v>
      </c>
      <c r="U215" t="e">
        <f>IF(LEN(U$34&amp;$B215)&lt;&gt;20,"",IF(ISERROR(VLOOKUP(U$34&amp;$B215,'BASES DE DATOS'!$F$3:$J$1796,4,0))=TRUE,"",$B215&amp;" "&amp;VLOOKUP(U$34&amp;$B215,'BASES DE DATOS'!$F$3:$J$1796,4,0)))</f>
        <v>#REF!</v>
      </c>
      <c r="V215" t="e">
        <f>IF(LEN(V$34&amp;$B215)&lt;&gt;20,"",IF(ISERROR(VLOOKUP(V$34&amp;$B215,'BASES DE DATOS'!$F$3:$J$1796,4,0))=TRUE,"",$B215&amp;" "&amp;VLOOKUP(V$34&amp;$B215,'BASES DE DATOS'!$F$3:$J$1796,4,0)))</f>
        <v>#REF!</v>
      </c>
    </row>
    <row r="216" spans="1:22" x14ac:dyDescent="0.2">
      <c r="A216">
        <f t="shared" si="1"/>
        <v>1119</v>
      </c>
      <c r="B216" s="2" t="s">
        <v>205</v>
      </c>
      <c r="C216" t="e">
        <f>IF(LEN(C$34&amp;$B216)&lt;&gt;20,"",IF(ISERROR(VLOOKUP(C$34&amp;$B216,'BASES DE DATOS'!$F$3:$J$1796,4,0))=TRUE,"",$B216&amp;" "&amp;VLOOKUP(C$34&amp;$B216,'BASES DE DATOS'!$F$3:$J$1796,4,0)))</f>
        <v>#REF!</v>
      </c>
      <c r="D216" t="e">
        <f>IF(LEN(D$34&amp;$B216)&lt;&gt;20,"",IF(ISERROR(VLOOKUP(D$34&amp;$B216,'BASES DE DATOS'!$F$3:$J$1796,4,0))=TRUE,"",$B216&amp;" "&amp;VLOOKUP(D$34&amp;$B216,'BASES DE DATOS'!$F$3:$J$1796,4,0)))</f>
        <v>#REF!</v>
      </c>
      <c r="E216" t="e">
        <f>IF(LEN(E$34&amp;$B216)&lt;&gt;20,"",IF(ISERROR(VLOOKUP(E$34&amp;$B216,'BASES DE DATOS'!$F$3:$J$1796,4,0))=TRUE,"",$B216&amp;" "&amp;VLOOKUP(E$34&amp;$B216,'BASES DE DATOS'!$F$3:$J$1796,4,0)))</f>
        <v>#REF!</v>
      </c>
      <c r="F216" t="e">
        <f>IF(LEN(F$34&amp;$B216)&lt;&gt;20,"",IF(ISERROR(VLOOKUP(F$34&amp;$B216,'BASES DE DATOS'!$F$3:$J$1796,4,0))=TRUE,"",$B216&amp;" "&amp;VLOOKUP(F$34&amp;$B216,'BASES DE DATOS'!$F$3:$J$1796,4,0)))</f>
        <v>#REF!</v>
      </c>
      <c r="G216" t="e">
        <f>IF(LEN(G$34&amp;$B216)&lt;&gt;20,"",IF(ISERROR(VLOOKUP(G$34&amp;$B216,'BASES DE DATOS'!$F$3:$J$1796,4,0))=TRUE,"",$B216&amp;" "&amp;VLOOKUP(G$34&amp;$B216,'BASES DE DATOS'!$F$3:$J$1796,4,0)))</f>
        <v>#REF!</v>
      </c>
      <c r="H216" t="e">
        <f>IF(LEN(H$34&amp;$B216)&lt;&gt;20,"",IF(ISERROR(VLOOKUP(H$34&amp;$B216,'BASES DE DATOS'!$F$3:$J$1796,4,0))=TRUE,"",$B216&amp;" "&amp;VLOOKUP(H$34&amp;$B216,'BASES DE DATOS'!$F$3:$J$1796,4,0)))</f>
        <v>#REF!</v>
      </c>
      <c r="I216" t="e">
        <f>IF(LEN(I$34&amp;$B216)&lt;&gt;20,"",IF(ISERROR(VLOOKUP(I$34&amp;$B216,'BASES DE DATOS'!$F$3:$J$1796,4,0))=TRUE,"",$B216&amp;" "&amp;VLOOKUP(I$34&amp;$B216,'BASES DE DATOS'!$F$3:$J$1796,4,0)))</f>
        <v>#REF!</v>
      </c>
      <c r="J216" t="e">
        <f>IF(LEN(J$34&amp;$B216)&lt;&gt;20,"",IF(ISERROR(VLOOKUP(J$34&amp;$B216,'BASES DE DATOS'!$F$3:$J$1796,4,0))=TRUE,"",$B216&amp;" "&amp;VLOOKUP(J$34&amp;$B216,'BASES DE DATOS'!$F$3:$J$1796,4,0)))</f>
        <v>#REF!</v>
      </c>
      <c r="K216" t="e">
        <f>IF(LEN(K$34&amp;$B216)&lt;&gt;20,"",IF(ISERROR(VLOOKUP(K$34&amp;$B216,'BASES DE DATOS'!$F$3:$J$1796,4,0))=TRUE,"",$B216&amp;" "&amp;VLOOKUP(K$34&amp;$B216,'BASES DE DATOS'!$F$3:$J$1796,4,0)))</f>
        <v>#REF!</v>
      </c>
      <c r="L216" t="e">
        <f>IF(LEN(L$34&amp;$B216)&lt;&gt;20,"",IF(ISERROR(VLOOKUP(L$34&amp;$B216,'BASES DE DATOS'!$F$3:$J$1796,4,0))=TRUE,"",$B216&amp;" "&amp;VLOOKUP(L$34&amp;$B216,'BASES DE DATOS'!$F$3:$J$1796,4,0)))</f>
        <v>#REF!</v>
      </c>
      <c r="M216" t="e">
        <f>IF(LEN(M$34&amp;$B216)&lt;&gt;20,"",IF(ISERROR(VLOOKUP(M$34&amp;$B216,'BASES DE DATOS'!$F$3:$J$1796,4,0))=TRUE,"",$B216&amp;" "&amp;VLOOKUP(M$34&amp;$B216,'BASES DE DATOS'!$F$3:$J$1796,4,0)))</f>
        <v>#REF!</v>
      </c>
      <c r="N216" t="e">
        <f>IF(LEN(N$34&amp;$B216)&lt;&gt;20,"",IF(ISERROR(VLOOKUP(N$34&amp;$B216,'BASES DE DATOS'!$F$3:$J$1796,4,0))=TRUE,"",$B216&amp;" "&amp;VLOOKUP(N$34&amp;$B216,'BASES DE DATOS'!$F$3:$J$1796,4,0)))</f>
        <v>#REF!</v>
      </c>
      <c r="O216" t="e">
        <f>IF(LEN(O$34&amp;$B216)&lt;&gt;20,"",IF(ISERROR(VLOOKUP(O$34&amp;$B216,'BASES DE DATOS'!$F$3:$J$1796,4,0))=TRUE,"",$B216&amp;" "&amp;VLOOKUP(O$34&amp;$B216,'BASES DE DATOS'!$F$3:$J$1796,4,0)))</f>
        <v>#REF!</v>
      </c>
      <c r="P216" t="e">
        <f>IF(LEN(P$34&amp;$B216)&lt;&gt;20,"",IF(ISERROR(VLOOKUP(P$34&amp;$B216,'BASES DE DATOS'!$F$3:$J$1796,4,0))=TRUE,"",$B216&amp;" "&amp;VLOOKUP(P$34&amp;$B216,'BASES DE DATOS'!$F$3:$J$1796,4,0)))</f>
        <v>#REF!</v>
      </c>
      <c r="Q216" t="e">
        <f>IF(LEN(Q$34&amp;$B216)&lt;&gt;20,"",IF(ISERROR(VLOOKUP(Q$34&amp;$B216,'BASES DE DATOS'!$F$3:$J$1796,4,0))=TRUE,"",$B216&amp;" "&amp;VLOOKUP(Q$34&amp;$B216,'BASES DE DATOS'!$F$3:$J$1796,4,0)))</f>
        <v>#REF!</v>
      </c>
      <c r="R216" t="e">
        <f>IF(LEN(R$34&amp;$B216)&lt;&gt;20,"",IF(ISERROR(VLOOKUP(R$34&amp;$B216,'BASES DE DATOS'!$F$3:$J$1796,4,0))=TRUE,"",$B216&amp;" "&amp;VLOOKUP(R$34&amp;$B216,'BASES DE DATOS'!$F$3:$J$1796,4,0)))</f>
        <v>#REF!</v>
      </c>
      <c r="S216" t="e">
        <f>IF(LEN(S$34&amp;$B216)&lt;&gt;20,"",IF(ISERROR(VLOOKUP(S$34&amp;$B216,'BASES DE DATOS'!$F$3:$J$1796,4,0))=TRUE,"",$B216&amp;" "&amp;VLOOKUP(S$34&amp;$B216,'BASES DE DATOS'!$F$3:$J$1796,4,0)))</f>
        <v>#REF!</v>
      </c>
      <c r="T216" t="e">
        <f>IF(LEN(T$34&amp;$B216)&lt;&gt;20,"",IF(ISERROR(VLOOKUP(T$34&amp;$B216,'BASES DE DATOS'!$F$3:$J$1796,4,0))=TRUE,"",$B216&amp;" "&amp;VLOOKUP(T$34&amp;$B216,'BASES DE DATOS'!$F$3:$J$1796,4,0)))</f>
        <v>#REF!</v>
      </c>
      <c r="U216" t="e">
        <f>IF(LEN(U$34&amp;$B216)&lt;&gt;20,"",IF(ISERROR(VLOOKUP(U$34&amp;$B216,'BASES DE DATOS'!$F$3:$J$1796,4,0))=TRUE,"",$B216&amp;" "&amp;VLOOKUP(U$34&amp;$B216,'BASES DE DATOS'!$F$3:$J$1796,4,0)))</f>
        <v>#REF!</v>
      </c>
      <c r="V216" t="e">
        <f>IF(LEN(V$34&amp;$B216)&lt;&gt;20,"",IF(ISERROR(VLOOKUP(V$34&amp;$B216,'BASES DE DATOS'!$F$3:$J$1796,4,0))=TRUE,"",$B216&amp;" "&amp;VLOOKUP(V$34&amp;$B216,'BASES DE DATOS'!$F$3:$J$1796,4,0)))</f>
        <v>#REF!</v>
      </c>
    </row>
    <row r="217" spans="1:22" x14ac:dyDescent="0.2">
      <c r="A217">
        <f t="shared" ref="A217:A286" si="2">+A216+6</f>
        <v>1125</v>
      </c>
      <c r="B217" s="2" t="s">
        <v>206</v>
      </c>
      <c r="C217" t="e">
        <f>IF(LEN(C$34&amp;$B217)&lt;&gt;20,"",IF(ISERROR(VLOOKUP(C$34&amp;$B217,'BASES DE DATOS'!$F$3:$J$1796,4,0))=TRUE,"",$B217&amp;" "&amp;VLOOKUP(C$34&amp;$B217,'BASES DE DATOS'!$F$3:$J$1796,4,0)))</f>
        <v>#REF!</v>
      </c>
      <c r="D217" t="e">
        <f>IF(LEN(D$34&amp;$B217)&lt;&gt;20,"",IF(ISERROR(VLOOKUP(D$34&amp;$B217,'BASES DE DATOS'!$F$3:$J$1796,4,0))=TRUE,"",$B217&amp;" "&amp;VLOOKUP(D$34&amp;$B217,'BASES DE DATOS'!$F$3:$J$1796,4,0)))</f>
        <v>#REF!</v>
      </c>
      <c r="E217" t="e">
        <f>IF(LEN(E$34&amp;$B217)&lt;&gt;20,"",IF(ISERROR(VLOOKUP(E$34&amp;$B217,'BASES DE DATOS'!$F$3:$J$1796,4,0))=TRUE,"",$B217&amp;" "&amp;VLOOKUP(E$34&amp;$B217,'BASES DE DATOS'!$F$3:$J$1796,4,0)))</f>
        <v>#REF!</v>
      </c>
      <c r="F217" t="e">
        <f>IF(LEN(F$34&amp;$B217)&lt;&gt;20,"",IF(ISERROR(VLOOKUP(F$34&amp;$B217,'BASES DE DATOS'!$F$3:$J$1796,4,0))=TRUE,"",$B217&amp;" "&amp;VLOOKUP(F$34&amp;$B217,'BASES DE DATOS'!$F$3:$J$1796,4,0)))</f>
        <v>#REF!</v>
      </c>
      <c r="G217" t="e">
        <f>IF(LEN(G$34&amp;$B217)&lt;&gt;20,"",IF(ISERROR(VLOOKUP(G$34&amp;$B217,'BASES DE DATOS'!$F$3:$J$1796,4,0))=TRUE,"",$B217&amp;" "&amp;VLOOKUP(G$34&amp;$B217,'BASES DE DATOS'!$F$3:$J$1796,4,0)))</f>
        <v>#REF!</v>
      </c>
      <c r="H217" t="e">
        <f>IF(LEN(H$34&amp;$B217)&lt;&gt;20,"",IF(ISERROR(VLOOKUP(H$34&amp;$B217,'BASES DE DATOS'!$F$3:$J$1796,4,0))=TRUE,"",$B217&amp;" "&amp;VLOOKUP(H$34&amp;$B217,'BASES DE DATOS'!$F$3:$J$1796,4,0)))</f>
        <v>#REF!</v>
      </c>
      <c r="I217" t="e">
        <f>IF(LEN(I$34&amp;$B217)&lt;&gt;20,"",IF(ISERROR(VLOOKUP(I$34&amp;$B217,'BASES DE DATOS'!$F$3:$J$1796,4,0))=TRUE,"",$B217&amp;" "&amp;VLOOKUP(I$34&amp;$B217,'BASES DE DATOS'!$F$3:$J$1796,4,0)))</f>
        <v>#REF!</v>
      </c>
      <c r="J217" t="e">
        <f>IF(LEN(J$34&amp;$B217)&lt;&gt;20,"",IF(ISERROR(VLOOKUP(J$34&amp;$B217,'BASES DE DATOS'!$F$3:$J$1796,4,0))=TRUE,"",$B217&amp;" "&amp;VLOOKUP(J$34&amp;$B217,'BASES DE DATOS'!$F$3:$J$1796,4,0)))</f>
        <v>#REF!</v>
      </c>
      <c r="K217" t="e">
        <f>IF(LEN(K$34&amp;$B217)&lt;&gt;20,"",IF(ISERROR(VLOOKUP(K$34&amp;$B217,'BASES DE DATOS'!$F$3:$J$1796,4,0))=TRUE,"",$B217&amp;" "&amp;VLOOKUP(K$34&amp;$B217,'BASES DE DATOS'!$F$3:$J$1796,4,0)))</f>
        <v>#REF!</v>
      </c>
      <c r="L217" t="e">
        <f>IF(LEN(L$34&amp;$B217)&lt;&gt;20,"",IF(ISERROR(VLOOKUP(L$34&amp;$B217,'BASES DE DATOS'!$F$3:$J$1796,4,0))=TRUE,"",$B217&amp;" "&amp;VLOOKUP(L$34&amp;$B217,'BASES DE DATOS'!$F$3:$J$1796,4,0)))</f>
        <v>#REF!</v>
      </c>
      <c r="M217" t="e">
        <f>IF(LEN(M$34&amp;$B217)&lt;&gt;20,"",IF(ISERROR(VLOOKUP(M$34&amp;$B217,'BASES DE DATOS'!$F$3:$J$1796,4,0))=TRUE,"",$B217&amp;" "&amp;VLOOKUP(M$34&amp;$B217,'BASES DE DATOS'!$F$3:$J$1796,4,0)))</f>
        <v>#REF!</v>
      </c>
      <c r="N217" t="e">
        <f>IF(LEN(N$34&amp;$B217)&lt;&gt;20,"",IF(ISERROR(VLOOKUP(N$34&amp;$B217,'BASES DE DATOS'!$F$3:$J$1796,4,0))=TRUE,"",$B217&amp;" "&amp;VLOOKUP(N$34&amp;$B217,'BASES DE DATOS'!$F$3:$J$1796,4,0)))</f>
        <v>#REF!</v>
      </c>
      <c r="O217" t="e">
        <f>IF(LEN(O$34&amp;$B217)&lt;&gt;20,"",IF(ISERROR(VLOOKUP(O$34&amp;$B217,'BASES DE DATOS'!$F$3:$J$1796,4,0))=TRUE,"",$B217&amp;" "&amp;VLOOKUP(O$34&amp;$B217,'BASES DE DATOS'!$F$3:$J$1796,4,0)))</f>
        <v>#REF!</v>
      </c>
      <c r="P217" t="e">
        <f>IF(LEN(P$34&amp;$B217)&lt;&gt;20,"",IF(ISERROR(VLOOKUP(P$34&amp;$B217,'BASES DE DATOS'!$F$3:$J$1796,4,0))=TRUE,"",$B217&amp;" "&amp;VLOOKUP(P$34&amp;$B217,'BASES DE DATOS'!$F$3:$J$1796,4,0)))</f>
        <v>#REF!</v>
      </c>
      <c r="Q217" t="e">
        <f>IF(LEN(Q$34&amp;$B217)&lt;&gt;20,"",IF(ISERROR(VLOOKUP(Q$34&amp;$B217,'BASES DE DATOS'!$F$3:$J$1796,4,0))=TRUE,"",$B217&amp;" "&amp;VLOOKUP(Q$34&amp;$B217,'BASES DE DATOS'!$F$3:$J$1796,4,0)))</f>
        <v>#REF!</v>
      </c>
      <c r="R217" t="e">
        <f>IF(LEN(R$34&amp;$B217)&lt;&gt;20,"",IF(ISERROR(VLOOKUP(R$34&amp;$B217,'BASES DE DATOS'!$F$3:$J$1796,4,0))=TRUE,"",$B217&amp;" "&amp;VLOOKUP(R$34&amp;$B217,'BASES DE DATOS'!$F$3:$J$1796,4,0)))</f>
        <v>#REF!</v>
      </c>
      <c r="S217" t="e">
        <f>IF(LEN(S$34&amp;$B217)&lt;&gt;20,"",IF(ISERROR(VLOOKUP(S$34&amp;$B217,'BASES DE DATOS'!$F$3:$J$1796,4,0))=TRUE,"",$B217&amp;" "&amp;VLOOKUP(S$34&amp;$B217,'BASES DE DATOS'!$F$3:$J$1796,4,0)))</f>
        <v>#REF!</v>
      </c>
      <c r="T217" t="e">
        <f>IF(LEN(T$34&amp;$B217)&lt;&gt;20,"",IF(ISERROR(VLOOKUP(T$34&amp;$B217,'BASES DE DATOS'!$F$3:$J$1796,4,0))=TRUE,"",$B217&amp;" "&amp;VLOOKUP(T$34&amp;$B217,'BASES DE DATOS'!$F$3:$J$1796,4,0)))</f>
        <v>#REF!</v>
      </c>
      <c r="U217" t="e">
        <f>IF(LEN(U$34&amp;$B217)&lt;&gt;20,"",IF(ISERROR(VLOOKUP(U$34&amp;$B217,'BASES DE DATOS'!$F$3:$J$1796,4,0))=TRUE,"",$B217&amp;" "&amp;VLOOKUP(U$34&amp;$B217,'BASES DE DATOS'!$F$3:$J$1796,4,0)))</f>
        <v>#REF!</v>
      </c>
      <c r="V217" t="e">
        <f>IF(LEN(V$34&amp;$B217)&lt;&gt;20,"",IF(ISERROR(VLOOKUP(V$34&amp;$B217,'BASES DE DATOS'!$F$3:$J$1796,4,0))=TRUE,"",$B217&amp;" "&amp;VLOOKUP(V$34&amp;$B217,'BASES DE DATOS'!$F$3:$J$1796,4,0)))</f>
        <v>#REF!</v>
      </c>
    </row>
    <row r="218" spans="1:22" x14ac:dyDescent="0.2">
      <c r="A218">
        <f t="shared" si="2"/>
        <v>1131</v>
      </c>
      <c r="B218" s="2" t="s">
        <v>207</v>
      </c>
      <c r="C218" t="e">
        <f>IF(LEN(C$34&amp;$B218)&lt;&gt;20,"",IF(ISERROR(VLOOKUP(C$34&amp;$B218,'BASES DE DATOS'!$F$3:$J$1796,4,0))=TRUE,"",$B218&amp;" "&amp;VLOOKUP(C$34&amp;$B218,'BASES DE DATOS'!$F$3:$J$1796,4,0)))</f>
        <v>#REF!</v>
      </c>
      <c r="D218" t="e">
        <f>IF(LEN(D$34&amp;$B218)&lt;&gt;20,"",IF(ISERROR(VLOOKUP(D$34&amp;$B218,'BASES DE DATOS'!$F$3:$J$1796,4,0))=TRUE,"",$B218&amp;" "&amp;VLOOKUP(D$34&amp;$B218,'BASES DE DATOS'!$F$3:$J$1796,4,0)))</f>
        <v>#REF!</v>
      </c>
      <c r="E218" t="e">
        <f>IF(LEN(E$34&amp;$B218)&lt;&gt;20,"",IF(ISERROR(VLOOKUP(E$34&amp;$B218,'BASES DE DATOS'!$F$3:$J$1796,4,0))=TRUE,"",$B218&amp;" "&amp;VLOOKUP(E$34&amp;$B218,'BASES DE DATOS'!$F$3:$J$1796,4,0)))</f>
        <v>#REF!</v>
      </c>
      <c r="F218" t="e">
        <f>IF(LEN(F$34&amp;$B218)&lt;&gt;20,"",IF(ISERROR(VLOOKUP(F$34&amp;$B218,'BASES DE DATOS'!$F$3:$J$1796,4,0))=TRUE,"",$B218&amp;" "&amp;VLOOKUP(F$34&amp;$B218,'BASES DE DATOS'!$F$3:$J$1796,4,0)))</f>
        <v>#REF!</v>
      </c>
      <c r="G218" t="e">
        <f>IF(LEN(G$34&amp;$B218)&lt;&gt;20,"",IF(ISERROR(VLOOKUP(G$34&amp;$B218,'BASES DE DATOS'!$F$3:$J$1796,4,0))=TRUE,"",$B218&amp;" "&amp;VLOOKUP(G$34&amp;$B218,'BASES DE DATOS'!$F$3:$J$1796,4,0)))</f>
        <v>#REF!</v>
      </c>
      <c r="H218" t="e">
        <f>IF(LEN(H$34&amp;$B218)&lt;&gt;20,"",IF(ISERROR(VLOOKUP(H$34&amp;$B218,'BASES DE DATOS'!$F$3:$J$1796,4,0))=TRUE,"",$B218&amp;" "&amp;VLOOKUP(H$34&amp;$B218,'BASES DE DATOS'!$F$3:$J$1796,4,0)))</f>
        <v>#REF!</v>
      </c>
      <c r="I218" t="e">
        <f>IF(LEN(I$34&amp;$B218)&lt;&gt;20,"",IF(ISERROR(VLOOKUP(I$34&amp;$B218,'BASES DE DATOS'!$F$3:$J$1796,4,0))=TRUE,"",$B218&amp;" "&amp;VLOOKUP(I$34&amp;$B218,'BASES DE DATOS'!$F$3:$J$1796,4,0)))</f>
        <v>#REF!</v>
      </c>
      <c r="J218" t="e">
        <f>IF(LEN(J$34&amp;$B218)&lt;&gt;20,"",IF(ISERROR(VLOOKUP(J$34&amp;$B218,'BASES DE DATOS'!$F$3:$J$1796,4,0))=TRUE,"",$B218&amp;" "&amp;VLOOKUP(J$34&amp;$B218,'BASES DE DATOS'!$F$3:$J$1796,4,0)))</f>
        <v>#REF!</v>
      </c>
      <c r="K218" t="e">
        <f>IF(LEN(K$34&amp;$B218)&lt;&gt;20,"",IF(ISERROR(VLOOKUP(K$34&amp;$B218,'BASES DE DATOS'!$F$3:$J$1796,4,0))=TRUE,"",$B218&amp;" "&amp;VLOOKUP(K$34&amp;$B218,'BASES DE DATOS'!$F$3:$J$1796,4,0)))</f>
        <v>#REF!</v>
      </c>
      <c r="L218" t="e">
        <f>IF(LEN(L$34&amp;$B218)&lt;&gt;20,"",IF(ISERROR(VLOOKUP(L$34&amp;$B218,'BASES DE DATOS'!$F$3:$J$1796,4,0))=TRUE,"",$B218&amp;" "&amp;VLOOKUP(L$34&amp;$B218,'BASES DE DATOS'!$F$3:$J$1796,4,0)))</f>
        <v>#REF!</v>
      </c>
      <c r="M218" t="e">
        <f>IF(LEN(M$34&amp;$B218)&lt;&gt;20,"",IF(ISERROR(VLOOKUP(M$34&amp;$B218,'BASES DE DATOS'!$F$3:$J$1796,4,0))=TRUE,"",$B218&amp;" "&amp;VLOOKUP(M$34&amp;$B218,'BASES DE DATOS'!$F$3:$J$1796,4,0)))</f>
        <v>#REF!</v>
      </c>
      <c r="N218" t="e">
        <f>IF(LEN(N$34&amp;$B218)&lt;&gt;20,"",IF(ISERROR(VLOOKUP(N$34&amp;$B218,'BASES DE DATOS'!$F$3:$J$1796,4,0))=TRUE,"",$B218&amp;" "&amp;VLOOKUP(N$34&amp;$B218,'BASES DE DATOS'!$F$3:$J$1796,4,0)))</f>
        <v>#REF!</v>
      </c>
      <c r="O218" t="e">
        <f>IF(LEN(O$34&amp;$B218)&lt;&gt;20,"",IF(ISERROR(VLOOKUP(O$34&amp;$B218,'BASES DE DATOS'!$F$3:$J$1796,4,0))=TRUE,"",$B218&amp;" "&amp;VLOOKUP(O$34&amp;$B218,'BASES DE DATOS'!$F$3:$J$1796,4,0)))</f>
        <v>#REF!</v>
      </c>
      <c r="P218" t="e">
        <f>IF(LEN(P$34&amp;$B218)&lt;&gt;20,"",IF(ISERROR(VLOOKUP(P$34&amp;$B218,'BASES DE DATOS'!$F$3:$J$1796,4,0))=TRUE,"",$B218&amp;" "&amp;VLOOKUP(P$34&amp;$B218,'BASES DE DATOS'!$F$3:$J$1796,4,0)))</f>
        <v>#REF!</v>
      </c>
      <c r="Q218" t="e">
        <f>IF(LEN(Q$34&amp;$B218)&lt;&gt;20,"",IF(ISERROR(VLOOKUP(Q$34&amp;$B218,'BASES DE DATOS'!$F$3:$J$1796,4,0))=TRUE,"",$B218&amp;" "&amp;VLOOKUP(Q$34&amp;$B218,'BASES DE DATOS'!$F$3:$J$1796,4,0)))</f>
        <v>#REF!</v>
      </c>
      <c r="R218" t="e">
        <f>IF(LEN(R$34&amp;$B218)&lt;&gt;20,"",IF(ISERROR(VLOOKUP(R$34&amp;$B218,'BASES DE DATOS'!$F$3:$J$1796,4,0))=TRUE,"",$B218&amp;" "&amp;VLOOKUP(R$34&amp;$B218,'BASES DE DATOS'!$F$3:$J$1796,4,0)))</f>
        <v>#REF!</v>
      </c>
      <c r="S218" t="e">
        <f>IF(LEN(S$34&amp;$B218)&lt;&gt;20,"",IF(ISERROR(VLOOKUP(S$34&amp;$B218,'BASES DE DATOS'!$F$3:$J$1796,4,0))=TRUE,"",$B218&amp;" "&amp;VLOOKUP(S$34&amp;$B218,'BASES DE DATOS'!$F$3:$J$1796,4,0)))</f>
        <v>#REF!</v>
      </c>
      <c r="T218" t="e">
        <f>IF(LEN(T$34&amp;$B218)&lt;&gt;20,"",IF(ISERROR(VLOOKUP(T$34&amp;$B218,'BASES DE DATOS'!$F$3:$J$1796,4,0))=TRUE,"",$B218&amp;" "&amp;VLOOKUP(T$34&amp;$B218,'BASES DE DATOS'!$F$3:$J$1796,4,0)))</f>
        <v>#REF!</v>
      </c>
      <c r="U218" t="e">
        <f>IF(LEN(U$34&amp;$B218)&lt;&gt;20,"",IF(ISERROR(VLOOKUP(U$34&amp;$B218,'BASES DE DATOS'!$F$3:$J$1796,4,0))=TRUE,"",$B218&amp;" "&amp;VLOOKUP(U$34&amp;$B218,'BASES DE DATOS'!$F$3:$J$1796,4,0)))</f>
        <v>#REF!</v>
      </c>
      <c r="V218" t="e">
        <f>IF(LEN(V$34&amp;$B218)&lt;&gt;20,"",IF(ISERROR(VLOOKUP(V$34&amp;$B218,'BASES DE DATOS'!$F$3:$J$1796,4,0))=TRUE,"",$B218&amp;" "&amp;VLOOKUP(V$34&amp;$B218,'BASES DE DATOS'!$F$3:$J$1796,4,0)))</f>
        <v>#REF!</v>
      </c>
    </row>
    <row r="219" spans="1:22" x14ac:dyDescent="0.2">
      <c r="A219">
        <f t="shared" si="2"/>
        <v>1137</v>
      </c>
      <c r="B219" s="2" t="s">
        <v>208</v>
      </c>
      <c r="C219" t="e">
        <f>IF(LEN(C$34&amp;$B219)&lt;&gt;20,"",IF(ISERROR(VLOOKUP(C$34&amp;$B219,'BASES DE DATOS'!$F$3:$J$1796,4,0))=TRUE,"",$B219&amp;" "&amp;VLOOKUP(C$34&amp;$B219,'BASES DE DATOS'!$F$3:$J$1796,4,0)))</f>
        <v>#REF!</v>
      </c>
      <c r="D219" t="e">
        <f>IF(LEN(D$34&amp;$B219)&lt;&gt;20,"",IF(ISERROR(VLOOKUP(D$34&amp;$B219,'BASES DE DATOS'!$F$3:$J$1796,4,0))=TRUE,"",$B219&amp;" "&amp;VLOOKUP(D$34&amp;$B219,'BASES DE DATOS'!$F$3:$J$1796,4,0)))</f>
        <v>#REF!</v>
      </c>
      <c r="E219" t="e">
        <f>IF(LEN(E$34&amp;$B219)&lt;&gt;20,"",IF(ISERROR(VLOOKUP(E$34&amp;$B219,'BASES DE DATOS'!$F$3:$J$1796,4,0))=TRUE,"",$B219&amp;" "&amp;VLOOKUP(E$34&amp;$B219,'BASES DE DATOS'!$F$3:$J$1796,4,0)))</f>
        <v>#REF!</v>
      </c>
      <c r="F219" t="e">
        <f>IF(LEN(F$34&amp;$B219)&lt;&gt;20,"",IF(ISERROR(VLOOKUP(F$34&amp;$B219,'BASES DE DATOS'!$F$3:$J$1796,4,0))=TRUE,"",$B219&amp;" "&amp;VLOOKUP(F$34&amp;$B219,'BASES DE DATOS'!$F$3:$J$1796,4,0)))</f>
        <v>#REF!</v>
      </c>
      <c r="G219" t="e">
        <f>IF(LEN(G$34&amp;$B219)&lt;&gt;20,"",IF(ISERROR(VLOOKUP(G$34&amp;$B219,'BASES DE DATOS'!$F$3:$J$1796,4,0))=TRUE,"",$B219&amp;" "&amp;VLOOKUP(G$34&amp;$B219,'BASES DE DATOS'!$F$3:$J$1796,4,0)))</f>
        <v>#REF!</v>
      </c>
      <c r="H219" t="e">
        <f>IF(LEN(H$34&amp;$B219)&lt;&gt;20,"",IF(ISERROR(VLOOKUP(H$34&amp;$B219,'BASES DE DATOS'!$F$3:$J$1796,4,0))=TRUE,"",$B219&amp;" "&amp;VLOOKUP(H$34&amp;$B219,'BASES DE DATOS'!$F$3:$J$1796,4,0)))</f>
        <v>#REF!</v>
      </c>
      <c r="I219" t="e">
        <f>IF(LEN(I$34&amp;$B219)&lt;&gt;20,"",IF(ISERROR(VLOOKUP(I$34&amp;$B219,'BASES DE DATOS'!$F$3:$J$1796,4,0))=TRUE,"",$B219&amp;" "&amp;VLOOKUP(I$34&amp;$B219,'BASES DE DATOS'!$F$3:$J$1796,4,0)))</f>
        <v>#REF!</v>
      </c>
      <c r="J219" t="e">
        <f>IF(LEN(J$34&amp;$B219)&lt;&gt;20,"",IF(ISERROR(VLOOKUP(J$34&amp;$B219,'BASES DE DATOS'!$F$3:$J$1796,4,0))=TRUE,"",$B219&amp;" "&amp;VLOOKUP(J$34&amp;$B219,'BASES DE DATOS'!$F$3:$J$1796,4,0)))</f>
        <v>#REF!</v>
      </c>
      <c r="K219" t="e">
        <f>IF(LEN(K$34&amp;$B219)&lt;&gt;20,"",IF(ISERROR(VLOOKUP(K$34&amp;$B219,'BASES DE DATOS'!$F$3:$J$1796,4,0))=TRUE,"",$B219&amp;" "&amp;VLOOKUP(K$34&amp;$B219,'BASES DE DATOS'!$F$3:$J$1796,4,0)))</f>
        <v>#REF!</v>
      </c>
      <c r="L219" t="e">
        <f>IF(LEN(L$34&amp;$B219)&lt;&gt;20,"",IF(ISERROR(VLOOKUP(L$34&amp;$B219,'BASES DE DATOS'!$F$3:$J$1796,4,0))=TRUE,"",$B219&amp;" "&amp;VLOOKUP(L$34&amp;$B219,'BASES DE DATOS'!$F$3:$J$1796,4,0)))</f>
        <v>#REF!</v>
      </c>
      <c r="M219" t="e">
        <f>IF(LEN(M$34&amp;$B219)&lt;&gt;20,"",IF(ISERROR(VLOOKUP(M$34&amp;$B219,'BASES DE DATOS'!$F$3:$J$1796,4,0))=TRUE,"",$B219&amp;" "&amp;VLOOKUP(M$34&amp;$B219,'BASES DE DATOS'!$F$3:$J$1796,4,0)))</f>
        <v>#REF!</v>
      </c>
      <c r="N219" t="e">
        <f>IF(LEN(N$34&amp;$B219)&lt;&gt;20,"",IF(ISERROR(VLOOKUP(N$34&amp;$B219,'BASES DE DATOS'!$F$3:$J$1796,4,0))=TRUE,"",$B219&amp;" "&amp;VLOOKUP(N$34&amp;$B219,'BASES DE DATOS'!$F$3:$J$1796,4,0)))</f>
        <v>#REF!</v>
      </c>
      <c r="O219" t="e">
        <f>IF(LEN(O$34&amp;$B219)&lt;&gt;20,"",IF(ISERROR(VLOOKUP(O$34&amp;$B219,'BASES DE DATOS'!$F$3:$J$1796,4,0))=TRUE,"",$B219&amp;" "&amp;VLOOKUP(O$34&amp;$B219,'BASES DE DATOS'!$F$3:$J$1796,4,0)))</f>
        <v>#REF!</v>
      </c>
      <c r="P219" t="e">
        <f>IF(LEN(P$34&amp;$B219)&lt;&gt;20,"",IF(ISERROR(VLOOKUP(P$34&amp;$B219,'BASES DE DATOS'!$F$3:$J$1796,4,0))=TRUE,"",$B219&amp;" "&amp;VLOOKUP(P$34&amp;$B219,'BASES DE DATOS'!$F$3:$J$1796,4,0)))</f>
        <v>#REF!</v>
      </c>
      <c r="Q219" t="e">
        <f>IF(LEN(Q$34&amp;$B219)&lt;&gt;20,"",IF(ISERROR(VLOOKUP(Q$34&amp;$B219,'BASES DE DATOS'!$F$3:$J$1796,4,0))=TRUE,"",$B219&amp;" "&amp;VLOOKUP(Q$34&amp;$B219,'BASES DE DATOS'!$F$3:$J$1796,4,0)))</f>
        <v>#REF!</v>
      </c>
      <c r="R219" t="e">
        <f>IF(LEN(R$34&amp;$B219)&lt;&gt;20,"",IF(ISERROR(VLOOKUP(R$34&amp;$B219,'BASES DE DATOS'!$F$3:$J$1796,4,0))=TRUE,"",$B219&amp;" "&amp;VLOOKUP(R$34&amp;$B219,'BASES DE DATOS'!$F$3:$J$1796,4,0)))</f>
        <v>#REF!</v>
      </c>
      <c r="S219" t="e">
        <f>IF(LEN(S$34&amp;$B219)&lt;&gt;20,"",IF(ISERROR(VLOOKUP(S$34&amp;$B219,'BASES DE DATOS'!$F$3:$J$1796,4,0))=TRUE,"",$B219&amp;" "&amp;VLOOKUP(S$34&amp;$B219,'BASES DE DATOS'!$F$3:$J$1796,4,0)))</f>
        <v>#REF!</v>
      </c>
      <c r="T219" t="e">
        <f>IF(LEN(T$34&amp;$B219)&lt;&gt;20,"",IF(ISERROR(VLOOKUP(T$34&amp;$B219,'BASES DE DATOS'!$F$3:$J$1796,4,0))=TRUE,"",$B219&amp;" "&amp;VLOOKUP(T$34&amp;$B219,'BASES DE DATOS'!$F$3:$J$1796,4,0)))</f>
        <v>#REF!</v>
      </c>
      <c r="U219" t="e">
        <f>IF(LEN(U$34&amp;$B219)&lt;&gt;20,"",IF(ISERROR(VLOOKUP(U$34&amp;$B219,'BASES DE DATOS'!$F$3:$J$1796,4,0))=TRUE,"",$B219&amp;" "&amp;VLOOKUP(U$34&amp;$B219,'BASES DE DATOS'!$F$3:$J$1796,4,0)))</f>
        <v>#REF!</v>
      </c>
      <c r="V219" t="e">
        <f>IF(LEN(V$34&amp;$B219)&lt;&gt;20,"",IF(ISERROR(VLOOKUP(V$34&amp;$B219,'BASES DE DATOS'!$F$3:$J$1796,4,0))=TRUE,"",$B219&amp;" "&amp;VLOOKUP(V$34&amp;$B219,'BASES DE DATOS'!$F$3:$J$1796,4,0)))</f>
        <v>#REF!</v>
      </c>
    </row>
    <row r="220" spans="1:22" x14ac:dyDescent="0.2">
      <c r="A220">
        <f t="shared" si="2"/>
        <v>1143</v>
      </c>
      <c r="B220" s="2" t="s">
        <v>209</v>
      </c>
      <c r="C220" t="e">
        <f>IF(LEN(C$34&amp;$B220)&lt;&gt;20,"",IF(ISERROR(VLOOKUP(C$34&amp;$B220,'BASES DE DATOS'!$F$3:$J$1796,4,0))=TRUE,"",$B220&amp;" "&amp;VLOOKUP(C$34&amp;$B220,'BASES DE DATOS'!$F$3:$J$1796,4,0)))</f>
        <v>#REF!</v>
      </c>
      <c r="D220" t="e">
        <f>IF(LEN(D$34&amp;$B220)&lt;&gt;20,"",IF(ISERROR(VLOOKUP(D$34&amp;$B220,'BASES DE DATOS'!$F$3:$J$1796,4,0))=TRUE,"",$B220&amp;" "&amp;VLOOKUP(D$34&amp;$B220,'BASES DE DATOS'!$F$3:$J$1796,4,0)))</f>
        <v>#REF!</v>
      </c>
      <c r="E220" t="e">
        <f>IF(LEN(E$34&amp;$B220)&lt;&gt;20,"",IF(ISERROR(VLOOKUP(E$34&amp;$B220,'BASES DE DATOS'!$F$3:$J$1796,4,0))=TRUE,"",$B220&amp;" "&amp;VLOOKUP(E$34&amp;$B220,'BASES DE DATOS'!$F$3:$J$1796,4,0)))</f>
        <v>#REF!</v>
      </c>
      <c r="F220" t="e">
        <f>IF(LEN(F$34&amp;$B220)&lt;&gt;20,"",IF(ISERROR(VLOOKUP(F$34&amp;$B220,'BASES DE DATOS'!$F$3:$J$1796,4,0))=TRUE,"",$B220&amp;" "&amp;VLOOKUP(F$34&amp;$B220,'BASES DE DATOS'!$F$3:$J$1796,4,0)))</f>
        <v>#REF!</v>
      </c>
      <c r="G220" t="e">
        <f>IF(LEN(G$34&amp;$B220)&lt;&gt;20,"",IF(ISERROR(VLOOKUP(G$34&amp;$B220,'BASES DE DATOS'!$F$3:$J$1796,4,0))=TRUE,"",$B220&amp;" "&amp;VLOOKUP(G$34&amp;$B220,'BASES DE DATOS'!$F$3:$J$1796,4,0)))</f>
        <v>#REF!</v>
      </c>
      <c r="H220" t="e">
        <f>IF(LEN(H$34&amp;$B220)&lt;&gt;20,"",IF(ISERROR(VLOOKUP(H$34&amp;$B220,'BASES DE DATOS'!$F$3:$J$1796,4,0))=TRUE,"",$B220&amp;" "&amp;VLOOKUP(H$34&amp;$B220,'BASES DE DATOS'!$F$3:$J$1796,4,0)))</f>
        <v>#REF!</v>
      </c>
      <c r="I220" t="e">
        <f>IF(LEN(I$34&amp;$B220)&lt;&gt;20,"",IF(ISERROR(VLOOKUP(I$34&amp;$B220,'BASES DE DATOS'!$F$3:$J$1796,4,0))=TRUE,"",$B220&amp;" "&amp;VLOOKUP(I$34&amp;$B220,'BASES DE DATOS'!$F$3:$J$1796,4,0)))</f>
        <v>#REF!</v>
      </c>
      <c r="J220" t="e">
        <f>IF(LEN(J$34&amp;$B220)&lt;&gt;20,"",IF(ISERROR(VLOOKUP(J$34&amp;$B220,'BASES DE DATOS'!$F$3:$J$1796,4,0))=TRUE,"",$B220&amp;" "&amp;VLOOKUP(J$34&amp;$B220,'BASES DE DATOS'!$F$3:$J$1796,4,0)))</f>
        <v>#REF!</v>
      </c>
      <c r="K220" t="e">
        <f>IF(LEN(K$34&amp;$B220)&lt;&gt;20,"",IF(ISERROR(VLOOKUP(K$34&amp;$B220,'BASES DE DATOS'!$F$3:$J$1796,4,0))=TRUE,"",$B220&amp;" "&amp;VLOOKUP(K$34&amp;$B220,'BASES DE DATOS'!$F$3:$J$1796,4,0)))</f>
        <v>#REF!</v>
      </c>
      <c r="L220" t="e">
        <f>IF(LEN(L$34&amp;$B220)&lt;&gt;20,"",IF(ISERROR(VLOOKUP(L$34&amp;$B220,'BASES DE DATOS'!$F$3:$J$1796,4,0))=TRUE,"",$B220&amp;" "&amp;VLOOKUP(L$34&amp;$B220,'BASES DE DATOS'!$F$3:$J$1796,4,0)))</f>
        <v>#REF!</v>
      </c>
      <c r="M220" t="e">
        <f>IF(LEN(M$34&amp;$B220)&lt;&gt;20,"",IF(ISERROR(VLOOKUP(M$34&amp;$B220,'BASES DE DATOS'!$F$3:$J$1796,4,0))=TRUE,"",$B220&amp;" "&amp;VLOOKUP(M$34&amp;$B220,'BASES DE DATOS'!$F$3:$J$1796,4,0)))</f>
        <v>#REF!</v>
      </c>
      <c r="N220" t="e">
        <f>IF(LEN(N$34&amp;$B220)&lt;&gt;20,"",IF(ISERROR(VLOOKUP(N$34&amp;$B220,'BASES DE DATOS'!$F$3:$J$1796,4,0))=TRUE,"",$B220&amp;" "&amp;VLOOKUP(N$34&amp;$B220,'BASES DE DATOS'!$F$3:$J$1796,4,0)))</f>
        <v>#REF!</v>
      </c>
      <c r="O220" t="e">
        <f>IF(LEN(O$34&amp;$B220)&lt;&gt;20,"",IF(ISERROR(VLOOKUP(O$34&amp;$B220,'BASES DE DATOS'!$F$3:$J$1796,4,0))=TRUE,"",$B220&amp;" "&amp;VLOOKUP(O$34&amp;$B220,'BASES DE DATOS'!$F$3:$J$1796,4,0)))</f>
        <v>#REF!</v>
      </c>
      <c r="P220" t="e">
        <f>IF(LEN(P$34&amp;$B220)&lt;&gt;20,"",IF(ISERROR(VLOOKUP(P$34&amp;$B220,'BASES DE DATOS'!$F$3:$J$1796,4,0))=TRUE,"",$B220&amp;" "&amp;VLOOKUP(P$34&amp;$B220,'BASES DE DATOS'!$F$3:$J$1796,4,0)))</f>
        <v>#REF!</v>
      </c>
      <c r="Q220" t="e">
        <f>IF(LEN(Q$34&amp;$B220)&lt;&gt;20,"",IF(ISERROR(VLOOKUP(Q$34&amp;$B220,'BASES DE DATOS'!$F$3:$J$1796,4,0))=TRUE,"",$B220&amp;" "&amp;VLOOKUP(Q$34&amp;$B220,'BASES DE DATOS'!$F$3:$J$1796,4,0)))</f>
        <v>#REF!</v>
      </c>
      <c r="R220" t="e">
        <f>IF(LEN(R$34&amp;$B220)&lt;&gt;20,"",IF(ISERROR(VLOOKUP(R$34&amp;$B220,'BASES DE DATOS'!$F$3:$J$1796,4,0))=TRUE,"",$B220&amp;" "&amp;VLOOKUP(R$34&amp;$B220,'BASES DE DATOS'!$F$3:$J$1796,4,0)))</f>
        <v>#REF!</v>
      </c>
      <c r="S220" t="e">
        <f>IF(LEN(S$34&amp;$B220)&lt;&gt;20,"",IF(ISERROR(VLOOKUP(S$34&amp;$B220,'BASES DE DATOS'!$F$3:$J$1796,4,0))=TRUE,"",$B220&amp;" "&amp;VLOOKUP(S$34&amp;$B220,'BASES DE DATOS'!$F$3:$J$1796,4,0)))</f>
        <v>#REF!</v>
      </c>
      <c r="T220" t="e">
        <f>IF(LEN(T$34&amp;$B220)&lt;&gt;20,"",IF(ISERROR(VLOOKUP(T$34&amp;$B220,'BASES DE DATOS'!$F$3:$J$1796,4,0))=TRUE,"",$B220&amp;" "&amp;VLOOKUP(T$34&amp;$B220,'BASES DE DATOS'!$F$3:$J$1796,4,0)))</f>
        <v>#REF!</v>
      </c>
      <c r="U220" t="e">
        <f>IF(LEN(U$34&amp;$B220)&lt;&gt;20,"",IF(ISERROR(VLOOKUP(U$34&amp;$B220,'BASES DE DATOS'!$F$3:$J$1796,4,0))=TRUE,"",$B220&amp;" "&amp;VLOOKUP(U$34&amp;$B220,'BASES DE DATOS'!$F$3:$J$1796,4,0)))</f>
        <v>#REF!</v>
      </c>
      <c r="V220" t="e">
        <f>IF(LEN(V$34&amp;$B220)&lt;&gt;20,"",IF(ISERROR(VLOOKUP(V$34&amp;$B220,'BASES DE DATOS'!$F$3:$J$1796,4,0))=TRUE,"",$B220&amp;" "&amp;VLOOKUP(V$34&amp;$B220,'BASES DE DATOS'!$F$3:$J$1796,4,0)))</f>
        <v>#REF!</v>
      </c>
    </row>
    <row r="221" spans="1:22" x14ac:dyDescent="0.2">
      <c r="A221">
        <f t="shared" si="2"/>
        <v>1149</v>
      </c>
      <c r="B221" s="2" t="s">
        <v>1105</v>
      </c>
      <c r="C221" t="e">
        <f>IF(LEN(C$34&amp;$B221)&lt;&gt;20,"",IF(ISERROR(VLOOKUP(C$34&amp;$B221,'BASES DE DATOS'!$F$3:$J$1796,4,0))=TRUE,"",$B221&amp;" "&amp;VLOOKUP(C$34&amp;$B221,'BASES DE DATOS'!$F$3:$J$1796,4,0)))</f>
        <v>#REF!</v>
      </c>
      <c r="D221" t="e">
        <f>IF(LEN(D$34&amp;$B221)&lt;&gt;20,"",IF(ISERROR(VLOOKUP(D$34&amp;$B221,'BASES DE DATOS'!$F$3:$J$1796,4,0))=TRUE,"",$B221&amp;" "&amp;VLOOKUP(D$34&amp;$B221,'BASES DE DATOS'!$F$3:$J$1796,4,0)))</f>
        <v>#REF!</v>
      </c>
      <c r="E221" t="e">
        <f>IF(LEN(E$34&amp;$B221)&lt;&gt;20,"",IF(ISERROR(VLOOKUP(E$34&amp;$B221,'BASES DE DATOS'!$F$3:$J$1796,4,0))=TRUE,"",$B221&amp;" "&amp;VLOOKUP(E$34&amp;$B221,'BASES DE DATOS'!$F$3:$J$1796,4,0)))</f>
        <v>#REF!</v>
      </c>
      <c r="F221" t="e">
        <f>IF(LEN(F$34&amp;$B221)&lt;&gt;20,"",IF(ISERROR(VLOOKUP(F$34&amp;$B221,'BASES DE DATOS'!$F$3:$J$1796,4,0))=TRUE,"",$B221&amp;" "&amp;VLOOKUP(F$34&amp;$B221,'BASES DE DATOS'!$F$3:$J$1796,4,0)))</f>
        <v>#REF!</v>
      </c>
      <c r="G221" t="e">
        <f>IF(LEN(G$34&amp;$B221)&lt;&gt;20,"",IF(ISERROR(VLOOKUP(G$34&amp;$B221,'BASES DE DATOS'!$F$3:$J$1796,4,0))=TRUE,"",$B221&amp;" "&amp;VLOOKUP(G$34&amp;$B221,'BASES DE DATOS'!$F$3:$J$1796,4,0)))</f>
        <v>#REF!</v>
      </c>
      <c r="H221" t="e">
        <f>IF(LEN(H$34&amp;$B221)&lt;&gt;20,"",IF(ISERROR(VLOOKUP(H$34&amp;$B221,'BASES DE DATOS'!$F$3:$J$1796,4,0))=TRUE,"",$B221&amp;" "&amp;VLOOKUP(H$34&amp;$B221,'BASES DE DATOS'!$F$3:$J$1796,4,0)))</f>
        <v>#REF!</v>
      </c>
      <c r="I221" t="e">
        <f>IF(LEN(I$34&amp;$B221)&lt;&gt;20,"",IF(ISERROR(VLOOKUP(I$34&amp;$B221,'BASES DE DATOS'!$F$3:$J$1796,4,0))=TRUE,"",$B221&amp;" "&amp;VLOOKUP(I$34&amp;$B221,'BASES DE DATOS'!$F$3:$J$1796,4,0)))</f>
        <v>#REF!</v>
      </c>
      <c r="J221" t="e">
        <f>IF(LEN(J$34&amp;$B221)&lt;&gt;20,"",IF(ISERROR(VLOOKUP(J$34&amp;$B221,'BASES DE DATOS'!$F$3:$J$1796,4,0))=TRUE,"",$B221&amp;" "&amp;VLOOKUP(J$34&amp;$B221,'BASES DE DATOS'!$F$3:$J$1796,4,0)))</f>
        <v>#REF!</v>
      </c>
      <c r="K221" t="e">
        <f>IF(LEN(K$34&amp;$B221)&lt;&gt;20,"",IF(ISERROR(VLOOKUP(K$34&amp;$B221,'BASES DE DATOS'!$F$3:$J$1796,4,0))=TRUE,"",$B221&amp;" "&amp;VLOOKUP(K$34&amp;$B221,'BASES DE DATOS'!$F$3:$J$1796,4,0)))</f>
        <v>#REF!</v>
      </c>
      <c r="L221" t="e">
        <f>IF(LEN(L$34&amp;$B221)&lt;&gt;20,"",IF(ISERROR(VLOOKUP(L$34&amp;$B221,'BASES DE DATOS'!$F$3:$J$1796,4,0))=TRUE,"",$B221&amp;" "&amp;VLOOKUP(L$34&amp;$B221,'BASES DE DATOS'!$F$3:$J$1796,4,0)))</f>
        <v>#REF!</v>
      </c>
      <c r="M221" t="e">
        <f>IF(LEN(M$34&amp;$B221)&lt;&gt;20,"",IF(ISERROR(VLOOKUP(M$34&amp;$B221,'BASES DE DATOS'!$F$3:$J$1796,4,0))=TRUE,"",$B221&amp;" "&amp;VLOOKUP(M$34&amp;$B221,'BASES DE DATOS'!$F$3:$J$1796,4,0)))</f>
        <v>#REF!</v>
      </c>
      <c r="N221" t="e">
        <f>IF(LEN(N$34&amp;$B221)&lt;&gt;20,"",IF(ISERROR(VLOOKUP(N$34&amp;$B221,'BASES DE DATOS'!$F$3:$J$1796,4,0))=TRUE,"",$B221&amp;" "&amp;VLOOKUP(N$34&amp;$B221,'BASES DE DATOS'!$F$3:$J$1796,4,0)))</f>
        <v>#REF!</v>
      </c>
      <c r="O221" t="e">
        <f>IF(LEN(O$34&amp;$B221)&lt;&gt;20,"",IF(ISERROR(VLOOKUP(O$34&amp;$B221,'BASES DE DATOS'!$F$3:$J$1796,4,0))=TRUE,"",$B221&amp;" "&amp;VLOOKUP(O$34&amp;$B221,'BASES DE DATOS'!$F$3:$J$1796,4,0)))</f>
        <v>#REF!</v>
      </c>
      <c r="P221" t="e">
        <f>IF(LEN(P$34&amp;$B221)&lt;&gt;20,"",IF(ISERROR(VLOOKUP(P$34&amp;$B221,'BASES DE DATOS'!$F$3:$J$1796,4,0))=TRUE,"",$B221&amp;" "&amp;VLOOKUP(P$34&amp;$B221,'BASES DE DATOS'!$F$3:$J$1796,4,0)))</f>
        <v>#REF!</v>
      </c>
      <c r="Q221" t="e">
        <f>IF(LEN(Q$34&amp;$B221)&lt;&gt;20,"",IF(ISERROR(VLOOKUP(Q$34&amp;$B221,'BASES DE DATOS'!$F$3:$J$1796,4,0))=TRUE,"",$B221&amp;" "&amp;VLOOKUP(Q$34&amp;$B221,'BASES DE DATOS'!$F$3:$J$1796,4,0)))</f>
        <v>#REF!</v>
      </c>
      <c r="R221" t="e">
        <f>IF(LEN(R$34&amp;$B221)&lt;&gt;20,"",IF(ISERROR(VLOOKUP(R$34&amp;$B221,'BASES DE DATOS'!$F$3:$J$1796,4,0))=TRUE,"",$B221&amp;" "&amp;VLOOKUP(R$34&amp;$B221,'BASES DE DATOS'!$F$3:$J$1796,4,0)))</f>
        <v>#REF!</v>
      </c>
      <c r="S221" t="e">
        <f>IF(LEN(S$34&amp;$B221)&lt;&gt;20,"",IF(ISERROR(VLOOKUP(S$34&amp;$B221,'BASES DE DATOS'!$F$3:$J$1796,4,0))=TRUE,"",$B221&amp;" "&amp;VLOOKUP(S$34&amp;$B221,'BASES DE DATOS'!$F$3:$J$1796,4,0)))</f>
        <v>#REF!</v>
      </c>
      <c r="T221" t="e">
        <f>IF(LEN(T$34&amp;$B221)&lt;&gt;20,"",IF(ISERROR(VLOOKUP(T$34&amp;$B221,'BASES DE DATOS'!$F$3:$J$1796,4,0))=TRUE,"",$B221&amp;" "&amp;VLOOKUP(T$34&amp;$B221,'BASES DE DATOS'!$F$3:$J$1796,4,0)))</f>
        <v>#REF!</v>
      </c>
      <c r="U221" t="e">
        <f>IF(LEN(U$34&amp;$B221)&lt;&gt;20,"",IF(ISERROR(VLOOKUP(U$34&amp;$B221,'BASES DE DATOS'!$F$3:$J$1796,4,0))=TRUE,"",$B221&amp;" "&amp;VLOOKUP(U$34&amp;$B221,'BASES DE DATOS'!$F$3:$J$1796,4,0)))</f>
        <v>#REF!</v>
      </c>
      <c r="V221" t="e">
        <f>IF(LEN(V$34&amp;$B221)&lt;&gt;20,"",IF(ISERROR(VLOOKUP(V$34&amp;$B221,'BASES DE DATOS'!$F$3:$J$1796,4,0))=TRUE,"",$B221&amp;" "&amp;VLOOKUP(V$34&amp;$B221,'BASES DE DATOS'!$F$3:$J$1796,4,0)))</f>
        <v>#REF!</v>
      </c>
    </row>
    <row r="222" spans="1:22" x14ac:dyDescent="0.2">
      <c r="A222">
        <f t="shared" si="2"/>
        <v>1155</v>
      </c>
      <c r="B222" s="2" t="s">
        <v>1106</v>
      </c>
      <c r="C222" t="e">
        <f>IF(LEN(C$34&amp;$B222)&lt;&gt;20,"",IF(ISERROR(VLOOKUP(C$34&amp;$B222,'BASES DE DATOS'!$F$3:$J$1796,4,0))=TRUE,"",$B222&amp;" "&amp;VLOOKUP(C$34&amp;$B222,'BASES DE DATOS'!$F$3:$J$1796,4,0)))</f>
        <v>#REF!</v>
      </c>
      <c r="D222" t="e">
        <f>IF(LEN(D$34&amp;$B222)&lt;&gt;20,"",IF(ISERROR(VLOOKUP(D$34&amp;$B222,'BASES DE DATOS'!$F$3:$J$1796,4,0))=TRUE,"",$B222&amp;" "&amp;VLOOKUP(D$34&amp;$B222,'BASES DE DATOS'!$F$3:$J$1796,4,0)))</f>
        <v>#REF!</v>
      </c>
      <c r="E222" t="e">
        <f>IF(LEN(E$34&amp;$B222)&lt;&gt;20,"",IF(ISERROR(VLOOKUP(E$34&amp;$B222,'BASES DE DATOS'!$F$3:$J$1796,4,0))=TRUE,"",$B222&amp;" "&amp;VLOOKUP(E$34&amp;$B222,'BASES DE DATOS'!$F$3:$J$1796,4,0)))</f>
        <v>#REF!</v>
      </c>
      <c r="F222" t="e">
        <f>IF(LEN(F$34&amp;$B222)&lt;&gt;20,"",IF(ISERROR(VLOOKUP(F$34&amp;$B222,'BASES DE DATOS'!$F$3:$J$1796,4,0))=TRUE,"",$B222&amp;" "&amp;VLOOKUP(F$34&amp;$B222,'BASES DE DATOS'!$F$3:$J$1796,4,0)))</f>
        <v>#REF!</v>
      </c>
      <c r="G222" t="e">
        <f>IF(LEN(G$34&amp;$B222)&lt;&gt;20,"",IF(ISERROR(VLOOKUP(G$34&amp;$B222,'BASES DE DATOS'!$F$3:$J$1796,4,0))=TRUE,"",$B222&amp;" "&amp;VLOOKUP(G$34&amp;$B222,'BASES DE DATOS'!$F$3:$J$1796,4,0)))</f>
        <v>#REF!</v>
      </c>
      <c r="H222" t="e">
        <f>IF(LEN(H$34&amp;$B222)&lt;&gt;20,"",IF(ISERROR(VLOOKUP(H$34&amp;$B222,'BASES DE DATOS'!$F$3:$J$1796,4,0))=TRUE,"",$B222&amp;" "&amp;VLOOKUP(H$34&amp;$B222,'BASES DE DATOS'!$F$3:$J$1796,4,0)))</f>
        <v>#REF!</v>
      </c>
      <c r="I222" t="e">
        <f>IF(LEN(I$34&amp;$B222)&lt;&gt;20,"",IF(ISERROR(VLOOKUP(I$34&amp;$B222,'BASES DE DATOS'!$F$3:$J$1796,4,0))=TRUE,"",$B222&amp;" "&amp;VLOOKUP(I$34&amp;$B222,'BASES DE DATOS'!$F$3:$J$1796,4,0)))</f>
        <v>#REF!</v>
      </c>
      <c r="J222" t="e">
        <f>IF(LEN(J$34&amp;$B222)&lt;&gt;20,"",IF(ISERROR(VLOOKUP(J$34&amp;$B222,'BASES DE DATOS'!$F$3:$J$1796,4,0))=TRUE,"",$B222&amp;" "&amp;VLOOKUP(J$34&amp;$B222,'BASES DE DATOS'!$F$3:$J$1796,4,0)))</f>
        <v>#REF!</v>
      </c>
      <c r="K222" t="e">
        <f>IF(LEN(K$34&amp;$B222)&lt;&gt;20,"",IF(ISERROR(VLOOKUP(K$34&amp;$B222,'BASES DE DATOS'!$F$3:$J$1796,4,0))=TRUE,"",$B222&amp;" "&amp;VLOOKUP(K$34&amp;$B222,'BASES DE DATOS'!$F$3:$J$1796,4,0)))</f>
        <v>#REF!</v>
      </c>
      <c r="L222" t="e">
        <f>IF(LEN(L$34&amp;$B222)&lt;&gt;20,"",IF(ISERROR(VLOOKUP(L$34&amp;$B222,'BASES DE DATOS'!$F$3:$J$1796,4,0))=TRUE,"",$B222&amp;" "&amp;VLOOKUP(L$34&amp;$B222,'BASES DE DATOS'!$F$3:$J$1796,4,0)))</f>
        <v>#REF!</v>
      </c>
      <c r="M222" t="e">
        <f>IF(LEN(M$34&amp;$B222)&lt;&gt;20,"",IF(ISERROR(VLOOKUP(M$34&amp;$B222,'BASES DE DATOS'!$F$3:$J$1796,4,0))=TRUE,"",$B222&amp;" "&amp;VLOOKUP(M$34&amp;$B222,'BASES DE DATOS'!$F$3:$J$1796,4,0)))</f>
        <v>#REF!</v>
      </c>
      <c r="N222" t="e">
        <f>IF(LEN(N$34&amp;$B222)&lt;&gt;20,"",IF(ISERROR(VLOOKUP(N$34&amp;$B222,'BASES DE DATOS'!$F$3:$J$1796,4,0))=TRUE,"",$B222&amp;" "&amp;VLOOKUP(N$34&amp;$B222,'BASES DE DATOS'!$F$3:$J$1796,4,0)))</f>
        <v>#REF!</v>
      </c>
      <c r="O222" t="e">
        <f>IF(LEN(O$34&amp;$B222)&lt;&gt;20,"",IF(ISERROR(VLOOKUP(O$34&amp;$B222,'BASES DE DATOS'!$F$3:$J$1796,4,0))=TRUE,"",$B222&amp;" "&amp;VLOOKUP(O$34&amp;$B222,'BASES DE DATOS'!$F$3:$J$1796,4,0)))</f>
        <v>#REF!</v>
      </c>
      <c r="P222" t="e">
        <f>IF(LEN(P$34&amp;$B222)&lt;&gt;20,"",IF(ISERROR(VLOOKUP(P$34&amp;$B222,'BASES DE DATOS'!$F$3:$J$1796,4,0))=TRUE,"",$B222&amp;" "&amp;VLOOKUP(P$34&amp;$B222,'BASES DE DATOS'!$F$3:$J$1796,4,0)))</f>
        <v>#REF!</v>
      </c>
      <c r="Q222" t="e">
        <f>IF(LEN(Q$34&amp;$B222)&lt;&gt;20,"",IF(ISERROR(VLOOKUP(Q$34&amp;$B222,'BASES DE DATOS'!$F$3:$J$1796,4,0))=TRUE,"",$B222&amp;" "&amp;VLOOKUP(Q$34&amp;$B222,'BASES DE DATOS'!$F$3:$J$1796,4,0)))</f>
        <v>#REF!</v>
      </c>
      <c r="R222" t="e">
        <f>IF(LEN(R$34&amp;$B222)&lt;&gt;20,"",IF(ISERROR(VLOOKUP(R$34&amp;$B222,'BASES DE DATOS'!$F$3:$J$1796,4,0))=TRUE,"",$B222&amp;" "&amp;VLOOKUP(R$34&amp;$B222,'BASES DE DATOS'!$F$3:$J$1796,4,0)))</f>
        <v>#REF!</v>
      </c>
      <c r="S222" t="e">
        <f>IF(LEN(S$34&amp;$B222)&lt;&gt;20,"",IF(ISERROR(VLOOKUP(S$34&amp;$B222,'BASES DE DATOS'!$F$3:$J$1796,4,0))=TRUE,"",$B222&amp;" "&amp;VLOOKUP(S$34&amp;$B222,'BASES DE DATOS'!$F$3:$J$1796,4,0)))</f>
        <v>#REF!</v>
      </c>
      <c r="T222" t="e">
        <f>IF(LEN(T$34&amp;$B222)&lt;&gt;20,"",IF(ISERROR(VLOOKUP(T$34&amp;$B222,'BASES DE DATOS'!$F$3:$J$1796,4,0))=TRUE,"",$B222&amp;" "&amp;VLOOKUP(T$34&amp;$B222,'BASES DE DATOS'!$F$3:$J$1796,4,0)))</f>
        <v>#REF!</v>
      </c>
      <c r="U222" t="e">
        <f>IF(LEN(U$34&amp;$B222)&lt;&gt;20,"",IF(ISERROR(VLOOKUP(U$34&amp;$B222,'BASES DE DATOS'!$F$3:$J$1796,4,0))=TRUE,"",$B222&amp;" "&amp;VLOOKUP(U$34&amp;$B222,'BASES DE DATOS'!$F$3:$J$1796,4,0)))</f>
        <v>#REF!</v>
      </c>
      <c r="V222" t="e">
        <f>IF(LEN(V$34&amp;$B222)&lt;&gt;20,"",IF(ISERROR(VLOOKUP(V$34&amp;$B222,'BASES DE DATOS'!$F$3:$J$1796,4,0))=TRUE,"",$B222&amp;" "&amp;VLOOKUP(V$34&amp;$B222,'BASES DE DATOS'!$F$3:$J$1796,4,0)))</f>
        <v>#REF!</v>
      </c>
    </row>
    <row r="223" spans="1:22" x14ac:dyDescent="0.2">
      <c r="A223">
        <f t="shared" si="2"/>
        <v>1161</v>
      </c>
      <c r="B223" s="2" t="s">
        <v>1107</v>
      </c>
      <c r="C223" t="e">
        <f>IF(LEN(C$34&amp;$B223)&lt;&gt;20,"",IF(ISERROR(VLOOKUP(C$34&amp;$B223,'BASES DE DATOS'!$F$3:$J$1796,4,0))=TRUE,"",$B223&amp;" "&amp;VLOOKUP(C$34&amp;$B223,'BASES DE DATOS'!$F$3:$J$1796,4,0)))</f>
        <v>#REF!</v>
      </c>
      <c r="D223" t="e">
        <f>IF(LEN(D$34&amp;$B223)&lt;&gt;20,"",IF(ISERROR(VLOOKUP(D$34&amp;$B223,'BASES DE DATOS'!$F$3:$J$1796,4,0))=TRUE,"",$B223&amp;" "&amp;VLOOKUP(D$34&amp;$B223,'BASES DE DATOS'!$F$3:$J$1796,4,0)))</f>
        <v>#REF!</v>
      </c>
      <c r="E223" t="e">
        <f>IF(LEN(E$34&amp;$B223)&lt;&gt;20,"",IF(ISERROR(VLOOKUP(E$34&amp;$B223,'BASES DE DATOS'!$F$3:$J$1796,4,0))=TRUE,"",$B223&amp;" "&amp;VLOOKUP(E$34&amp;$B223,'BASES DE DATOS'!$F$3:$J$1796,4,0)))</f>
        <v>#REF!</v>
      </c>
      <c r="F223" t="e">
        <f>IF(LEN(F$34&amp;$B223)&lt;&gt;20,"",IF(ISERROR(VLOOKUP(F$34&amp;$B223,'BASES DE DATOS'!$F$3:$J$1796,4,0))=TRUE,"",$B223&amp;" "&amp;VLOOKUP(F$34&amp;$B223,'BASES DE DATOS'!$F$3:$J$1796,4,0)))</f>
        <v>#REF!</v>
      </c>
      <c r="G223" t="e">
        <f>IF(LEN(G$34&amp;$B223)&lt;&gt;20,"",IF(ISERROR(VLOOKUP(G$34&amp;$B223,'BASES DE DATOS'!$F$3:$J$1796,4,0))=TRUE,"",$B223&amp;" "&amp;VLOOKUP(G$34&amp;$B223,'BASES DE DATOS'!$F$3:$J$1796,4,0)))</f>
        <v>#REF!</v>
      </c>
      <c r="H223" t="e">
        <f>IF(LEN(H$34&amp;$B223)&lt;&gt;20,"",IF(ISERROR(VLOOKUP(H$34&amp;$B223,'BASES DE DATOS'!$F$3:$J$1796,4,0))=TRUE,"",$B223&amp;" "&amp;VLOOKUP(H$34&amp;$B223,'BASES DE DATOS'!$F$3:$J$1796,4,0)))</f>
        <v>#REF!</v>
      </c>
      <c r="I223" t="e">
        <f>IF(LEN(I$34&amp;$B223)&lt;&gt;20,"",IF(ISERROR(VLOOKUP(I$34&amp;$B223,'BASES DE DATOS'!$F$3:$J$1796,4,0))=TRUE,"",$B223&amp;" "&amp;VLOOKUP(I$34&amp;$B223,'BASES DE DATOS'!$F$3:$J$1796,4,0)))</f>
        <v>#REF!</v>
      </c>
      <c r="J223" t="e">
        <f>IF(LEN(J$34&amp;$B223)&lt;&gt;20,"",IF(ISERROR(VLOOKUP(J$34&amp;$B223,'BASES DE DATOS'!$F$3:$J$1796,4,0))=TRUE,"",$B223&amp;" "&amp;VLOOKUP(J$34&amp;$B223,'BASES DE DATOS'!$F$3:$J$1796,4,0)))</f>
        <v>#REF!</v>
      </c>
      <c r="K223" t="e">
        <f>IF(LEN(K$34&amp;$B223)&lt;&gt;20,"",IF(ISERROR(VLOOKUP(K$34&amp;$B223,'BASES DE DATOS'!$F$3:$J$1796,4,0))=TRUE,"",$B223&amp;" "&amp;VLOOKUP(K$34&amp;$B223,'BASES DE DATOS'!$F$3:$J$1796,4,0)))</f>
        <v>#REF!</v>
      </c>
      <c r="L223" t="e">
        <f>IF(LEN(L$34&amp;$B223)&lt;&gt;20,"",IF(ISERROR(VLOOKUP(L$34&amp;$B223,'BASES DE DATOS'!$F$3:$J$1796,4,0))=TRUE,"",$B223&amp;" "&amp;VLOOKUP(L$34&amp;$B223,'BASES DE DATOS'!$F$3:$J$1796,4,0)))</f>
        <v>#REF!</v>
      </c>
      <c r="M223" t="e">
        <f>IF(LEN(M$34&amp;$B223)&lt;&gt;20,"",IF(ISERROR(VLOOKUP(M$34&amp;$B223,'BASES DE DATOS'!$F$3:$J$1796,4,0))=TRUE,"",$B223&amp;" "&amp;VLOOKUP(M$34&amp;$B223,'BASES DE DATOS'!$F$3:$J$1796,4,0)))</f>
        <v>#REF!</v>
      </c>
      <c r="N223" t="e">
        <f>IF(LEN(N$34&amp;$B223)&lt;&gt;20,"",IF(ISERROR(VLOOKUP(N$34&amp;$B223,'BASES DE DATOS'!$F$3:$J$1796,4,0))=TRUE,"",$B223&amp;" "&amp;VLOOKUP(N$34&amp;$B223,'BASES DE DATOS'!$F$3:$J$1796,4,0)))</f>
        <v>#REF!</v>
      </c>
      <c r="O223" t="e">
        <f>IF(LEN(O$34&amp;$B223)&lt;&gt;20,"",IF(ISERROR(VLOOKUP(O$34&amp;$B223,'BASES DE DATOS'!$F$3:$J$1796,4,0))=TRUE,"",$B223&amp;" "&amp;VLOOKUP(O$34&amp;$B223,'BASES DE DATOS'!$F$3:$J$1796,4,0)))</f>
        <v>#REF!</v>
      </c>
      <c r="P223" t="e">
        <f>IF(LEN(P$34&amp;$B223)&lt;&gt;20,"",IF(ISERROR(VLOOKUP(P$34&amp;$B223,'BASES DE DATOS'!$F$3:$J$1796,4,0))=TRUE,"",$B223&amp;" "&amp;VLOOKUP(P$34&amp;$B223,'BASES DE DATOS'!$F$3:$J$1796,4,0)))</f>
        <v>#REF!</v>
      </c>
      <c r="Q223" t="e">
        <f>IF(LEN(Q$34&amp;$B223)&lt;&gt;20,"",IF(ISERROR(VLOOKUP(Q$34&amp;$B223,'BASES DE DATOS'!$F$3:$J$1796,4,0))=TRUE,"",$B223&amp;" "&amp;VLOOKUP(Q$34&amp;$B223,'BASES DE DATOS'!$F$3:$J$1796,4,0)))</f>
        <v>#REF!</v>
      </c>
      <c r="R223" t="e">
        <f>IF(LEN(R$34&amp;$B223)&lt;&gt;20,"",IF(ISERROR(VLOOKUP(R$34&amp;$B223,'BASES DE DATOS'!$F$3:$J$1796,4,0))=TRUE,"",$B223&amp;" "&amp;VLOOKUP(R$34&amp;$B223,'BASES DE DATOS'!$F$3:$J$1796,4,0)))</f>
        <v>#REF!</v>
      </c>
      <c r="S223" t="e">
        <f>IF(LEN(S$34&amp;$B223)&lt;&gt;20,"",IF(ISERROR(VLOOKUP(S$34&amp;$B223,'BASES DE DATOS'!$F$3:$J$1796,4,0))=TRUE,"",$B223&amp;" "&amp;VLOOKUP(S$34&amp;$B223,'BASES DE DATOS'!$F$3:$J$1796,4,0)))</f>
        <v>#REF!</v>
      </c>
      <c r="T223" t="e">
        <f>IF(LEN(T$34&amp;$B223)&lt;&gt;20,"",IF(ISERROR(VLOOKUP(T$34&amp;$B223,'BASES DE DATOS'!$F$3:$J$1796,4,0))=TRUE,"",$B223&amp;" "&amp;VLOOKUP(T$34&amp;$B223,'BASES DE DATOS'!$F$3:$J$1796,4,0)))</f>
        <v>#REF!</v>
      </c>
      <c r="U223" t="e">
        <f>IF(LEN(U$34&amp;$B223)&lt;&gt;20,"",IF(ISERROR(VLOOKUP(U$34&amp;$B223,'BASES DE DATOS'!$F$3:$J$1796,4,0))=TRUE,"",$B223&amp;" "&amp;VLOOKUP(U$34&amp;$B223,'BASES DE DATOS'!$F$3:$J$1796,4,0)))</f>
        <v>#REF!</v>
      </c>
      <c r="V223" t="e">
        <f>IF(LEN(V$34&amp;$B223)&lt;&gt;20,"",IF(ISERROR(VLOOKUP(V$34&amp;$B223,'BASES DE DATOS'!$F$3:$J$1796,4,0))=TRUE,"",$B223&amp;" "&amp;VLOOKUP(V$34&amp;$B223,'BASES DE DATOS'!$F$3:$J$1796,4,0)))</f>
        <v>#REF!</v>
      </c>
    </row>
    <row r="224" spans="1:22" x14ac:dyDescent="0.2">
      <c r="A224">
        <f t="shared" si="2"/>
        <v>1167</v>
      </c>
      <c r="B224" s="2" t="s">
        <v>1108</v>
      </c>
      <c r="C224" t="e">
        <f>IF(LEN(C$34&amp;$B224)&lt;&gt;20,"",IF(ISERROR(VLOOKUP(C$34&amp;$B224,'BASES DE DATOS'!$F$3:$J$1796,4,0))=TRUE,"",$B224&amp;" "&amp;VLOOKUP(C$34&amp;$B224,'BASES DE DATOS'!$F$3:$J$1796,4,0)))</f>
        <v>#REF!</v>
      </c>
      <c r="D224" t="e">
        <f>IF(LEN(D$34&amp;$B224)&lt;&gt;20,"",IF(ISERROR(VLOOKUP(D$34&amp;$B224,'BASES DE DATOS'!$F$3:$J$1796,4,0))=TRUE,"",$B224&amp;" "&amp;VLOOKUP(D$34&amp;$B224,'BASES DE DATOS'!$F$3:$J$1796,4,0)))</f>
        <v>#REF!</v>
      </c>
      <c r="E224" t="e">
        <f>IF(LEN(E$34&amp;$B224)&lt;&gt;20,"",IF(ISERROR(VLOOKUP(E$34&amp;$B224,'BASES DE DATOS'!$F$3:$J$1796,4,0))=TRUE,"",$B224&amp;" "&amp;VLOOKUP(E$34&amp;$B224,'BASES DE DATOS'!$F$3:$J$1796,4,0)))</f>
        <v>#REF!</v>
      </c>
      <c r="F224" t="e">
        <f>IF(LEN(F$34&amp;$B224)&lt;&gt;20,"",IF(ISERROR(VLOOKUP(F$34&amp;$B224,'BASES DE DATOS'!$F$3:$J$1796,4,0))=TRUE,"",$B224&amp;" "&amp;VLOOKUP(F$34&amp;$B224,'BASES DE DATOS'!$F$3:$J$1796,4,0)))</f>
        <v>#REF!</v>
      </c>
      <c r="G224" t="e">
        <f>IF(LEN(G$34&amp;$B224)&lt;&gt;20,"",IF(ISERROR(VLOOKUP(G$34&amp;$B224,'BASES DE DATOS'!$F$3:$J$1796,4,0))=TRUE,"",$B224&amp;" "&amp;VLOOKUP(G$34&amp;$B224,'BASES DE DATOS'!$F$3:$J$1796,4,0)))</f>
        <v>#REF!</v>
      </c>
      <c r="H224" t="e">
        <f>IF(LEN(H$34&amp;$B224)&lt;&gt;20,"",IF(ISERROR(VLOOKUP(H$34&amp;$B224,'BASES DE DATOS'!$F$3:$J$1796,4,0))=TRUE,"",$B224&amp;" "&amp;VLOOKUP(H$34&amp;$B224,'BASES DE DATOS'!$F$3:$J$1796,4,0)))</f>
        <v>#REF!</v>
      </c>
      <c r="I224" t="e">
        <f>IF(LEN(I$34&amp;$B224)&lt;&gt;20,"",IF(ISERROR(VLOOKUP(I$34&amp;$B224,'BASES DE DATOS'!$F$3:$J$1796,4,0))=TRUE,"",$B224&amp;" "&amp;VLOOKUP(I$34&amp;$B224,'BASES DE DATOS'!$F$3:$J$1796,4,0)))</f>
        <v>#REF!</v>
      </c>
      <c r="J224" t="e">
        <f>IF(LEN(J$34&amp;$B224)&lt;&gt;20,"",IF(ISERROR(VLOOKUP(J$34&amp;$B224,'BASES DE DATOS'!$F$3:$J$1796,4,0))=TRUE,"",$B224&amp;" "&amp;VLOOKUP(J$34&amp;$B224,'BASES DE DATOS'!$F$3:$J$1796,4,0)))</f>
        <v>#REF!</v>
      </c>
      <c r="K224" t="e">
        <f>IF(LEN(K$34&amp;$B224)&lt;&gt;20,"",IF(ISERROR(VLOOKUP(K$34&amp;$B224,'BASES DE DATOS'!$F$3:$J$1796,4,0))=TRUE,"",$B224&amp;" "&amp;VLOOKUP(K$34&amp;$B224,'BASES DE DATOS'!$F$3:$J$1796,4,0)))</f>
        <v>#REF!</v>
      </c>
      <c r="L224" t="e">
        <f>IF(LEN(L$34&amp;$B224)&lt;&gt;20,"",IF(ISERROR(VLOOKUP(L$34&amp;$B224,'BASES DE DATOS'!$F$3:$J$1796,4,0))=TRUE,"",$B224&amp;" "&amp;VLOOKUP(L$34&amp;$B224,'BASES DE DATOS'!$F$3:$J$1796,4,0)))</f>
        <v>#REF!</v>
      </c>
      <c r="M224" t="e">
        <f>IF(LEN(M$34&amp;$B224)&lt;&gt;20,"",IF(ISERROR(VLOOKUP(M$34&amp;$B224,'BASES DE DATOS'!$F$3:$J$1796,4,0))=TRUE,"",$B224&amp;" "&amp;VLOOKUP(M$34&amp;$B224,'BASES DE DATOS'!$F$3:$J$1796,4,0)))</f>
        <v>#REF!</v>
      </c>
      <c r="N224" t="e">
        <f>IF(LEN(N$34&amp;$B224)&lt;&gt;20,"",IF(ISERROR(VLOOKUP(N$34&amp;$B224,'BASES DE DATOS'!$F$3:$J$1796,4,0))=TRUE,"",$B224&amp;" "&amp;VLOOKUP(N$34&amp;$B224,'BASES DE DATOS'!$F$3:$J$1796,4,0)))</f>
        <v>#REF!</v>
      </c>
      <c r="O224" t="e">
        <f>IF(LEN(O$34&amp;$B224)&lt;&gt;20,"",IF(ISERROR(VLOOKUP(O$34&amp;$B224,'BASES DE DATOS'!$F$3:$J$1796,4,0))=TRUE,"",$B224&amp;" "&amp;VLOOKUP(O$34&amp;$B224,'BASES DE DATOS'!$F$3:$J$1796,4,0)))</f>
        <v>#REF!</v>
      </c>
      <c r="P224" t="e">
        <f>IF(LEN(P$34&amp;$B224)&lt;&gt;20,"",IF(ISERROR(VLOOKUP(P$34&amp;$B224,'BASES DE DATOS'!$F$3:$J$1796,4,0))=TRUE,"",$B224&amp;" "&amp;VLOOKUP(P$34&amp;$B224,'BASES DE DATOS'!$F$3:$J$1796,4,0)))</f>
        <v>#REF!</v>
      </c>
      <c r="Q224" t="e">
        <f>IF(LEN(Q$34&amp;$B224)&lt;&gt;20,"",IF(ISERROR(VLOOKUP(Q$34&amp;$B224,'BASES DE DATOS'!$F$3:$J$1796,4,0))=TRUE,"",$B224&amp;" "&amp;VLOOKUP(Q$34&amp;$B224,'BASES DE DATOS'!$F$3:$J$1796,4,0)))</f>
        <v>#REF!</v>
      </c>
      <c r="R224" t="e">
        <f>IF(LEN(R$34&amp;$B224)&lt;&gt;20,"",IF(ISERROR(VLOOKUP(R$34&amp;$B224,'BASES DE DATOS'!$F$3:$J$1796,4,0))=TRUE,"",$B224&amp;" "&amp;VLOOKUP(R$34&amp;$B224,'BASES DE DATOS'!$F$3:$J$1796,4,0)))</f>
        <v>#REF!</v>
      </c>
      <c r="S224" t="e">
        <f>IF(LEN(S$34&amp;$B224)&lt;&gt;20,"",IF(ISERROR(VLOOKUP(S$34&amp;$B224,'BASES DE DATOS'!$F$3:$J$1796,4,0))=TRUE,"",$B224&amp;" "&amp;VLOOKUP(S$34&amp;$B224,'BASES DE DATOS'!$F$3:$J$1796,4,0)))</f>
        <v>#REF!</v>
      </c>
      <c r="T224" t="e">
        <f>IF(LEN(T$34&amp;$B224)&lt;&gt;20,"",IF(ISERROR(VLOOKUP(T$34&amp;$B224,'BASES DE DATOS'!$F$3:$J$1796,4,0))=TRUE,"",$B224&amp;" "&amp;VLOOKUP(T$34&amp;$B224,'BASES DE DATOS'!$F$3:$J$1796,4,0)))</f>
        <v>#REF!</v>
      </c>
      <c r="U224" t="e">
        <f>IF(LEN(U$34&amp;$B224)&lt;&gt;20,"",IF(ISERROR(VLOOKUP(U$34&amp;$B224,'BASES DE DATOS'!$F$3:$J$1796,4,0))=TRUE,"",$B224&amp;" "&amp;VLOOKUP(U$34&amp;$B224,'BASES DE DATOS'!$F$3:$J$1796,4,0)))</f>
        <v>#REF!</v>
      </c>
      <c r="V224" t="e">
        <f>IF(LEN(V$34&amp;$B224)&lt;&gt;20,"",IF(ISERROR(VLOOKUP(V$34&amp;$B224,'BASES DE DATOS'!$F$3:$J$1796,4,0))=TRUE,"",$B224&amp;" "&amp;VLOOKUP(V$34&amp;$B224,'BASES DE DATOS'!$F$3:$J$1796,4,0)))</f>
        <v>#REF!</v>
      </c>
    </row>
    <row r="225" spans="1:22" x14ac:dyDescent="0.2">
      <c r="A225">
        <f t="shared" si="2"/>
        <v>1173</v>
      </c>
      <c r="B225" s="2" t="s">
        <v>1109</v>
      </c>
      <c r="C225" t="e">
        <f>IF(LEN(C$34&amp;$B225)&lt;&gt;20,"",IF(ISERROR(VLOOKUP(C$34&amp;$B225,'BASES DE DATOS'!$F$3:$J$1796,4,0))=TRUE,"",$B225&amp;" "&amp;VLOOKUP(C$34&amp;$B225,'BASES DE DATOS'!$F$3:$J$1796,4,0)))</f>
        <v>#REF!</v>
      </c>
      <c r="D225" t="e">
        <f>IF(LEN(D$34&amp;$B225)&lt;&gt;20,"",IF(ISERROR(VLOOKUP(D$34&amp;$B225,'BASES DE DATOS'!$F$3:$J$1796,4,0))=TRUE,"",$B225&amp;" "&amp;VLOOKUP(D$34&amp;$B225,'BASES DE DATOS'!$F$3:$J$1796,4,0)))</f>
        <v>#REF!</v>
      </c>
      <c r="E225" t="e">
        <f>IF(LEN(E$34&amp;$B225)&lt;&gt;20,"",IF(ISERROR(VLOOKUP(E$34&amp;$B225,'BASES DE DATOS'!$F$3:$J$1796,4,0))=TRUE,"",$B225&amp;" "&amp;VLOOKUP(E$34&amp;$B225,'BASES DE DATOS'!$F$3:$J$1796,4,0)))</f>
        <v>#REF!</v>
      </c>
      <c r="F225" t="e">
        <f>IF(LEN(F$34&amp;$B225)&lt;&gt;20,"",IF(ISERROR(VLOOKUP(F$34&amp;$B225,'BASES DE DATOS'!$F$3:$J$1796,4,0))=TRUE,"",$B225&amp;" "&amp;VLOOKUP(F$34&amp;$B225,'BASES DE DATOS'!$F$3:$J$1796,4,0)))</f>
        <v>#REF!</v>
      </c>
      <c r="G225" t="e">
        <f>IF(LEN(G$34&amp;$B225)&lt;&gt;20,"",IF(ISERROR(VLOOKUP(G$34&amp;$B225,'BASES DE DATOS'!$F$3:$J$1796,4,0))=TRUE,"",$B225&amp;" "&amp;VLOOKUP(G$34&amp;$B225,'BASES DE DATOS'!$F$3:$J$1796,4,0)))</f>
        <v>#REF!</v>
      </c>
      <c r="H225" t="e">
        <f>IF(LEN(H$34&amp;$B225)&lt;&gt;20,"",IF(ISERROR(VLOOKUP(H$34&amp;$B225,'BASES DE DATOS'!$F$3:$J$1796,4,0))=TRUE,"",$B225&amp;" "&amp;VLOOKUP(H$34&amp;$B225,'BASES DE DATOS'!$F$3:$J$1796,4,0)))</f>
        <v>#REF!</v>
      </c>
      <c r="I225" t="e">
        <f>IF(LEN(I$34&amp;$B225)&lt;&gt;20,"",IF(ISERROR(VLOOKUP(I$34&amp;$B225,'BASES DE DATOS'!$F$3:$J$1796,4,0))=TRUE,"",$B225&amp;" "&amp;VLOOKUP(I$34&amp;$B225,'BASES DE DATOS'!$F$3:$J$1796,4,0)))</f>
        <v>#REF!</v>
      </c>
      <c r="J225" t="e">
        <f>IF(LEN(J$34&amp;$B225)&lt;&gt;20,"",IF(ISERROR(VLOOKUP(J$34&amp;$B225,'BASES DE DATOS'!$F$3:$J$1796,4,0))=TRUE,"",$B225&amp;" "&amp;VLOOKUP(J$34&amp;$B225,'BASES DE DATOS'!$F$3:$J$1796,4,0)))</f>
        <v>#REF!</v>
      </c>
      <c r="K225" t="e">
        <f>IF(LEN(K$34&amp;$B225)&lt;&gt;20,"",IF(ISERROR(VLOOKUP(K$34&amp;$B225,'BASES DE DATOS'!$F$3:$J$1796,4,0))=TRUE,"",$B225&amp;" "&amp;VLOOKUP(K$34&amp;$B225,'BASES DE DATOS'!$F$3:$J$1796,4,0)))</f>
        <v>#REF!</v>
      </c>
      <c r="L225" t="e">
        <f>IF(LEN(L$34&amp;$B225)&lt;&gt;20,"",IF(ISERROR(VLOOKUP(L$34&amp;$B225,'BASES DE DATOS'!$F$3:$J$1796,4,0))=TRUE,"",$B225&amp;" "&amp;VLOOKUP(L$34&amp;$B225,'BASES DE DATOS'!$F$3:$J$1796,4,0)))</f>
        <v>#REF!</v>
      </c>
      <c r="M225" t="e">
        <f>IF(LEN(M$34&amp;$B225)&lt;&gt;20,"",IF(ISERROR(VLOOKUP(M$34&amp;$B225,'BASES DE DATOS'!$F$3:$J$1796,4,0))=TRUE,"",$B225&amp;" "&amp;VLOOKUP(M$34&amp;$B225,'BASES DE DATOS'!$F$3:$J$1796,4,0)))</f>
        <v>#REF!</v>
      </c>
      <c r="N225" t="e">
        <f>IF(LEN(N$34&amp;$B225)&lt;&gt;20,"",IF(ISERROR(VLOOKUP(N$34&amp;$B225,'BASES DE DATOS'!$F$3:$J$1796,4,0))=TRUE,"",$B225&amp;" "&amp;VLOOKUP(N$34&amp;$B225,'BASES DE DATOS'!$F$3:$J$1796,4,0)))</f>
        <v>#REF!</v>
      </c>
      <c r="O225" t="e">
        <f>IF(LEN(O$34&amp;$B225)&lt;&gt;20,"",IF(ISERROR(VLOOKUP(O$34&amp;$B225,'BASES DE DATOS'!$F$3:$J$1796,4,0))=TRUE,"",$B225&amp;" "&amp;VLOOKUP(O$34&amp;$B225,'BASES DE DATOS'!$F$3:$J$1796,4,0)))</f>
        <v>#REF!</v>
      </c>
      <c r="P225" t="e">
        <f>IF(LEN(P$34&amp;$B225)&lt;&gt;20,"",IF(ISERROR(VLOOKUP(P$34&amp;$B225,'BASES DE DATOS'!$F$3:$J$1796,4,0))=TRUE,"",$B225&amp;" "&amp;VLOOKUP(P$34&amp;$B225,'BASES DE DATOS'!$F$3:$J$1796,4,0)))</f>
        <v>#REF!</v>
      </c>
      <c r="Q225" t="e">
        <f>IF(LEN(Q$34&amp;$B225)&lt;&gt;20,"",IF(ISERROR(VLOOKUP(Q$34&amp;$B225,'BASES DE DATOS'!$F$3:$J$1796,4,0))=TRUE,"",$B225&amp;" "&amp;VLOOKUP(Q$34&amp;$B225,'BASES DE DATOS'!$F$3:$J$1796,4,0)))</f>
        <v>#REF!</v>
      </c>
      <c r="R225" t="e">
        <f>IF(LEN(R$34&amp;$B225)&lt;&gt;20,"",IF(ISERROR(VLOOKUP(R$34&amp;$B225,'BASES DE DATOS'!$F$3:$J$1796,4,0))=TRUE,"",$B225&amp;" "&amp;VLOOKUP(R$34&amp;$B225,'BASES DE DATOS'!$F$3:$J$1796,4,0)))</f>
        <v>#REF!</v>
      </c>
      <c r="S225" t="e">
        <f>IF(LEN(S$34&amp;$B225)&lt;&gt;20,"",IF(ISERROR(VLOOKUP(S$34&amp;$B225,'BASES DE DATOS'!$F$3:$J$1796,4,0))=TRUE,"",$B225&amp;" "&amp;VLOOKUP(S$34&amp;$B225,'BASES DE DATOS'!$F$3:$J$1796,4,0)))</f>
        <v>#REF!</v>
      </c>
      <c r="T225" t="e">
        <f>IF(LEN(T$34&amp;$B225)&lt;&gt;20,"",IF(ISERROR(VLOOKUP(T$34&amp;$B225,'BASES DE DATOS'!$F$3:$J$1796,4,0))=TRUE,"",$B225&amp;" "&amp;VLOOKUP(T$34&amp;$B225,'BASES DE DATOS'!$F$3:$J$1796,4,0)))</f>
        <v>#REF!</v>
      </c>
      <c r="U225" t="e">
        <f>IF(LEN(U$34&amp;$B225)&lt;&gt;20,"",IF(ISERROR(VLOOKUP(U$34&amp;$B225,'BASES DE DATOS'!$F$3:$J$1796,4,0))=TRUE,"",$B225&amp;" "&amp;VLOOKUP(U$34&amp;$B225,'BASES DE DATOS'!$F$3:$J$1796,4,0)))</f>
        <v>#REF!</v>
      </c>
      <c r="V225" t="e">
        <f>IF(LEN(V$34&amp;$B225)&lt;&gt;20,"",IF(ISERROR(VLOOKUP(V$34&amp;$B225,'BASES DE DATOS'!$F$3:$J$1796,4,0))=TRUE,"",$B225&amp;" "&amp;VLOOKUP(V$34&amp;$B225,'BASES DE DATOS'!$F$3:$J$1796,4,0)))</f>
        <v>#REF!</v>
      </c>
    </row>
    <row r="226" spans="1:22" x14ac:dyDescent="0.2">
      <c r="A226">
        <f t="shared" si="2"/>
        <v>1179</v>
      </c>
      <c r="B226" s="2" t="s">
        <v>1110</v>
      </c>
      <c r="C226" t="e">
        <f>IF(LEN(C$34&amp;$B226)&lt;&gt;20,"",IF(ISERROR(VLOOKUP(C$34&amp;$B226,'BASES DE DATOS'!$F$3:$J$1796,4,0))=TRUE,"",$B226&amp;" "&amp;VLOOKUP(C$34&amp;$B226,'BASES DE DATOS'!$F$3:$J$1796,4,0)))</f>
        <v>#REF!</v>
      </c>
      <c r="D226" t="e">
        <f>IF(LEN(D$34&amp;$B226)&lt;&gt;20,"",IF(ISERROR(VLOOKUP(D$34&amp;$B226,'BASES DE DATOS'!$F$3:$J$1796,4,0))=TRUE,"",$B226&amp;" "&amp;VLOOKUP(D$34&amp;$B226,'BASES DE DATOS'!$F$3:$J$1796,4,0)))</f>
        <v>#REF!</v>
      </c>
      <c r="E226" t="e">
        <f>IF(LEN(E$34&amp;$B226)&lt;&gt;20,"",IF(ISERROR(VLOOKUP(E$34&amp;$B226,'BASES DE DATOS'!$F$3:$J$1796,4,0))=TRUE,"",$B226&amp;" "&amp;VLOOKUP(E$34&amp;$B226,'BASES DE DATOS'!$F$3:$J$1796,4,0)))</f>
        <v>#REF!</v>
      </c>
      <c r="F226" t="e">
        <f>IF(LEN(F$34&amp;$B226)&lt;&gt;20,"",IF(ISERROR(VLOOKUP(F$34&amp;$B226,'BASES DE DATOS'!$F$3:$J$1796,4,0))=TRUE,"",$B226&amp;" "&amp;VLOOKUP(F$34&amp;$B226,'BASES DE DATOS'!$F$3:$J$1796,4,0)))</f>
        <v>#REF!</v>
      </c>
      <c r="G226" t="e">
        <f>IF(LEN(G$34&amp;$B226)&lt;&gt;20,"",IF(ISERROR(VLOOKUP(G$34&amp;$B226,'BASES DE DATOS'!$F$3:$J$1796,4,0))=TRUE,"",$B226&amp;" "&amp;VLOOKUP(G$34&amp;$B226,'BASES DE DATOS'!$F$3:$J$1796,4,0)))</f>
        <v>#REF!</v>
      </c>
      <c r="H226" t="e">
        <f>IF(LEN(H$34&amp;$B226)&lt;&gt;20,"",IF(ISERROR(VLOOKUP(H$34&amp;$B226,'BASES DE DATOS'!$F$3:$J$1796,4,0))=TRUE,"",$B226&amp;" "&amp;VLOOKUP(H$34&amp;$B226,'BASES DE DATOS'!$F$3:$J$1796,4,0)))</f>
        <v>#REF!</v>
      </c>
      <c r="I226" t="e">
        <f>IF(LEN(I$34&amp;$B226)&lt;&gt;20,"",IF(ISERROR(VLOOKUP(I$34&amp;$B226,'BASES DE DATOS'!$F$3:$J$1796,4,0))=TRUE,"",$B226&amp;" "&amp;VLOOKUP(I$34&amp;$B226,'BASES DE DATOS'!$F$3:$J$1796,4,0)))</f>
        <v>#REF!</v>
      </c>
      <c r="J226" t="e">
        <f>IF(LEN(J$34&amp;$B226)&lt;&gt;20,"",IF(ISERROR(VLOOKUP(J$34&amp;$B226,'BASES DE DATOS'!$F$3:$J$1796,4,0))=TRUE,"",$B226&amp;" "&amp;VLOOKUP(J$34&amp;$B226,'BASES DE DATOS'!$F$3:$J$1796,4,0)))</f>
        <v>#REF!</v>
      </c>
      <c r="K226" t="e">
        <f>IF(LEN(K$34&amp;$B226)&lt;&gt;20,"",IF(ISERROR(VLOOKUP(K$34&amp;$B226,'BASES DE DATOS'!$F$3:$J$1796,4,0))=TRUE,"",$B226&amp;" "&amp;VLOOKUP(K$34&amp;$B226,'BASES DE DATOS'!$F$3:$J$1796,4,0)))</f>
        <v>#REF!</v>
      </c>
      <c r="L226" t="e">
        <f>IF(LEN(L$34&amp;$B226)&lt;&gt;20,"",IF(ISERROR(VLOOKUP(L$34&amp;$B226,'BASES DE DATOS'!$F$3:$J$1796,4,0))=TRUE,"",$B226&amp;" "&amp;VLOOKUP(L$34&amp;$B226,'BASES DE DATOS'!$F$3:$J$1796,4,0)))</f>
        <v>#REF!</v>
      </c>
      <c r="M226" t="e">
        <f>IF(LEN(M$34&amp;$B226)&lt;&gt;20,"",IF(ISERROR(VLOOKUP(M$34&amp;$B226,'BASES DE DATOS'!$F$3:$J$1796,4,0))=TRUE,"",$B226&amp;" "&amp;VLOOKUP(M$34&amp;$B226,'BASES DE DATOS'!$F$3:$J$1796,4,0)))</f>
        <v>#REF!</v>
      </c>
      <c r="N226" t="e">
        <f>IF(LEN(N$34&amp;$B226)&lt;&gt;20,"",IF(ISERROR(VLOOKUP(N$34&amp;$B226,'BASES DE DATOS'!$F$3:$J$1796,4,0))=TRUE,"",$B226&amp;" "&amp;VLOOKUP(N$34&amp;$B226,'BASES DE DATOS'!$F$3:$J$1796,4,0)))</f>
        <v>#REF!</v>
      </c>
      <c r="O226" t="e">
        <f>IF(LEN(O$34&amp;$B226)&lt;&gt;20,"",IF(ISERROR(VLOOKUP(O$34&amp;$B226,'BASES DE DATOS'!$F$3:$J$1796,4,0))=TRUE,"",$B226&amp;" "&amp;VLOOKUP(O$34&amp;$B226,'BASES DE DATOS'!$F$3:$J$1796,4,0)))</f>
        <v>#REF!</v>
      </c>
      <c r="P226" t="e">
        <f>IF(LEN(P$34&amp;$B226)&lt;&gt;20,"",IF(ISERROR(VLOOKUP(P$34&amp;$B226,'BASES DE DATOS'!$F$3:$J$1796,4,0))=TRUE,"",$B226&amp;" "&amp;VLOOKUP(P$34&amp;$B226,'BASES DE DATOS'!$F$3:$J$1796,4,0)))</f>
        <v>#REF!</v>
      </c>
      <c r="Q226" t="e">
        <f>IF(LEN(Q$34&amp;$B226)&lt;&gt;20,"",IF(ISERROR(VLOOKUP(Q$34&amp;$B226,'BASES DE DATOS'!$F$3:$J$1796,4,0))=TRUE,"",$B226&amp;" "&amp;VLOOKUP(Q$34&amp;$B226,'BASES DE DATOS'!$F$3:$J$1796,4,0)))</f>
        <v>#REF!</v>
      </c>
      <c r="R226" t="e">
        <f>IF(LEN(R$34&amp;$B226)&lt;&gt;20,"",IF(ISERROR(VLOOKUP(R$34&amp;$B226,'BASES DE DATOS'!$F$3:$J$1796,4,0))=TRUE,"",$B226&amp;" "&amp;VLOOKUP(R$34&amp;$B226,'BASES DE DATOS'!$F$3:$J$1796,4,0)))</f>
        <v>#REF!</v>
      </c>
      <c r="S226" t="e">
        <f>IF(LEN(S$34&amp;$B226)&lt;&gt;20,"",IF(ISERROR(VLOOKUP(S$34&amp;$B226,'BASES DE DATOS'!$F$3:$J$1796,4,0))=TRUE,"",$B226&amp;" "&amp;VLOOKUP(S$34&amp;$B226,'BASES DE DATOS'!$F$3:$J$1796,4,0)))</f>
        <v>#REF!</v>
      </c>
      <c r="T226" t="e">
        <f>IF(LEN(T$34&amp;$B226)&lt;&gt;20,"",IF(ISERROR(VLOOKUP(T$34&amp;$B226,'BASES DE DATOS'!$F$3:$J$1796,4,0))=TRUE,"",$B226&amp;" "&amp;VLOOKUP(T$34&amp;$B226,'BASES DE DATOS'!$F$3:$J$1796,4,0)))</f>
        <v>#REF!</v>
      </c>
      <c r="U226" t="e">
        <f>IF(LEN(U$34&amp;$B226)&lt;&gt;20,"",IF(ISERROR(VLOOKUP(U$34&amp;$B226,'BASES DE DATOS'!$F$3:$J$1796,4,0))=TRUE,"",$B226&amp;" "&amp;VLOOKUP(U$34&amp;$B226,'BASES DE DATOS'!$F$3:$J$1796,4,0)))</f>
        <v>#REF!</v>
      </c>
      <c r="V226" t="e">
        <f>IF(LEN(V$34&amp;$B226)&lt;&gt;20,"",IF(ISERROR(VLOOKUP(V$34&amp;$B226,'BASES DE DATOS'!$F$3:$J$1796,4,0))=TRUE,"",$B226&amp;" "&amp;VLOOKUP(V$34&amp;$B226,'BASES DE DATOS'!$F$3:$J$1796,4,0)))</f>
        <v>#REF!</v>
      </c>
    </row>
    <row r="227" spans="1:22" x14ac:dyDescent="0.2">
      <c r="A227">
        <f t="shared" si="2"/>
        <v>1185</v>
      </c>
      <c r="B227" s="2" t="s">
        <v>1111</v>
      </c>
      <c r="C227" t="e">
        <f>IF(LEN(C$34&amp;$B227)&lt;&gt;20,"",IF(ISERROR(VLOOKUP(C$34&amp;$B227,'BASES DE DATOS'!$F$3:$J$1796,4,0))=TRUE,"",$B227&amp;" "&amp;VLOOKUP(C$34&amp;$B227,'BASES DE DATOS'!$F$3:$J$1796,4,0)))</f>
        <v>#REF!</v>
      </c>
      <c r="D227" t="e">
        <f>IF(LEN(D$34&amp;$B227)&lt;&gt;20,"",IF(ISERROR(VLOOKUP(D$34&amp;$B227,'BASES DE DATOS'!$F$3:$J$1796,4,0))=TRUE,"",$B227&amp;" "&amp;VLOOKUP(D$34&amp;$B227,'BASES DE DATOS'!$F$3:$J$1796,4,0)))</f>
        <v>#REF!</v>
      </c>
      <c r="E227" t="e">
        <f>IF(LEN(E$34&amp;$B227)&lt;&gt;20,"",IF(ISERROR(VLOOKUP(E$34&amp;$B227,'BASES DE DATOS'!$F$3:$J$1796,4,0))=TRUE,"",$B227&amp;" "&amp;VLOOKUP(E$34&amp;$B227,'BASES DE DATOS'!$F$3:$J$1796,4,0)))</f>
        <v>#REF!</v>
      </c>
      <c r="F227" t="e">
        <f>IF(LEN(F$34&amp;$B227)&lt;&gt;20,"",IF(ISERROR(VLOOKUP(F$34&amp;$B227,'BASES DE DATOS'!$F$3:$J$1796,4,0))=TRUE,"",$B227&amp;" "&amp;VLOOKUP(F$34&amp;$B227,'BASES DE DATOS'!$F$3:$J$1796,4,0)))</f>
        <v>#REF!</v>
      </c>
      <c r="G227" t="e">
        <f>IF(LEN(G$34&amp;$B227)&lt;&gt;20,"",IF(ISERROR(VLOOKUP(G$34&amp;$B227,'BASES DE DATOS'!$F$3:$J$1796,4,0))=TRUE,"",$B227&amp;" "&amp;VLOOKUP(G$34&amp;$B227,'BASES DE DATOS'!$F$3:$J$1796,4,0)))</f>
        <v>#REF!</v>
      </c>
      <c r="H227" t="e">
        <f>IF(LEN(H$34&amp;$B227)&lt;&gt;20,"",IF(ISERROR(VLOOKUP(H$34&amp;$B227,'BASES DE DATOS'!$F$3:$J$1796,4,0))=TRUE,"",$B227&amp;" "&amp;VLOOKUP(H$34&amp;$B227,'BASES DE DATOS'!$F$3:$J$1796,4,0)))</f>
        <v>#REF!</v>
      </c>
      <c r="I227" t="e">
        <f>IF(LEN(I$34&amp;$B227)&lt;&gt;20,"",IF(ISERROR(VLOOKUP(I$34&amp;$B227,'BASES DE DATOS'!$F$3:$J$1796,4,0))=TRUE,"",$B227&amp;" "&amp;VLOOKUP(I$34&amp;$B227,'BASES DE DATOS'!$F$3:$J$1796,4,0)))</f>
        <v>#REF!</v>
      </c>
      <c r="J227" t="e">
        <f>IF(LEN(J$34&amp;$B227)&lt;&gt;20,"",IF(ISERROR(VLOOKUP(J$34&amp;$B227,'BASES DE DATOS'!$F$3:$J$1796,4,0))=TRUE,"",$B227&amp;" "&amp;VLOOKUP(J$34&amp;$B227,'BASES DE DATOS'!$F$3:$J$1796,4,0)))</f>
        <v>#REF!</v>
      </c>
      <c r="K227" t="e">
        <f>IF(LEN(K$34&amp;$B227)&lt;&gt;20,"",IF(ISERROR(VLOOKUP(K$34&amp;$B227,'BASES DE DATOS'!$F$3:$J$1796,4,0))=TRUE,"",$B227&amp;" "&amp;VLOOKUP(K$34&amp;$B227,'BASES DE DATOS'!$F$3:$J$1796,4,0)))</f>
        <v>#REF!</v>
      </c>
      <c r="L227" t="e">
        <f>IF(LEN(L$34&amp;$B227)&lt;&gt;20,"",IF(ISERROR(VLOOKUP(L$34&amp;$B227,'BASES DE DATOS'!$F$3:$J$1796,4,0))=TRUE,"",$B227&amp;" "&amp;VLOOKUP(L$34&amp;$B227,'BASES DE DATOS'!$F$3:$J$1796,4,0)))</f>
        <v>#REF!</v>
      </c>
      <c r="M227" t="e">
        <f>IF(LEN(M$34&amp;$B227)&lt;&gt;20,"",IF(ISERROR(VLOOKUP(M$34&amp;$B227,'BASES DE DATOS'!$F$3:$J$1796,4,0))=TRUE,"",$B227&amp;" "&amp;VLOOKUP(M$34&amp;$B227,'BASES DE DATOS'!$F$3:$J$1796,4,0)))</f>
        <v>#REF!</v>
      </c>
      <c r="N227" t="e">
        <f>IF(LEN(N$34&amp;$B227)&lt;&gt;20,"",IF(ISERROR(VLOOKUP(N$34&amp;$B227,'BASES DE DATOS'!$F$3:$J$1796,4,0))=TRUE,"",$B227&amp;" "&amp;VLOOKUP(N$34&amp;$B227,'BASES DE DATOS'!$F$3:$J$1796,4,0)))</f>
        <v>#REF!</v>
      </c>
      <c r="O227" t="e">
        <f>IF(LEN(O$34&amp;$B227)&lt;&gt;20,"",IF(ISERROR(VLOOKUP(O$34&amp;$B227,'BASES DE DATOS'!$F$3:$J$1796,4,0))=TRUE,"",$B227&amp;" "&amp;VLOOKUP(O$34&amp;$B227,'BASES DE DATOS'!$F$3:$J$1796,4,0)))</f>
        <v>#REF!</v>
      </c>
      <c r="P227" t="e">
        <f>IF(LEN(P$34&amp;$B227)&lt;&gt;20,"",IF(ISERROR(VLOOKUP(P$34&amp;$B227,'BASES DE DATOS'!$F$3:$J$1796,4,0))=TRUE,"",$B227&amp;" "&amp;VLOOKUP(P$34&amp;$B227,'BASES DE DATOS'!$F$3:$J$1796,4,0)))</f>
        <v>#REF!</v>
      </c>
      <c r="Q227" t="e">
        <f>IF(LEN(Q$34&amp;$B227)&lt;&gt;20,"",IF(ISERROR(VLOOKUP(Q$34&amp;$B227,'BASES DE DATOS'!$F$3:$J$1796,4,0))=TRUE,"",$B227&amp;" "&amp;VLOOKUP(Q$34&amp;$B227,'BASES DE DATOS'!$F$3:$J$1796,4,0)))</f>
        <v>#REF!</v>
      </c>
      <c r="R227" t="e">
        <f>IF(LEN(R$34&amp;$B227)&lt;&gt;20,"",IF(ISERROR(VLOOKUP(R$34&amp;$B227,'BASES DE DATOS'!$F$3:$J$1796,4,0))=TRUE,"",$B227&amp;" "&amp;VLOOKUP(R$34&amp;$B227,'BASES DE DATOS'!$F$3:$J$1796,4,0)))</f>
        <v>#REF!</v>
      </c>
      <c r="S227" t="e">
        <f>IF(LEN(S$34&amp;$B227)&lt;&gt;20,"",IF(ISERROR(VLOOKUP(S$34&amp;$B227,'BASES DE DATOS'!$F$3:$J$1796,4,0))=TRUE,"",$B227&amp;" "&amp;VLOOKUP(S$34&amp;$B227,'BASES DE DATOS'!$F$3:$J$1796,4,0)))</f>
        <v>#REF!</v>
      </c>
      <c r="T227" t="e">
        <f>IF(LEN(T$34&amp;$B227)&lt;&gt;20,"",IF(ISERROR(VLOOKUP(T$34&amp;$B227,'BASES DE DATOS'!$F$3:$J$1796,4,0))=TRUE,"",$B227&amp;" "&amp;VLOOKUP(T$34&amp;$B227,'BASES DE DATOS'!$F$3:$J$1796,4,0)))</f>
        <v>#REF!</v>
      </c>
      <c r="U227" t="e">
        <f>IF(LEN(U$34&amp;$B227)&lt;&gt;20,"",IF(ISERROR(VLOOKUP(U$34&amp;$B227,'BASES DE DATOS'!$F$3:$J$1796,4,0))=TRUE,"",$B227&amp;" "&amp;VLOOKUP(U$34&amp;$B227,'BASES DE DATOS'!$F$3:$J$1796,4,0)))</f>
        <v>#REF!</v>
      </c>
      <c r="V227" t="e">
        <f>IF(LEN(V$34&amp;$B227)&lt;&gt;20,"",IF(ISERROR(VLOOKUP(V$34&amp;$B227,'BASES DE DATOS'!$F$3:$J$1796,4,0))=TRUE,"",$B227&amp;" "&amp;VLOOKUP(V$34&amp;$B227,'BASES DE DATOS'!$F$3:$J$1796,4,0)))</f>
        <v>#REF!</v>
      </c>
    </row>
    <row r="228" spans="1:22" x14ac:dyDescent="0.2">
      <c r="A228">
        <f t="shared" si="2"/>
        <v>1191</v>
      </c>
      <c r="B228" s="2" t="s">
        <v>1112</v>
      </c>
      <c r="C228" t="e">
        <f>IF(LEN(C$34&amp;$B228)&lt;&gt;20,"",IF(ISERROR(VLOOKUP(C$34&amp;$B228,'BASES DE DATOS'!$F$3:$J$1796,4,0))=TRUE,"",$B228&amp;" "&amp;VLOOKUP(C$34&amp;$B228,'BASES DE DATOS'!$F$3:$J$1796,4,0)))</f>
        <v>#REF!</v>
      </c>
      <c r="D228" t="e">
        <f>IF(LEN(D$34&amp;$B228)&lt;&gt;20,"",IF(ISERROR(VLOOKUP(D$34&amp;$B228,'BASES DE DATOS'!$F$3:$J$1796,4,0))=TRUE,"",$B228&amp;" "&amp;VLOOKUP(D$34&amp;$B228,'BASES DE DATOS'!$F$3:$J$1796,4,0)))</f>
        <v>#REF!</v>
      </c>
      <c r="E228" t="e">
        <f>IF(LEN(E$34&amp;$B228)&lt;&gt;20,"",IF(ISERROR(VLOOKUP(E$34&amp;$B228,'BASES DE DATOS'!$F$3:$J$1796,4,0))=TRUE,"",$B228&amp;" "&amp;VLOOKUP(E$34&amp;$B228,'BASES DE DATOS'!$F$3:$J$1796,4,0)))</f>
        <v>#REF!</v>
      </c>
      <c r="F228" t="e">
        <f>IF(LEN(F$34&amp;$B228)&lt;&gt;20,"",IF(ISERROR(VLOOKUP(F$34&amp;$B228,'BASES DE DATOS'!$F$3:$J$1796,4,0))=TRUE,"",$B228&amp;" "&amp;VLOOKUP(F$34&amp;$B228,'BASES DE DATOS'!$F$3:$J$1796,4,0)))</f>
        <v>#REF!</v>
      </c>
      <c r="G228" t="e">
        <f>IF(LEN(G$34&amp;$B228)&lt;&gt;20,"",IF(ISERROR(VLOOKUP(G$34&amp;$B228,'BASES DE DATOS'!$F$3:$J$1796,4,0))=TRUE,"",$B228&amp;" "&amp;VLOOKUP(G$34&amp;$B228,'BASES DE DATOS'!$F$3:$J$1796,4,0)))</f>
        <v>#REF!</v>
      </c>
      <c r="H228" t="e">
        <f>IF(LEN(H$34&amp;$B228)&lt;&gt;20,"",IF(ISERROR(VLOOKUP(H$34&amp;$B228,'BASES DE DATOS'!$F$3:$J$1796,4,0))=TRUE,"",$B228&amp;" "&amp;VLOOKUP(H$34&amp;$B228,'BASES DE DATOS'!$F$3:$J$1796,4,0)))</f>
        <v>#REF!</v>
      </c>
      <c r="I228" t="e">
        <f>IF(LEN(I$34&amp;$B228)&lt;&gt;20,"",IF(ISERROR(VLOOKUP(I$34&amp;$B228,'BASES DE DATOS'!$F$3:$J$1796,4,0))=TRUE,"",$B228&amp;" "&amp;VLOOKUP(I$34&amp;$B228,'BASES DE DATOS'!$F$3:$J$1796,4,0)))</f>
        <v>#REF!</v>
      </c>
      <c r="J228" t="e">
        <f>IF(LEN(J$34&amp;$B228)&lt;&gt;20,"",IF(ISERROR(VLOOKUP(J$34&amp;$B228,'BASES DE DATOS'!$F$3:$J$1796,4,0))=TRUE,"",$B228&amp;" "&amp;VLOOKUP(J$34&amp;$B228,'BASES DE DATOS'!$F$3:$J$1796,4,0)))</f>
        <v>#REF!</v>
      </c>
      <c r="K228" t="e">
        <f>IF(LEN(K$34&amp;$B228)&lt;&gt;20,"",IF(ISERROR(VLOOKUP(K$34&amp;$B228,'BASES DE DATOS'!$F$3:$J$1796,4,0))=TRUE,"",$B228&amp;" "&amp;VLOOKUP(K$34&amp;$B228,'BASES DE DATOS'!$F$3:$J$1796,4,0)))</f>
        <v>#REF!</v>
      </c>
      <c r="L228" t="e">
        <f>IF(LEN(L$34&amp;$B228)&lt;&gt;20,"",IF(ISERROR(VLOOKUP(L$34&amp;$B228,'BASES DE DATOS'!$F$3:$J$1796,4,0))=TRUE,"",$B228&amp;" "&amp;VLOOKUP(L$34&amp;$B228,'BASES DE DATOS'!$F$3:$J$1796,4,0)))</f>
        <v>#REF!</v>
      </c>
      <c r="M228" t="e">
        <f>IF(LEN(M$34&amp;$B228)&lt;&gt;20,"",IF(ISERROR(VLOOKUP(M$34&amp;$B228,'BASES DE DATOS'!$F$3:$J$1796,4,0))=TRUE,"",$B228&amp;" "&amp;VLOOKUP(M$34&amp;$B228,'BASES DE DATOS'!$F$3:$J$1796,4,0)))</f>
        <v>#REF!</v>
      </c>
      <c r="N228" t="e">
        <f>IF(LEN(N$34&amp;$B228)&lt;&gt;20,"",IF(ISERROR(VLOOKUP(N$34&amp;$B228,'BASES DE DATOS'!$F$3:$J$1796,4,0))=TRUE,"",$B228&amp;" "&amp;VLOOKUP(N$34&amp;$B228,'BASES DE DATOS'!$F$3:$J$1796,4,0)))</f>
        <v>#REF!</v>
      </c>
      <c r="O228" t="e">
        <f>IF(LEN(O$34&amp;$B228)&lt;&gt;20,"",IF(ISERROR(VLOOKUP(O$34&amp;$B228,'BASES DE DATOS'!$F$3:$J$1796,4,0))=TRUE,"",$B228&amp;" "&amp;VLOOKUP(O$34&amp;$B228,'BASES DE DATOS'!$F$3:$J$1796,4,0)))</f>
        <v>#REF!</v>
      </c>
      <c r="P228" t="e">
        <f>IF(LEN(P$34&amp;$B228)&lt;&gt;20,"",IF(ISERROR(VLOOKUP(P$34&amp;$B228,'BASES DE DATOS'!$F$3:$J$1796,4,0))=TRUE,"",$B228&amp;" "&amp;VLOOKUP(P$34&amp;$B228,'BASES DE DATOS'!$F$3:$J$1796,4,0)))</f>
        <v>#REF!</v>
      </c>
      <c r="Q228" t="e">
        <f>IF(LEN(Q$34&amp;$B228)&lt;&gt;20,"",IF(ISERROR(VLOOKUP(Q$34&amp;$B228,'BASES DE DATOS'!$F$3:$J$1796,4,0))=TRUE,"",$B228&amp;" "&amp;VLOOKUP(Q$34&amp;$B228,'BASES DE DATOS'!$F$3:$J$1796,4,0)))</f>
        <v>#REF!</v>
      </c>
      <c r="R228" t="e">
        <f>IF(LEN(R$34&amp;$B228)&lt;&gt;20,"",IF(ISERROR(VLOOKUP(R$34&amp;$B228,'BASES DE DATOS'!$F$3:$J$1796,4,0))=TRUE,"",$B228&amp;" "&amp;VLOOKUP(R$34&amp;$B228,'BASES DE DATOS'!$F$3:$J$1796,4,0)))</f>
        <v>#REF!</v>
      </c>
      <c r="S228" t="e">
        <f>IF(LEN(S$34&amp;$B228)&lt;&gt;20,"",IF(ISERROR(VLOOKUP(S$34&amp;$B228,'BASES DE DATOS'!$F$3:$J$1796,4,0))=TRUE,"",$B228&amp;" "&amp;VLOOKUP(S$34&amp;$B228,'BASES DE DATOS'!$F$3:$J$1796,4,0)))</f>
        <v>#REF!</v>
      </c>
      <c r="T228" t="e">
        <f>IF(LEN(T$34&amp;$B228)&lt;&gt;20,"",IF(ISERROR(VLOOKUP(T$34&amp;$B228,'BASES DE DATOS'!$F$3:$J$1796,4,0))=TRUE,"",$B228&amp;" "&amp;VLOOKUP(T$34&amp;$B228,'BASES DE DATOS'!$F$3:$J$1796,4,0)))</f>
        <v>#REF!</v>
      </c>
      <c r="U228" t="e">
        <f>IF(LEN(U$34&amp;$B228)&lt;&gt;20,"",IF(ISERROR(VLOOKUP(U$34&amp;$B228,'BASES DE DATOS'!$F$3:$J$1796,4,0))=TRUE,"",$B228&amp;" "&amp;VLOOKUP(U$34&amp;$B228,'BASES DE DATOS'!$F$3:$J$1796,4,0)))</f>
        <v>#REF!</v>
      </c>
      <c r="V228" t="e">
        <f>IF(LEN(V$34&amp;$B228)&lt;&gt;20,"",IF(ISERROR(VLOOKUP(V$34&amp;$B228,'BASES DE DATOS'!$F$3:$J$1796,4,0))=TRUE,"",$B228&amp;" "&amp;VLOOKUP(V$34&amp;$B228,'BASES DE DATOS'!$F$3:$J$1796,4,0)))</f>
        <v>#REF!</v>
      </c>
    </row>
    <row r="229" spans="1:22" x14ac:dyDescent="0.2">
      <c r="A229">
        <f t="shared" si="2"/>
        <v>1197</v>
      </c>
      <c r="B229" s="2" t="s">
        <v>1113</v>
      </c>
      <c r="C229" t="e">
        <f>IF(LEN(C$34&amp;$B229)&lt;&gt;20,"",IF(ISERROR(VLOOKUP(C$34&amp;$B229,'BASES DE DATOS'!$F$3:$J$1796,4,0))=TRUE,"",$B229&amp;" "&amp;VLOOKUP(C$34&amp;$B229,'BASES DE DATOS'!$F$3:$J$1796,4,0)))</f>
        <v>#REF!</v>
      </c>
      <c r="D229" t="e">
        <f>IF(LEN(D$34&amp;$B229)&lt;&gt;20,"",IF(ISERROR(VLOOKUP(D$34&amp;$B229,'BASES DE DATOS'!$F$3:$J$1796,4,0))=TRUE,"",$B229&amp;" "&amp;VLOOKUP(D$34&amp;$B229,'BASES DE DATOS'!$F$3:$J$1796,4,0)))</f>
        <v>#REF!</v>
      </c>
      <c r="E229" t="e">
        <f>IF(LEN(E$34&amp;$B229)&lt;&gt;20,"",IF(ISERROR(VLOOKUP(E$34&amp;$B229,'BASES DE DATOS'!$F$3:$J$1796,4,0))=TRUE,"",$B229&amp;" "&amp;VLOOKUP(E$34&amp;$B229,'BASES DE DATOS'!$F$3:$J$1796,4,0)))</f>
        <v>#REF!</v>
      </c>
      <c r="F229" t="e">
        <f>IF(LEN(F$34&amp;$B229)&lt;&gt;20,"",IF(ISERROR(VLOOKUP(F$34&amp;$B229,'BASES DE DATOS'!$F$3:$J$1796,4,0))=TRUE,"",$B229&amp;" "&amp;VLOOKUP(F$34&amp;$B229,'BASES DE DATOS'!$F$3:$J$1796,4,0)))</f>
        <v>#REF!</v>
      </c>
      <c r="G229" t="e">
        <f>IF(LEN(G$34&amp;$B229)&lt;&gt;20,"",IF(ISERROR(VLOOKUP(G$34&amp;$B229,'BASES DE DATOS'!$F$3:$J$1796,4,0))=TRUE,"",$B229&amp;" "&amp;VLOOKUP(G$34&amp;$B229,'BASES DE DATOS'!$F$3:$J$1796,4,0)))</f>
        <v>#REF!</v>
      </c>
      <c r="H229" t="e">
        <f>IF(LEN(H$34&amp;$B229)&lt;&gt;20,"",IF(ISERROR(VLOOKUP(H$34&amp;$B229,'BASES DE DATOS'!$F$3:$J$1796,4,0))=TRUE,"",$B229&amp;" "&amp;VLOOKUP(H$34&amp;$B229,'BASES DE DATOS'!$F$3:$J$1796,4,0)))</f>
        <v>#REF!</v>
      </c>
      <c r="I229" t="e">
        <f>IF(LEN(I$34&amp;$B229)&lt;&gt;20,"",IF(ISERROR(VLOOKUP(I$34&amp;$B229,'BASES DE DATOS'!$F$3:$J$1796,4,0))=TRUE,"",$B229&amp;" "&amp;VLOOKUP(I$34&amp;$B229,'BASES DE DATOS'!$F$3:$J$1796,4,0)))</f>
        <v>#REF!</v>
      </c>
      <c r="J229" t="e">
        <f>IF(LEN(J$34&amp;$B229)&lt;&gt;20,"",IF(ISERROR(VLOOKUP(J$34&amp;$B229,'BASES DE DATOS'!$F$3:$J$1796,4,0))=TRUE,"",$B229&amp;" "&amp;VLOOKUP(J$34&amp;$B229,'BASES DE DATOS'!$F$3:$J$1796,4,0)))</f>
        <v>#REF!</v>
      </c>
      <c r="K229" t="e">
        <f>IF(LEN(K$34&amp;$B229)&lt;&gt;20,"",IF(ISERROR(VLOOKUP(K$34&amp;$B229,'BASES DE DATOS'!$F$3:$J$1796,4,0))=TRUE,"",$B229&amp;" "&amp;VLOOKUP(K$34&amp;$B229,'BASES DE DATOS'!$F$3:$J$1796,4,0)))</f>
        <v>#REF!</v>
      </c>
      <c r="L229" t="e">
        <f>IF(LEN(L$34&amp;$B229)&lt;&gt;20,"",IF(ISERROR(VLOOKUP(L$34&amp;$B229,'BASES DE DATOS'!$F$3:$J$1796,4,0))=TRUE,"",$B229&amp;" "&amp;VLOOKUP(L$34&amp;$B229,'BASES DE DATOS'!$F$3:$J$1796,4,0)))</f>
        <v>#REF!</v>
      </c>
      <c r="M229" t="e">
        <f>IF(LEN(M$34&amp;$B229)&lt;&gt;20,"",IF(ISERROR(VLOOKUP(M$34&amp;$B229,'BASES DE DATOS'!$F$3:$J$1796,4,0))=TRUE,"",$B229&amp;" "&amp;VLOOKUP(M$34&amp;$B229,'BASES DE DATOS'!$F$3:$J$1796,4,0)))</f>
        <v>#REF!</v>
      </c>
      <c r="N229" t="e">
        <f>IF(LEN(N$34&amp;$B229)&lt;&gt;20,"",IF(ISERROR(VLOOKUP(N$34&amp;$B229,'BASES DE DATOS'!$F$3:$J$1796,4,0))=TRUE,"",$B229&amp;" "&amp;VLOOKUP(N$34&amp;$B229,'BASES DE DATOS'!$F$3:$J$1796,4,0)))</f>
        <v>#REF!</v>
      </c>
      <c r="O229" t="e">
        <f>IF(LEN(O$34&amp;$B229)&lt;&gt;20,"",IF(ISERROR(VLOOKUP(O$34&amp;$B229,'BASES DE DATOS'!$F$3:$J$1796,4,0))=TRUE,"",$B229&amp;" "&amp;VLOOKUP(O$34&amp;$B229,'BASES DE DATOS'!$F$3:$J$1796,4,0)))</f>
        <v>#REF!</v>
      </c>
      <c r="P229" t="e">
        <f>IF(LEN(P$34&amp;$B229)&lt;&gt;20,"",IF(ISERROR(VLOOKUP(P$34&amp;$B229,'BASES DE DATOS'!$F$3:$J$1796,4,0))=TRUE,"",$B229&amp;" "&amp;VLOOKUP(P$34&amp;$B229,'BASES DE DATOS'!$F$3:$J$1796,4,0)))</f>
        <v>#REF!</v>
      </c>
      <c r="Q229" t="e">
        <f>IF(LEN(Q$34&amp;$B229)&lt;&gt;20,"",IF(ISERROR(VLOOKUP(Q$34&amp;$B229,'BASES DE DATOS'!$F$3:$J$1796,4,0))=TRUE,"",$B229&amp;" "&amp;VLOOKUP(Q$34&amp;$B229,'BASES DE DATOS'!$F$3:$J$1796,4,0)))</f>
        <v>#REF!</v>
      </c>
      <c r="R229" t="e">
        <f>IF(LEN(R$34&amp;$B229)&lt;&gt;20,"",IF(ISERROR(VLOOKUP(R$34&amp;$B229,'BASES DE DATOS'!$F$3:$J$1796,4,0))=TRUE,"",$B229&amp;" "&amp;VLOOKUP(R$34&amp;$B229,'BASES DE DATOS'!$F$3:$J$1796,4,0)))</f>
        <v>#REF!</v>
      </c>
      <c r="S229" t="e">
        <f>IF(LEN(S$34&amp;$B229)&lt;&gt;20,"",IF(ISERROR(VLOOKUP(S$34&amp;$B229,'BASES DE DATOS'!$F$3:$J$1796,4,0))=TRUE,"",$B229&amp;" "&amp;VLOOKUP(S$34&amp;$B229,'BASES DE DATOS'!$F$3:$J$1796,4,0)))</f>
        <v>#REF!</v>
      </c>
      <c r="T229" t="e">
        <f>IF(LEN(T$34&amp;$B229)&lt;&gt;20,"",IF(ISERROR(VLOOKUP(T$34&amp;$B229,'BASES DE DATOS'!$F$3:$J$1796,4,0))=TRUE,"",$B229&amp;" "&amp;VLOOKUP(T$34&amp;$B229,'BASES DE DATOS'!$F$3:$J$1796,4,0)))</f>
        <v>#REF!</v>
      </c>
      <c r="U229" t="e">
        <f>IF(LEN(U$34&amp;$B229)&lt;&gt;20,"",IF(ISERROR(VLOOKUP(U$34&amp;$B229,'BASES DE DATOS'!$F$3:$J$1796,4,0))=TRUE,"",$B229&amp;" "&amp;VLOOKUP(U$34&amp;$B229,'BASES DE DATOS'!$F$3:$J$1796,4,0)))</f>
        <v>#REF!</v>
      </c>
      <c r="V229" t="e">
        <f>IF(LEN(V$34&amp;$B229)&lt;&gt;20,"",IF(ISERROR(VLOOKUP(V$34&amp;$B229,'BASES DE DATOS'!$F$3:$J$1796,4,0))=TRUE,"",$B229&amp;" "&amp;VLOOKUP(V$34&amp;$B229,'BASES DE DATOS'!$F$3:$J$1796,4,0)))</f>
        <v>#REF!</v>
      </c>
    </row>
    <row r="230" spans="1:22" x14ac:dyDescent="0.2">
      <c r="A230">
        <f t="shared" si="2"/>
        <v>1203</v>
      </c>
      <c r="B230" s="2" t="s">
        <v>1114</v>
      </c>
      <c r="C230" t="e">
        <f>IF(LEN(C$34&amp;$B230)&lt;&gt;20,"",IF(ISERROR(VLOOKUP(C$34&amp;$B230,'BASES DE DATOS'!$F$3:$J$1796,4,0))=TRUE,"",$B230&amp;" "&amp;VLOOKUP(C$34&amp;$B230,'BASES DE DATOS'!$F$3:$J$1796,4,0)))</f>
        <v>#REF!</v>
      </c>
      <c r="D230" t="e">
        <f>IF(LEN(D$34&amp;$B230)&lt;&gt;20,"",IF(ISERROR(VLOOKUP(D$34&amp;$B230,'BASES DE DATOS'!$F$3:$J$1796,4,0))=TRUE,"",$B230&amp;" "&amp;VLOOKUP(D$34&amp;$B230,'BASES DE DATOS'!$F$3:$J$1796,4,0)))</f>
        <v>#REF!</v>
      </c>
      <c r="E230" t="e">
        <f>IF(LEN(E$34&amp;$B230)&lt;&gt;20,"",IF(ISERROR(VLOOKUP(E$34&amp;$B230,'BASES DE DATOS'!$F$3:$J$1796,4,0))=TRUE,"",$B230&amp;" "&amp;VLOOKUP(E$34&amp;$B230,'BASES DE DATOS'!$F$3:$J$1796,4,0)))</f>
        <v>#REF!</v>
      </c>
      <c r="F230" t="e">
        <f>IF(LEN(F$34&amp;$B230)&lt;&gt;20,"",IF(ISERROR(VLOOKUP(F$34&amp;$B230,'BASES DE DATOS'!$F$3:$J$1796,4,0))=TRUE,"",$B230&amp;" "&amp;VLOOKUP(F$34&amp;$B230,'BASES DE DATOS'!$F$3:$J$1796,4,0)))</f>
        <v>#REF!</v>
      </c>
      <c r="G230" t="e">
        <f>IF(LEN(G$34&amp;$B230)&lt;&gt;20,"",IF(ISERROR(VLOOKUP(G$34&amp;$B230,'BASES DE DATOS'!$F$3:$J$1796,4,0))=TRUE,"",$B230&amp;" "&amp;VLOOKUP(G$34&amp;$B230,'BASES DE DATOS'!$F$3:$J$1796,4,0)))</f>
        <v>#REF!</v>
      </c>
      <c r="H230" t="e">
        <f>IF(LEN(H$34&amp;$B230)&lt;&gt;20,"",IF(ISERROR(VLOOKUP(H$34&amp;$B230,'BASES DE DATOS'!$F$3:$J$1796,4,0))=TRUE,"",$B230&amp;" "&amp;VLOOKUP(H$34&amp;$B230,'BASES DE DATOS'!$F$3:$J$1796,4,0)))</f>
        <v>#REF!</v>
      </c>
      <c r="I230" t="e">
        <f>IF(LEN(I$34&amp;$B230)&lt;&gt;20,"",IF(ISERROR(VLOOKUP(I$34&amp;$B230,'BASES DE DATOS'!$F$3:$J$1796,4,0))=TRUE,"",$B230&amp;" "&amp;VLOOKUP(I$34&amp;$B230,'BASES DE DATOS'!$F$3:$J$1796,4,0)))</f>
        <v>#REF!</v>
      </c>
      <c r="J230" t="e">
        <f>IF(LEN(J$34&amp;$B230)&lt;&gt;20,"",IF(ISERROR(VLOOKUP(J$34&amp;$B230,'BASES DE DATOS'!$F$3:$J$1796,4,0))=TRUE,"",$B230&amp;" "&amp;VLOOKUP(J$34&amp;$B230,'BASES DE DATOS'!$F$3:$J$1796,4,0)))</f>
        <v>#REF!</v>
      </c>
      <c r="K230" t="e">
        <f>IF(LEN(K$34&amp;$B230)&lt;&gt;20,"",IF(ISERROR(VLOOKUP(K$34&amp;$B230,'BASES DE DATOS'!$F$3:$J$1796,4,0))=TRUE,"",$B230&amp;" "&amp;VLOOKUP(K$34&amp;$B230,'BASES DE DATOS'!$F$3:$J$1796,4,0)))</f>
        <v>#REF!</v>
      </c>
      <c r="L230" t="e">
        <f>IF(LEN(L$34&amp;$B230)&lt;&gt;20,"",IF(ISERROR(VLOOKUP(L$34&amp;$B230,'BASES DE DATOS'!$F$3:$J$1796,4,0))=TRUE,"",$B230&amp;" "&amp;VLOOKUP(L$34&amp;$B230,'BASES DE DATOS'!$F$3:$J$1796,4,0)))</f>
        <v>#REF!</v>
      </c>
      <c r="M230" t="e">
        <f>IF(LEN(M$34&amp;$B230)&lt;&gt;20,"",IF(ISERROR(VLOOKUP(M$34&amp;$B230,'BASES DE DATOS'!$F$3:$J$1796,4,0))=TRUE,"",$B230&amp;" "&amp;VLOOKUP(M$34&amp;$B230,'BASES DE DATOS'!$F$3:$J$1796,4,0)))</f>
        <v>#REF!</v>
      </c>
      <c r="N230" t="e">
        <f>IF(LEN(N$34&amp;$B230)&lt;&gt;20,"",IF(ISERROR(VLOOKUP(N$34&amp;$B230,'BASES DE DATOS'!$F$3:$J$1796,4,0))=TRUE,"",$B230&amp;" "&amp;VLOOKUP(N$34&amp;$B230,'BASES DE DATOS'!$F$3:$J$1796,4,0)))</f>
        <v>#REF!</v>
      </c>
      <c r="O230" t="e">
        <f>IF(LEN(O$34&amp;$B230)&lt;&gt;20,"",IF(ISERROR(VLOOKUP(O$34&amp;$B230,'BASES DE DATOS'!$F$3:$J$1796,4,0))=TRUE,"",$B230&amp;" "&amp;VLOOKUP(O$34&amp;$B230,'BASES DE DATOS'!$F$3:$J$1796,4,0)))</f>
        <v>#REF!</v>
      </c>
      <c r="P230" t="e">
        <f>IF(LEN(P$34&amp;$B230)&lt;&gt;20,"",IF(ISERROR(VLOOKUP(P$34&amp;$B230,'BASES DE DATOS'!$F$3:$J$1796,4,0))=TRUE,"",$B230&amp;" "&amp;VLOOKUP(P$34&amp;$B230,'BASES DE DATOS'!$F$3:$J$1796,4,0)))</f>
        <v>#REF!</v>
      </c>
      <c r="Q230" t="e">
        <f>IF(LEN(Q$34&amp;$B230)&lt;&gt;20,"",IF(ISERROR(VLOOKUP(Q$34&amp;$B230,'BASES DE DATOS'!$F$3:$J$1796,4,0))=TRUE,"",$B230&amp;" "&amp;VLOOKUP(Q$34&amp;$B230,'BASES DE DATOS'!$F$3:$J$1796,4,0)))</f>
        <v>#REF!</v>
      </c>
      <c r="R230" t="e">
        <f>IF(LEN(R$34&amp;$B230)&lt;&gt;20,"",IF(ISERROR(VLOOKUP(R$34&amp;$B230,'BASES DE DATOS'!$F$3:$J$1796,4,0))=TRUE,"",$B230&amp;" "&amp;VLOOKUP(R$34&amp;$B230,'BASES DE DATOS'!$F$3:$J$1796,4,0)))</f>
        <v>#REF!</v>
      </c>
      <c r="S230" t="e">
        <f>IF(LEN(S$34&amp;$B230)&lt;&gt;20,"",IF(ISERROR(VLOOKUP(S$34&amp;$B230,'BASES DE DATOS'!$F$3:$J$1796,4,0))=TRUE,"",$B230&amp;" "&amp;VLOOKUP(S$34&amp;$B230,'BASES DE DATOS'!$F$3:$J$1796,4,0)))</f>
        <v>#REF!</v>
      </c>
      <c r="T230" t="e">
        <f>IF(LEN(T$34&amp;$B230)&lt;&gt;20,"",IF(ISERROR(VLOOKUP(T$34&amp;$B230,'BASES DE DATOS'!$F$3:$J$1796,4,0))=TRUE,"",$B230&amp;" "&amp;VLOOKUP(T$34&amp;$B230,'BASES DE DATOS'!$F$3:$J$1796,4,0)))</f>
        <v>#REF!</v>
      </c>
      <c r="U230" t="e">
        <f>IF(LEN(U$34&amp;$B230)&lt;&gt;20,"",IF(ISERROR(VLOOKUP(U$34&amp;$B230,'BASES DE DATOS'!$F$3:$J$1796,4,0))=TRUE,"",$B230&amp;" "&amp;VLOOKUP(U$34&amp;$B230,'BASES DE DATOS'!$F$3:$J$1796,4,0)))</f>
        <v>#REF!</v>
      </c>
      <c r="V230" t="e">
        <f>IF(LEN(V$34&amp;$B230)&lt;&gt;20,"",IF(ISERROR(VLOOKUP(V$34&amp;$B230,'BASES DE DATOS'!$F$3:$J$1796,4,0))=TRUE,"",$B230&amp;" "&amp;VLOOKUP(V$34&amp;$B230,'BASES DE DATOS'!$F$3:$J$1796,4,0)))</f>
        <v>#REF!</v>
      </c>
    </row>
    <row r="231" spans="1:22" x14ac:dyDescent="0.2">
      <c r="A231">
        <f t="shared" si="2"/>
        <v>1209</v>
      </c>
      <c r="B231" s="2" t="s">
        <v>1115</v>
      </c>
      <c r="C231" t="e">
        <f>IF(LEN(C$34&amp;$B231)&lt;&gt;20,"",IF(ISERROR(VLOOKUP(C$34&amp;$B231,'BASES DE DATOS'!$F$3:$J$1796,4,0))=TRUE,"",$B231&amp;" "&amp;VLOOKUP(C$34&amp;$B231,'BASES DE DATOS'!$F$3:$J$1796,4,0)))</f>
        <v>#REF!</v>
      </c>
      <c r="D231" t="e">
        <f>IF(LEN(D$34&amp;$B231)&lt;&gt;20,"",IF(ISERROR(VLOOKUP(D$34&amp;$B231,'BASES DE DATOS'!$F$3:$J$1796,4,0))=TRUE,"",$B231&amp;" "&amp;VLOOKUP(D$34&amp;$B231,'BASES DE DATOS'!$F$3:$J$1796,4,0)))</f>
        <v>#REF!</v>
      </c>
      <c r="E231" t="e">
        <f>IF(LEN(E$34&amp;$B231)&lt;&gt;20,"",IF(ISERROR(VLOOKUP(E$34&amp;$B231,'BASES DE DATOS'!$F$3:$J$1796,4,0))=TRUE,"",$B231&amp;" "&amp;VLOOKUP(E$34&amp;$B231,'BASES DE DATOS'!$F$3:$J$1796,4,0)))</f>
        <v>#REF!</v>
      </c>
      <c r="F231" t="e">
        <f>IF(LEN(F$34&amp;$B231)&lt;&gt;20,"",IF(ISERROR(VLOOKUP(F$34&amp;$B231,'BASES DE DATOS'!$F$3:$J$1796,4,0))=TRUE,"",$B231&amp;" "&amp;VLOOKUP(F$34&amp;$B231,'BASES DE DATOS'!$F$3:$J$1796,4,0)))</f>
        <v>#REF!</v>
      </c>
      <c r="G231" t="e">
        <f>IF(LEN(G$34&amp;$B231)&lt;&gt;20,"",IF(ISERROR(VLOOKUP(G$34&amp;$B231,'BASES DE DATOS'!$F$3:$J$1796,4,0))=TRUE,"",$B231&amp;" "&amp;VLOOKUP(G$34&amp;$B231,'BASES DE DATOS'!$F$3:$J$1796,4,0)))</f>
        <v>#REF!</v>
      </c>
      <c r="H231" t="e">
        <f>IF(LEN(H$34&amp;$B231)&lt;&gt;20,"",IF(ISERROR(VLOOKUP(H$34&amp;$B231,'BASES DE DATOS'!$F$3:$J$1796,4,0))=TRUE,"",$B231&amp;" "&amp;VLOOKUP(H$34&amp;$B231,'BASES DE DATOS'!$F$3:$J$1796,4,0)))</f>
        <v>#REF!</v>
      </c>
      <c r="I231" t="e">
        <f>IF(LEN(I$34&amp;$B231)&lt;&gt;20,"",IF(ISERROR(VLOOKUP(I$34&amp;$B231,'BASES DE DATOS'!$F$3:$J$1796,4,0))=TRUE,"",$B231&amp;" "&amp;VLOOKUP(I$34&amp;$B231,'BASES DE DATOS'!$F$3:$J$1796,4,0)))</f>
        <v>#REF!</v>
      </c>
      <c r="J231" t="e">
        <f>IF(LEN(J$34&amp;$B231)&lt;&gt;20,"",IF(ISERROR(VLOOKUP(J$34&amp;$B231,'BASES DE DATOS'!$F$3:$J$1796,4,0))=TRUE,"",$B231&amp;" "&amp;VLOOKUP(J$34&amp;$B231,'BASES DE DATOS'!$F$3:$J$1796,4,0)))</f>
        <v>#REF!</v>
      </c>
      <c r="K231" t="e">
        <f>IF(LEN(K$34&amp;$B231)&lt;&gt;20,"",IF(ISERROR(VLOOKUP(K$34&amp;$B231,'BASES DE DATOS'!$F$3:$J$1796,4,0))=TRUE,"",$B231&amp;" "&amp;VLOOKUP(K$34&amp;$B231,'BASES DE DATOS'!$F$3:$J$1796,4,0)))</f>
        <v>#REF!</v>
      </c>
      <c r="L231" t="e">
        <f>IF(LEN(L$34&amp;$B231)&lt;&gt;20,"",IF(ISERROR(VLOOKUP(L$34&amp;$B231,'BASES DE DATOS'!$F$3:$J$1796,4,0))=TRUE,"",$B231&amp;" "&amp;VLOOKUP(L$34&amp;$B231,'BASES DE DATOS'!$F$3:$J$1796,4,0)))</f>
        <v>#REF!</v>
      </c>
      <c r="M231" t="e">
        <f>IF(LEN(M$34&amp;$B231)&lt;&gt;20,"",IF(ISERROR(VLOOKUP(M$34&amp;$B231,'BASES DE DATOS'!$F$3:$J$1796,4,0))=TRUE,"",$B231&amp;" "&amp;VLOOKUP(M$34&amp;$B231,'BASES DE DATOS'!$F$3:$J$1796,4,0)))</f>
        <v>#REF!</v>
      </c>
      <c r="N231" t="e">
        <f>IF(LEN(N$34&amp;$B231)&lt;&gt;20,"",IF(ISERROR(VLOOKUP(N$34&amp;$B231,'BASES DE DATOS'!$F$3:$J$1796,4,0))=TRUE,"",$B231&amp;" "&amp;VLOOKUP(N$34&amp;$B231,'BASES DE DATOS'!$F$3:$J$1796,4,0)))</f>
        <v>#REF!</v>
      </c>
      <c r="O231" t="e">
        <f>IF(LEN(O$34&amp;$B231)&lt;&gt;20,"",IF(ISERROR(VLOOKUP(O$34&amp;$B231,'BASES DE DATOS'!$F$3:$J$1796,4,0))=TRUE,"",$B231&amp;" "&amp;VLOOKUP(O$34&amp;$B231,'BASES DE DATOS'!$F$3:$J$1796,4,0)))</f>
        <v>#REF!</v>
      </c>
      <c r="P231" t="e">
        <f>IF(LEN(P$34&amp;$B231)&lt;&gt;20,"",IF(ISERROR(VLOOKUP(P$34&amp;$B231,'BASES DE DATOS'!$F$3:$J$1796,4,0))=TRUE,"",$B231&amp;" "&amp;VLOOKUP(P$34&amp;$B231,'BASES DE DATOS'!$F$3:$J$1796,4,0)))</f>
        <v>#REF!</v>
      </c>
      <c r="Q231" t="e">
        <f>IF(LEN(Q$34&amp;$B231)&lt;&gt;20,"",IF(ISERROR(VLOOKUP(Q$34&amp;$B231,'BASES DE DATOS'!$F$3:$J$1796,4,0))=TRUE,"",$B231&amp;" "&amp;VLOOKUP(Q$34&amp;$B231,'BASES DE DATOS'!$F$3:$J$1796,4,0)))</f>
        <v>#REF!</v>
      </c>
      <c r="R231" t="e">
        <f>IF(LEN(R$34&amp;$B231)&lt;&gt;20,"",IF(ISERROR(VLOOKUP(R$34&amp;$B231,'BASES DE DATOS'!$F$3:$J$1796,4,0))=TRUE,"",$B231&amp;" "&amp;VLOOKUP(R$34&amp;$B231,'BASES DE DATOS'!$F$3:$J$1796,4,0)))</f>
        <v>#REF!</v>
      </c>
      <c r="S231" t="e">
        <f>IF(LEN(S$34&amp;$B231)&lt;&gt;20,"",IF(ISERROR(VLOOKUP(S$34&amp;$B231,'BASES DE DATOS'!$F$3:$J$1796,4,0))=TRUE,"",$B231&amp;" "&amp;VLOOKUP(S$34&amp;$B231,'BASES DE DATOS'!$F$3:$J$1796,4,0)))</f>
        <v>#REF!</v>
      </c>
      <c r="T231" t="e">
        <f>IF(LEN(T$34&amp;$B231)&lt;&gt;20,"",IF(ISERROR(VLOOKUP(T$34&amp;$B231,'BASES DE DATOS'!$F$3:$J$1796,4,0))=TRUE,"",$B231&amp;" "&amp;VLOOKUP(T$34&amp;$B231,'BASES DE DATOS'!$F$3:$J$1796,4,0)))</f>
        <v>#REF!</v>
      </c>
      <c r="U231" t="e">
        <f>IF(LEN(U$34&amp;$B231)&lt;&gt;20,"",IF(ISERROR(VLOOKUP(U$34&amp;$B231,'BASES DE DATOS'!$F$3:$J$1796,4,0))=TRUE,"",$B231&amp;" "&amp;VLOOKUP(U$34&amp;$B231,'BASES DE DATOS'!$F$3:$J$1796,4,0)))</f>
        <v>#REF!</v>
      </c>
      <c r="V231" t="e">
        <f>IF(LEN(V$34&amp;$B231)&lt;&gt;20,"",IF(ISERROR(VLOOKUP(V$34&amp;$B231,'BASES DE DATOS'!$F$3:$J$1796,4,0))=TRUE,"",$B231&amp;" "&amp;VLOOKUP(V$34&amp;$B231,'BASES DE DATOS'!$F$3:$J$1796,4,0)))</f>
        <v>#REF!</v>
      </c>
    </row>
    <row r="232" spans="1:22" x14ac:dyDescent="0.2">
      <c r="A232">
        <f t="shared" si="2"/>
        <v>1215</v>
      </c>
      <c r="B232" s="2" t="s">
        <v>1116</v>
      </c>
      <c r="C232" t="e">
        <f>IF(LEN(C$34&amp;$B232)&lt;&gt;20,"",IF(ISERROR(VLOOKUP(C$34&amp;$B232,'BASES DE DATOS'!$F$3:$J$1796,4,0))=TRUE,"",$B232&amp;" "&amp;VLOOKUP(C$34&amp;$B232,'BASES DE DATOS'!$F$3:$J$1796,4,0)))</f>
        <v>#REF!</v>
      </c>
      <c r="D232" t="e">
        <f>IF(LEN(D$34&amp;$B232)&lt;&gt;20,"",IF(ISERROR(VLOOKUP(D$34&amp;$B232,'BASES DE DATOS'!$F$3:$J$1796,4,0))=TRUE,"",$B232&amp;" "&amp;VLOOKUP(D$34&amp;$B232,'BASES DE DATOS'!$F$3:$J$1796,4,0)))</f>
        <v>#REF!</v>
      </c>
      <c r="E232" t="e">
        <f>IF(LEN(E$34&amp;$B232)&lt;&gt;20,"",IF(ISERROR(VLOOKUP(E$34&amp;$B232,'BASES DE DATOS'!$F$3:$J$1796,4,0))=TRUE,"",$B232&amp;" "&amp;VLOOKUP(E$34&amp;$B232,'BASES DE DATOS'!$F$3:$J$1796,4,0)))</f>
        <v>#REF!</v>
      </c>
      <c r="F232" t="e">
        <f>IF(LEN(F$34&amp;$B232)&lt;&gt;20,"",IF(ISERROR(VLOOKUP(F$34&amp;$B232,'BASES DE DATOS'!$F$3:$J$1796,4,0))=TRUE,"",$B232&amp;" "&amp;VLOOKUP(F$34&amp;$B232,'BASES DE DATOS'!$F$3:$J$1796,4,0)))</f>
        <v>#REF!</v>
      </c>
      <c r="G232" t="e">
        <f>IF(LEN(G$34&amp;$B232)&lt;&gt;20,"",IF(ISERROR(VLOOKUP(G$34&amp;$B232,'BASES DE DATOS'!$F$3:$J$1796,4,0))=TRUE,"",$B232&amp;" "&amp;VLOOKUP(G$34&amp;$B232,'BASES DE DATOS'!$F$3:$J$1796,4,0)))</f>
        <v>#REF!</v>
      </c>
      <c r="H232" t="e">
        <f>IF(LEN(H$34&amp;$B232)&lt;&gt;20,"",IF(ISERROR(VLOOKUP(H$34&amp;$B232,'BASES DE DATOS'!$F$3:$J$1796,4,0))=TRUE,"",$B232&amp;" "&amp;VLOOKUP(H$34&amp;$B232,'BASES DE DATOS'!$F$3:$J$1796,4,0)))</f>
        <v>#REF!</v>
      </c>
      <c r="I232" t="e">
        <f>IF(LEN(I$34&amp;$B232)&lt;&gt;20,"",IF(ISERROR(VLOOKUP(I$34&amp;$B232,'BASES DE DATOS'!$F$3:$J$1796,4,0))=TRUE,"",$B232&amp;" "&amp;VLOOKUP(I$34&amp;$B232,'BASES DE DATOS'!$F$3:$J$1796,4,0)))</f>
        <v>#REF!</v>
      </c>
      <c r="J232" t="e">
        <f>IF(LEN(J$34&amp;$B232)&lt;&gt;20,"",IF(ISERROR(VLOOKUP(J$34&amp;$B232,'BASES DE DATOS'!$F$3:$J$1796,4,0))=TRUE,"",$B232&amp;" "&amp;VLOOKUP(J$34&amp;$B232,'BASES DE DATOS'!$F$3:$J$1796,4,0)))</f>
        <v>#REF!</v>
      </c>
      <c r="K232" t="e">
        <f>IF(LEN(K$34&amp;$B232)&lt;&gt;20,"",IF(ISERROR(VLOOKUP(K$34&amp;$B232,'BASES DE DATOS'!$F$3:$J$1796,4,0))=TRUE,"",$B232&amp;" "&amp;VLOOKUP(K$34&amp;$B232,'BASES DE DATOS'!$F$3:$J$1796,4,0)))</f>
        <v>#REF!</v>
      </c>
      <c r="L232" t="e">
        <f>IF(LEN(L$34&amp;$B232)&lt;&gt;20,"",IF(ISERROR(VLOOKUP(L$34&amp;$B232,'BASES DE DATOS'!$F$3:$J$1796,4,0))=TRUE,"",$B232&amp;" "&amp;VLOOKUP(L$34&amp;$B232,'BASES DE DATOS'!$F$3:$J$1796,4,0)))</f>
        <v>#REF!</v>
      </c>
      <c r="M232" t="e">
        <f>IF(LEN(M$34&amp;$B232)&lt;&gt;20,"",IF(ISERROR(VLOOKUP(M$34&amp;$B232,'BASES DE DATOS'!$F$3:$J$1796,4,0))=TRUE,"",$B232&amp;" "&amp;VLOOKUP(M$34&amp;$B232,'BASES DE DATOS'!$F$3:$J$1796,4,0)))</f>
        <v>#REF!</v>
      </c>
      <c r="N232" t="e">
        <f>IF(LEN(N$34&amp;$B232)&lt;&gt;20,"",IF(ISERROR(VLOOKUP(N$34&amp;$B232,'BASES DE DATOS'!$F$3:$J$1796,4,0))=TRUE,"",$B232&amp;" "&amp;VLOOKUP(N$34&amp;$B232,'BASES DE DATOS'!$F$3:$J$1796,4,0)))</f>
        <v>#REF!</v>
      </c>
      <c r="O232" t="e">
        <f>IF(LEN(O$34&amp;$B232)&lt;&gt;20,"",IF(ISERROR(VLOOKUP(O$34&amp;$B232,'BASES DE DATOS'!$F$3:$J$1796,4,0))=TRUE,"",$B232&amp;" "&amp;VLOOKUP(O$34&amp;$B232,'BASES DE DATOS'!$F$3:$J$1796,4,0)))</f>
        <v>#REF!</v>
      </c>
      <c r="P232" t="e">
        <f>IF(LEN(P$34&amp;$B232)&lt;&gt;20,"",IF(ISERROR(VLOOKUP(P$34&amp;$B232,'BASES DE DATOS'!$F$3:$J$1796,4,0))=TRUE,"",$B232&amp;" "&amp;VLOOKUP(P$34&amp;$B232,'BASES DE DATOS'!$F$3:$J$1796,4,0)))</f>
        <v>#REF!</v>
      </c>
      <c r="Q232" t="e">
        <f>IF(LEN(Q$34&amp;$B232)&lt;&gt;20,"",IF(ISERROR(VLOOKUP(Q$34&amp;$B232,'BASES DE DATOS'!$F$3:$J$1796,4,0))=TRUE,"",$B232&amp;" "&amp;VLOOKUP(Q$34&amp;$B232,'BASES DE DATOS'!$F$3:$J$1796,4,0)))</f>
        <v>#REF!</v>
      </c>
      <c r="R232" t="e">
        <f>IF(LEN(R$34&amp;$B232)&lt;&gt;20,"",IF(ISERROR(VLOOKUP(R$34&amp;$B232,'BASES DE DATOS'!$F$3:$J$1796,4,0))=TRUE,"",$B232&amp;" "&amp;VLOOKUP(R$34&amp;$B232,'BASES DE DATOS'!$F$3:$J$1796,4,0)))</f>
        <v>#REF!</v>
      </c>
      <c r="S232" t="e">
        <f>IF(LEN(S$34&amp;$B232)&lt;&gt;20,"",IF(ISERROR(VLOOKUP(S$34&amp;$B232,'BASES DE DATOS'!$F$3:$J$1796,4,0))=TRUE,"",$B232&amp;" "&amp;VLOOKUP(S$34&amp;$B232,'BASES DE DATOS'!$F$3:$J$1796,4,0)))</f>
        <v>#REF!</v>
      </c>
      <c r="T232" t="e">
        <f>IF(LEN(T$34&amp;$B232)&lt;&gt;20,"",IF(ISERROR(VLOOKUP(T$34&amp;$B232,'BASES DE DATOS'!$F$3:$J$1796,4,0))=TRUE,"",$B232&amp;" "&amp;VLOOKUP(T$34&amp;$B232,'BASES DE DATOS'!$F$3:$J$1796,4,0)))</f>
        <v>#REF!</v>
      </c>
      <c r="U232" t="e">
        <f>IF(LEN(U$34&amp;$B232)&lt;&gt;20,"",IF(ISERROR(VLOOKUP(U$34&amp;$B232,'BASES DE DATOS'!$F$3:$J$1796,4,0))=TRUE,"",$B232&amp;" "&amp;VLOOKUP(U$34&amp;$B232,'BASES DE DATOS'!$F$3:$J$1796,4,0)))</f>
        <v>#REF!</v>
      </c>
      <c r="V232" t="e">
        <f>IF(LEN(V$34&amp;$B232)&lt;&gt;20,"",IF(ISERROR(VLOOKUP(V$34&amp;$B232,'BASES DE DATOS'!$F$3:$J$1796,4,0))=TRUE,"",$B232&amp;" "&amp;VLOOKUP(V$34&amp;$B232,'BASES DE DATOS'!$F$3:$J$1796,4,0)))</f>
        <v>#REF!</v>
      </c>
    </row>
    <row r="233" spans="1:22" x14ac:dyDescent="0.2">
      <c r="A233">
        <f t="shared" si="2"/>
        <v>1221</v>
      </c>
      <c r="B233" s="2" t="s">
        <v>1117</v>
      </c>
      <c r="C233" t="e">
        <f>IF(LEN(C$34&amp;$B233)&lt;&gt;20,"",IF(ISERROR(VLOOKUP(C$34&amp;$B233,'BASES DE DATOS'!$F$3:$J$1796,4,0))=TRUE,"",$B233&amp;" "&amp;VLOOKUP(C$34&amp;$B233,'BASES DE DATOS'!$F$3:$J$1796,4,0)))</f>
        <v>#REF!</v>
      </c>
      <c r="D233" t="e">
        <f>IF(LEN(D$34&amp;$B233)&lt;&gt;20,"",IF(ISERROR(VLOOKUP(D$34&amp;$B233,'BASES DE DATOS'!$F$3:$J$1796,4,0))=TRUE,"",$B233&amp;" "&amp;VLOOKUP(D$34&amp;$B233,'BASES DE DATOS'!$F$3:$J$1796,4,0)))</f>
        <v>#REF!</v>
      </c>
      <c r="E233" t="e">
        <f>IF(LEN(E$34&amp;$B233)&lt;&gt;20,"",IF(ISERROR(VLOOKUP(E$34&amp;$B233,'BASES DE DATOS'!$F$3:$J$1796,4,0))=TRUE,"",$B233&amp;" "&amp;VLOOKUP(E$34&amp;$B233,'BASES DE DATOS'!$F$3:$J$1796,4,0)))</f>
        <v>#REF!</v>
      </c>
      <c r="F233" t="e">
        <f>IF(LEN(F$34&amp;$B233)&lt;&gt;20,"",IF(ISERROR(VLOOKUP(F$34&amp;$B233,'BASES DE DATOS'!$F$3:$J$1796,4,0))=TRUE,"",$B233&amp;" "&amp;VLOOKUP(F$34&amp;$B233,'BASES DE DATOS'!$F$3:$J$1796,4,0)))</f>
        <v>#REF!</v>
      </c>
      <c r="G233" t="e">
        <f>IF(LEN(G$34&amp;$B233)&lt;&gt;20,"",IF(ISERROR(VLOOKUP(G$34&amp;$B233,'BASES DE DATOS'!$F$3:$J$1796,4,0))=TRUE,"",$B233&amp;" "&amp;VLOOKUP(G$34&amp;$B233,'BASES DE DATOS'!$F$3:$J$1796,4,0)))</f>
        <v>#REF!</v>
      </c>
      <c r="H233" t="e">
        <f>IF(LEN(H$34&amp;$B233)&lt;&gt;20,"",IF(ISERROR(VLOOKUP(H$34&amp;$B233,'BASES DE DATOS'!$F$3:$J$1796,4,0))=TRUE,"",$B233&amp;" "&amp;VLOOKUP(H$34&amp;$B233,'BASES DE DATOS'!$F$3:$J$1796,4,0)))</f>
        <v>#REF!</v>
      </c>
      <c r="I233" t="e">
        <f>IF(LEN(I$34&amp;$B233)&lt;&gt;20,"",IF(ISERROR(VLOOKUP(I$34&amp;$B233,'BASES DE DATOS'!$F$3:$J$1796,4,0))=TRUE,"",$B233&amp;" "&amp;VLOOKUP(I$34&amp;$B233,'BASES DE DATOS'!$F$3:$J$1796,4,0)))</f>
        <v>#REF!</v>
      </c>
      <c r="J233" t="e">
        <f>IF(LEN(J$34&amp;$B233)&lt;&gt;20,"",IF(ISERROR(VLOOKUP(J$34&amp;$B233,'BASES DE DATOS'!$F$3:$J$1796,4,0))=TRUE,"",$B233&amp;" "&amp;VLOOKUP(J$34&amp;$B233,'BASES DE DATOS'!$F$3:$J$1796,4,0)))</f>
        <v>#REF!</v>
      </c>
      <c r="K233" t="e">
        <f>IF(LEN(K$34&amp;$B233)&lt;&gt;20,"",IF(ISERROR(VLOOKUP(K$34&amp;$B233,'BASES DE DATOS'!$F$3:$J$1796,4,0))=TRUE,"",$B233&amp;" "&amp;VLOOKUP(K$34&amp;$B233,'BASES DE DATOS'!$F$3:$J$1796,4,0)))</f>
        <v>#REF!</v>
      </c>
      <c r="L233" t="e">
        <f>IF(LEN(L$34&amp;$B233)&lt;&gt;20,"",IF(ISERROR(VLOOKUP(L$34&amp;$B233,'BASES DE DATOS'!$F$3:$J$1796,4,0))=TRUE,"",$B233&amp;" "&amp;VLOOKUP(L$34&amp;$B233,'BASES DE DATOS'!$F$3:$J$1796,4,0)))</f>
        <v>#REF!</v>
      </c>
      <c r="M233" t="e">
        <f>IF(LEN(M$34&amp;$B233)&lt;&gt;20,"",IF(ISERROR(VLOOKUP(M$34&amp;$B233,'BASES DE DATOS'!$F$3:$J$1796,4,0))=TRUE,"",$B233&amp;" "&amp;VLOOKUP(M$34&amp;$B233,'BASES DE DATOS'!$F$3:$J$1796,4,0)))</f>
        <v>#REF!</v>
      </c>
      <c r="N233" t="e">
        <f>IF(LEN(N$34&amp;$B233)&lt;&gt;20,"",IF(ISERROR(VLOOKUP(N$34&amp;$B233,'BASES DE DATOS'!$F$3:$J$1796,4,0))=TRUE,"",$B233&amp;" "&amp;VLOOKUP(N$34&amp;$B233,'BASES DE DATOS'!$F$3:$J$1796,4,0)))</f>
        <v>#REF!</v>
      </c>
      <c r="O233" t="e">
        <f>IF(LEN(O$34&amp;$B233)&lt;&gt;20,"",IF(ISERROR(VLOOKUP(O$34&amp;$B233,'BASES DE DATOS'!$F$3:$J$1796,4,0))=TRUE,"",$B233&amp;" "&amp;VLOOKUP(O$34&amp;$B233,'BASES DE DATOS'!$F$3:$J$1796,4,0)))</f>
        <v>#REF!</v>
      </c>
      <c r="P233" t="e">
        <f>IF(LEN(P$34&amp;$B233)&lt;&gt;20,"",IF(ISERROR(VLOOKUP(P$34&amp;$B233,'BASES DE DATOS'!$F$3:$J$1796,4,0))=TRUE,"",$B233&amp;" "&amp;VLOOKUP(P$34&amp;$B233,'BASES DE DATOS'!$F$3:$J$1796,4,0)))</f>
        <v>#REF!</v>
      </c>
      <c r="Q233" t="e">
        <f>IF(LEN(Q$34&amp;$B233)&lt;&gt;20,"",IF(ISERROR(VLOOKUP(Q$34&amp;$B233,'BASES DE DATOS'!$F$3:$J$1796,4,0))=TRUE,"",$B233&amp;" "&amp;VLOOKUP(Q$34&amp;$B233,'BASES DE DATOS'!$F$3:$J$1796,4,0)))</f>
        <v>#REF!</v>
      </c>
      <c r="R233" t="e">
        <f>IF(LEN(R$34&amp;$B233)&lt;&gt;20,"",IF(ISERROR(VLOOKUP(R$34&amp;$B233,'BASES DE DATOS'!$F$3:$J$1796,4,0))=TRUE,"",$B233&amp;" "&amp;VLOOKUP(R$34&amp;$B233,'BASES DE DATOS'!$F$3:$J$1796,4,0)))</f>
        <v>#REF!</v>
      </c>
      <c r="S233" t="e">
        <f>IF(LEN(S$34&amp;$B233)&lt;&gt;20,"",IF(ISERROR(VLOOKUP(S$34&amp;$B233,'BASES DE DATOS'!$F$3:$J$1796,4,0))=TRUE,"",$B233&amp;" "&amp;VLOOKUP(S$34&amp;$B233,'BASES DE DATOS'!$F$3:$J$1796,4,0)))</f>
        <v>#REF!</v>
      </c>
      <c r="T233" t="e">
        <f>IF(LEN(T$34&amp;$B233)&lt;&gt;20,"",IF(ISERROR(VLOOKUP(T$34&amp;$B233,'BASES DE DATOS'!$F$3:$J$1796,4,0))=TRUE,"",$B233&amp;" "&amp;VLOOKUP(T$34&amp;$B233,'BASES DE DATOS'!$F$3:$J$1796,4,0)))</f>
        <v>#REF!</v>
      </c>
      <c r="U233" t="e">
        <f>IF(LEN(U$34&amp;$B233)&lt;&gt;20,"",IF(ISERROR(VLOOKUP(U$34&amp;$B233,'BASES DE DATOS'!$F$3:$J$1796,4,0))=TRUE,"",$B233&amp;" "&amp;VLOOKUP(U$34&amp;$B233,'BASES DE DATOS'!$F$3:$J$1796,4,0)))</f>
        <v>#REF!</v>
      </c>
      <c r="V233" t="e">
        <f>IF(LEN(V$34&amp;$B233)&lt;&gt;20,"",IF(ISERROR(VLOOKUP(V$34&amp;$B233,'BASES DE DATOS'!$F$3:$J$1796,4,0))=TRUE,"",$B233&amp;" "&amp;VLOOKUP(V$34&amp;$B233,'BASES DE DATOS'!$F$3:$J$1796,4,0)))</f>
        <v>#REF!</v>
      </c>
    </row>
    <row r="234" spans="1:22" x14ac:dyDescent="0.2">
      <c r="A234">
        <f t="shared" si="2"/>
        <v>1227</v>
      </c>
      <c r="B234" s="2" t="s">
        <v>1118</v>
      </c>
      <c r="C234" t="e">
        <f>IF(LEN(C$34&amp;$B234)&lt;&gt;20,"",IF(ISERROR(VLOOKUP(C$34&amp;$B234,'BASES DE DATOS'!$F$3:$J$1796,4,0))=TRUE,"",$B234&amp;" "&amp;VLOOKUP(C$34&amp;$B234,'BASES DE DATOS'!$F$3:$J$1796,4,0)))</f>
        <v>#REF!</v>
      </c>
      <c r="D234" t="e">
        <f>IF(LEN(D$34&amp;$B234)&lt;&gt;20,"",IF(ISERROR(VLOOKUP(D$34&amp;$B234,'BASES DE DATOS'!$F$3:$J$1796,4,0))=TRUE,"",$B234&amp;" "&amp;VLOOKUP(D$34&amp;$B234,'BASES DE DATOS'!$F$3:$J$1796,4,0)))</f>
        <v>#REF!</v>
      </c>
      <c r="E234" t="e">
        <f>IF(LEN(E$34&amp;$B234)&lt;&gt;20,"",IF(ISERROR(VLOOKUP(E$34&amp;$B234,'BASES DE DATOS'!$F$3:$J$1796,4,0))=TRUE,"",$B234&amp;" "&amp;VLOOKUP(E$34&amp;$B234,'BASES DE DATOS'!$F$3:$J$1796,4,0)))</f>
        <v>#REF!</v>
      </c>
      <c r="F234" t="e">
        <f>IF(LEN(F$34&amp;$B234)&lt;&gt;20,"",IF(ISERROR(VLOOKUP(F$34&amp;$B234,'BASES DE DATOS'!$F$3:$J$1796,4,0))=TRUE,"",$B234&amp;" "&amp;VLOOKUP(F$34&amp;$B234,'BASES DE DATOS'!$F$3:$J$1796,4,0)))</f>
        <v>#REF!</v>
      </c>
      <c r="G234" t="e">
        <f>IF(LEN(G$34&amp;$B234)&lt;&gt;20,"",IF(ISERROR(VLOOKUP(G$34&amp;$B234,'BASES DE DATOS'!$F$3:$J$1796,4,0))=TRUE,"",$B234&amp;" "&amp;VLOOKUP(G$34&amp;$B234,'BASES DE DATOS'!$F$3:$J$1796,4,0)))</f>
        <v>#REF!</v>
      </c>
      <c r="H234" t="e">
        <f>IF(LEN(H$34&amp;$B234)&lt;&gt;20,"",IF(ISERROR(VLOOKUP(H$34&amp;$B234,'BASES DE DATOS'!$F$3:$J$1796,4,0))=TRUE,"",$B234&amp;" "&amp;VLOOKUP(H$34&amp;$B234,'BASES DE DATOS'!$F$3:$J$1796,4,0)))</f>
        <v>#REF!</v>
      </c>
      <c r="I234" t="e">
        <f>IF(LEN(I$34&amp;$B234)&lt;&gt;20,"",IF(ISERROR(VLOOKUP(I$34&amp;$B234,'BASES DE DATOS'!$F$3:$J$1796,4,0))=TRUE,"",$B234&amp;" "&amp;VLOOKUP(I$34&amp;$B234,'BASES DE DATOS'!$F$3:$J$1796,4,0)))</f>
        <v>#REF!</v>
      </c>
      <c r="J234" t="e">
        <f>IF(LEN(J$34&amp;$B234)&lt;&gt;20,"",IF(ISERROR(VLOOKUP(J$34&amp;$B234,'BASES DE DATOS'!$F$3:$J$1796,4,0))=TRUE,"",$B234&amp;" "&amp;VLOOKUP(J$34&amp;$B234,'BASES DE DATOS'!$F$3:$J$1796,4,0)))</f>
        <v>#REF!</v>
      </c>
      <c r="K234" t="e">
        <f>IF(LEN(K$34&amp;$B234)&lt;&gt;20,"",IF(ISERROR(VLOOKUP(K$34&amp;$B234,'BASES DE DATOS'!$F$3:$J$1796,4,0))=TRUE,"",$B234&amp;" "&amp;VLOOKUP(K$34&amp;$B234,'BASES DE DATOS'!$F$3:$J$1796,4,0)))</f>
        <v>#REF!</v>
      </c>
      <c r="L234" t="e">
        <f>IF(LEN(L$34&amp;$B234)&lt;&gt;20,"",IF(ISERROR(VLOOKUP(L$34&amp;$B234,'BASES DE DATOS'!$F$3:$J$1796,4,0))=TRUE,"",$B234&amp;" "&amp;VLOOKUP(L$34&amp;$B234,'BASES DE DATOS'!$F$3:$J$1796,4,0)))</f>
        <v>#REF!</v>
      </c>
      <c r="M234" t="e">
        <f>IF(LEN(M$34&amp;$B234)&lt;&gt;20,"",IF(ISERROR(VLOOKUP(M$34&amp;$B234,'BASES DE DATOS'!$F$3:$J$1796,4,0))=TRUE,"",$B234&amp;" "&amp;VLOOKUP(M$34&amp;$B234,'BASES DE DATOS'!$F$3:$J$1796,4,0)))</f>
        <v>#REF!</v>
      </c>
      <c r="N234" t="e">
        <f>IF(LEN(N$34&amp;$B234)&lt;&gt;20,"",IF(ISERROR(VLOOKUP(N$34&amp;$B234,'BASES DE DATOS'!$F$3:$J$1796,4,0))=TRUE,"",$B234&amp;" "&amp;VLOOKUP(N$34&amp;$B234,'BASES DE DATOS'!$F$3:$J$1796,4,0)))</f>
        <v>#REF!</v>
      </c>
      <c r="O234" t="e">
        <f>IF(LEN(O$34&amp;$B234)&lt;&gt;20,"",IF(ISERROR(VLOOKUP(O$34&amp;$B234,'BASES DE DATOS'!$F$3:$J$1796,4,0))=TRUE,"",$B234&amp;" "&amp;VLOOKUP(O$34&amp;$B234,'BASES DE DATOS'!$F$3:$J$1796,4,0)))</f>
        <v>#REF!</v>
      </c>
      <c r="P234" t="e">
        <f>IF(LEN(P$34&amp;$B234)&lt;&gt;20,"",IF(ISERROR(VLOOKUP(P$34&amp;$B234,'BASES DE DATOS'!$F$3:$J$1796,4,0))=TRUE,"",$B234&amp;" "&amp;VLOOKUP(P$34&amp;$B234,'BASES DE DATOS'!$F$3:$J$1796,4,0)))</f>
        <v>#REF!</v>
      </c>
      <c r="Q234" t="e">
        <f>IF(LEN(Q$34&amp;$B234)&lt;&gt;20,"",IF(ISERROR(VLOOKUP(Q$34&amp;$B234,'BASES DE DATOS'!$F$3:$J$1796,4,0))=TRUE,"",$B234&amp;" "&amp;VLOOKUP(Q$34&amp;$B234,'BASES DE DATOS'!$F$3:$J$1796,4,0)))</f>
        <v>#REF!</v>
      </c>
      <c r="R234" t="e">
        <f>IF(LEN(R$34&amp;$B234)&lt;&gt;20,"",IF(ISERROR(VLOOKUP(R$34&amp;$B234,'BASES DE DATOS'!$F$3:$J$1796,4,0))=TRUE,"",$B234&amp;" "&amp;VLOOKUP(R$34&amp;$B234,'BASES DE DATOS'!$F$3:$J$1796,4,0)))</f>
        <v>#REF!</v>
      </c>
      <c r="S234" t="e">
        <f>IF(LEN(S$34&amp;$B234)&lt;&gt;20,"",IF(ISERROR(VLOOKUP(S$34&amp;$B234,'BASES DE DATOS'!$F$3:$J$1796,4,0))=TRUE,"",$B234&amp;" "&amp;VLOOKUP(S$34&amp;$B234,'BASES DE DATOS'!$F$3:$J$1796,4,0)))</f>
        <v>#REF!</v>
      </c>
      <c r="T234" t="e">
        <f>IF(LEN(T$34&amp;$B234)&lt;&gt;20,"",IF(ISERROR(VLOOKUP(T$34&amp;$B234,'BASES DE DATOS'!$F$3:$J$1796,4,0))=TRUE,"",$B234&amp;" "&amp;VLOOKUP(T$34&amp;$B234,'BASES DE DATOS'!$F$3:$J$1796,4,0)))</f>
        <v>#REF!</v>
      </c>
      <c r="U234" t="e">
        <f>IF(LEN(U$34&amp;$B234)&lt;&gt;20,"",IF(ISERROR(VLOOKUP(U$34&amp;$B234,'BASES DE DATOS'!$F$3:$J$1796,4,0))=TRUE,"",$B234&amp;" "&amp;VLOOKUP(U$34&amp;$B234,'BASES DE DATOS'!$F$3:$J$1796,4,0)))</f>
        <v>#REF!</v>
      </c>
      <c r="V234" t="e">
        <f>IF(LEN(V$34&amp;$B234)&lt;&gt;20,"",IF(ISERROR(VLOOKUP(V$34&amp;$B234,'BASES DE DATOS'!$F$3:$J$1796,4,0))=TRUE,"",$B234&amp;" "&amp;VLOOKUP(V$34&amp;$B234,'BASES DE DATOS'!$F$3:$J$1796,4,0)))</f>
        <v>#REF!</v>
      </c>
    </row>
    <row r="235" spans="1:22" x14ac:dyDescent="0.2">
      <c r="A235">
        <f t="shared" si="2"/>
        <v>1233</v>
      </c>
      <c r="B235" s="2" t="s">
        <v>1119</v>
      </c>
      <c r="C235" t="e">
        <f>IF(LEN(C$34&amp;$B235)&lt;&gt;20,"",IF(ISERROR(VLOOKUP(C$34&amp;$B235,'BASES DE DATOS'!$F$3:$J$1796,4,0))=TRUE,"",$B235&amp;" "&amp;VLOOKUP(C$34&amp;$B235,'BASES DE DATOS'!$F$3:$J$1796,4,0)))</f>
        <v>#REF!</v>
      </c>
      <c r="D235" t="e">
        <f>IF(LEN(D$34&amp;$B235)&lt;&gt;20,"",IF(ISERROR(VLOOKUP(D$34&amp;$B235,'BASES DE DATOS'!$F$3:$J$1796,4,0))=TRUE,"",$B235&amp;" "&amp;VLOOKUP(D$34&amp;$B235,'BASES DE DATOS'!$F$3:$J$1796,4,0)))</f>
        <v>#REF!</v>
      </c>
      <c r="E235" t="e">
        <f>IF(LEN(E$34&amp;$B235)&lt;&gt;20,"",IF(ISERROR(VLOOKUP(E$34&amp;$B235,'BASES DE DATOS'!$F$3:$J$1796,4,0))=TRUE,"",$B235&amp;" "&amp;VLOOKUP(E$34&amp;$B235,'BASES DE DATOS'!$F$3:$J$1796,4,0)))</f>
        <v>#REF!</v>
      </c>
      <c r="F235" t="e">
        <f>IF(LEN(F$34&amp;$B235)&lt;&gt;20,"",IF(ISERROR(VLOOKUP(F$34&amp;$B235,'BASES DE DATOS'!$F$3:$J$1796,4,0))=TRUE,"",$B235&amp;" "&amp;VLOOKUP(F$34&amp;$B235,'BASES DE DATOS'!$F$3:$J$1796,4,0)))</f>
        <v>#REF!</v>
      </c>
      <c r="G235" t="e">
        <f>IF(LEN(G$34&amp;$B235)&lt;&gt;20,"",IF(ISERROR(VLOOKUP(G$34&amp;$B235,'BASES DE DATOS'!$F$3:$J$1796,4,0))=TRUE,"",$B235&amp;" "&amp;VLOOKUP(G$34&amp;$B235,'BASES DE DATOS'!$F$3:$J$1796,4,0)))</f>
        <v>#REF!</v>
      </c>
      <c r="H235" t="e">
        <f>IF(LEN(H$34&amp;$B235)&lt;&gt;20,"",IF(ISERROR(VLOOKUP(H$34&amp;$B235,'BASES DE DATOS'!$F$3:$J$1796,4,0))=TRUE,"",$B235&amp;" "&amp;VLOOKUP(H$34&amp;$B235,'BASES DE DATOS'!$F$3:$J$1796,4,0)))</f>
        <v>#REF!</v>
      </c>
      <c r="I235" t="e">
        <f>IF(LEN(I$34&amp;$B235)&lt;&gt;20,"",IF(ISERROR(VLOOKUP(I$34&amp;$B235,'BASES DE DATOS'!$F$3:$J$1796,4,0))=TRUE,"",$B235&amp;" "&amp;VLOOKUP(I$34&amp;$B235,'BASES DE DATOS'!$F$3:$J$1796,4,0)))</f>
        <v>#REF!</v>
      </c>
      <c r="J235" t="e">
        <f>IF(LEN(J$34&amp;$B235)&lt;&gt;20,"",IF(ISERROR(VLOOKUP(J$34&amp;$B235,'BASES DE DATOS'!$F$3:$J$1796,4,0))=TRUE,"",$B235&amp;" "&amp;VLOOKUP(J$34&amp;$B235,'BASES DE DATOS'!$F$3:$J$1796,4,0)))</f>
        <v>#REF!</v>
      </c>
      <c r="K235" t="e">
        <f>IF(LEN(K$34&amp;$B235)&lt;&gt;20,"",IF(ISERROR(VLOOKUP(K$34&amp;$B235,'BASES DE DATOS'!$F$3:$J$1796,4,0))=TRUE,"",$B235&amp;" "&amp;VLOOKUP(K$34&amp;$B235,'BASES DE DATOS'!$F$3:$J$1796,4,0)))</f>
        <v>#REF!</v>
      </c>
      <c r="L235" t="e">
        <f>IF(LEN(L$34&amp;$B235)&lt;&gt;20,"",IF(ISERROR(VLOOKUP(L$34&amp;$B235,'BASES DE DATOS'!$F$3:$J$1796,4,0))=TRUE,"",$B235&amp;" "&amp;VLOOKUP(L$34&amp;$B235,'BASES DE DATOS'!$F$3:$J$1796,4,0)))</f>
        <v>#REF!</v>
      </c>
      <c r="M235" t="e">
        <f>IF(LEN(M$34&amp;$B235)&lt;&gt;20,"",IF(ISERROR(VLOOKUP(M$34&amp;$B235,'BASES DE DATOS'!$F$3:$J$1796,4,0))=TRUE,"",$B235&amp;" "&amp;VLOOKUP(M$34&amp;$B235,'BASES DE DATOS'!$F$3:$J$1796,4,0)))</f>
        <v>#REF!</v>
      </c>
      <c r="N235" t="e">
        <f>IF(LEN(N$34&amp;$B235)&lt;&gt;20,"",IF(ISERROR(VLOOKUP(N$34&amp;$B235,'BASES DE DATOS'!$F$3:$J$1796,4,0))=TRUE,"",$B235&amp;" "&amp;VLOOKUP(N$34&amp;$B235,'BASES DE DATOS'!$F$3:$J$1796,4,0)))</f>
        <v>#REF!</v>
      </c>
      <c r="O235" t="e">
        <f>IF(LEN(O$34&amp;$B235)&lt;&gt;20,"",IF(ISERROR(VLOOKUP(O$34&amp;$B235,'BASES DE DATOS'!$F$3:$J$1796,4,0))=TRUE,"",$B235&amp;" "&amp;VLOOKUP(O$34&amp;$B235,'BASES DE DATOS'!$F$3:$J$1796,4,0)))</f>
        <v>#REF!</v>
      </c>
      <c r="P235" t="e">
        <f>IF(LEN(P$34&amp;$B235)&lt;&gt;20,"",IF(ISERROR(VLOOKUP(P$34&amp;$B235,'BASES DE DATOS'!$F$3:$J$1796,4,0))=TRUE,"",$B235&amp;" "&amp;VLOOKUP(P$34&amp;$B235,'BASES DE DATOS'!$F$3:$J$1796,4,0)))</f>
        <v>#REF!</v>
      </c>
      <c r="Q235" t="e">
        <f>IF(LEN(Q$34&amp;$B235)&lt;&gt;20,"",IF(ISERROR(VLOOKUP(Q$34&amp;$B235,'BASES DE DATOS'!$F$3:$J$1796,4,0))=TRUE,"",$B235&amp;" "&amp;VLOOKUP(Q$34&amp;$B235,'BASES DE DATOS'!$F$3:$J$1796,4,0)))</f>
        <v>#REF!</v>
      </c>
      <c r="R235" t="e">
        <f>IF(LEN(R$34&amp;$B235)&lt;&gt;20,"",IF(ISERROR(VLOOKUP(R$34&amp;$B235,'BASES DE DATOS'!$F$3:$J$1796,4,0))=TRUE,"",$B235&amp;" "&amp;VLOOKUP(R$34&amp;$B235,'BASES DE DATOS'!$F$3:$J$1796,4,0)))</f>
        <v>#REF!</v>
      </c>
      <c r="S235" t="e">
        <f>IF(LEN(S$34&amp;$B235)&lt;&gt;20,"",IF(ISERROR(VLOOKUP(S$34&amp;$B235,'BASES DE DATOS'!$F$3:$J$1796,4,0))=TRUE,"",$B235&amp;" "&amp;VLOOKUP(S$34&amp;$B235,'BASES DE DATOS'!$F$3:$J$1796,4,0)))</f>
        <v>#REF!</v>
      </c>
      <c r="T235" t="e">
        <f>IF(LEN(T$34&amp;$B235)&lt;&gt;20,"",IF(ISERROR(VLOOKUP(T$34&amp;$B235,'BASES DE DATOS'!$F$3:$J$1796,4,0))=TRUE,"",$B235&amp;" "&amp;VLOOKUP(T$34&amp;$B235,'BASES DE DATOS'!$F$3:$J$1796,4,0)))</f>
        <v>#REF!</v>
      </c>
      <c r="U235" t="e">
        <f>IF(LEN(U$34&amp;$B235)&lt;&gt;20,"",IF(ISERROR(VLOOKUP(U$34&amp;$B235,'BASES DE DATOS'!$F$3:$J$1796,4,0))=TRUE,"",$B235&amp;" "&amp;VLOOKUP(U$34&amp;$B235,'BASES DE DATOS'!$F$3:$J$1796,4,0)))</f>
        <v>#REF!</v>
      </c>
      <c r="V235" t="e">
        <f>IF(LEN(V$34&amp;$B235)&lt;&gt;20,"",IF(ISERROR(VLOOKUP(V$34&amp;$B235,'BASES DE DATOS'!$F$3:$J$1796,4,0))=TRUE,"",$B235&amp;" "&amp;VLOOKUP(V$34&amp;$B235,'BASES DE DATOS'!$F$3:$J$1796,4,0)))</f>
        <v>#REF!</v>
      </c>
    </row>
    <row r="236" spans="1:22" x14ac:dyDescent="0.2">
      <c r="A236">
        <f t="shared" si="2"/>
        <v>1239</v>
      </c>
      <c r="B236" s="2" t="s">
        <v>1466</v>
      </c>
      <c r="C236" t="e">
        <f>IF(LEN(C$34&amp;$B236)&lt;&gt;20,"",IF(ISERROR(VLOOKUP(C$34&amp;$B236,'BASES DE DATOS'!$F$3:$J$1796,4,0))=TRUE,"",$B236&amp;" "&amp;VLOOKUP(C$34&amp;$B236,'BASES DE DATOS'!$F$3:$J$1796,4,0)))</f>
        <v>#REF!</v>
      </c>
      <c r="D236" t="e">
        <f>IF(LEN(D$34&amp;$B236)&lt;&gt;20,"",IF(ISERROR(VLOOKUP(D$34&amp;$B236,'BASES DE DATOS'!$F$3:$J$1796,4,0))=TRUE,"",$B236&amp;" "&amp;VLOOKUP(D$34&amp;$B236,'BASES DE DATOS'!$F$3:$J$1796,4,0)))</f>
        <v>#REF!</v>
      </c>
      <c r="E236" t="e">
        <f>IF(LEN(E$34&amp;$B236)&lt;&gt;20,"",IF(ISERROR(VLOOKUP(E$34&amp;$B236,'BASES DE DATOS'!$F$3:$J$1796,4,0))=TRUE,"",$B236&amp;" "&amp;VLOOKUP(E$34&amp;$B236,'BASES DE DATOS'!$F$3:$J$1796,4,0)))</f>
        <v>#REF!</v>
      </c>
      <c r="F236" t="e">
        <f>IF(LEN(F$34&amp;$B236)&lt;&gt;20,"",IF(ISERROR(VLOOKUP(F$34&amp;$B236,'BASES DE DATOS'!$F$3:$J$1796,4,0))=TRUE,"",$B236&amp;" "&amp;VLOOKUP(F$34&amp;$B236,'BASES DE DATOS'!$F$3:$J$1796,4,0)))</f>
        <v>#REF!</v>
      </c>
      <c r="G236" t="e">
        <f>IF(LEN(G$34&amp;$B236)&lt;&gt;20,"",IF(ISERROR(VLOOKUP(G$34&amp;$B236,'BASES DE DATOS'!$F$3:$J$1796,4,0))=TRUE,"",$B236&amp;" "&amp;VLOOKUP(G$34&amp;$B236,'BASES DE DATOS'!$F$3:$J$1796,4,0)))</f>
        <v>#REF!</v>
      </c>
      <c r="H236" t="e">
        <f>IF(LEN(H$34&amp;$B236)&lt;&gt;20,"",IF(ISERROR(VLOOKUP(H$34&amp;$B236,'BASES DE DATOS'!$F$3:$J$1796,4,0))=TRUE,"",$B236&amp;" "&amp;VLOOKUP(H$34&amp;$B236,'BASES DE DATOS'!$F$3:$J$1796,4,0)))</f>
        <v>#REF!</v>
      </c>
      <c r="I236" t="e">
        <f>IF(LEN(I$34&amp;$B236)&lt;&gt;20,"",IF(ISERROR(VLOOKUP(I$34&amp;$B236,'BASES DE DATOS'!$F$3:$J$1796,4,0))=TRUE,"",$B236&amp;" "&amp;VLOOKUP(I$34&amp;$B236,'BASES DE DATOS'!$F$3:$J$1796,4,0)))</f>
        <v>#REF!</v>
      </c>
      <c r="J236" t="e">
        <f>IF(LEN(J$34&amp;$B236)&lt;&gt;20,"",IF(ISERROR(VLOOKUP(J$34&amp;$B236,'BASES DE DATOS'!$F$3:$J$1796,4,0))=TRUE,"",$B236&amp;" "&amp;VLOOKUP(J$34&amp;$B236,'BASES DE DATOS'!$F$3:$J$1796,4,0)))</f>
        <v>#REF!</v>
      </c>
      <c r="K236" t="e">
        <f>IF(LEN(K$34&amp;$B236)&lt;&gt;20,"",IF(ISERROR(VLOOKUP(K$34&amp;$B236,'BASES DE DATOS'!$F$3:$J$1796,4,0))=TRUE,"",$B236&amp;" "&amp;VLOOKUP(K$34&amp;$B236,'BASES DE DATOS'!$F$3:$J$1796,4,0)))</f>
        <v>#REF!</v>
      </c>
      <c r="L236" t="e">
        <f>IF(LEN(L$34&amp;$B236)&lt;&gt;20,"",IF(ISERROR(VLOOKUP(L$34&amp;$B236,'BASES DE DATOS'!$F$3:$J$1796,4,0))=TRUE,"",$B236&amp;" "&amp;VLOOKUP(L$34&amp;$B236,'BASES DE DATOS'!$F$3:$J$1796,4,0)))</f>
        <v>#REF!</v>
      </c>
      <c r="M236" t="e">
        <f>IF(LEN(M$34&amp;$B236)&lt;&gt;20,"",IF(ISERROR(VLOOKUP(M$34&amp;$B236,'BASES DE DATOS'!$F$3:$J$1796,4,0))=TRUE,"",$B236&amp;" "&amp;VLOOKUP(M$34&amp;$B236,'BASES DE DATOS'!$F$3:$J$1796,4,0)))</f>
        <v>#REF!</v>
      </c>
      <c r="N236" t="e">
        <f>IF(LEN(N$34&amp;$B236)&lt;&gt;20,"",IF(ISERROR(VLOOKUP(N$34&amp;$B236,'BASES DE DATOS'!$F$3:$J$1796,4,0))=TRUE,"",$B236&amp;" "&amp;VLOOKUP(N$34&amp;$B236,'BASES DE DATOS'!$F$3:$J$1796,4,0)))</f>
        <v>#REF!</v>
      </c>
      <c r="O236" t="e">
        <f>IF(LEN(O$34&amp;$B236)&lt;&gt;20,"",IF(ISERROR(VLOOKUP(O$34&amp;$B236,'BASES DE DATOS'!$F$3:$J$1796,4,0))=TRUE,"",$B236&amp;" "&amp;VLOOKUP(O$34&amp;$B236,'BASES DE DATOS'!$F$3:$J$1796,4,0)))</f>
        <v>#REF!</v>
      </c>
      <c r="P236" t="e">
        <f>IF(LEN(P$34&amp;$B236)&lt;&gt;20,"",IF(ISERROR(VLOOKUP(P$34&amp;$B236,'BASES DE DATOS'!$F$3:$J$1796,4,0))=TRUE,"",$B236&amp;" "&amp;VLOOKUP(P$34&amp;$B236,'BASES DE DATOS'!$F$3:$J$1796,4,0)))</f>
        <v>#REF!</v>
      </c>
      <c r="Q236" t="e">
        <f>IF(LEN(Q$34&amp;$B236)&lt;&gt;20,"",IF(ISERROR(VLOOKUP(Q$34&amp;$B236,'BASES DE DATOS'!$F$3:$J$1796,4,0))=TRUE,"",$B236&amp;" "&amp;VLOOKUP(Q$34&amp;$B236,'BASES DE DATOS'!$F$3:$J$1796,4,0)))</f>
        <v>#REF!</v>
      </c>
      <c r="R236" t="e">
        <f>IF(LEN(R$34&amp;$B236)&lt;&gt;20,"",IF(ISERROR(VLOOKUP(R$34&amp;$B236,'BASES DE DATOS'!$F$3:$J$1796,4,0))=TRUE,"",$B236&amp;" "&amp;VLOOKUP(R$34&amp;$B236,'BASES DE DATOS'!$F$3:$J$1796,4,0)))</f>
        <v>#REF!</v>
      </c>
      <c r="S236" t="e">
        <f>IF(LEN(S$34&amp;$B236)&lt;&gt;20,"",IF(ISERROR(VLOOKUP(S$34&amp;$B236,'BASES DE DATOS'!$F$3:$J$1796,4,0))=TRUE,"",$B236&amp;" "&amp;VLOOKUP(S$34&amp;$B236,'BASES DE DATOS'!$F$3:$J$1796,4,0)))</f>
        <v>#REF!</v>
      </c>
      <c r="T236" t="e">
        <f>IF(LEN(T$34&amp;$B236)&lt;&gt;20,"",IF(ISERROR(VLOOKUP(T$34&amp;$B236,'BASES DE DATOS'!$F$3:$J$1796,4,0))=TRUE,"",$B236&amp;" "&amp;VLOOKUP(T$34&amp;$B236,'BASES DE DATOS'!$F$3:$J$1796,4,0)))</f>
        <v>#REF!</v>
      </c>
      <c r="U236" t="e">
        <f>IF(LEN(U$34&amp;$B236)&lt;&gt;20,"",IF(ISERROR(VLOOKUP(U$34&amp;$B236,'BASES DE DATOS'!$F$3:$J$1796,4,0))=TRUE,"",$B236&amp;" "&amp;VLOOKUP(U$34&amp;$B236,'BASES DE DATOS'!$F$3:$J$1796,4,0)))</f>
        <v>#REF!</v>
      </c>
      <c r="V236" t="e">
        <f>IF(LEN(V$34&amp;$B236)&lt;&gt;20,"",IF(ISERROR(VLOOKUP(V$34&amp;$B236,'BASES DE DATOS'!$F$3:$J$1796,4,0))=TRUE,"",$B236&amp;" "&amp;VLOOKUP(V$34&amp;$B236,'BASES DE DATOS'!$F$3:$J$1796,4,0)))</f>
        <v>#REF!</v>
      </c>
    </row>
    <row r="237" spans="1:22" x14ac:dyDescent="0.2">
      <c r="A237">
        <f t="shared" si="2"/>
        <v>1245</v>
      </c>
      <c r="B237" s="2" t="s">
        <v>1467</v>
      </c>
      <c r="C237" t="e">
        <f>IF(LEN(C$34&amp;$B237)&lt;&gt;20,"",IF(ISERROR(VLOOKUP(C$34&amp;$B237,'BASES DE DATOS'!$F$3:$J$1796,4,0))=TRUE,"",$B237&amp;" "&amp;VLOOKUP(C$34&amp;$B237,'BASES DE DATOS'!$F$3:$J$1796,4,0)))</f>
        <v>#REF!</v>
      </c>
      <c r="D237" t="e">
        <f>IF(LEN(D$34&amp;$B237)&lt;&gt;20,"",IF(ISERROR(VLOOKUP(D$34&amp;$B237,'BASES DE DATOS'!$F$3:$J$1796,4,0))=TRUE,"",$B237&amp;" "&amp;VLOOKUP(D$34&amp;$B237,'BASES DE DATOS'!$F$3:$J$1796,4,0)))</f>
        <v>#REF!</v>
      </c>
      <c r="E237" t="e">
        <f>IF(LEN(E$34&amp;$B237)&lt;&gt;20,"",IF(ISERROR(VLOOKUP(E$34&amp;$B237,'BASES DE DATOS'!$F$3:$J$1796,4,0))=TRUE,"",$B237&amp;" "&amp;VLOOKUP(E$34&amp;$B237,'BASES DE DATOS'!$F$3:$J$1796,4,0)))</f>
        <v>#REF!</v>
      </c>
      <c r="F237" t="e">
        <f>IF(LEN(F$34&amp;$B237)&lt;&gt;20,"",IF(ISERROR(VLOOKUP(F$34&amp;$B237,'BASES DE DATOS'!$F$3:$J$1796,4,0))=TRUE,"",$B237&amp;" "&amp;VLOOKUP(F$34&amp;$B237,'BASES DE DATOS'!$F$3:$J$1796,4,0)))</f>
        <v>#REF!</v>
      </c>
      <c r="G237" t="e">
        <f>IF(LEN(G$34&amp;$B237)&lt;&gt;20,"",IF(ISERROR(VLOOKUP(G$34&amp;$B237,'BASES DE DATOS'!$F$3:$J$1796,4,0))=TRUE,"",$B237&amp;" "&amp;VLOOKUP(G$34&amp;$B237,'BASES DE DATOS'!$F$3:$J$1796,4,0)))</f>
        <v>#REF!</v>
      </c>
      <c r="H237" t="e">
        <f>IF(LEN(H$34&amp;$B237)&lt;&gt;20,"",IF(ISERROR(VLOOKUP(H$34&amp;$B237,'BASES DE DATOS'!$F$3:$J$1796,4,0))=TRUE,"",$B237&amp;" "&amp;VLOOKUP(H$34&amp;$B237,'BASES DE DATOS'!$F$3:$J$1796,4,0)))</f>
        <v>#REF!</v>
      </c>
      <c r="I237" t="e">
        <f>IF(LEN(I$34&amp;$B237)&lt;&gt;20,"",IF(ISERROR(VLOOKUP(I$34&amp;$B237,'BASES DE DATOS'!$F$3:$J$1796,4,0))=TRUE,"",$B237&amp;" "&amp;VLOOKUP(I$34&amp;$B237,'BASES DE DATOS'!$F$3:$J$1796,4,0)))</f>
        <v>#REF!</v>
      </c>
      <c r="J237" t="e">
        <f>IF(LEN(J$34&amp;$B237)&lt;&gt;20,"",IF(ISERROR(VLOOKUP(J$34&amp;$B237,'BASES DE DATOS'!$F$3:$J$1796,4,0))=TRUE,"",$B237&amp;" "&amp;VLOOKUP(J$34&amp;$B237,'BASES DE DATOS'!$F$3:$J$1796,4,0)))</f>
        <v>#REF!</v>
      </c>
      <c r="K237" t="e">
        <f>IF(LEN(K$34&amp;$B237)&lt;&gt;20,"",IF(ISERROR(VLOOKUP(K$34&amp;$B237,'BASES DE DATOS'!$F$3:$J$1796,4,0))=TRUE,"",$B237&amp;" "&amp;VLOOKUP(K$34&amp;$B237,'BASES DE DATOS'!$F$3:$J$1796,4,0)))</f>
        <v>#REF!</v>
      </c>
      <c r="L237" t="e">
        <f>IF(LEN(L$34&amp;$B237)&lt;&gt;20,"",IF(ISERROR(VLOOKUP(L$34&amp;$B237,'BASES DE DATOS'!$F$3:$J$1796,4,0))=TRUE,"",$B237&amp;" "&amp;VLOOKUP(L$34&amp;$B237,'BASES DE DATOS'!$F$3:$J$1796,4,0)))</f>
        <v>#REF!</v>
      </c>
      <c r="M237" t="e">
        <f>IF(LEN(M$34&amp;$B237)&lt;&gt;20,"",IF(ISERROR(VLOOKUP(M$34&amp;$B237,'BASES DE DATOS'!$F$3:$J$1796,4,0))=TRUE,"",$B237&amp;" "&amp;VLOOKUP(M$34&amp;$B237,'BASES DE DATOS'!$F$3:$J$1796,4,0)))</f>
        <v>#REF!</v>
      </c>
      <c r="N237" t="e">
        <f>IF(LEN(N$34&amp;$B237)&lt;&gt;20,"",IF(ISERROR(VLOOKUP(N$34&amp;$B237,'BASES DE DATOS'!$F$3:$J$1796,4,0))=TRUE,"",$B237&amp;" "&amp;VLOOKUP(N$34&amp;$B237,'BASES DE DATOS'!$F$3:$J$1796,4,0)))</f>
        <v>#REF!</v>
      </c>
      <c r="O237" t="e">
        <f>IF(LEN(O$34&amp;$B237)&lt;&gt;20,"",IF(ISERROR(VLOOKUP(O$34&amp;$B237,'BASES DE DATOS'!$F$3:$J$1796,4,0))=TRUE,"",$B237&amp;" "&amp;VLOOKUP(O$34&amp;$B237,'BASES DE DATOS'!$F$3:$J$1796,4,0)))</f>
        <v>#REF!</v>
      </c>
      <c r="P237" t="e">
        <f>IF(LEN(P$34&amp;$B237)&lt;&gt;20,"",IF(ISERROR(VLOOKUP(P$34&amp;$B237,'BASES DE DATOS'!$F$3:$J$1796,4,0))=TRUE,"",$B237&amp;" "&amp;VLOOKUP(P$34&amp;$B237,'BASES DE DATOS'!$F$3:$J$1796,4,0)))</f>
        <v>#REF!</v>
      </c>
      <c r="Q237" t="e">
        <f>IF(LEN(Q$34&amp;$B237)&lt;&gt;20,"",IF(ISERROR(VLOOKUP(Q$34&amp;$B237,'BASES DE DATOS'!$F$3:$J$1796,4,0))=TRUE,"",$B237&amp;" "&amp;VLOOKUP(Q$34&amp;$B237,'BASES DE DATOS'!$F$3:$J$1796,4,0)))</f>
        <v>#REF!</v>
      </c>
      <c r="R237" t="e">
        <f>IF(LEN(R$34&amp;$B237)&lt;&gt;20,"",IF(ISERROR(VLOOKUP(R$34&amp;$B237,'BASES DE DATOS'!$F$3:$J$1796,4,0))=TRUE,"",$B237&amp;" "&amp;VLOOKUP(R$34&amp;$B237,'BASES DE DATOS'!$F$3:$J$1796,4,0)))</f>
        <v>#REF!</v>
      </c>
      <c r="S237" t="e">
        <f>IF(LEN(S$34&amp;$B237)&lt;&gt;20,"",IF(ISERROR(VLOOKUP(S$34&amp;$B237,'BASES DE DATOS'!$F$3:$J$1796,4,0))=TRUE,"",$B237&amp;" "&amp;VLOOKUP(S$34&amp;$B237,'BASES DE DATOS'!$F$3:$J$1796,4,0)))</f>
        <v>#REF!</v>
      </c>
      <c r="T237" t="e">
        <f>IF(LEN(T$34&amp;$B237)&lt;&gt;20,"",IF(ISERROR(VLOOKUP(T$34&amp;$B237,'BASES DE DATOS'!$F$3:$J$1796,4,0))=TRUE,"",$B237&amp;" "&amp;VLOOKUP(T$34&amp;$B237,'BASES DE DATOS'!$F$3:$J$1796,4,0)))</f>
        <v>#REF!</v>
      </c>
      <c r="U237" t="e">
        <f>IF(LEN(U$34&amp;$B237)&lt;&gt;20,"",IF(ISERROR(VLOOKUP(U$34&amp;$B237,'BASES DE DATOS'!$F$3:$J$1796,4,0))=TRUE,"",$B237&amp;" "&amp;VLOOKUP(U$34&amp;$B237,'BASES DE DATOS'!$F$3:$J$1796,4,0)))</f>
        <v>#REF!</v>
      </c>
      <c r="V237" t="e">
        <f>IF(LEN(V$34&amp;$B237)&lt;&gt;20,"",IF(ISERROR(VLOOKUP(V$34&amp;$B237,'BASES DE DATOS'!$F$3:$J$1796,4,0))=TRUE,"",$B237&amp;" "&amp;VLOOKUP(V$34&amp;$B237,'BASES DE DATOS'!$F$3:$J$1796,4,0)))</f>
        <v>#REF!</v>
      </c>
    </row>
    <row r="238" spans="1:22" x14ac:dyDescent="0.2">
      <c r="A238">
        <f t="shared" si="2"/>
        <v>1251</v>
      </c>
      <c r="B238" s="2" t="s">
        <v>1468</v>
      </c>
      <c r="C238" t="e">
        <f>IF(LEN(C$34&amp;$B238)&lt;&gt;20,"",IF(ISERROR(VLOOKUP(C$34&amp;$B238,'BASES DE DATOS'!$F$3:$J$1796,4,0))=TRUE,"",$B238&amp;" "&amp;VLOOKUP(C$34&amp;$B238,'BASES DE DATOS'!$F$3:$J$1796,4,0)))</f>
        <v>#REF!</v>
      </c>
      <c r="D238" t="e">
        <f>IF(LEN(D$34&amp;$B238)&lt;&gt;20,"",IF(ISERROR(VLOOKUP(D$34&amp;$B238,'BASES DE DATOS'!$F$3:$J$1796,4,0))=TRUE,"",$B238&amp;" "&amp;VLOOKUP(D$34&amp;$B238,'BASES DE DATOS'!$F$3:$J$1796,4,0)))</f>
        <v>#REF!</v>
      </c>
      <c r="E238" t="e">
        <f>IF(LEN(E$34&amp;$B238)&lt;&gt;20,"",IF(ISERROR(VLOOKUP(E$34&amp;$B238,'BASES DE DATOS'!$F$3:$J$1796,4,0))=TRUE,"",$B238&amp;" "&amp;VLOOKUP(E$34&amp;$B238,'BASES DE DATOS'!$F$3:$J$1796,4,0)))</f>
        <v>#REF!</v>
      </c>
      <c r="F238" t="e">
        <f>IF(LEN(F$34&amp;$B238)&lt;&gt;20,"",IF(ISERROR(VLOOKUP(F$34&amp;$B238,'BASES DE DATOS'!$F$3:$J$1796,4,0))=TRUE,"",$B238&amp;" "&amp;VLOOKUP(F$34&amp;$B238,'BASES DE DATOS'!$F$3:$J$1796,4,0)))</f>
        <v>#REF!</v>
      </c>
      <c r="G238" t="e">
        <f>IF(LEN(G$34&amp;$B238)&lt;&gt;20,"",IF(ISERROR(VLOOKUP(G$34&amp;$B238,'BASES DE DATOS'!$F$3:$J$1796,4,0))=TRUE,"",$B238&amp;" "&amp;VLOOKUP(G$34&amp;$B238,'BASES DE DATOS'!$F$3:$J$1796,4,0)))</f>
        <v>#REF!</v>
      </c>
      <c r="H238" t="e">
        <f>IF(LEN(H$34&amp;$B238)&lt;&gt;20,"",IF(ISERROR(VLOOKUP(H$34&amp;$B238,'BASES DE DATOS'!$F$3:$J$1796,4,0))=TRUE,"",$B238&amp;" "&amp;VLOOKUP(H$34&amp;$B238,'BASES DE DATOS'!$F$3:$J$1796,4,0)))</f>
        <v>#REF!</v>
      </c>
      <c r="I238" t="e">
        <f>IF(LEN(I$34&amp;$B238)&lt;&gt;20,"",IF(ISERROR(VLOOKUP(I$34&amp;$B238,'BASES DE DATOS'!$F$3:$J$1796,4,0))=TRUE,"",$B238&amp;" "&amp;VLOOKUP(I$34&amp;$B238,'BASES DE DATOS'!$F$3:$J$1796,4,0)))</f>
        <v>#REF!</v>
      </c>
      <c r="J238" t="e">
        <f>IF(LEN(J$34&amp;$B238)&lt;&gt;20,"",IF(ISERROR(VLOOKUP(J$34&amp;$B238,'BASES DE DATOS'!$F$3:$J$1796,4,0))=TRUE,"",$B238&amp;" "&amp;VLOOKUP(J$34&amp;$B238,'BASES DE DATOS'!$F$3:$J$1796,4,0)))</f>
        <v>#REF!</v>
      </c>
      <c r="K238" t="e">
        <f>IF(LEN(K$34&amp;$B238)&lt;&gt;20,"",IF(ISERROR(VLOOKUP(K$34&amp;$B238,'BASES DE DATOS'!$F$3:$J$1796,4,0))=TRUE,"",$B238&amp;" "&amp;VLOOKUP(K$34&amp;$B238,'BASES DE DATOS'!$F$3:$J$1796,4,0)))</f>
        <v>#REF!</v>
      </c>
      <c r="L238" t="e">
        <f>IF(LEN(L$34&amp;$B238)&lt;&gt;20,"",IF(ISERROR(VLOOKUP(L$34&amp;$B238,'BASES DE DATOS'!$F$3:$J$1796,4,0))=TRUE,"",$B238&amp;" "&amp;VLOOKUP(L$34&amp;$B238,'BASES DE DATOS'!$F$3:$J$1796,4,0)))</f>
        <v>#REF!</v>
      </c>
      <c r="M238" t="e">
        <f>IF(LEN(M$34&amp;$B238)&lt;&gt;20,"",IF(ISERROR(VLOOKUP(M$34&amp;$B238,'BASES DE DATOS'!$F$3:$J$1796,4,0))=TRUE,"",$B238&amp;" "&amp;VLOOKUP(M$34&amp;$B238,'BASES DE DATOS'!$F$3:$J$1796,4,0)))</f>
        <v>#REF!</v>
      </c>
      <c r="N238" t="e">
        <f>IF(LEN(N$34&amp;$B238)&lt;&gt;20,"",IF(ISERROR(VLOOKUP(N$34&amp;$B238,'BASES DE DATOS'!$F$3:$J$1796,4,0))=TRUE,"",$B238&amp;" "&amp;VLOOKUP(N$34&amp;$B238,'BASES DE DATOS'!$F$3:$J$1796,4,0)))</f>
        <v>#REF!</v>
      </c>
      <c r="O238" t="e">
        <f>IF(LEN(O$34&amp;$B238)&lt;&gt;20,"",IF(ISERROR(VLOOKUP(O$34&amp;$B238,'BASES DE DATOS'!$F$3:$J$1796,4,0))=TRUE,"",$B238&amp;" "&amp;VLOOKUP(O$34&amp;$B238,'BASES DE DATOS'!$F$3:$J$1796,4,0)))</f>
        <v>#REF!</v>
      </c>
      <c r="P238" t="e">
        <f>IF(LEN(P$34&amp;$B238)&lt;&gt;20,"",IF(ISERROR(VLOOKUP(P$34&amp;$B238,'BASES DE DATOS'!$F$3:$J$1796,4,0))=TRUE,"",$B238&amp;" "&amp;VLOOKUP(P$34&amp;$B238,'BASES DE DATOS'!$F$3:$J$1796,4,0)))</f>
        <v>#REF!</v>
      </c>
      <c r="Q238" t="e">
        <f>IF(LEN(Q$34&amp;$B238)&lt;&gt;20,"",IF(ISERROR(VLOOKUP(Q$34&amp;$B238,'BASES DE DATOS'!$F$3:$J$1796,4,0))=TRUE,"",$B238&amp;" "&amp;VLOOKUP(Q$34&amp;$B238,'BASES DE DATOS'!$F$3:$J$1796,4,0)))</f>
        <v>#REF!</v>
      </c>
      <c r="R238" t="e">
        <f>IF(LEN(R$34&amp;$B238)&lt;&gt;20,"",IF(ISERROR(VLOOKUP(R$34&amp;$B238,'BASES DE DATOS'!$F$3:$J$1796,4,0))=TRUE,"",$B238&amp;" "&amp;VLOOKUP(R$34&amp;$B238,'BASES DE DATOS'!$F$3:$J$1796,4,0)))</f>
        <v>#REF!</v>
      </c>
      <c r="S238" t="e">
        <f>IF(LEN(S$34&amp;$B238)&lt;&gt;20,"",IF(ISERROR(VLOOKUP(S$34&amp;$B238,'BASES DE DATOS'!$F$3:$J$1796,4,0))=TRUE,"",$B238&amp;" "&amp;VLOOKUP(S$34&amp;$B238,'BASES DE DATOS'!$F$3:$J$1796,4,0)))</f>
        <v>#REF!</v>
      </c>
      <c r="T238" t="e">
        <f>IF(LEN(T$34&amp;$B238)&lt;&gt;20,"",IF(ISERROR(VLOOKUP(T$34&amp;$B238,'BASES DE DATOS'!$F$3:$J$1796,4,0))=TRUE,"",$B238&amp;" "&amp;VLOOKUP(T$34&amp;$B238,'BASES DE DATOS'!$F$3:$J$1796,4,0)))</f>
        <v>#REF!</v>
      </c>
      <c r="U238" t="e">
        <f>IF(LEN(U$34&amp;$B238)&lt;&gt;20,"",IF(ISERROR(VLOOKUP(U$34&amp;$B238,'BASES DE DATOS'!$F$3:$J$1796,4,0))=TRUE,"",$B238&amp;" "&amp;VLOOKUP(U$34&amp;$B238,'BASES DE DATOS'!$F$3:$J$1796,4,0)))</f>
        <v>#REF!</v>
      </c>
      <c r="V238" t="e">
        <f>IF(LEN(V$34&amp;$B238)&lt;&gt;20,"",IF(ISERROR(VLOOKUP(V$34&amp;$B238,'BASES DE DATOS'!$F$3:$J$1796,4,0))=TRUE,"",$B238&amp;" "&amp;VLOOKUP(V$34&amp;$B238,'BASES DE DATOS'!$F$3:$J$1796,4,0)))</f>
        <v>#REF!</v>
      </c>
    </row>
    <row r="239" spans="1:22" x14ac:dyDescent="0.2">
      <c r="A239">
        <f t="shared" si="2"/>
        <v>1257</v>
      </c>
      <c r="B239" s="2" t="s">
        <v>1469</v>
      </c>
      <c r="C239" t="e">
        <f>IF(LEN(C$34&amp;$B239)&lt;&gt;20,"",IF(ISERROR(VLOOKUP(C$34&amp;$B239,'BASES DE DATOS'!$F$3:$J$1796,4,0))=TRUE,"",$B239&amp;" "&amp;VLOOKUP(C$34&amp;$B239,'BASES DE DATOS'!$F$3:$J$1796,4,0)))</f>
        <v>#REF!</v>
      </c>
      <c r="D239" t="e">
        <f>IF(LEN(D$34&amp;$B239)&lt;&gt;20,"",IF(ISERROR(VLOOKUP(D$34&amp;$B239,'BASES DE DATOS'!$F$3:$J$1796,4,0))=TRUE,"",$B239&amp;" "&amp;VLOOKUP(D$34&amp;$B239,'BASES DE DATOS'!$F$3:$J$1796,4,0)))</f>
        <v>#REF!</v>
      </c>
      <c r="E239" t="e">
        <f>IF(LEN(E$34&amp;$B239)&lt;&gt;20,"",IF(ISERROR(VLOOKUP(E$34&amp;$B239,'BASES DE DATOS'!$F$3:$J$1796,4,0))=TRUE,"",$B239&amp;" "&amp;VLOOKUP(E$34&amp;$B239,'BASES DE DATOS'!$F$3:$J$1796,4,0)))</f>
        <v>#REF!</v>
      </c>
      <c r="F239" t="e">
        <f>IF(LEN(F$34&amp;$B239)&lt;&gt;20,"",IF(ISERROR(VLOOKUP(F$34&amp;$B239,'BASES DE DATOS'!$F$3:$J$1796,4,0))=TRUE,"",$B239&amp;" "&amp;VLOOKUP(F$34&amp;$B239,'BASES DE DATOS'!$F$3:$J$1796,4,0)))</f>
        <v>#REF!</v>
      </c>
      <c r="G239" t="e">
        <f>IF(LEN(G$34&amp;$B239)&lt;&gt;20,"",IF(ISERROR(VLOOKUP(G$34&amp;$B239,'BASES DE DATOS'!$F$3:$J$1796,4,0))=TRUE,"",$B239&amp;" "&amp;VLOOKUP(G$34&amp;$B239,'BASES DE DATOS'!$F$3:$J$1796,4,0)))</f>
        <v>#REF!</v>
      </c>
      <c r="H239" t="e">
        <f>IF(LEN(H$34&amp;$B239)&lt;&gt;20,"",IF(ISERROR(VLOOKUP(H$34&amp;$B239,'BASES DE DATOS'!$F$3:$J$1796,4,0))=TRUE,"",$B239&amp;" "&amp;VLOOKUP(H$34&amp;$B239,'BASES DE DATOS'!$F$3:$J$1796,4,0)))</f>
        <v>#REF!</v>
      </c>
      <c r="I239" t="e">
        <f>IF(LEN(I$34&amp;$B239)&lt;&gt;20,"",IF(ISERROR(VLOOKUP(I$34&amp;$B239,'BASES DE DATOS'!$F$3:$J$1796,4,0))=TRUE,"",$B239&amp;" "&amp;VLOOKUP(I$34&amp;$B239,'BASES DE DATOS'!$F$3:$J$1796,4,0)))</f>
        <v>#REF!</v>
      </c>
      <c r="J239" t="e">
        <f>IF(LEN(J$34&amp;$B239)&lt;&gt;20,"",IF(ISERROR(VLOOKUP(J$34&amp;$B239,'BASES DE DATOS'!$F$3:$J$1796,4,0))=TRUE,"",$B239&amp;" "&amp;VLOOKUP(J$34&amp;$B239,'BASES DE DATOS'!$F$3:$J$1796,4,0)))</f>
        <v>#REF!</v>
      </c>
      <c r="K239" t="e">
        <f>IF(LEN(K$34&amp;$B239)&lt;&gt;20,"",IF(ISERROR(VLOOKUP(K$34&amp;$B239,'BASES DE DATOS'!$F$3:$J$1796,4,0))=TRUE,"",$B239&amp;" "&amp;VLOOKUP(K$34&amp;$B239,'BASES DE DATOS'!$F$3:$J$1796,4,0)))</f>
        <v>#REF!</v>
      </c>
      <c r="L239" t="e">
        <f>IF(LEN(L$34&amp;$B239)&lt;&gt;20,"",IF(ISERROR(VLOOKUP(L$34&amp;$B239,'BASES DE DATOS'!$F$3:$J$1796,4,0))=TRUE,"",$B239&amp;" "&amp;VLOOKUP(L$34&amp;$B239,'BASES DE DATOS'!$F$3:$J$1796,4,0)))</f>
        <v>#REF!</v>
      </c>
      <c r="M239" t="e">
        <f>IF(LEN(M$34&amp;$B239)&lt;&gt;20,"",IF(ISERROR(VLOOKUP(M$34&amp;$B239,'BASES DE DATOS'!$F$3:$J$1796,4,0))=TRUE,"",$B239&amp;" "&amp;VLOOKUP(M$34&amp;$B239,'BASES DE DATOS'!$F$3:$J$1796,4,0)))</f>
        <v>#REF!</v>
      </c>
      <c r="N239" t="e">
        <f>IF(LEN(N$34&amp;$B239)&lt;&gt;20,"",IF(ISERROR(VLOOKUP(N$34&amp;$B239,'BASES DE DATOS'!$F$3:$J$1796,4,0))=TRUE,"",$B239&amp;" "&amp;VLOOKUP(N$34&amp;$B239,'BASES DE DATOS'!$F$3:$J$1796,4,0)))</f>
        <v>#REF!</v>
      </c>
      <c r="O239" t="e">
        <f>IF(LEN(O$34&amp;$B239)&lt;&gt;20,"",IF(ISERROR(VLOOKUP(O$34&amp;$B239,'BASES DE DATOS'!$F$3:$J$1796,4,0))=TRUE,"",$B239&amp;" "&amp;VLOOKUP(O$34&amp;$B239,'BASES DE DATOS'!$F$3:$J$1796,4,0)))</f>
        <v>#REF!</v>
      </c>
      <c r="P239" t="e">
        <f>IF(LEN(P$34&amp;$B239)&lt;&gt;20,"",IF(ISERROR(VLOOKUP(P$34&amp;$B239,'BASES DE DATOS'!$F$3:$J$1796,4,0))=TRUE,"",$B239&amp;" "&amp;VLOOKUP(P$34&amp;$B239,'BASES DE DATOS'!$F$3:$J$1796,4,0)))</f>
        <v>#REF!</v>
      </c>
      <c r="Q239" t="e">
        <f>IF(LEN(Q$34&amp;$B239)&lt;&gt;20,"",IF(ISERROR(VLOOKUP(Q$34&amp;$B239,'BASES DE DATOS'!$F$3:$J$1796,4,0))=TRUE,"",$B239&amp;" "&amp;VLOOKUP(Q$34&amp;$B239,'BASES DE DATOS'!$F$3:$J$1796,4,0)))</f>
        <v>#REF!</v>
      </c>
      <c r="R239" t="e">
        <f>IF(LEN(R$34&amp;$B239)&lt;&gt;20,"",IF(ISERROR(VLOOKUP(R$34&amp;$B239,'BASES DE DATOS'!$F$3:$J$1796,4,0))=TRUE,"",$B239&amp;" "&amp;VLOOKUP(R$34&amp;$B239,'BASES DE DATOS'!$F$3:$J$1796,4,0)))</f>
        <v>#REF!</v>
      </c>
      <c r="S239" t="e">
        <f>IF(LEN(S$34&amp;$B239)&lt;&gt;20,"",IF(ISERROR(VLOOKUP(S$34&amp;$B239,'BASES DE DATOS'!$F$3:$J$1796,4,0))=TRUE,"",$B239&amp;" "&amp;VLOOKUP(S$34&amp;$B239,'BASES DE DATOS'!$F$3:$J$1796,4,0)))</f>
        <v>#REF!</v>
      </c>
      <c r="T239" t="e">
        <f>IF(LEN(T$34&amp;$B239)&lt;&gt;20,"",IF(ISERROR(VLOOKUP(T$34&amp;$B239,'BASES DE DATOS'!$F$3:$J$1796,4,0))=TRUE,"",$B239&amp;" "&amp;VLOOKUP(T$34&amp;$B239,'BASES DE DATOS'!$F$3:$J$1796,4,0)))</f>
        <v>#REF!</v>
      </c>
      <c r="U239" t="e">
        <f>IF(LEN(U$34&amp;$B239)&lt;&gt;20,"",IF(ISERROR(VLOOKUP(U$34&amp;$B239,'BASES DE DATOS'!$F$3:$J$1796,4,0))=TRUE,"",$B239&amp;" "&amp;VLOOKUP(U$34&amp;$B239,'BASES DE DATOS'!$F$3:$J$1796,4,0)))</f>
        <v>#REF!</v>
      </c>
      <c r="V239" t="e">
        <f>IF(LEN(V$34&amp;$B239)&lt;&gt;20,"",IF(ISERROR(VLOOKUP(V$34&amp;$B239,'BASES DE DATOS'!$F$3:$J$1796,4,0))=TRUE,"",$B239&amp;" "&amp;VLOOKUP(V$34&amp;$B239,'BASES DE DATOS'!$F$3:$J$1796,4,0)))</f>
        <v>#REF!</v>
      </c>
    </row>
    <row r="240" spans="1:22" x14ac:dyDescent="0.2">
      <c r="A240">
        <f t="shared" si="2"/>
        <v>1263</v>
      </c>
      <c r="B240" s="2" t="s">
        <v>1470</v>
      </c>
      <c r="C240" t="e">
        <f>IF(LEN(C$34&amp;$B240)&lt;&gt;20,"",IF(ISERROR(VLOOKUP(C$34&amp;$B240,'BASES DE DATOS'!$F$3:$J$1796,4,0))=TRUE,"",$B240&amp;" "&amp;VLOOKUP(C$34&amp;$B240,'BASES DE DATOS'!$F$3:$J$1796,4,0)))</f>
        <v>#REF!</v>
      </c>
      <c r="D240" t="e">
        <f>IF(LEN(D$34&amp;$B240)&lt;&gt;20,"",IF(ISERROR(VLOOKUP(D$34&amp;$B240,'BASES DE DATOS'!$F$3:$J$1796,4,0))=TRUE,"",$B240&amp;" "&amp;VLOOKUP(D$34&amp;$B240,'BASES DE DATOS'!$F$3:$J$1796,4,0)))</f>
        <v>#REF!</v>
      </c>
      <c r="E240" t="e">
        <f>IF(LEN(E$34&amp;$B240)&lt;&gt;20,"",IF(ISERROR(VLOOKUP(E$34&amp;$B240,'BASES DE DATOS'!$F$3:$J$1796,4,0))=TRUE,"",$B240&amp;" "&amp;VLOOKUP(E$34&amp;$B240,'BASES DE DATOS'!$F$3:$J$1796,4,0)))</f>
        <v>#REF!</v>
      </c>
      <c r="F240" t="e">
        <f>IF(LEN(F$34&amp;$B240)&lt;&gt;20,"",IF(ISERROR(VLOOKUP(F$34&amp;$B240,'BASES DE DATOS'!$F$3:$J$1796,4,0))=TRUE,"",$B240&amp;" "&amp;VLOOKUP(F$34&amp;$B240,'BASES DE DATOS'!$F$3:$J$1796,4,0)))</f>
        <v>#REF!</v>
      </c>
      <c r="G240" t="e">
        <f>IF(LEN(G$34&amp;$B240)&lt;&gt;20,"",IF(ISERROR(VLOOKUP(G$34&amp;$B240,'BASES DE DATOS'!$F$3:$J$1796,4,0))=TRUE,"",$B240&amp;" "&amp;VLOOKUP(G$34&amp;$B240,'BASES DE DATOS'!$F$3:$J$1796,4,0)))</f>
        <v>#REF!</v>
      </c>
      <c r="H240" t="e">
        <f>IF(LEN(H$34&amp;$B240)&lt;&gt;20,"",IF(ISERROR(VLOOKUP(H$34&amp;$B240,'BASES DE DATOS'!$F$3:$J$1796,4,0))=TRUE,"",$B240&amp;" "&amp;VLOOKUP(H$34&amp;$B240,'BASES DE DATOS'!$F$3:$J$1796,4,0)))</f>
        <v>#REF!</v>
      </c>
      <c r="I240" t="e">
        <f>IF(LEN(I$34&amp;$B240)&lt;&gt;20,"",IF(ISERROR(VLOOKUP(I$34&amp;$B240,'BASES DE DATOS'!$F$3:$J$1796,4,0))=TRUE,"",$B240&amp;" "&amp;VLOOKUP(I$34&amp;$B240,'BASES DE DATOS'!$F$3:$J$1796,4,0)))</f>
        <v>#REF!</v>
      </c>
      <c r="J240" t="e">
        <f>IF(LEN(J$34&amp;$B240)&lt;&gt;20,"",IF(ISERROR(VLOOKUP(J$34&amp;$B240,'BASES DE DATOS'!$F$3:$J$1796,4,0))=TRUE,"",$B240&amp;" "&amp;VLOOKUP(J$34&amp;$B240,'BASES DE DATOS'!$F$3:$J$1796,4,0)))</f>
        <v>#REF!</v>
      </c>
      <c r="K240" t="e">
        <f>IF(LEN(K$34&amp;$B240)&lt;&gt;20,"",IF(ISERROR(VLOOKUP(K$34&amp;$B240,'BASES DE DATOS'!$F$3:$J$1796,4,0))=TRUE,"",$B240&amp;" "&amp;VLOOKUP(K$34&amp;$B240,'BASES DE DATOS'!$F$3:$J$1796,4,0)))</f>
        <v>#REF!</v>
      </c>
      <c r="L240" t="e">
        <f>IF(LEN(L$34&amp;$B240)&lt;&gt;20,"",IF(ISERROR(VLOOKUP(L$34&amp;$B240,'BASES DE DATOS'!$F$3:$J$1796,4,0))=TRUE,"",$B240&amp;" "&amp;VLOOKUP(L$34&amp;$B240,'BASES DE DATOS'!$F$3:$J$1796,4,0)))</f>
        <v>#REF!</v>
      </c>
      <c r="M240" t="e">
        <f>IF(LEN(M$34&amp;$B240)&lt;&gt;20,"",IF(ISERROR(VLOOKUP(M$34&amp;$B240,'BASES DE DATOS'!$F$3:$J$1796,4,0))=TRUE,"",$B240&amp;" "&amp;VLOOKUP(M$34&amp;$B240,'BASES DE DATOS'!$F$3:$J$1796,4,0)))</f>
        <v>#REF!</v>
      </c>
      <c r="N240" t="e">
        <f>IF(LEN(N$34&amp;$B240)&lt;&gt;20,"",IF(ISERROR(VLOOKUP(N$34&amp;$B240,'BASES DE DATOS'!$F$3:$J$1796,4,0))=TRUE,"",$B240&amp;" "&amp;VLOOKUP(N$34&amp;$B240,'BASES DE DATOS'!$F$3:$J$1796,4,0)))</f>
        <v>#REF!</v>
      </c>
      <c r="O240" t="e">
        <f>IF(LEN(O$34&amp;$B240)&lt;&gt;20,"",IF(ISERROR(VLOOKUP(O$34&amp;$B240,'BASES DE DATOS'!$F$3:$J$1796,4,0))=TRUE,"",$B240&amp;" "&amp;VLOOKUP(O$34&amp;$B240,'BASES DE DATOS'!$F$3:$J$1796,4,0)))</f>
        <v>#REF!</v>
      </c>
      <c r="P240" t="e">
        <f>IF(LEN(P$34&amp;$B240)&lt;&gt;20,"",IF(ISERROR(VLOOKUP(P$34&amp;$B240,'BASES DE DATOS'!$F$3:$J$1796,4,0))=TRUE,"",$B240&amp;" "&amp;VLOOKUP(P$34&amp;$B240,'BASES DE DATOS'!$F$3:$J$1796,4,0)))</f>
        <v>#REF!</v>
      </c>
      <c r="Q240" t="e">
        <f>IF(LEN(Q$34&amp;$B240)&lt;&gt;20,"",IF(ISERROR(VLOOKUP(Q$34&amp;$B240,'BASES DE DATOS'!$F$3:$J$1796,4,0))=TRUE,"",$B240&amp;" "&amp;VLOOKUP(Q$34&amp;$B240,'BASES DE DATOS'!$F$3:$J$1796,4,0)))</f>
        <v>#REF!</v>
      </c>
      <c r="R240" t="e">
        <f>IF(LEN(R$34&amp;$B240)&lt;&gt;20,"",IF(ISERROR(VLOOKUP(R$34&amp;$B240,'BASES DE DATOS'!$F$3:$J$1796,4,0))=TRUE,"",$B240&amp;" "&amp;VLOOKUP(R$34&amp;$B240,'BASES DE DATOS'!$F$3:$J$1796,4,0)))</f>
        <v>#REF!</v>
      </c>
      <c r="S240" t="e">
        <f>IF(LEN(S$34&amp;$B240)&lt;&gt;20,"",IF(ISERROR(VLOOKUP(S$34&amp;$B240,'BASES DE DATOS'!$F$3:$J$1796,4,0))=TRUE,"",$B240&amp;" "&amp;VLOOKUP(S$34&amp;$B240,'BASES DE DATOS'!$F$3:$J$1796,4,0)))</f>
        <v>#REF!</v>
      </c>
      <c r="T240" t="e">
        <f>IF(LEN(T$34&amp;$B240)&lt;&gt;20,"",IF(ISERROR(VLOOKUP(T$34&amp;$B240,'BASES DE DATOS'!$F$3:$J$1796,4,0))=TRUE,"",$B240&amp;" "&amp;VLOOKUP(T$34&amp;$B240,'BASES DE DATOS'!$F$3:$J$1796,4,0)))</f>
        <v>#REF!</v>
      </c>
      <c r="U240" t="e">
        <f>IF(LEN(U$34&amp;$B240)&lt;&gt;20,"",IF(ISERROR(VLOOKUP(U$34&amp;$B240,'BASES DE DATOS'!$F$3:$J$1796,4,0))=TRUE,"",$B240&amp;" "&amp;VLOOKUP(U$34&amp;$B240,'BASES DE DATOS'!$F$3:$J$1796,4,0)))</f>
        <v>#REF!</v>
      </c>
      <c r="V240" t="e">
        <f>IF(LEN(V$34&amp;$B240)&lt;&gt;20,"",IF(ISERROR(VLOOKUP(V$34&amp;$B240,'BASES DE DATOS'!$F$3:$J$1796,4,0))=TRUE,"",$B240&amp;" "&amp;VLOOKUP(V$34&amp;$B240,'BASES DE DATOS'!$F$3:$J$1796,4,0)))</f>
        <v>#REF!</v>
      </c>
    </row>
    <row r="241" spans="1:22" x14ac:dyDescent="0.2">
      <c r="A241">
        <f t="shared" si="2"/>
        <v>1269</v>
      </c>
      <c r="B241" s="2" t="s">
        <v>1471</v>
      </c>
      <c r="C241" t="e">
        <f>IF(LEN(C$34&amp;$B241)&lt;&gt;20,"",IF(ISERROR(VLOOKUP(C$34&amp;$B241,'BASES DE DATOS'!$F$3:$J$1796,4,0))=TRUE,"",$B241&amp;" "&amp;VLOOKUP(C$34&amp;$B241,'BASES DE DATOS'!$F$3:$J$1796,4,0)))</f>
        <v>#REF!</v>
      </c>
      <c r="D241" t="e">
        <f>IF(LEN(D$34&amp;$B241)&lt;&gt;20,"",IF(ISERROR(VLOOKUP(D$34&amp;$B241,'BASES DE DATOS'!$F$3:$J$1796,4,0))=TRUE,"",$B241&amp;" "&amp;VLOOKUP(D$34&amp;$B241,'BASES DE DATOS'!$F$3:$J$1796,4,0)))</f>
        <v>#REF!</v>
      </c>
      <c r="E241" t="e">
        <f>IF(LEN(E$34&amp;$B241)&lt;&gt;20,"",IF(ISERROR(VLOOKUP(E$34&amp;$B241,'BASES DE DATOS'!$F$3:$J$1796,4,0))=TRUE,"",$B241&amp;" "&amp;VLOOKUP(E$34&amp;$B241,'BASES DE DATOS'!$F$3:$J$1796,4,0)))</f>
        <v>#REF!</v>
      </c>
      <c r="F241" t="e">
        <f>IF(LEN(F$34&amp;$B241)&lt;&gt;20,"",IF(ISERROR(VLOOKUP(F$34&amp;$B241,'BASES DE DATOS'!$F$3:$J$1796,4,0))=TRUE,"",$B241&amp;" "&amp;VLOOKUP(F$34&amp;$B241,'BASES DE DATOS'!$F$3:$J$1796,4,0)))</f>
        <v>#REF!</v>
      </c>
      <c r="G241" t="e">
        <f>IF(LEN(G$34&amp;$B241)&lt;&gt;20,"",IF(ISERROR(VLOOKUP(G$34&amp;$B241,'BASES DE DATOS'!$F$3:$J$1796,4,0))=TRUE,"",$B241&amp;" "&amp;VLOOKUP(G$34&amp;$B241,'BASES DE DATOS'!$F$3:$J$1796,4,0)))</f>
        <v>#REF!</v>
      </c>
      <c r="H241" t="e">
        <f>IF(LEN(H$34&amp;$B241)&lt;&gt;20,"",IF(ISERROR(VLOOKUP(H$34&amp;$B241,'BASES DE DATOS'!$F$3:$J$1796,4,0))=TRUE,"",$B241&amp;" "&amp;VLOOKUP(H$34&amp;$B241,'BASES DE DATOS'!$F$3:$J$1796,4,0)))</f>
        <v>#REF!</v>
      </c>
      <c r="I241" t="e">
        <f>IF(LEN(I$34&amp;$B241)&lt;&gt;20,"",IF(ISERROR(VLOOKUP(I$34&amp;$B241,'BASES DE DATOS'!$F$3:$J$1796,4,0))=TRUE,"",$B241&amp;" "&amp;VLOOKUP(I$34&amp;$B241,'BASES DE DATOS'!$F$3:$J$1796,4,0)))</f>
        <v>#REF!</v>
      </c>
      <c r="J241" t="e">
        <f>IF(LEN(J$34&amp;$B241)&lt;&gt;20,"",IF(ISERROR(VLOOKUP(J$34&amp;$B241,'BASES DE DATOS'!$F$3:$J$1796,4,0))=TRUE,"",$B241&amp;" "&amp;VLOOKUP(J$34&amp;$B241,'BASES DE DATOS'!$F$3:$J$1796,4,0)))</f>
        <v>#REF!</v>
      </c>
      <c r="K241" t="e">
        <f>IF(LEN(K$34&amp;$B241)&lt;&gt;20,"",IF(ISERROR(VLOOKUP(K$34&amp;$B241,'BASES DE DATOS'!$F$3:$J$1796,4,0))=TRUE,"",$B241&amp;" "&amp;VLOOKUP(K$34&amp;$B241,'BASES DE DATOS'!$F$3:$J$1796,4,0)))</f>
        <v>#REF!</v>
      </c>
      <c r="L241" t="e">
        <f>IF(LEN(L$34&amp;$B241)&lt;&gt;20,"",IF(ISERROR(VLOOKUP(L$34&amp;$B241,'BASES DE DATOS'!$F$3:$J$1796,4,0))=TRUE,"",$B241&amp;" "&amp;VLOOKUP(L$34&amp;$B241,'BASES DE DATOS'!$F$3:$J$1796,4,0)))</f>
        <v>#REF!</v>
      </c>
      <c r="M241" t="e">
        <f>IF(LEN(M$34&amp;$B241)&lt;&gt;20,"",IF(ISERROR(VLOOKUP(M$34&amp;$B241,'BASES DE DATOS'!$F$3:$J$1796,4,0))=TRUE,"",$B241&amp;" "&amp;VLOOKUP(M$34&amp;$B241,'BASES DE DATOS'!$F$3:$J$1796,4,0)))</f>
        <v>#REF!</v>
      </c>
      <c r="N241" t="e">
        <f>IF(LEN(N$34&amp;$B241)&lt;&gt;20,"",IF(ISERROR(VLOOKUP(N$34&amp;$B241,'BASES DE DATOS'!$F$3:$J$1796,4,0))=TRUE,"",$B241&amp;" "&amp;VLOOKUP(N$34&amp;$B241,'BASES DE DATOS'!$F$3:$J$1796,4,0)))</f>
        <v>#REF!</v>
      </c>
      <c r="O241" t="e">
        <f>IF(LEN(O$34&amp;$B241)&lt;&gt;20,"",IF(ISERROR(VLOOKUP(O$34&amp;$B241,'BASES DE DATOS'!$F$3:$J$1796,4,0))=TRUE,"",$B241&amp;" "&amp;VLOOKUP(O$34&amp;$B241,'BASES DE DATOS'!$F$3:$J$1796,4,0)))</f>
        <v>#REF!</v>
      </c>
      <c r="P241" t="e">
        <f>IF(LEN(P$34&amp;$B241)&lt;&gt;20,"",IF(ISERROR(VLOOKUP(P$34&amp;$B241,'BASES DE DATOS'!$F$3:$J$1796,4,0))=TRUE,"",$B241&amp;" "&amp;VLOOKUP(P$34&amp;$B241,'BASES DE DATOS'!$F$3:$J$1796,4,0)))</f>
        <v>#REF!</v>
      </c>
      <c r="Q241" t="e">
        <f>IF(LEN(Q$34&amp;$B241)&lt;&gt;20,"",IF(ISERROR(VLOOKUP(Q$34&amp;$B241,'BASES DE DATOS'!$F$3:$J$1796,4,0))=TRUE,"",$B241&amp;" "&amp;VLOOKUP(Q$34&amp;$B241,'BASES DE DATOS'!$F$3:$J$1796,4,0)))</f>
        <v>#REF!</v>
      </c>
      <c r="R241" t="e">
        <f>IF(LEN(R$34&amp;$B241)&lt;&gt;20,"",IF(ISERROR(VLOOKUP(R$34&amp;$B241,'BASES DE DATOS'!$F$3:$J$1796,4,0))=TRUE,"",$B241&amp;" "&amp;VLOOKUP(R$34&amp;$B241,'BASES DE DATOS'!$F$3:$J$1796,4,0)))</f>
        <v>#REF!</v>
      </c>
      <c r="S241" t="e">
        <f>IF(LEN(S$34&amp;$B241)&lt;&gt;20,"",IF(ISERROR(VLOOKUP(S$34&amp;$B241,'BASES DE DATOS'!$F$3:$J$1796,4,0))=TRUE,"",$B241&amp;" "&amp;VLOOKUP(S$34&amp;$B241,'BASES DE DATOS'!$F$3:$J$1796,4,0)))</f>
        <v>#REF!</v>
      </c>
      <c r="T241" t="e">
        <f>IF(LEN(T$34&amp;$B241)&lt;&gt;20,"",IF(ISERROR(VLOOKUP(T$34&amp;$B241,'BASES DE DATOS'!$F$3:$J$1796,4,0))=TRUE,"",$B241&amp;" "&amp;VLOOKUP(T$34&amp;$B241,'BASES DE DATOS'!$F$3:$J$1796,4,0)))</f>
        <v>#REF!</v>
      </c>
      <c r="U241" t="e">
        <f>IF(LEN(U$34&amp;$B241)&lt;&gt;20,"",IF(ISERROR(VLOOKUP(U$34&amp;$B241,'BASES DE DATOS'!$F$3:$J$1796,4,0))=TRUE,"",$B241&amp;" "&amp;VLOOKUP(U$34&amp;$B241,'BASES DE DATOS'!$F$3:$J$1796,4,0)))</f>
        <v>#REF!</v>
      </c>
      <c r="V241" t="e">
        <f>IF(LEN(V$34&amp;$B241)&lt;&gt;20,"",IF(ISERROR(VLOOKUP(V$34&amp;$B241,'BASES DE DATOS'!$F$3:$J$1796,4,0))=TRUE,"",$B241&amp;" "&amp;VLOOKUP(V$34&amp;$B241,'BASES DE DATOS'!$F$3:$J$1796,4,0)))</f>
        <v>#REF!</v>
      </c>
    </row>
    <row r="242" spans="1:22" x14ac:dyDescent="0.2">
      <c r="A242">
        <f t="shared" si="2"/>
        <v>1275</v>
      </c>
      <c r="B242" s="2" t="s">
        <v>1472</v>
      </c>
      <c r="C242" t="e">
        <f>IF(LEN(C$34&amp;$B242)&lt;&gt;20,"",IF(ISERROR(VLOOKUP(C$34&amp;$B242,'BASES DE DATOS'!$F$3:$J$1796,4,0))=TRUE,"",$B242&amp;" "&amp;VLOOKUP(C$34&amp;$B242,'BASES DE DATOS'!$F$3:$J$1796,4,0)))</f>
        <v>#REF!</v>
      </c>
      <c r="D242" t="e">
        <f>IF(LEN(D$34&amp;$B242)&lt;&gt;20,"",IF(ISERROR(VLOOKUP(D$34&amp;$B242,'BASES DE DATOS'!$F$3:$J$1796,4,0))=TRUE,"",$B242&amp;" "&amp;VLOOKUP(D$34&amp;$B242,'BASES DE DATOS'!$F$3:$J$1796,4,0)))</f>
        <v>#REF!</v>
      </c>
      <c r="E242" t="e">
        <f>IF(LEN(E$34&amp;$B242)&lt;&gt;20,"",IF(ISERROR(VLOOKUP(E$34&amp;$B242,'BASES DE DATOS'!$F$3:$J$1796,4,0))=TRUE,"",$B242&amp;" "&amp;VLOOKUP(E$34&amp;$B242,'BASES DE DATOS'!$F$3:$J$1796,4,0)))</f>
        <v>#REF!</v>
      </c>
      <c r="F242" t="e">
        <f>IF(LEN(F$34&amp;$B242)&lt;&gt;20,"",IF(ISERROR(VLOOKUP(F$34&amp;$B242,'BASES DE DATOS'!$F$3:$J$1796,4,0))=TRUE,"",$B242&amp;" "&amp;VLOOKUP(F$34&amp;$B242,'BASES DE DATOS'!$F$3:$J$1796,4,0)))</f>
        <v>#REF!</v>
      </c>
      <c r="G242" t="e">
        <f>IF(LEN(G$34&amp;$B242)&lt;&gt;20,"",IF(ISERROR(VLOOKUP(G$34&amp;$B242,'BASES DE DATOS'!$F$3:$J$1796,4,0))=TRUE,"",$B242&amp;" "&amp;VLOOKUP(G$34&amp;$B242,'BASES DE DATOS'!$F$3:$J$1796,4,0)))</f>
        <v>#REF!</v>
      </c>
      <c r="H242" t="e">
        <f>IF(LEN(H$34&amp;$B242)&lt;&gt;20,"",IF(ISERROR(VLOOKUP(H$34&amp;$B242,'BASES DE DATOS'!$F$3:$J$1796,4,0))=TRUE,"",$B242&amp;" "&amp;VLOOKUP(H$34&amp;$B242,'BASES DE DATOS'!$F$3:$J$1796,4,0)))</f>
        <v>#REF!</v>
      </c>
      <c r="I242" t="e">
        <f>IF(LEN(I$34&amp;$B242)&lt;&gt;20,"",IF(ISERROR(VLOOKUP(I$34&amp;$B242,'BASES DE DATOS'!$F$3:$J$1796,4,0))=TRUE,"",$B242&amp;" "&amp;VLOOKUP(I$34&amp;$B242,'BASES DE DATOS'!$F$3:$J$1796,4,0)))</f>
        <v>#REF!</v>
      </c>
      <c r="J242" t="e">
        <f>IF(LEN(J$34&amp;$B242)&lt;&gt;20,"",IF(ISERROR(VLOOKUP(J$34&amp;$B242,'BASES DE DATOS'!$F$3:$J$1796,4,0))=TRUE,"",$B242&amp;" "&amp;VLOOKUP(J$34&amp;$B242,'BASES DE DATOS'!$F$3:$J$1796,4,0)))</f>
        <v>#REF!</v>
      </c>
      <c r="K242" t="e">
        <f>IF(LEN(K$34&amp;$B242)&lt;&gt;20,"",IF(ISERROR(VLOOKUP(K$34&amp;$B242,'BASES DE DATOS'!$F$3:$J$1796,4,0))=TRUE,"",$B242&amp;" "&amp;VLOOKUP(K$34&amp;$B242,'BASES DE DATOS'!$F$3:$J$1796,4,0)))</f>
        <v>#REF!</v>
      </c>
      <c r="L242" t="e">
        <f>IF(LEN(L$34&amp;$B242)&lt;&gt;20,"",IF(ISERROR(VLOOKUP(L$34&amp;$B242,'BASES DE DATOS'!$F$3:$J$1796,4,0))=TRUE,"",$B242&amp;" "&amp;VLOOKUP(L$34&amp;$B242,'BASES DE DATOS'!$F$3:$J$1796,4,0)))</f>
        <v>#REF!</v>
      </c>
      <c r="M242" t="e">
        <f>IF(LEN(M$34&amp;$B242)&lt;&gt;20,"",IF(ISERROR(VLOOKUP(M$34&amp;$B242,'BASES DE DATOS'!$F$3:$J$1796,4,0))=TRUE,"",$B242&amp;" "&amp;VLOOKUP(M$34&amp;$B242,'BASES DE DATOS'!$F$3:$J$1796,4,0)))</f>
        <v>#REF!</v>
      </c>
      <c r="N242" t="e">
        <f>IF(LEN(N$34&amp;$B242)&lt;&gt;20,"",IF(ISERROR(VLOOKUP(N$34&amp;$B242,'BASES DE DATOS'!$F$3:$J$1796,4,0))=TRUE,"",$B242&amp;" "&amp;VLOOKUP(N$34&amp;$B242,'BASES DE DATOS'!$F$3:$J$1796,4,0)))</f>
        <v>#REF!</v>
      </c>
      <c r="O242" t="e">
        <f>IF(LEN(O$34&amp;$B242)&lt;&gt;20,"",IF(ISERROR(VLOOKUP(O$34&amp;$B242,'BASES DE DATOS'!$F$3:$J$1796,4,0))=TRUE,"",$B242&amp;" "&amp;VLOOKUP(O$34&amp;$B242,'BASES DE DATOS'!$F$3:$J$1796,4,0)))</f>
        <v>#REF!</v>
      </c>
      <c r="P242" t="e">
        <f>IF(LEN(P$34&amp;$B242)&lt;&gt;20,"",IF(ISERROR(VLOOKUP(P$34&amp;$B242,'BASES DE DATOS'!$F$3:$J$1796,4,0))=TRUE,"",$B242&amp;" "&amp;VLOOKUP(P$34&amp;$B242,'BASES DE DATOS'!$F$3:$J$1796,4,0)))</f>
        <v>#REF!</v>
      </c>
      <c r="Q242" t="e">
        <f>IF(LEN(Q$34&amp;$B242)&lt;&gt;20,"",IF(ISERROR(VLOOKUP(Q$34&amp;$B242,'BASES DE DATOS'!$F$3:$J$1796,4,0))=TRUE,"",$B242&amp;" "&amp;VLOOKUP(Q$34&amp;$B242,'BASES DE DATOS'!$F$3:$J$1796,4,0)))</f>
        <v>#REF!</v>
      </c>
      <c r="R242" t="e">
        <f>IF(LEN(R$34&amp;$B242)&lt;&gt;20,"",IF(ISERROR(VLOOKUP(R$34&amp;$B242,'BASES DE DATOS'!$F$3:$J$1796,4,0))=TRUE,"",$B242&amp;" "&amp;VLOOKUP(R$34&amp;$B242,'BASES DE DATOS'!$F$3:$J$1796,4,0)))</f>
        <v>#REF!</v>
      </c>
      <c r="S242" t="e">
        <f>IF(LEN(S$34&amp;$B242)&lt;&gt;20,"",IF(ISERROR(VLOOKUP(S$34&amp;$B242,'BASES DE DATOS'!$F$3:$J$1796,4,0))=TRUE,"",$B242&amp;" "&amp;VLOOKUP(S$34&amp;$B242,'BASES DE DATOS'!$F$3:$J$1796,4,0)))</f>
        <v>#REF!</v>
      </c>
      <c r="T242" t="e">
        <f>IF(LEN(T$34&amp;$B242)&lt;&gt;20,"",IF(ISERROR(VLOOKUP(T$34&amp;$B242,'BASES DE DATOS'!$F$3:$J$1796,4,0))=TRUE,"",$B242&amp;" "&amp;VLOOKUP(T$34&amp;$B242,'BASES DE DATOS'!$F$3:$J$1796,4,0)))</f>
        <v>#REF!</v>
      </c>
      <c r="U242" t="e">
        <f>IF(LEN(U$34&amp;$B242)&lt;&gt;20,"",IF(ISERROR(VLOOKUP(U$34&amp;$B242,'BASES DE DATOS'!$F$3:$J$1796,4,0))=TRUE,"",$B242&amp;" "&amp;VLOOKUP(U$34&amp;$B242,'BASES DE DATOS'!$F$3:$J$1796,4,0)))</f>
        <v>#REF!</v>
      </c>
      <c r="V242" t="e">
        <f>IF(LEN(V$34&amp;$B242)&lt;&gt;20,"",IF(ISERROR(VLOOKUP(V$34&amp;$B242,'BASES DE DATOS'!$F$3:$J$1796,4,0))=TRUE,"",$B242&amp;" "&amp;VLOOKUP(V$34&amp;$B242,'BASES DE DATOS'!$F$3:$J$1796,4,0)))</f>
        <v>#REF!</v>
      </c>
    </row>
    <row r="243" spans="1:22" x14ac:dyDescent="0.2">
      <c r="A243">
        <f t="shared" si="2"/>
        <v>1281</v>
      </c>
      <c r="B243" s="2" t="s">
        <v>1473</v>
      </c>
      <c r="C243" t="e">
        <f>IF(LEN(C$34&amp;$B243)&lt;&gt;20,"",IF(ISERROR(VLOOKUP(C$34&amp;$B243,'BASES DE DATOS'!$F$3:$J$1796,4,0))=TRUE,"",$B243&amp;" "&amp;VLOOKUP(C$34&amp;$B243,'BASES DE DATOS'!$F$3:$J$1796,4,0)))</f>
        <v>#REF!</v>
      </c>
      <c r="D243" t="e">
        <f>IF(LEN(D$34&amp;$B243)&lt;&gt;20,"",IF(ISERROR(VLOOKUP(D$34&amp;$B243,'BASES DE DATOS'!$F$3:$J$1796,4,0))=TRUE,"",$B243&amp;" "&amp;VLOOKUP(D$34&amp;$B243,'BASES DE DATOS'!$F$3:$J$1796,4,0)))</f>
        <v>#REF!</v>
      </c>
      <c r="E243" t="e">
        <f>IF(LEN(E$34&amp;$B243)&lt;&gt;20,"",IF(ISERROR(VLOOKUP(E$34&amp;$B243,'BASES DE DATOS'!$F$3:$J$1796,4,0))=TRUE,"",$B243&amp;" "&amp;VLOOKUP(E$34&amp;$B243,'BASES DE DATOS'!$F$3:$J$1796,4,0)))</f>
        <v>#REF!</v>
      </c>
      <c r="F243" t="e">
        <f>IF(LEN(F$34&amp;$B243)&lt;&gt;20,"",IF(ISERROR(VLOOKUP(F$34&amp;$B243,'BASES DE DATOS'!$F$3:$J$1796,4,0))=TRUE,"",$B243&amp;" "&amp;VLOOKUP(F$34&amp;$B243,'BASES DE DATOS'!$F$3:$J$1796,4,0)))</f>
        <v>#REF!</v>
      </c>
      <c r="G243" t="e">
        <f>IF(LEN(G$34&amp;$B243)&lt;&gt;20,"",IF(ISERROR(VLOOKUP(G$34&amp;$B243,'BASES DE DATOS'!$F$3:$J$1796,4,0))=TRUE,"",$B243&amp;" "&amp;VLOOKUP(G$34&amp;$B243,'BASES DE DATOS'!$F$3:$J$1796,4,0)))</f>
        <v>#REF!</v>
      </c>
      <c r="H243" t="e">
        <f>IF(LEN(H$34&amp;$B243)&lt;&gt;20,"",IF(ISERROR(VLOOKUP(H$34&amp;$B243,'BASES DE DATOS'!$F$3:$J$1796,4,0))=TRUE,"",$B243&amp;" "&amp;VLOOKUP(H$34&amp;$B243,'BASES DE DATOS'!$F$3:$J$1796,4,0)))</f>
        <v>#REF!</v>
      </c>
      <c r="I243" t="e">
        <f>IF(LEN(I$34&amp;$B243)&lt;&gt;20,"",IF(ISERROR(VLOOKUP(I$34&amp;$B243,'BASES DE DATOS'!$F$3:$J$1796,4,0))=TRUE,"",$B243&amp;" "&amp;VLOOKUP(I$34&amp;$B243,'BASES DE DATOS'!$F$3:$J$1796,4,0)))</f>
        <v>#REF!</v>
      </c>
      <c r="J243" t="e">
        <f>IF(LEN(J$34&amp;$B243)&lt;&gt;20,"",IF(ISERROR(VLOOKUP(J$34&amp;$B243,'BASES DE DATOS'!$F$3:$J$1796,4,0))=TRUE,"",$B243&amp;" "&amp;VLOOKUP(J$34&amp;$B243,'BASES DE DATOS'!$F$3:$J$1796,4,0)))</f>
        <v>#REF!</v>
      </c>
      <c r="K243" t="e">
        <f>IF(LEN(K$34&amp;$B243)&lt;&gt;20,"",IF(ISERROR(VLOOKUP(K$34&amp;$B243,'BASES DE DATOS'!$F$3:$J$1796,4,0))=TRUE,"",$B243&amp;" "&amp;VLOOKUP(K$34&amp;$B243,'BASES DE DATOS'!$F$3:$J$1796,4,0)))</f>
        <v>#REF!</v>
      </c>
      <c r="L243" t="e">
        <f>IF(LEN(L$34&amp;$B243)&lt;&gt;20,"",IF(ISERROR(VLOOKUP(L$34&amp;$B243,'BASES DE DATOS'!$F$3:$J$1796,4,0))=TRUE,"",$B243&amp;" "&amp;VLOOKUP(L$34&amp;$B243,'BASES DE DATOS'!$F$3:$J$1796,4,0)))</f>
        <v>#REF!</v>
      </c>
      <c r="M243" t="e">
        <f>IF(LEN(M$34&amp;$B243)&lt;&gt;20,"",IF(ISERROR(VLOOKUP(M$34&amp;$B243,'BASES DE DATOS'!$F$3:$J$1796,4,0))=TRUE,"",$B243&amp;" "&amp;VLOOKUP(M$34&amp;$B243,'BASES DE DATOS'!$F$3:$J$1796,4,0)))</f>
        <v>#REF!</v>
      </c>
      <c r="N243" t="e">
        <f>IF(LEN(N$34&amp;$B243)&lt;&gt;20,"",IF(ISERROR(VLOOKUP(N$34&amp;$B243,'BASES DE DATOS'!$F$3:$J$1796,4,0))=TRUE,"",$B243&amp;" "&amp;VLOOKUP(N$34&amp;$B243,'BASES DE DATOS'!$F$3:$J$1796,4,0)))</f>
        <v>#REF!</v>
      </c>
      <c r="O243" t="e">
        <f>IF(LEN(O$34&amp;$B243)&lt;&gt;20,"",IF(ISERROR(VLOOKUP(O$34&amp;$B243,'BASES DE DATOS'!$F$3:$J$1796,4,0))=TRUE,"",$B243&amp;" "&amp;VLOOKUP(O$34&amp;$B243,'BASES DE DATOS'!$F$3:$J$1796,4,0)))</f>
        <v>#REF!</v>
      </c>
      <c r="P243" t="e">
        <f>IF(LEN(P$34&amp;$B243)&lt;&gt;20,"",IF(ISERROR(VLOOKUP(P$34&amp;$B243,'BASES DE DATOS'!$F$3:$J$1796,4,0))=TRUE,"",$B243&amp;" "&amp;VLOOKUP(P$34&amp;$B243,'BASES DE DATOS'!$F$3:$J$1796,4,0)))</f>
        <v>#REF!</v>
      </c>
      <c r="Q243" t="e">
        <f>IF(LEN(Q$34&amp;$B243)&lt;&gt;20,"",IF(ISERROR(VLOOKUP(Q$34&amp;$B243,'BASES DE DATOS'!$F$3:$J$1796,4,0))=TRUE,"",$B243&amp;" "&amp;VLOOKUP(Q$34&amp;$B243,'BASES DE DATOS'!$F$3:$J$1796,4,0)))</f>
        <v>#REF!</v>
      </c>
      <c r="R243" t="e">
        <f>IF(LEN(R$34&amp;$B243)&lt;&gt;20,"",IF(ISERROR(VLOOKUP(R$34&amp;$B243,'BASES DE DATOS'!$F$3:$J$1796,4,0))=TRUE,"",$B243&amp;" "&amp;VLOOKUP(R$34&amp;$B243,'BASES DE DATOS'!$F$3:$J$1796,4,0)))</f>
        <v>#REF!</v>
      </c>
      <c r="S243" t="e">
        <f>IF(LEN(S$34&amp;$B243)&lt;&gt;20,"",IF(ISERROR(VLOOKUP(S$34&amp;$B243,'BASES DE DATOS'!$F$3:$J$1796,4,0))=TRUE,"",$B243&amp;" "&amp;VLOOKUP(S$34&amp;$B243,'BASES DE DATOS'!$F$3:$J$1796,4,0)))</f>
        <v>#REF!</v>
      </c>
      <c r="T243" t="e">
        <f>IF(LEN(T$34&amp;$B243)&lt;&gt;20,"",IF(ISERROR(VLOOKUP(T$34&amp;$B243,'BASES DE DATOS'!$F$3:$J$1796,4,0))=TRUE,"",$B243&amp;" "&amp;VLOOKUP(T$34&amp;$B243,'BASES DE DATOS'!$F$3:$J$1796,4,0)))</f>
        <v>#REF!</v>
      </c>
      <c r="U243" t="e">
        <f>IF(LEN(U$34&amp;$B243)&lt;&gt;20,"",IF(ISERROR(VLOOKUP(U$34&amp;$B243,'BASES DE DATOS'!$F$3:$J$1796,4,0))=TRUE,"",$B243&amp;" "&amp;VLOOKUP(U$34&amp;$B243,'BASES DE DATOS'!$F$3:$J$1796,4,0)))</f>
        <v>#REF!</v>
      </c>
      <c r="V243" t="e">
        <f>IF(LEN(V$34&amp;$B243)&lt;&gt;20,"",IF(ISERROR(VLOOKUP(V$34&amp;$B243,'BASES DE DATOS'!$F$3:$J$1796,4,0))=TRUE,"",$B243&amp;" "&amp;VLOOKUP(V$34&amp;$B243,'BASES DE DATOS'!$F$3:$J$1796,4,0)))</f>
        <v>#REF!</v>
      </c>
    </row>
    <row r="244" spans="1:22" x14ac:dyDescent="0.2">
      <c r="A244">
        <f t="shared" si="2"/>
        <v>1287</v>
      </c>
      <c r="B244" s="2" t="s">
        <v>1474</v>
      </c>
      <c r="C244" t="e">
        <f>IF(LEN(C$34&amp;$B244)&lt;&gt;20,"",IF(ISERROR(VLOOKUP(C$34&amp;$B244,'BASES DE DATOS'!$F$3:$J$1796,4,0))=TRUE,"",$B244&amp;" "&amp;VLOOKUP(C$34&amp;$B244,'BASES DE DATOS'!$F$3:$J$1796,4,0)))</f>
        <v>#REF!</v>
      </c>
      <c r="D244" t="e">
        <f>IF(LEN(D$34&amp;$B244)&lt;&gt;20,"",IF(ISERROR(VLOOKUP(D$34&amp;$B244,'BASES DE DATOS'!$F$3:$J$1796,4,0))=TRUE,"",$B244&amp;" "&amp;VLOOKUP(D$34&amp;$B244,'BASES DE DATOS'!$F$3:$J$1796,4,0)))</f>
        <v>#REF!</v>
      </c>
      <c r="E244" t="e">
        <f>IF(LEN(E$34&amp;$B244)&lt;&gt;20,"",IF(ISERROR(VLOOKUP(E$34&amp;$B244,'BASES DE DATOS'!$F$3:$J$1796,4,0))=TRUE,"",$B244&amp;" "&amp;VLOOKUP(E$34&amp;$B244,'BASES DE DATOS'!$F$3:$J$1796,4,0)))</f>
        <v>#REF!</v>
      </c>
      <c r="F244" t="e">
        <f>IF(LEN(F$34&amp;$B244)&lt;&gt;20,"",IF(ISERROR(VLOOKUP(F$34&amp;$B244,'BASES DE DATOS'!$F$3:$J$1796,4,0))=TRUE,"",$B244&amp;" "&amp;VLOOKUP(F$34&amp;$B244,'BASES DE DATOS'!$F$3:$J$1796,4,0)))</f>
        <v>#REF!</v>
      </c>
      <c r="G244" t="e">
        <f>IF(LEN(G$34&amp;$B244)&lt;&gt;20,"",IF(ISERROR(VLOOKUP(G$34&amp;$B244,'BASES DE DATOS'!$F$3:$J$1796,4,0))=TRUE,"",$B244&amp;" "&amp;VLOOKUP(G$34&amp;$B244,'BASES DE DATOS'!$F$3:$J$1796,4,0)))</f>
        <v>#REF!</v>
      </c>
      <c r="H244" t="e">
        <f>IF(LEN(H$34&amp;$B244)&lt;&gt;20,"",IF(ISERROR(VLOOKUP(H$34&amp;$B244,'BASES DE DATOS'!$F$3:$J$1796,4,0))=TRUE,"",$B244&amp;" "&amp;VLOOKUP(H$34&amp;$B244,'BASES DE DATOS'!$F$3:$J$1796,4,0)))</f>
        <v>#REF!</v>
      </c>
      <c r="I244" t="e">
        <f>IF(LEN(I$34&amp;$B244)&lt;&gt;20,"",IF(ISERROR(VLOOKUP(I$34&amp;$B244,'BASES DE DATOS'!$F$3:$J$1796,4,0))=TRUE,"",$B244&amp;" "&amp;VLOOKUP(I$34&amp;$B244,'BASES DE DATOS'!$F$3:$J$1796,4,0)))</f>
        <v>#REF!</v>
      </c>
      <c r="J244" t="e">
        <f>IF(LEN(J$34&amp;$B244)&lt;&gt;20,"",IF(ISERROR(VLOOKUP(J$34&amp;$B244,'BASES DE DATOS'!$F$3:$J$1796,4,0))=TRUE,"",$B244&amp;" "&amp;VLOOKUP(J$34&amp;$B244,'BASES DE DATOS'!$F$3:$J$1796,4,0)))</f>
        <v>#REF!</v>
      </c>
      <c r="K244" t="e">
        <f>IF(LEN(K$34&amp;$B244)&lt;&gt;20,"",IF(ISERROR(VLOOKUP(K$34&amp;$B244,'BASES DE DATOS'!$F$3:$J$1796,4,0))=TRUE,"",$B244&amp;" "&amp;VLOOKUP(K$34&amp;$B244,'BASES DE DATOS'!$F$3:$J$1796,4,0)))</f>
        <v>#REF!</v>
      </c>
      <c r="L244" t="e">
        <f>IF(LEN(L$34&amp;$B244)&lt;&gt;20,"",IF(ISERROR(VLOOKUP(L$34&amp;$B244,'BASES DE DATOS'!$F$3:$J$1796,4,0))=TRUE,"",$B244&amp;" "&amp;VLOOKUP(L$34&amp;$B244,'BASES DE DATOS'!$F$3:$J$1796,4,0)))</f>
        <v>#REF!</v>
      </c>
      <c r="M244" t="e">
        <f>IF(LEN(M$34&amp;$B244)&lt;&gt;20,"",IF(ISERROR(VLOOKUP(M$34&amp;$B244,'BASES DE DATOS'!$F$3:$J$1796,4,0))=TRUE,"",$B244&amp;" "&amp;VLOOKUP(M$34&amp;$B244,'BASES DE DATOS'!$F$3:$J$1796,4,0)))</f>
        <v>#REF!</v>
      </c>
      <c r="N244" t="e">
        <f>IF(LEN(N$34&amp;$B244)&lt;&gt;20,"",IF(ISERROR(VLOOKUP(N$34&amp;$B244,'BASES DE DATOS'!$F$3:$J$1796,4,0))=TRUE,"",$B244&amp;" "&amp;VLOOKUP(N$34&amp;$B244,'BASES DE DATOS'!$F$3:$J$1796,4,0)))</f>
        <v>#REF!</v>
      </c>
      <c r="O244" t="e">
        <f>IF(LEN(O$34&amp;$B244)&lt;&gt;20,"",IF(ISERROR(VLOOKUP(O$34&amp;$B244,'BASES DE DATOS'!$F$3:$J$1796,4,0))=TRUE,"",$B244&amp;" "&amp;VLOOKUP(O$34&amp;$B244,'BASES DE DATOS'!$F$3:$J$1796,4,0)))</f>
        <v>#REF!</v>
      </c>
      <c r="P244" t="e">
        <f>IF(LEN(P$34&amp;$B244)&lt;&gt;20,"",IF(ISERROR(VLOOKUP(P$34&amp;$B244,'BASES DE DATOS'!$F$3:$J$1796,4,0))=TRUE,"",$B244&amp;" "&amp;VLOOKUP(P$34&amp;$B244,'BASES DE DATOS'!$F$3:$J$1796,4,0)))</f>
        <v>#REF!</v>
      </c>
      <c r="Q244" t="e">
        <f>IF(LEN(Q$34&amp;$B244)&lt;&gt;20,"",IF(ISERROR(VLOOKUP(Q$34&amp;$B244,'BASES DE DATOS'!$F$3:$J$1796,4,0))=TRUE,"",$B244&amp;" "&amp;VLOOKUP(Q$34&amp;$B244,'BASES DE DATOS'!$F$3:$J$1796,4,0)))</f>
        <v>#REF!</v>
      </c>
      <c r="R244" t="e">
        <f>IF(LEN(R$34&amp;$B244)&lt;&gt;20,"",IF(ISERROR(VLOOKUP(R$34&amp;$B244,'BASES DE DATOS'!$F$3:$J$1796,4,0))=TRUE,"",$B244&amp;" "&amp;VLOOKUP(R$34&amp;$B244,'BASES DE DATOS'!$F$3:$J$1796,4,0)))</f>
        <v>#REF!</v>
      </c>
      <c r="S244" t="e">
        <f>IF(LEN(S$34&amp;$B244)&lt;&gt;20,"",IF(ISERROR(VLOOKUP(S$34&amp;$B244,'BASES DE DATOS'!$F$3:$J$1796,4,0))=TRUE,"",$B244&amp;" "&amp;VLOOKUP(S$34&amp;$B244,'BASES DE DATOS'!$F$3:$J$1796,4,0)))</f>
        <v>#REF!</v>
      </c>
      <c r="T244" t="e">
        <f>IF(LEN(T$34&amp;$B244)&lt;&gt;20,"",IF(ISERROR(VLOOKUP(T$34&amp;$B244,'BASES DE DATOS'!$F$3:$J$1796,4,0))=TRUE,"",$B244&amp;" "&amp;VLOOKUP(T$34&amp;$B244,'BASES DE DATOS'!$F$3:$J$1796,4,0)))</f>
        <v>#REF!</v>
      </c>
      <c r="U244" t="e">
        <f>IF(LEN(U$34&amp;$B244)&lt;&gt;20,"",IF(ISERROR(VLOOKUP(U$34&amp;$B244,'BASES DE DATOS'!$F$3:$J$1796,4,0))=TRUE,"",$B244&amp;" "&amp;VLOOKUP(U$34&amp;$B244,'BASES DE DATOS'!$F$3:$J$1796,4,0)))</f>
        <v>#REF!</v>
      </c>
      <c r="V244" t="e">
        <f>IF(LEN(V$34&amp;$B244)&lt;&gt;20,"",IF(ISERROR(VLOOKUP(V$34&amp;$B244,'BASES DE DATOS'!$F$3:$J$1796,4,0))=TRUE,"",$B244&amp;" "&amp;VLOOKUP(V$34&amp;$B244,'BASES DE DATOS'!$F$3:$J$1796,4,0)))</f>
        <v>#REF!</v>
      </c>
    </row>
    <row r="245" spans="1:22" x14ac:dyDescent="0.2">
      <c r="A245">
        <f t="shared" si="2"/>
        <v>1293</v>
      </c>
      <c r="B245" s="2" t="s">
        <v>1475</v>
      </c>
      <c r="C245" t="e">
        <f>IF(LEN(C$34&amp;$B245)&lt;&gt;20,"",IF(ISERROR(VLOOKUP(C$34&amp;$B245,'BASES DE DATOS'!$F$3:$J$1796,4,0))=TRUE,"",$B245&amp;" "&amp;VLOOKUP(C$34&amp;$B245,'BASES DE DATOS'!$F$3:$J$1796,4,0)))</f>
        <v>#REF!</v>
      </c>
      <c r="D245" t="e">
        <f>IF(LEN(D$34&amp;$B245)&lt;&gt;20,"",IF(ISERROR(VLOOKUP(D$34&amp;$B245,'BASES DE DATOS'!$F$3:$J$1796,4,0))=TRUE,"",$B245&amp;" "&amp;VLOOKUP(D$34&amp;$B245,'BASES DE DATOS'!$F$3:$J$1796,4,0)))</f>
        <v>#REF!</v>
      </c>
      <c r="E245" t="e">
        <f>IF(LEN(E$34&amp;$B245)&lt;&gt;20,"",IF(ISERROR(VLOOKUP(E$34&amp;$B245,'BASES DE DATOS'!$F$3:$J$1796,4,0))=TRUE,"",$B245&amp;" "&amp;VLOOKUP(E$34&amp;$B245,'BASES DE DATOS'!$F$3:$J$1796,4,0)))</f>
        <v>#REF!</v>
      </c>
      <c r="F245" t="e">
        <f>IF(LEN(F$34&amp;$B245)&lt;&gt;20,"",IF(ISERROR(VLOOKUP(F$34&amp;$B245,'BASES DE DATOS'!$F$3:$J$1796,4,0))=TRUE,"",$B245&amp;" "&amp;VLOOKUP(F$34&amp;$B245,'BASES DE DATOS'!$F$3:$J$1796,4,0)))</f>
        <v>#REF!</v>
      </c>
      <c r="G245" t="e">
        <f>IF(LEN(G$34&amp;$B245)&lt;&gt;20,"",IF(ISERROR(VLOOKUP(G$34&amp;$B245,'BASES DE DATOS'!$F$3:$J$1796,4,0))=TRUE,"",$B245&amp;" "&amp;VLOOKUP(G$34&amp;$B245,'BASES DE DATOS'!$F$3:$J$1796,4,0)))</f>
        <v>#REF!</v>
      </c>
      <c r="H245" t="e">
        <f>IF(LEN(H$34&amp;$B245)&lt;&gt;20,"",IF(ISERROR(VLOOKUP(H$34&amp;$B245,'BASES DE DATOS'!$F$3:$J$1796,4,0))=TRUE,"",$B245&amp;" "&amp;VLOOKUP(H$34&amp;$B245,'BASES DE DATOS'!$F$3:$J$1796,4,0)))</f>
        <v>#REF!</v>
      </c>
      <c r="I245" t="e">
        <f>IF(LEN(I$34&amp;$B245)&lt;&gt;20,"",IF(ISERROR(VLOOKUP(I$34&amp;$B245,'BASES DE DATOS'!$F$3:$J$1796,4,0))=TRUE,"",$B245&amp;" "&amp;VLOOKUP(I$34&amp;$B245,'BASES DE DATOS'!$F$3:$J$1796,4,0)))</f>
        <v>#REF!</v>
      </c>
      <c r="J245" t="e">
        <f>IF(LEN(J$34&amp;$B245)&lt;&gt;20,"",IF(ISERROR(VLOOKUP(J$34&amp;$B245,'BASES DE DATOS'!$F$3:$J$1796,4,0))=TRUE,"",$B245&amp;" "&amp;VLOOKUP(J$34&amp;$B245,'BASES DE DATOS'!$F$3:$J$1796,4,0)))</f>
        <v>#REF!</v>
      </c>
      <c r="K245" t="e">
        <f>IF(LEN(K$34&amp;$B245)&lt;&gt;20,"",IF(ISERROR(VLOOKUP(K$34&amp;$B245,'BASES DE DATOS'!$F$3:$J$1796,4,0))=TRUE,"",$B245&amp;" "&amp;VLOOKUP(K$34&amp;$B245,'BASES DE DATOS'!$F$3:$J$1796,4,0)))</f>
        <v>#REF!</v>
      </c>
      <c r="L245" t="e">
        <f>IF(LEN(L$34&amp;$B245)&lt;&gt;20,"",IF(ISERROR(VLOOKUP(L$34&amp;$B245,'BASES DE DATOS'!$F$3:$J$1796,4,0))=TRUE,"",$B245&amp;" "&amp;VLOOKUP(L$34&amp;$B245,'BASES DE DATOS'!$F$3:$J$1796,4,0)))</f>
        <v>#REF!</v>
      </c>
      <c r="M245" t="e">
        <f>IF(LEN(M$34&amp;$B245)&lt;&gt;20,"",IF(ISERROR(VLOOKUP(M$34&amp;$B245,'BASES DE DATOS'!$F$3:$J$1796,4,0))=TRUE,"",$B245&amp;" "&amp;VLOOKUP(M$34&amp;$B245,'BASES DE DATOS'!$F$3:$J$1796,4,0)))</f>
        <v>#REF!</v>
      </c>
      <c r="N245" t="e">
        <f>IF(LEN(N$34&amp;$B245)&lt;&gt;20,"",IF(ISERROR(VLOOKUP(N$34&amp;$B245,'BASES DE DATOS'!$F$3:$J$1796,4,0))=TRUE,"",$B245&amp;" "&amp;VLOOKUP(N$34&amp;$B245,'BASES DE DATOS'!$F$3:$J$1796,4,0)))</f>
        <v>#REF!</v>
      </c>
      <c r="O245" t="e">
        <f>IF(LEN(O$34&amp;$B245)&lt;&gt;20,"",IF(ISERROR(VLOOKUP(O$34&amp;$B245,'BASES DE DATOS'!$F$3:$J$1796,4,0))=TRUE,"",$B245&amp;" "&amp;VLOOKUP(O$34&amp;$B245,'BASES DE DATOS'!$F$3:$J$1796,4,0)))</f>
        <v>#REF!</v>
      </c>
      <c r="P245" t="e">
        <f>IF(LEN(P$34&amp;$B245)&lt;&gt;20,"",IF(ISERROR(VLOOKUP(P$34&amp;$B245,'BASES DE DATOS'!$F$3:$J$1796,4,0))=TRUE,"",$B245&amp;" "&amp;VLOOKUP(P$34&amp;$B245,'BASES DE DATOS'!$F$3:$J$1796,4,0)))</f>
        <v>#REF!</v>
      </c>
      <c r="Q245" t="e">
        <f>IF(LEN(Q$34&amp;$B245)&lt;&gt;20,"",IF(ISERROR(VLOOKUP(Q$34&amp;$B245,'BASES DE DATOS'!$F$3:$J$1796,4,0))=TRUE,"",$B245&amp;" "&amp;VLOOKUP(Q$34&amp;$B245,'BASES DE DATOS'!$F$3:$J$1796,4,0)))</f>
        <v>#REF!</v>
      </c>
      <c r="R245" t="e">
        <f>IF(LEN(R$34&amp;$B245)&lt;&gt;20,"",IF(ISERROR(VLOOKUP(R$34&amp;$B245,'BASES DE DATOS'!$F$3:$J$1796,4,0))=TRUE,"",$B245&amp;" "&amp;VLOOKUP(R$34&amp;$B245,'BASES DE DATOS'!$F$3:$J$1796,4,0)))</f>
        <v>#REF!</v>
      </c>
      <c r="S245" t="e">
        <f>IF(LEN(S$34&amp;$B245)&lt;&gt;20,"",IF(ISERROR(VLOOKUP(S$34&amp;$B245,'BASES DE DATOS'!$F$3:$J$1796,4,0))=TRUE,"",$B245&amp;" "&amp;VLOOKUP(S$34&amp;$B245,'BASES DE DATOS'!$F$3:$J$1796,4,0)))</f>
        <v>#REF!</v>
      </c>
      <c r="T245" t="e">
        <f>IF(LEN(T$34&amp;$B245)&lt;&gt;20,"",IF(ISERROR(VLOOKUP(T$34&amp;$B245,'BASES DE DATOS'!$F$3:$J$1796,4,0))=TRUE,"",$B245&amp;" "&amp;VLOOKUP(T$34&amp;$B245,'BASES DE DATOS'!$F$3:$J$1796,4,0)))</f>
        <v>#REF!</v>
      </c>
      <c r="U245" t="e">
        <f>IF(LEN(U$34&amp;$B245)&lt;&gt;20,"",IF(ISERROR(VLOOKUP(U$34&amp;$B245,'BASES DE DATOS'!$F$3:$J$1796,4,0))=TRUE,"",$B245&amp;" "&amp;VLOOKUP(U$34&amp;$B245,'BASES DE DATOS'!$F$3:$J$1796,4,0)))</f>
        <v>#REF!</v>
      </c>
      <c r="V245" t="e">
        <f>IF(LEN(V$34&amp;$B245)&lt;&gt;20,"",IF(ISERROR(VLOOKUP(V$34&amp;$B245,'BASES DE DATOS'!$F$3:$J$1796,4,0))=TRUE,"",$B245&amp;" "&amp;VLOOKUP(V$34&amp;$B245,'BASES DE DATOS'!$F$3:$J$1796,4,0)))</f>
        <v>#REF!</v>
      </c>
    </row>
    <row r="246" spans="1:22" x14ac:dyDescent="0.2">
      <c r="A246">
        <f t="shared" si="2"/>
        <v>1299</v>
      </c>
      <c r="B246" s="2" t="s">
        <v>1476</v>
      </c>
      <c r="C246" t="e">
        <f>IF(LEN(C$34&amp;$B246)&lt;&gt;20,"",IF(ISERROR(VLOOKUP(C$34&amp;$B246,'BASES DE DATOS'!$F$3:$J$1796,4,0))=TRUE,"",$B246&amp;" "&amp;VLOOKUP(C$34&amp;$B246,'BASES DE DATOS'!$F$3:$J$1796,4,0)))</f>
        <v>#REF!</v>
      </c>
      <c r="D246" t="e">
        <f>IF(LEN(D$34&amp;$B246)&lt;&gt;20,"",IF(ISERROR(VLOOKUP(D$34&amp;$B246,'BASES DE DATOS'!$F$3:$J$1796,4,0))=TRUE,"",$B246&amp;" "&amp;VLOOKUP(D$34&amp;$B246,'BASES DE DATOS'!$F$3:$J$1796,4,0)))</f>
        <v>#REF!</v>
      </c>
      <c r="E246" t="e">
        <f>IF(LEN(E$34&amp;$B246)&lt;&gt;20,"",IF(ISERROR(VLOOKUP(E$34&amp;$B246,'BASES DE DATOS'!$F$3:$J$1796,4,0))=TRUE,"",$B246&amp;" "&amp;VLOOKUP(E$34&amp;$B246,'BASES DE DATOS'!$F$3:$J$1796,4,0)))</f>
        <v>#REF!</v>
      </c>
      <c r="F246" t="e">
        <f>IF(LEN(F$34&amp;$B246)&lt;&gt;20,"",IF(ISERROR(VLOOKUP(F$34&amp;$B246,'BASES DE DATOS'!$F$3:$J$1796,4,0))=TRUE,"",$B246&amp;" "&amp;VLOOKUP(F$34&amp;$B246,'BASES DE DATOS'!$F$3:$J$1796,4,0)))</f>
        <v>#REF!</v>
      </c>
      <c r="G246" t="e">
        <f>IF(LEN(G$34&amp;$B246)&lt;&gt;20,"",IF(ISERROR(VLOOKUP(G$34&amp;$B246,'BASES DE DATOS'!$F$3:$J$1796,4,0))=TRUE,"",$B246&amp;" "&amp;VLOOKUP(G$34&amp;$B246,'BASES DE DATOS'!$F$3:$J$1796,4,0)))</f>
        <v>#REF!</v>
      </c>
      <c r="H246" t="e">
        <f>IF(LEN(H$34&amp;$B246)&lt;&gt;20,"",IF(ISERROR(VLOOKUP(H$34&amp;$B246,'BASES DE DATOS'!$F$3:$J$1796,4,0))=TRUE,"",$B246&amp;" "&amp;VLOOKUP(H$34&amp;$B246,'BASES DE DATOS'!$F$3:$J$1796,4,0)))</f>
        <v>#REF!</v>
      </c>
      <c r="I246" t="e">
        <f>IF(LEN(I$34&amp;$B246)&lt;&gt;20,"",IF(ISERROR(VLOOKUP(I$34&amp;$B246,'BASES DE DATOS'!$F$3:$J$1796,4,0))=TRUE,"",$B246&amp;" "&amp;VLOOKUP(I$34&amp;$B246,'BASES DE DATOS'!$F$3:$J$1796,4,0)))</f>
        <v>#REF!</v>
      </c>
      <c r="J246" t="e">
        <f>IF(LEN(J$34&amp;$B246)&lt;&gt;20,"",IF(ISERROR(VLOOKUP(J$34&amp;$B246,'BASES DE DATOS'!$F$3:$J$1796,4,0))=TRUE,"",$B246&amp;" "&amp;VLOOKUP(J$34&amp;$B246,'BASES DE DATOS'!$F$3:$J$1796,4,0)))</f>
        <v>#REF!</v>
      </c>
      <c r="K246" t="e">
        <f>IF(LEN(K$34&amp;$B246)&lt;&gt;20,"",IF(ISERROR(VLOOKUP(K$34&amp;$B246,'BASES DE DATOS'!$F$3:$J$1796,4,0))=TRUE,"",$B246&amp;" "&amp;VLOOKUP(K$34&amp;$B246,'BASES DE DATOS'!$F$3:$J$1796,4,0)))</f>
        <v>#REF!</v>
      </c>
      <c r="L246" t="e">
        <f>IF(LEN(L$34&amp;$B246)&lt;&gt;20,"",IF(ISERROR(VLOOKUP(L$34&amp;$B246,'BASES DE DATOS'!$F$3:$J$1796,4,0))=TRUE,"",$B246&amp;" "&amp;VLOOKUP(L$34&amp;$B246,'BASES DE DATOS'!$F$3:$J$1796,4,0)))</f>
        <v>#REF!</v>
      </c>
      <c r="M246" t="e">
        <f>IF(LEN(M$34&amp;$B246)&lt;&gt;20,"",IF(ISERROR(VLOOKUP(M$34&amp;$B246,'BASES DE DATOS'!$F$3:$J$1796,4,0))=TRUE,"",$B246&amp;" "&amp;VLOOKUP(M$34&amp;$B246,'BASES DE DATOS'!$F$3:$J$1796,4,0)))</f>
        <v>#REF!</v>
      </c>
      <c r="N246" t="e">
        <f>IF(LEN(N$34&amp;$B246)&lt;&gt;20,"",IF(ISERROR(VLOOKUP(N$34&amp;$B246,'BASES DE DATOS'!$F$3:$J$1796,4,0))=TRUE,"",$B246&amp;" "&amp;VLOOKUP(N$34&amp;$B246,'BASES DE DATOS'!$F$3:$J$1796,4,0)))</f>
        <v>#REF!</v>
      </c>
      <c r="O246" t="e">
        <f>IF(LEN(O$34&amp;$B246)&lt;&gt;20,"",IF(ISERROR(VLOOKUP(O$34&amp;$B246,'BASES DE DATOS'!$F$3:$J$1796,4,0))=TRUE,"",$B246&amp;" "&amp;VLOOKUP(O$34&amp;$B246,'BASES DE DATOS'!$F$3:$J$1796,4,0)))</f>
        <v>#REF!</v>
      </c>
      <c r="P246" t="e">
        <f>IF(LEN(P$34&amp;$B246)&lt;&gt;20,"",IF(ISERROR(VLOOKUP(P$34&amp;$B246,'BASES DE DATOS'!$F$3:$J$1796,4,0))=TRUE,"",$B246&amp;" "&amp;VLOOKUP(P$34&amp;$B246,'BASES DE DATOS'!$F$3:$J$1796,4,0)))</f>
        <v>#REF!</v>
      </c>
      <c r="Q246" t="e">
        <f>IF(LEN(Q$34&amp;$B246)&lt;&gt;20,"",IF(ISERROR(VLOOKUP(Q$34&amp;$B246,'BASES DE DATOS'!$F$3:$J$1796,4,0))=TRUE,"",$B246&amp;" "&amp;VLOOKUP(Q$34&amp;$B246,'BASES DE DATOS'!$F$3:$J$1796,4,0)))</f>
        <v>#REF!</v>
      </c>
      <c r="R246" t="e">
        <f>IF(LEN(R$34&amp;$B246)&lt;&gt;20,"",IF(ISERROR(VLOOKUP(R$34&amp;$B246,'BASES DE DATOS'!$F$3:$J$1796,4,0))=TRUE,"",$B246&amp;" "&amp;VLOOKUP(R$34&amp;$B246,'BASES DE DATOS'!$F$3:$J$1796,4,0)))</f>
        <v>#REF!</v>
      </c>
      <c r="S246" t="e">
        <f>IF(LEN(S$34&amp;$B246)&lt;&gt;20,"",IF(ISERROR(VLOOKUP(S$34&amp;$B246,'BASES DE DATOS'!$F$3:$J$1796,4,0))=TRUE,"",$B246&amp;" "&amp;VLOOKUP(S$34&amp;$B246,'BASES DE DATOS'!$F$3:$J$1796,4,0)))</f>
        <v>#REF!</v>
      </c>
      <c r="T246" t="e">
        <f>IF(LEN(T$34&amp;$B246)&lt;&gt;20,"",IF(ISERROR(VLOOKUP(T$34&amp;$B246,'BASES DE DATOS'!$F$3:$J$1796,4,0))=TRUE,"",$B246&amp;" "&amp;VLOOKUP(T$34&amp;$B246,'BASES DE DATOS'!$F$3:$J$1796,4,0)))</f>
        <v>#REF!</v>
      </c>
      <c r="U246" t="e">
        <f>IF(LEN(U$34&amp;$B246)&lt;&gt;20,"",IF(ISERROR(VLOOKUP(U$34&amp;$B246,'BASES DE DATOS'!$F$3:$J$1796,4,0))=TRUE,"",$B246&amp;" "&amp;VLOOKUP(U$34&amp;$B246,'BASES DE DATOS'!$F$3:$J$1796,4,0)))</f>
        <v>#REF!</v>
      </c>
      <c r="V246" t="e">
        <f>IF(LEN(V$34&amp;$B246)&lt;&gt;20,"",IF(ISERROR(VLOOKUP(V$34&amp;$B246,'BASES DE DATOS'!$F$3:$J$1796,4,0))=TRUE,"",$B246&amp;" "&amp;VLOOKUP(V$34&amp;$B246,'BASES DE DATOS'!$F$3:$J$1796,4,0)))</f>
        <v>#REF!</v>
      </c>
    </row>
    <row r="247" spans="1:22" x14ac:dyDescent="0.2">
      <c r="A247">
        <f t="shared" si="2"/>
        <v>1305</v>
      </c>
      <c r="B247" s="2" t="s">
        <v>1477</v>
      </c>
      <c r="C247" t="e">
        <f>IF(LEN(C$34&amp;$B247)&lt;&gt;20,"",IF(ISERROR(VLOOKUP(C$34&amp;$B247,'BASES DE DATOS'!$F$3:$J$1796,4,0))=TRUE,"",$B247&amp;" "&amp;VLOOKUP(C$34&amp;$B247,'BASES DE DATOS'!$F$3:$J$1796,4,0)))</f>
        <v>#REF!</v>
      </c>
      <c r="D247" t="e">
        <f>IF(LEN(D$34&amp;$B247)&lt;&gt;20,"",IF(ISERROR(VLOOKUP(D$34&amp;$B247,'BASES DE DATOS'!$F$3:$J$1796,4,0))=TRUE,"",$B247&amp;" "&amp;VLOOKUP(D$34&amp;$B247,'BASES DE DATOS'!$F$3:$J$1796,4,0)))</f>
        <v>#REF!</v>
      </c>
      <c r="E247" t="e">
        <f>IF(LEN(E$34&amp;$B247)&lt;&gt;20,"",IF(ISERROR(VLOOKUP(E$34&amp;$B247,'BASES DE DATOS'!$F$3:$J$1796,4,0))=TRUE,"",$B247&amp;" "&amp;VLOOKUP(E$34&amp;$B247,'BASES DE DATOS'!$F$3:$J$1796,4,0)))</f>
        <v>#REF!</v>
      </c>
      <c r="F247" t="e">
        <f>IF(LEN(F$34&amp;$B247)&lt;&gt;20,"",IF(ISERROR(VLOOKUP(F$34&amp;$B247,'BASES DE DATOS'!$F$3:$J$1796,4,0))=TRUE,"",$B247&amp;" "&amp;VLOOKUP(F$34&amp;$B247,'BASES DE DATOS'!$F$3:$J$1796,4,0)))</f>
        <v>#REF!</v>
      </c>
      <c r="G247" t="e">
        <f>IF(LEN(G$34&amp;$B247)&lt;&gt;20,"",IF(ISERROR(VLOOKUP(G$34&amp;$B247,'BASES DE DATOS'!$F$3:$J$1796,4,0))=TRUE,"",$B247&amp;" "&amp;VLOOKUP(G$34&amp;$B247,'BASES DE DATOS'!$F$3:$J$1796,4,0)))</f>
        <v>#REF!</v>
      </c>
      <c r="H247" t="e">
        <f>IF(LEN(H$34&amp;$B247)&lt;&gt;20,"",IF(ISERROR(VLOOKUP(H$34&amp;$B247,'BASES DE DATOS'!$F$3:$J$1796,4,0))=TRUE,"",$B247&amp;" "&amp;VLOOKUP(H$34&amp;$B247,'BASES DE DATOS'!$F$3:$J$1796,4,0)))</f>
        <v>#REF!</v>
      </c>
      <c r="I247" t="e">
        <f>IF(LEN(I$34&amp;$B247)&lt;&gt;20,"",IF(ISERROR(VLOOKUP(I$34&amp;$B247,'BASES DE DATOS'!$F$3:$J$1796,4,0))=TRUE,"",$B247&amp;" "&amp;VLOOKUP(I$34&amp;$B247,'BASES DE DATOS'!$F$3:$J$1796,4,0)))</f>
        <v>#REF!</v>
      </c>
      <c r="J247" t="e">
        <f>IF(LEN(J$34&amp;$B247)&lt;&gt;20,"",IF(ISERROR(VLOOKUP(J$34&amp;$B247,'BASES DE DATOS'!$F$3:$J$1796,4,0))=TRUE,"",$B247&amp;" "&amp;VLOOKUP(J$34&amp;$B247,'BASES DE DATOS'!$F$3:$J$1796,4,0)))</f>
        <v>#REF!</v>
      </c>
      <c r="K247" t="e">
        <f>IF(LEN(K$34&amp;$B247)&lt;&gt;20,"",IF(ISERROR(VLOOKUP(K$34&amp;$B247,'BASES DE DATOS'!$F$3:$J$1796,4,0))=TRUE,"",$B247&amp;" "&amp;VLOOKUP(K$34&amp;$B247,'BASES DE DATOS'!$F$3:$J$1796,4,0)))</f>
        <v>#REF!</v>
      </c>
      <c r="L247" t="e">
        <f>IF(LEN(L$34&amp;$B247)&lt;&gt;20,"",IF(ISERROR(VLOOKUP(L$34&amp;$B247,'BASES DE DATOS'!$F$3:$J$1796,4,0))=TRUE,"",$B247&amp;" "&amp;VLOOKUP(L$34&amp;$B247,'BASES DE DATOS'!$F$3:$J$1796,4,0)))</f>
        <v>#REF!</v>
      </c>
      <c r="M247" t="e">
        <f>IF(LEN(M$34&amp;$B247)&lt;&gt;20,"",IF(ISERROR(VLOOKUP(M$34&amp;$B247,'BASES DE DATOS'!$F$3:$J$1796,4,0))=TRUE,"",$B247&amp;" "&amp;VLOOKUP(M$34&amp;$B247,'BASES DE DATOS'!$F$3:$J$1796,4,0)))</f>
        <v>#REF!</v>
      </c>
      <c r="N247" t="e">
        <f>IF(LEN(N$34&amp;$B247)&lt;&gt;20,"",IF(ISERROR(VLOOKUP(N$34&amp;$B247,'BASES DE DATOS'!$F$3:$J$1796,4,0))=TRUE,"",$B247&amp;" "&amp;VLOOKUP(N$34&amp;$B247,'BASES DE DATOS'!$F$3:$J$1796,4,0)))</f>
        <v>#REF!</v>
      </c>
      <c r="O247" t="e">
        <f>IF(LEN(O$34&amp;$B247)&lt;&gt;20,"",IF(ISERROR(VLOOKUP(O$34&amp;$B247,'BASES DE DATOS'!$F$3:$J$1796,4,0))=TRUE,"",$B247&amp;" "&amp;VLOOKUP(O$34&amp;$B247,'BASES DE DATOS'!$F$3:$J$1796,4,0)))</f>
        <v>#REF!</v>
      </c>
      <c r="P247" t="e">
        <f>IF(LEN(P$34&amp;$B247)&lt;&gt;20,"",IF(ISERROR(VLOOKUP(P$34&amp;$B247,'BASES DE DATOS'!$F$3:$J$1796,4,0))=TRUE,"",$B247&amp;" "&amp;VLOOKUP(P$34&amp;$B247,'BASES DE DATOS'!$F$3:$J$1796,4,0)))</f>
        <v>#REF!</v>
      </c>
      <c r="Q247" t="e">
        <f>IF(LEN(Q$34&amp;$B247)&lt;&gt;20,"",IF(ISERROR(VLOOKUP(Q$34&amp;$B247,'BASES DE DATOS'!$F$3:$J$1796,4,0))=TRUE,"",$B247&amp;" "&amp;VLOOKUP(Q$34&amp;$B247,'BASES DE DATOS'!$F$3:$J$1796,4,0)))</f>
        <v>#REF!</v>
      </c>
      <c r="R247" t="e">
        <f>IF(LEN(R$34&amp;$B247)&lt;&gt;20,"",IF(ISERROR(VLOOKUP(R$34&amp;$B247,'BASES DE DATOS'!$F$3:$J$1796,4,0))=TRUE,"",$B247&amp;" "&amp;VLOOKUP(R$34&amp;$B247,'BASES DE DATOS'!$F$3:$J$1796,4,0)))</f>
        <v>#REF!</v>
      </c>
      <c r="S247" t="e">
        <f>IF(LEN(S$34&amp;$B247)&lt;&gt;20,"",IF(ISERROR(VLOOKUP(S$34&amp;$B247,'BASES DE DATOS'!$F$3:$J$1796,4,0))=TRUE,"",$B247&amp;" "&amp;VLOOKUP(S$34&amp;$B247,'BASES DE DATOS'!$F$3:$J$1796,4,0)))</f>
        <v>#REF!</v>
      </c>
      <c r="T247" t="e">
        <f>IF(LEN(T$34&amp;$B247)&lt;&gt;20,"",IF(ISERROR(VLOOKUP(T$34&amp;$B247,'BASES DE DATOS'!$F$3:$J$1796,4,0))=TRUE,"",$B247&amp;" "&amp;VLOOKUP(T$34&amp;$B247,'BASES DE DATOS'!$F$3:$J$1796,4,0)))</f>
        <v>#REF!</v>
      </c>
      <c r="U247" t="e">
        <f>IF(LEN(U$34&amp;$B247)&lt;&gt;20,"",IF(ISERROR(VLOOKUP(U$34&amp;$B247,'BASES DE DATOS'!$F$3:$J$1796,4,0))=TRUE,"",$B247&amp;" "&amp;VLOOKUP(U$34&amp;$B247,'BASES DE DATOS'!$F$3:$J$1796,4,0)))</f>
        <v>#REF!</v>
      </c>
      <c r="V247" t="e">
        <f>IF(LEN(V$34&amp;$B247)&lt;&gt;20,"",IF(ISERROR(VLOOKUP(V$34&amp;$B247,'BASES DE DATOS'!$F$3:$J$1796,4,0))=TRUE,"",$B247&amp;" "&amp;VLOOKUP(V$34&amp;$B247,'BASES DE DATOS'!$F$3:$J$1796,4,0)))</f>
        <v>#REF!</v>
      </c>
    </row>
    <row r="248" spans="1:22" x14ac:dyDescent="0.2">
      <c r="A248">
        <f t="shared" si="2"/>
        <v>1311</v>
      </c>
      <c r="B248" s="2" t="s">
        <v>1478</v>
      </c>
      <c r="C248" t="e">
        <f>IF(LEN(C$34&amp;$B248)&lt;&gt;20,"",IF(ISERROR(VLOOKUP(C$34&amp;$B248,'BASES DE DATOS'!$F$3:$J$1796,4,0))=TRUE,"",$B248&amp;" "&amp;VLOOKUP(C$34&amp;$B248,'BASES DE DATOS'!$F$3:$J$1796,4,0)))</f>
        <v>#REF!</v>
      </c>
      <c r="D248" t="e">
        <f>IF(LEN(D$34&amp;$B248)&lt;&gt;20,"",IF(ISERROR(VLOOKUP(D$34&amp;$B248,'BASES DE DATOS'!$F$3:$J$1796,4,0))=TRUE,"",$B248&amp;" "&amp;VLOOKUP(D$34&amp;$B248,'BASES DE DATOS'!$F$3:$J$1796,4,0)))</f>
        <v>#REF!</v>
      </c>
      <c r="E248" t="e">
        <f>IF(LEN(E$34&amp;$B248)&lt;&gt;20,"",IF(ISERROR(VLOOKUP(E$34&amp;$B248,'BASES DE DATOS'!$F$3:$J$1796,4,0))=TRUE,"",$B248&amp;" "&amp;VLOOKUP(E$34&amp;$B248,'BASES DE DATOS'!$F$3:$J$1796,4,0)))</f>
        <v>#REF!</v>
      </c>
      <c r="F248" t="e">
        <f>IF(LEN(F$34&amp;$B248)&lt;&gt;20,"",IF(ISERROR(VLOOKUP(F$34&amp;$B248,'BASES DE DATOS'!$F$3:$J$1796,4,0))=TRUE,"",$B248&amp;" "&amp;VLOOKUP(F$34&amp;$B248,'BASES DE DATOS'!$F$3:$J$1796,4,0)))</f>
        <v>#REF!</v>
      </c>
      <c r="G248" t="e">
        <f>IF(LEN(G$34&amp;$B248)&lt;&gt;20,"",IF(ISERROR(VLOOKUP(G$34&amp;$B248,'BASES DE DATOS'!$F$3:$J$1796,4,0))=TRUE,"",$B248&amp;" "&amp;VLOOKUP(G$34&amp;$B248,'BASES DE DATOS'!$F$3:$J$1796,4,0)))</f>
        <v>#REF!</v>
      </c>
      <c r="H248" t="e">
        <f>IF(LEN(H$34&amp;$B248)&lt;&gt;20,"",IF(ISERROR(VLOOKUP(H$34&amp;$B248,'BASES DE DATOS'!$F$3:$J$1796,4,0))=TRUE,"",$B248&amp;" "&amp;VLOOKUP(H$34&amp;$B248,'BASES DE DATOS'!$F$3:$J$1796,4,0)))</f>
        <v>#REF!</v>
      </c>
      <c r="I248" t="e">
        <f>IF(LEN(I$34&amp;$B248)&lt;&gt;20,"",IF(ISERROR(VLOOKUP(I$34&amp;$B248,'BASES DE DATOS'!$F$3:$J$1796,4,0))=TRUE,"",$B248&amp;" "&amp;VLOOKUP(I$34&amp;$B248,'BASES DE DATOS'!$F$3:$J$1796,4,0)))</f>
        <v>#REF!</v>
      </c>
      <c r="J248" t="e">
        <f>IF(LEN(J$34&amp;$B248)&lt;&gt;20,"",IF(ISERROR(VLOOKUP(J$34&amp;$B248,'BASES DE DATOS'!$F$3:$J$1796,4,0))=TRUE,"",$B248&amp;" "&amp;VLOOKUP(J$34&amp;$B248,'BASES DE DATOS'!$F$3:$J$1796,4,0)))</f>
        <v>#REF!</v>
      </c>
      <c r="K248" t="e">
        <f>IF(LEN(K$34&amp;$B248)&lt;&gt;20,"",IF(ISERROR(VLOOKUP(K$34&amp;$B248,'BASES DE DATOS'!$F$3:$J$1796,4,0))=TRUE,"",$B248&amp;" "&amp;VLOOKUP(K$34&amp;$B248,'BASES DE DATOS'!$F$3:$J$1796,4,0)))</f>
        <v>#REF!</v>
      </c>
      <c r="L248" t="e">
        <f>IF(LEN(L$34&amp;$B248)&lt;&gt;20,"",IF(ISERROR(VLOOKUP(L$34&amp;$B248,'BASES DE DATOS'!$F$3:$J$1796,4,0))=TRUE,"",$B248&amp;" "&amp;VLOOKUP(L$34&amp;$B248,'BASES DE DATOS'!$F$3:$J$1796,4,0)))</f>
        <v>#REF!</v>
      </c>
      <c r="M248" t="e">
        <f>IF(LEN(M$34&amp;$B248)&lt;&gt;20,"",IF(ISERROR(VLOOKUP(M$34&amp;$B248,'BASES DE DATOS'!$F$3:$J$1796,4,0))=TRUE,"",$B248&amp;" "&amp;VLOOKUP(M$34&amp;$B248,'BASES DE DATOS'!$F$3:$J$1796,4,0)))</f>
        <v>#REF!</v>
      </c>
      <c r="N248" t="e">
        <f>IF(LEN(N$34&amp;$B248)&lt;&gt;20,"",IF(ISERROR(VLOOKUP(N$34&amp;$B248,'BASES DE DATOS'!$F$3:$J$1796,4,0))=TRUE,"",$B248&amp;" "&amp;VLOOKUP(N$34&amp;$B248,'BASES DE DATOS'!$F$3:$J$1796,4,0)))</f>
        <v>#REF!</v>
      </c>
      <c r="O248" t="e">
        <f>IF(LEN(O$34&amp;$B248)&lt;&gt;20,"",IF(ISERROR(VLOOKUP(O$34&amp;$B248,'BASES DE DATOS'!$F$3:$J$1796,4,0))=TRUE,"",$B248&amp;" "&amp;VLOOKUP(O$34&amp;$B248,'BASES DE DATOS'!$F$3:$J$1796,4,0)))</f>
        <v>#REF!</v>
      </c>
      <c r="P248" t="e">
        <f>IF(LEN(P$34&amp;$B248)&lt;&gt;20,"",IF(ISERROR(VLOOKUP(P$34&amp;$B248,'BASES DE DATOS'!$F$3:$J$1796,4,0))=TRUE,"",$B248&amp;" "&amp;VLOOKUP(P$34&amp;$B248,'BASES DE DATOS'!$F$3:$J$1796,4,0)))</f>
        <v>#REF!</v>
      </c>
      <c r="Q248" t="e">
        <f>IF(LEN(Q$34&amp;$B248)&lt;&gt;20,"",IF(ISERROR(VLOOKUP(Q$34&amp;$B248,'BASES DE DATOS'!$F$3:$J$1796,4,0))=TRUE,"",$B248&amp;" "&amp;VLOOKUP(Q$34&amp;$B248,'BASES DE DATOS'!$F$3:$J$1796,4,0)))</f>
        <v>#REF!</v>
      </c>
      <c r="R248" t="e">
        <f>IF(LEN(R$34&amp;$B248)&lt;&gt;20,"",IF(ISERROR(VLOOKUP(R$34&amp;$B248,'BASES DE DATOS'!$F$3:$J$1796,4,0))=TRUE,"",$B248&amp;" "&amp;VLOOKUP(R$34&amp;$B248,'BASES DE DATOS'!$F$3:$J$1796,4,0)))</f>
        <v>#REF!</v>
      </c>
      <c r="S248" t="e">
        <f>IF(LEN(S$34&amp;$B248)&lt;&gt;20,"",IF(ISERROR(VLOOKUP(S$34&amp;$B248,'BASES DE DATOS'!$F$3:$J$1796,4,0))=TRUE,"",$B248&amp;" "&amp;VLOOKUP(S$34&amp;$B248,'BASES DE DATOS'!$F$3:$J$1796,4,0)))</f>
        <v>#REF!</v>
      </c>
      <c r="T248" t="e">
        <f>IF(LEN(T$34&amp;$B248)&lt;&gt;20,"",IF(ISERROR(VLOOKUP(T$34&amp;$B248,'BASES DE DATOS'!$F$3:$J$1796,4,0))=TRUE,"",$B248&amp;" "&amp;VLOOKUP(T$34&amp;$B248,'BASES DE DATOS'!$F$3:$J$1796,4,0)))</f>
        <v>#REF!</v>
      </c>
      <c r="U248" t="e">
        <f>IF(LEN(U$34&amp;$B248)&lt;&gt;20,"",IF(ISERROR(VLOOKUP(U$34&amp;$B248,'BASES DE DATOS'!$F$3:$J$1796,4,0))=TRUE,"",$B248&amp;" "&amp;VLOOKUP(U$34&amp;$B248,'BASES DE DATOS'!$F$3:$J$1796,4,0)))</f>
        <v>#REF!</v>
      </c>
      <c r="V248" t="e">
        <f>IF(LEN(V$34&amp;$B248)&lt;&gt;20,"",IF(ISERROR(VLOOKUP(V$34&amp;$B248,'BASES DE DATOS'!$F$3:$J$1796,4,0))=TRUE,"",$B248&amp;" "&amp;VLOOKUP(V$34&amp;$B248,'BASES DE DATOS'!$F$3:$J$1796,4,0)))</f>
        <v>#REF!</v>
      </c>
    </row>
    <row r="249" spans="1:22" x14ac:dyDescent="0.2">
      <c r="A249">
        <f t="shared" si="2"/>
        <v>1317</v>
      </c>
      <c r="B249" s="2" t="s">
        <v>1479</v>
      </c>
      <c r="C249" t="e">
        <f>IF(LEN(C$34&amp;$B249)&lt;&gt;20,"",IF(ISERROR(VLOOKUP(C$34&amp;$B249,'BASES DE DATOS'!$F$3:$J$1796,4,0))=TRUE,"",$B249&amp;" "&amp;VLOOKUP(C$34&amp;$B249,'BASES DE DATOS'!$F$3:$J$1796,4,0)))</f>
        <v>#REF!</v>
      </c>
      <c r="D249" t="e">
        <f>IF(LEN(D$34&amp;$B249)&lt;&gt;20,"",IF(ISERROR(VLOOKUP(D$34&amp;$B249,'BASES DE DATOS'!$F$3:$J$1796,4,0))=TRUE,"",$B249&amp;" "&amp;VLOOKUP(D$34&amp;$B249,'BASES DE DATOS'!$F$3:$J$1796,4,0)))</f>
        <v>#REF!</v>
      </c>
      <c r="E249" t="e">
        <f>IF(LEN(E$34&amp;$B249)&lt;&gt;20,"",IF(ISERROR(VLOOKUP(E$34&amp;$B249,'BASES DE DATOS'!$F$3:$J$1796,4,0))=TRUE,"",$B249&amp;" "&amp;VLOOKUP(E$34&amp;$B249,'BASES DE DATOS'!$F$3:$J$1796,4,0)))</f>
        <v>#REF!</v>
      </c>
      <c r="F249" t="e">
        <f>IF(LEN(F$34&amp;$B249)&lt;&gt;20,"",IF(ISERROR(VLOOKUP(F$34&amp;$B249,'BASES DE DATOS'!$F$3:$J$1796,4,0))=TRUE,"",$B249&amp;" "&amp;VLOOKUP(F$34&amp;$B249,'BASES DE DATOS'!$F$3:$J$1796,4,0)))</f>
        <v>#REF!</v>
      </c>
      <c r="G249" t="e">
        <f>IF(LEN(G$34&amp;$B249)&lt;&gt;20,"",IF(ISERROR(VLOOKUP(G$34&amp;$B249,'BASES DE DATOS'!$F$3:$J$1796,4,0))=TRUE,"",$B249&amp;" "&amp;VLOOKUP(G$34&amp;$B249,'BASES DE DATOS'!$F$3:$J$1796,4,0)))</f>
        <v>#REF!</v>
      </c>
      <c r="H249" t="e">
        <f>IF(LEN(H$34&amp;$B249)&lt;&gt;20,"",IF(ISERROR(VLOOKUP(H$34&amp;$B249,'BASES DE DATOS'!$F$3:$J$1796,4,0))=TRUE,"",$B249&amp;" "&amp;VLOOKUP(H$34&amp;$B249,'BASES DE DATOS'!$F$3:$J$1796,4,0)))</f>
        <v>#REF!</v>
      </c>
      <c r="I249" t="e">
        <f>IF(LEN(I$34&amp;$B249)&lt;&gt;20,"",IF(ISERROR(VLOOKUP(I$34&amp;$B249,'BASES DE DATOS'!$F$3:$J$1796,4,0))=TRUE,"",$B249&amp;" "&amp;VLOOKUP(I$34&amp;$B249,'BASES DE DATOS'!$F$3:$J$1796,4,0)))</f>
        <v>#REF!</v>
      </c>
      <c r="J249" t="e">
        <f>IF(LEN(J$34&amp;$B249)&lt;&gt;20,"",IF(ISERROR(VLOOKUP(J$34&amp;$B249,'BASES DE DATOS'!$F$3:$J$1796,4,0))=TRUE,"",$B249&amp;" "&amp;VLOOKUP(J$34&amp;$B249,'BASES DE DATOS'!$F$3:$J$1796,4,0)))</f>
        <v>#REF!</v>
      </c>
      <c r="K249" t="e">
        <f>IF(LEN(K$34&amp;$B249)&lt;&gt;20,"",IF(ISERROR(VLOOKUP(K$34&amp;$B249,'BASES DE DATOS'!$F$3:$J$1796,4,0))=TRUE,"",$B249&amp;" "&amp;VLOOKUP(K$34&amp;$B249,'BASES DE DATOS'!$F$3:$J$1796,4,0)))</f>
        <v>#REF!</v>
      </c>
      <c r="L249" t="e">
        <f>IF(LEN(L$34&amp;$B249)&lt;&gt;20,"",IF(ISERROR(VLOOKUP(L$34&amp;$B249,'BASES DE DATOS'!$F$3:$J$1796,4,0))=TRUE,"",$B249&amp;" "&amp;VLOOKUP(L$34&amp;$B249,'BASES DE DATOS'!$F$3:$J$1796,4,0)))</f>
        <v>#REF!</v>
      </c>
      <c r="M249" t="e">
        <f>IF(LEN(M$34&amp;$B249)&lt;&gt;20,"",IF(ISERROR(VLOOKUP(M$34&amp;$B249,'BASES DE DATOS'!$F$3:$J$1796,4,0))=TRUE,"",$B249&amp;" "&amp;VLOOKUP(M$34&amp;$B249,'BASES DE DATOS'!$F$3:$J$1796,4,0)))</f>
        <v>#REF!</v>
      </c>
      <c r="N249" t="e">
        <f>IF(LEN(N$34&amp;$B249)&lt;&gt;20,"",IF(ISERROR(VLOOKUP(N$34&amp;$B249,'BASES DE DATOS'!$F$3:$J$1796,4,0))=TRUE,"",$B249&amp;" "&amp;VLOOKUP(N$34&amp;$B249,'BASES DE DATOS'!$F$3:$J$1796,4,0)))</f>
        <v>#REF!</v>
      </c>
      <c r="O249" t="e">
        <f>IF(LEN(O$34&amp;$B249)&lt;&gt;20,"",IF(ISERROR(VLOOKUP(O$34&amp;$B249,'BASES DE DATOS'!$F$3:$J$1796,4,0))=TRUE,"",$B249&amp;" "&amp;VLOOKUP(O$34&amp;$B249,'BASES DE DATOS'!$F$3:$J$1796,4,0)))</f>
        <v>#REF!</v>
      </c>
      <c r="P249" t="e">
        <f>IF(LEN(P$34&amp;$B249)&lt;&gt;20,"",IF(ISERROR(VLOOKUP(P$34&amp;$B249,'BASES DE DATOS'!$F$3:$J$1796,4,0))=TRUE,"",$B249&amp;" "&amp;VLOOKUP(P$34&amp;$B249,'BASES DE DATOS'!$F$3:$J$1796,4,0)))</f>
        <v>#REF!</v>
      </c>
      <c r="Q249" t="e">
        <f>IF(LEN(Q$34&amp;$B249)&lt;&gt;20,"",IF(ISERROR(VLOOKUP(Q$34&amp;$B249,'BASES DE DATOS'!$F$3:$J$1796,4,0))=TRUE,"",$B249&amp;" "&amp;VLOOKUP(Q$34&amp;$B249,'BASES DE DATOS'!$F$3:$J$1796,4,0)))</f>
        <v>#REF!</v>
      </c>
      <c r="R249" t="e">
        <f>IF(LEN(R$34&amp;$B249)&lt;&gt;20,"",IF(ISERROR(VLOOKUP(R$34&amp;$B249,'BASES DE DATOS'!$F$3:$J$1796,4,0))=TRUE,"",$B249&amp;" "&amp;VLOOKUP(R$34&amp;$B249,'BASES DE DATOS'!$F$3:$J$1796,4,0)))</f>
        <v>#REF!</v>
      </c>
      <c r="S249" t="e">
        <f>IF(LEN(S$34&amp;$B249)&lt;&gt;20,"",IF(ISERROR(VLOOKUP(S$34&amp;$B249,'BASES DE DATOS'!$F$3:$J$1796,4,0))=TRUE,"",$B249&amp;" "&amp;VLOOKUP(S$34&amp;$B249,'BASES DE DATOS'!$F$3:$J$1796,4,0)))</f>
        <v>#REF!</v>
      </c>
      <c r="T249" t="e">
        <f>IF(LEN(T$34&amp;$B249)&lt;&gt;20,"",IF(ISERROR(VLOOKUP(T$34&amp;$B249,'BASES DE DATOS'!$F$3:$J$1796,4,0))=TRUE,"",$B249&amp;" "&amp;VLOOKUP(T$34&amp;$B249,'BASES DE DATOS'!$F$3:$J$1796,4,0)))</f>
        <v>#REF!</v>
      </c>
      <c r="U249" t="e">
        <f>IF(LEN(U$34&amp;$B249)&lt;&gt;20,"",IF(ISERROR(VLOOKUP(U$34&amp;$B249,'BASES DE DATOS'!$F$3:$J$1796,4,0))=TRUE,"",$B249&amp;" "&amp;VLOOKUP(U$34&amp;$B249,'BASES DE DATOS'!$F$3:$J$1796,4,0)))</f>
        <v>#REF!</v>
      </c>
      <c r="V249" t="e">
        <f>IF(LEN(V$34&amp;$B249)&lt;&gt;20,"",IF(ISERROR(VLOOKUP(V$34&amp;$B249,'BASES DE DATOS'!$F$3:$J$1796,4,0))=TRUE,"",$B249&amp;" "&amp;VLOOKUP(V$34&amp;$B249,'BASES DE DATOS'!$F$3:$J$1796,4,0)))</f>
        <v>#REF!</v>
      </c>
    </row>
    <row r="250" spans="1:22" x14ac:dyDescent="0.2">
      <c r="A250">
        <f t="shared" si="2"/>
        <v>1323</v>
      </c>
      <c r="B250" s="2" t="s">
        <v>1480</v>
      </c>
      <c r="C250" t="e">
        <f>IF(LEN(C$34&amp;$B250)&lt;&gt;20,"",IF(ISERROR(VLOOKUP(C$34&amp;$B250,'BASES DE DATOS'!$F$3:$J$1796,4,0))=TRUE,"",$B250&amp;" "&amp;VLOOKUP(C$34&amp;$B250,'BASES DE DATOS'!$F$3:$J$1796,4,0)))</f>
        <v>#REF!</v>
      </c>
      <c r="D250" t="e">
        <f>IF(LEN(D$34&amp;$B250)&lt;&gt;20,"",IF(ISERROR(VLOOKUP(D$34&amp;$B250,'BASES DE DATOS'!$F$3:$J$1796,4,0))=TRUE,"",$B250&amp;" "&amp;VLOOKUP(D$34&amp;$B250,'BASES DE DATOS'!$F$3:$J$1796,4,0)))</f>
        <v>#REF!</v>
      </c>
      <c r="E250" t="e">
        <f>IF(LEN(E$34&amp;$B250)&lt;&gt;20,"",IF(ISERROR(VLOOKUP(E$34&amp;$B250,'BASES DE DATOS'!$F$3:$J$1796,4,0))=TRUE,"",$B250&amp;" "&amp;VLOOKUP(E$34&amp;$B250,'BASES DE DATOS'!$F$3:$J$1796,4,0)))</f>
        <v>#REF!</v>
      </c>
      <c r="F250" t="e">
        <f>IF(LEN(F$34&amp;$B250)&lt;&gt;20,"",IF(ISERROR(VLOOKUP(F$34&amp;$B250,'BASES DE DATOS'!$F$3:$J$1796,4,0))=TRUE,"",$B250&amp;" "&amp;VLOOKUP(F$34&amp;$B250,'BASES DE DATOS'!$F$3:$J$1796,4,0)))</f>
        <v>#REF!</v>
      </c>
      <c r="G250" t="e">
        <f>IF(LEN(G$34&amp;$B250)&lt;&gt;20,"",IF(ISERROR(VLOOKUP(G$34&amp;$B250,'BASES DE DATOS'!$F$3:$J$1796,4,0))=TRUE,"",$B250&amp;" "&amp;VLOOKUP(G$34&amp;$B250,'BASES DE DATOS'!$F$3:$J$1796,4,0)))</f>
        <v>#REF!</v>
      </c>
      <c r="H250" t="e">
        <f>IF(LEN(H$34&amp;$B250)&lt;&gt;20,"",IF(ISERROR(VLOOKUP(H$34&amp;$B250,'BASES DE DATOS'!$F$3:$J$1796,4,0))=TRUE,"",$B250&amp;" "&amp;VLOOKUP(H$34&amp;$B250,'BASES DE DATOS'!$F$3:$J$1796,4,0)))</f>
        <v>#REF!</v>
      </c>
      <c r="I250" t="e">
        <f>IF(LEN(I$34&amp;$B250)&lt;&gt;20,"",IF(ISERROR(VLOOKUP(I$34&amp;$B250,'BASES DE DATOS'!$F$3:$J$1796,4,0))=TRUE,"",$B250&amp;" "&amp;VLOOKUP(I$34&amp;$B250,'BASES DE DATOS'!$F$3:$J$1796,4,0)))</f>
        <v>#REF!</v>
      </c>
      <c r="J250" t="e">
        <f>IF(LEN(J$34&amp;$B250)&lt;&gt;20,"",IF(ISERROR(VLOOKUP(J$34&amp;$B250,'BASES DE DATOS'!$F$3:$J$1796,4,0))=TRUE,"",$B250&amp;" "&amp;VLOOKUP(J$34&amp;$B250,'BASES DE DATOS'!$F$3:$J$1796,4,0)))</f>
        <v>#REF!</v>
      </c>
      <c r="K250" t="e">
        <f>IF(LEN(K$34&amp;$B250)&lt;&gt;20,"",IF(ISERROR(VLOOKUP(K$34&amp;$B250,'BASES DE DATOS'!$F$3:$J$1796,4,0))=TRUE,"",$B250&amp;" "&amp;VLOOKUP(K$34&amp;$B250,'BASES DE DATOS'!$F$3:$J$1796,4,0)))</f>
        <v>#REF!</v>
      </c>
      <c r="L250" t="e">
        <f>IF(LEN(L$34&amp;$B250)&lt;&gt;20,"",IF(ISERROR(VLOOKUP(L$34&amp;$B250,'BASES DE DATOS'!$F$3:$J$1796,4,0))=TRUE,"",$B250&amp;" "&amp;VLOOKUP(L$34&amp;$B250,'BASES DE DATOS'!$F$3:$J$1796,4,0)))</f>
        <v>#REF!</v>
      </c>
      <c r="M250" t="e">
        <f>IF(LEN(M$34&amp;$B250)&lt;&gt;20,"",IF(ISERROR(VLOOKUP(M$34&amp;$B250,'BASES DE DATOS'!$F$3:$J$1796,4,0))=TRUE,"",$B250&amp;" "&amp;VLOOKUP(M$34&amp;$B250,'BASES DE DATOS'!$F$3:$J$1796,4,0)))</f>
        <v>#REF!</v>
      </c>
      <c r="N250" t="e">
        <f>IF(LEN(N$34&amp;$B250)&lt;&gt;20,"",IF(ISERROR(VLOOKUP(N$34&amp;$B250,'BASES DE DATOS'!$F$3:$J$1796,4,0))=TRUE,"",$B250&amp;" "&amp;VLOOKUP(N$34&amp;$B250,'BASES DE DATOS'!$F$3:$J$1796,4,0)))</f>
        <v>#REF!</v>
      </c>
      <c r="O250" t="e">
        <f>IF(LEN(O$34&amp;$B250)&lt;&gt;20,"",IF(ISERROR(VLOOKUP(O$34&amp;$B250,'BASES DE DATOS'!$F$3:$J$1796,4,0))=TRUE,"",$B250&amp;" "&amp;VLOOKUP(O$34&amp;$B250,'BASES DE DATOS'!$F$3:$J$1796,4,0)))</f>
        <v>#REF!</v>
      </c>
      <c r="P250" t="e">
        <f>IF(LEN(P$34&amp;$B250)&lt;&gt;20,"",IF(ISERROR(VLOOKUP(P$34&amp;$B250,'BASES DE DATOS'!$F$3:$J$1796,4,0))=TRUE,"",$B250&amp;" "&amp;VLOOKUP(P$34&amp;$B250,'BASES DE DATOS'!$F$3:$J$1796,4,0)))</f>
        <v>#REF!</v>
      </c>
      <c r="Q250" t="e">
        <f>IF(LEN(Q$34&amp;$B250)&lt;&gt;20,"",IF(ISERROR(VLOOKUP(Q$34&amp;$B250,'BASES DE DATOS'!$F$3:$J$1796,4,0))=TRUE,"",$B250&amp;" "&amp;VLOOKUP(Q$34&amp;$B250,'BASES DE DATOS'!$F$3:$J$1796,4,0)))</f>
        <v>#REF!</v>
      </c>
      <c r="R250" t="e">
        <f>IF(LEN(R$34&amp;$B250)&lt;&gt;20,"",IF(ISERROR(VLOOKUP(R$34&amp;$B250,'BASES DE DATOS'!$F$3:$J$1796,4,0))=TRUE,"",$B250&amp;" "&amp;VLOOKUP(R$34&amp;$B250,'BASES DE DATOS'!$F$3:$J$1796,4,0)))</f>
        <v>#REF!</v>
      </c>
      <c r="S250" t="e">
        <f>IF(LEN(S$34&amp;$B250)&lt;&gt;20,"",IF(ISERROR(VLOOKUP(S$34&amp;$B250,'BASES DE DATOS'!$F$3:$J$1796,4,0))=TRUE,"",$B250&amp;" "&amp;VLOOKUP(S$34&amp;$B250,'BASES DE DATOS'!$F$3:$J$1796,4,0)))</f>
        <v>#REF!</v>
      </c>
      <c r="T250" t="e">
        <f>IF(LEN(T$34&amp;$B250)&lt;&gt;20,"",IF(ISERROR(VLOOKUP(T$34&amp;$B250,'BASES DE DATOS'!$F$3:$J$1796,4,0))=TRUE,"",$B250&amp;" "&amp;VLOOKUP(T$34&amp;$B250,'BASES DE DATOS'!$F$3:$J$1796,4,0)))</f>
        <v>#REF!</v>
      </c>
      <c r="U250" t="e">
        <f>IF(LEN(U$34&amp;$B250)&lt;&gt;20,"",IF(ISERROR(VLOOKUP(U$34&amp;$B250,'BASES DE DATOS'!$F$3:$J$1796,4,0))=TRUE,"",$B250&amp;" "&amp;VLOOKUP(U$34&amp;$B250,'BASES DE DATOS'!$F$3:$J$1796,4,0)))</f>
        <v>#REF!</v>
      </c>
      <c r="V250" t="e">
        <f>IF(LEN(V$34&amp;$B250)&lt;&gt;20,"",IF(ISERROR(VLOOKUP(V$34&amp;$B250,'BASES DE DATOS'!$F$3:$J$1796,4,0))=TRUE,"",$B250&amp;" "&amp;VLOOKUP(V$34&amp;$B250,'BASES DE DATOS'!$F$3:$J$1796,4,0)))</f>
        <v>#REF!</v>
      </c>
    </row>
    <row r="251" spans="1:22" x14ac:dyDescent="0.2">
      <c r="A251">
        <f t="shared" si="2"/>
        <v>1329</v>
      </c>
      <c r="B251" s="2" t="s">
        <v>1481</v>
      </c>
      <c r="C251" t="e">
        <f>IF(LEN(C$34&amp;$B251)&lt;&gt;20,"",IF(ISERROR(VLOOKUP(C$34&amp;$B251,'BASES DE DATOS'!$F$3:$J$1796,4,0))=TRUE,"",$B251&amp;" "&amp;VLOOKUP(C$34&amp;$B251,'BASES DE DATOS'!$F$3:$J$1796,4,0)))</f>
        <v>#REF!</v>
      </c>
      <c r="D251" t="e">
        <f>IF(LEN(D$34&amp;$B251)&lt;&gt;20,"",IF(ISERROR(VLOOKUP(D$34&amp;$B251,'BASES DE DATOS'!$F$3:$J$1796,4,0))=TRUE,"",$B251&amp;" "&amp;VLOOKUP(D$34&amp;$B251,'BASES DE DATOS'!$F$3:$J$1796,4,0)))</f>
        <v>#REF!</v>
      </c>
      <c r="E251" t="e">
        <f>IF(LEN(E$34&amp;$B251)&lt;&gt;20,"",IF(ISERROR(VLOOKUP(E$34&amp;$B251,'BASES DE DATOS'!$F$3:$J$1796,4,0))=TRUE,"",$B251&amp;" "&amp;VLOOKUP(E$34&amp;$B251,'BASES DE DATOS'!$F$3:$J$1796,4,0)))</f>
        <v>#REF!</v>
      </c>
      <c r="F251" t="e">
        <f>IF(LEN(F$34&amp;$B251)&lt;&gt;20,"",IF(ISERROR(VLOOKUP(F$34&amp;$B251,'BASES DE DATOS'!$F$3:$J$1796,4,0))=TRUE,"",$B251&amp;" "&amp;VLOOKUP(F$34&amp;$B251,'BASES DE DATOS'!$F$3:$J$1796,4,0)))</f>
        <v>#REF!</v>
      </c>
      <c r="G251" t="e">
        <f>IF(LEN(G$34&amp;$B251)&lt;&gt;20,"",IF(ISERROR(VLOOKUP(G$34&amp;$B251,'BASES DE DATOS'!$F$3:$J$1796,4,0))=TRUE,"",$B251&amp;" "&amp;VLOOKUP(G$34&amp;$B251,'BASES DE DATOS'!$F$3:$J$1796,4,0)))</f>
        <v>#REF!</v>
      </c>
      <c r="H251" t="e">
        <f>IF(LEN(H$34&amp;$B251)&lt;&gt;20,"",IF(ISERROR(VLOOKUP(H$34&amp;$B251,'BASES DE DATOS'!$F$3:$J$1796,4,0))=TRUE,"",$B251&amp;" "&amp;VLOOKUP(H$34&amp;$B251,'BASES DE DATOS'!$F$3:$J$1796,4,0)))</f>
        <v>#REF!</v>
      </c>
      <c r="I251" t="e">
        <f>IF(LEN(I$34&amp;$B251)&lt;&gt;20,"",IF(ISERROR(VLOOKUP(I$34&amp;$B251,'BASES DE DATOS'!$F$3:$J$1796,4,0))=TRUE,"",$B251&amp;" "&amp;VLOOKUP(I$34&amp;$B251,'BASES DE DATOS'!$F$3:$J$1796,4,0)))</f>
        <v>#REF!</v>
      </c>
      <c r="J251" t="e">
        <f>IF(LEN(J$34&amp;$B251)&lt;&gt;20,"",IF(ISERROR(VLOOKUP(J$34&amp;$B251,'BASES DE DATOS'!$F$3:$J$1796,4,0))=TRUE,"",$B251&amp;" "&amp;VLOOKUP(J$34&amp;$B251,'BASES DE DATOS'!$F$3:$J$1796,4,0)))</f>
        <v>#REF!</v>
      </c>
      <c r="K251" t="e">
        <f>IF(LEN(K$34&amp;$B251)&lt;&gt;20,"",IF(ISERROR(VLOOKUP(K$34&amp;$B251,'BASES DE DATOS'!$F$3:$J$1796,4,0))=TRUE,"",$B251&amp;" "&amp;VLOOKUP(K$34&amp;$B251,'BASES DE DATOS'!$F$3:$J$1796,4,0)))</f>
        <v>#REF!</v>
      </c>
      <c r="L251" t="e">
        <f>IF(LEN(L$34&amp;$B251)&lt;&gt;20,"",IF(ISERROR(VLOOKUP(L$34&amp;$B251,'BASES DE DATOS'!$F$3:$J$1796,4,0))=TRUE,"",$B251&amp;" "&amp;VLOOKUP(L$34&amp;$B251,'BASES DE DATOS'!$F$3:$J$1796,4,0)))</f>
        <v>#REF!</v>
      </c>
      <c r="M251" t="e">
        <f>IF(LEN(M$34&amp;$B251)&lt;&gt;20,"",IF(ISERROR(VLOOKUP(M$34&amp;$B251,'BASES DE DATOS'!$F$3:$J$1796,4,0))=TRUE,"",$B251&amp;" "&amp;VLOOKUP(M$34&amp;$B251,'BASES DE DATOS'!$F$3:$J$1796,4,0)))</f>
        <v>#REF!</v>
      </c>
      <c r="N251" t="e">
        <f>IF(LEN(N$34&amp;$B251)&lt;&gt;20,"",IF(ISERROR(VLOOKUP(N$34&amp;$B251,'BASES DE DATOS'!$F$3:$J$1796,4,0))=TRUE,"",$B251&amp;" "&amp;VLOOKUP(N$34&amp;$B251,'BASES DE DATOS'!$F$3:$J$1796,4,0)))</f>
        <v>#REF!</v>
      </c>
      <c r="O251" t="e">
        <f>IF(LEN(O$34&amp;$B251)&lt;&gt;20,"",IF(ISERROR(VLOOKUP(O$34&amp;$B251,'BASES DE DATOS'!$F$3:$J$1796,4,0))=TRUE,"",$B251&amp;" "&amp;VLOOKUP(O$34&amp;$B251,'BASES DE DATOS'!$F$3:$J$1796,4,0)))</f>
        <v>#REF!</v>
      </c>
      <c r="P251" t="e">
        <f>IF(LEN(P$34&amp;$B251)&lt;&gt;20,"",IF(ISERROR(VLOOKUP(P$34&amp;$B251,'BASES DE DATOS'!$F$3:$J$1796,4,0))=TRUE,"",$B251&amp;" "&amp;VLOOKUP(P$34&amp;$B251,'BASES DE DATOS'!$F$3:$J$1796,4,0)))</f>
        <v>#REF!</v>
      </c>
      <c r="Q251" t="e">
        <f>IF(LEN(Q$34&amp;$B251)&lt;&gt;20,"",IF(ISERROR(VLOOKUP(Q$34&amp;$B251,'BASES DE DATOS'!$F$3:$J$1796,4,0))=TRUE,"",$B251&amp;" "&amp;VLOOKUP(Q$34&amp;$B251,'BASES DE DATOS'!$F$3:$J$1796,4,0)))</f>
        <v>#REF!</v>
      </c>
      <c r="R251" t="e">
        <f>IF(LEN(R$34&amp;$B251)&lt;&gt;20,"",IF(ISERROR(VLOOKUP(R$34&amp;$B251,'BASES DE DATOS'!$F$3:$J$1796,4,0))=TRUE,"",$B251&amp;" "&amp;VLOOKUP(R$34&amp;$B251,'BASES DE DATOS'!$F$3:$J$1796,4,0)))</f>
        <v>#REF!</v>
      </c>
      <c r="S251" t="e">
        <f>IF(LEN(S$34&amp;$B251)&lt;&gt;20,"",IF(ISERROR(VLOOKUP(S$34&amp;$B251,'BASES DE DATOS'!$F$3:$J$1796,4,0))=TRUE,"",$B251&amp;" "&amp;VLOOKUP(S$34&amp;$B251,'BASES DE DATOS'!$F$3:$J$1796,4,0)))</f>
        <v>#REF!</v>
      </c>
      <c r="T251" t="e">
        <f>IF(LEN(T$34&amp;$B251)&lt;&gt;20,"",IF(ISERROR(VLOOKUP(T$34&amp;$B251,'BASES DE DATOS'!$F$3:$J$1796,4,0))=TRUE,"",$B251&amp;" "&amp;VLOOKUP(T$34&amp;$B251,'BASES DE DATOS'!$F$3:$J$1796,4,0)))</f>
        <v>#REF!</v>
      </c>
      <c r="U251" t="e">
        <f>IF(LEN(U$34&amp;$B251)&lt;&gt;20,"",IF(ISERROR(VLOOKUP(U$34&amp;$B251,'BASES DE DATOS'!$F$3:$J$1796,4,0))=TRUE,"",$B251&amp;" "&amp;VLOOKUP(U$34&amp;$B251,'BASES DE DATOS'!$F$3:$J$1796,4,0)))</f>
        <v>#REF!</v>
      </c>
      <c r="V251" t="e">
        <f>IF(LEN(V$34&amp;$B251)&lt;&gt;20,"",IF(ISERROR(VLOOKUP(V$34&amp;$B251,'BASES DE DATOS'!$F$3:$J$1796,4,0))=TRUE,"",$B251&amp;" "&amp;VLOOKUP(V$34&amp;$B251,'BASES DE DATOS'!$F$3:$J$1796,4,0)))</f>
        <v>#REF!</v>
      </c>
    </row>
    <row r="252" spans="1:22" x14ac:dyDescent="0.2">
      <c r="A252">
        <f t="shared" si="2"/>
        <v>1335</v>
      </c>
      <c r="B252" s="2" t="s">
        <v>1482</v>
      </c>
      <c r="C252" t="e">
        <f>IF(LEN(C$34&amp;$B252)&lt;&gt;20,"",IF(ISERROR(VLOOKUP(C$34&amp;$B252,'BASES DE DATOS'!$F$3:$J$1796,4,0))=TRUE,"",$B252&amp;" "&amp;VLOOKUP(C$34&amp;$B252,'BASES DE DATOS'!$F$3:$J$1796,4,0)))</f>
        <v>#REF!</v>
      </c>
      <c r="D252" t="e">
        <f>IF(LEN(D$34&amp;$B252)&lt;&gt;20,"",IF(ISERROR(VLOOKUP(D$34&amp;$B252,'BASES DE DATOS'!$F$3:$J$1796,4,0))=TRUE,"",$B252&amp;" "&amp;VLOOKUP(D$34&amp;$B252,'BASES DE DATOS'!$F$3:$J$1796,4,0)))</f>
        <v>#REF!</v>
      </c>
      <c r="E252" t="e">
        <f>IF(LEN(E$34&amp;$B252)&lt;&gt;20,"",IF(ISERROR(VLOOKUP(E$34&amp;$B252,'BASES DE DATOS'!$F$3:$J$1796,4,0))=TRUE,"",$B252&amp;" "&amp;VLOOKUP(E$34&amp;$B252,'BASES DE DATOS'!$F$3:$J$1796,4,0)))</f>
        <v>#REF!</v>
      </c>
      <c r="F252" t="e">
        <f>IF(LEN(F$34&amp;$B252)&lt;&gt;20,"",IF(ISERROR(VLOOKUP(F$34&amp;$B252,'BASES DE DATOS'!$F$3:$J$1796,4,0))=TRUE,"",$B252&amp;" "&amp;VLOOKUP(F$34&amp;$B252,'BASES DE DATOS'!$F$3:$J$1796,4,0)))</f>
        <v>#REF!</v>
      </c>
      <c r="G252" t="e">
        <f>IF(LEN(G$34&amp;$B252)&lt;&gt;20,"",IF(ISERROR(VLOOKUP(G$34&amp;$B252,'BASES DE DATOS'!$F$3:$J$1796,4,0))=TRUE,"",$B252&amp;" "&amp;VLOOKUP(G$34&amp;$B252,'BASES DE DATOS'!$F$3:$J$1796,4,0)))</f>
        <v>#REF!</v>
      </c>
      <c r="H252" t="e">
        <f>IF(LEN(H$34&amp;$B252)&lt;&gt;20,"",IF(ISERROR(VLOOKUP(H$34&amp;$B252,'BASES DE DATOS'!$F$3:$J$1796,4,0))=TRUE,"",$B252&amp;" "&amp;VLOOKUP(H$34&amp;$B252,'BASES DE DATOS'!$F$3:$J$1796,4,0)))</f>
        <v>#REF!</v>
      </c>
      <c r="I252" t="e">
        <f>IF(LEN(I$34&amp;$B252)&lt;&gt;20,"",IF(ISERROR(VLOOKUP(I$34&amp;$B252,'BASES DE DATOS'!$F$3:$J$1796,4,0))=TRUE,"",$B252&amp;" "&amp;VLOOKUP(I$34&amp;$B252,'BASES DE DATOS'!$F$3:$J$1796,4,0)))</f>
        <v>#REF!</v>
      </c>
      <c r="J252" t="e">
        <f>IF(LEN(J$34&amp;$B252)&lt;&gt;20,"",IF(ISERROR(VLOOKUP(J$34&amp;$B252,'BASES DE DATOS'!$F$3:$J$1796,4,0))=TRUE,"",$B252&amp;" "&amp;VLOOKUP(J$34&amp;$B252,'BASES DE DATOS'!$F$3:$J$1796,4,0)))</f>
        <v>#REF!</v>
      </c>
      <c r="K252" t="e">
        <f>IF(LEN(K$34&amp;$B252)&lt;&gt;20,"",IF(ISERROR(VLOOKUP(K$34&amp;$B252,'BASES DE DATOS'!$F$3:$J$1796,4,0))=TRUE,"",$B252&amp;" "&amp;VLOOKUP(K$34&amp;$B252,'BASES DE DATOS'!$F$3:$J$1796,4,0)))</f>
        <v>#REF!</v>
      </c>
      <c r="L252" t="e">
        <f>IF(LEN(L$34&amp;$B252)&lt;&gt;20,"",IF(ISERROR(VLOOKUP(L$34&amp;$B252,'BASES DE DATOS'!$F$3:$J$1796,4,0))=TRUE,"",$B252&amp;" "&amp;VLOOKUP(L$34&amp;$B252,'BASES DE DATOS'!$F$3:$J$1796,4,0)))</f>
        <v>#REF!</v>
      </c>
      <c r="M252" t="e">
        <f>IF(LEN(M$34&amp;$B252)&lt;&gt;20,"",IF(ISERROR(VLOOKUP(M$34&amp;$B252,'BASES DE DATOS'!$F$3:$J$1796,4,0))=TRUE,"",$B252&amp;" "&amp;VLOOKUP(M$34&amp;$B252,'BASES DE DATOS'!$F$3:$J$1796,4,0)))</f>
        <v>#REF!</v>
      </c>
      <c r="N252" t="e">
        <f>IF(LEN(N$34&amp;$B252)&lt;&gt;20,"",IF(ISERROR(VLOOKUP(N$34&amp;$B252,'BASES DE DATOS'!$F$3:$J$1796,4,0))=TRUE,"",$B252&amp;" "&amp;VLOOKUP(N$34&amp;$B252,'BASES DE DATOS'!$F$3:$J$1796,4,0)))</f>
        <v>#REF!</v>
      </c>
      <c r="O252" t="e">
        <f>IF(LEN(O$34&amp;$B252)&lt;&gt;20,"",IF(ISERROR(VLOOKUP(O$34&amp;$B252,'BASES DE DATOS'!$F$3:$J$1796,4,0))=TRUE,"",$B252&amp;" "&amp;VLOOKUP(O$34&amp;$B252,'BASES DE DATOS'!$F$3:$J$1796,4,0)))</f>
        <v>#REF!</v>
      </c>
      <c r="P252" t="e">
        <f>IF(LEN(P$34&amp;$B252)&lt;&gt;20,"",IF(ISERROR(VLOOKUP(P$34&amp;$B252,'BASES DE DATOS'!$F$3:$J$1796,4,0))=TRUE,"",$B252&amp;" "&amp;VLOOKUP(P$34&amp;$B252,'BASES DE DATOS'!$F$3:$J$1796,4,0)))</f>
        <v>#REF!</v>
      </c>
      <c r="Q252" t="e">
        <f>IF(LEN(Q$34&amp;$B252)&lt;&gt;20,"",IF(ISERROR(VLOOKUP(Q$34&amp;$B252,'BASES DE DATOS'!$F$3:$J$1796,4,0))=TRUE,"",$B252&amp;" "&amp;VLOOKUP(Q$34&amp;$B252,'BASES DE DATOS'!$F$3:$J$1796,4,0)))</f>
        <v>#REF!</v>
      </c>
      <c r="R252" t="e">
        <f>IF(LEN(R$34&amp;$B252)&lt;&gt;20,"",IF(ISERROR(VLOOKUP(R$34&amp;$B252,'BASES DE DATOS'!$F$3:$J$1796,4,0))=TRUE,"",$B252&amp;" "&amp;VLOOKUP(R$34&amp;$B252,'BASES DE DATOS'!$F$3:$J$1796,4,0)))</f>
        <v>#REF!</v>
      </c>
      <c r="S252" t="e">
        <f>IF(LEN(S$34&amp;$B252)&lt;&gt;20,"",IF(ISERROR(VLOOKUP(S$34&amp;$B252,'BASES DE DATOS'!$F$3:$J$1796,4,0))=TRUE,"",$B252&amp;" "&amp;VLOOKUP(S$34&amp;$B252,'BASES DE DATOS'!$F$3:$J$1796,4,0)))</f>
        <v>#REF!</v>
      </c>
      <c r="T252" t="e">
        <f>IF(LEN(T$34&amp;$B252)&lt;&gt;20,"",IF(ISERROR(VLOOKUP(T$34&amp;$B252,'BASES DE DATOS'!$F$3:$J$1796,4,0))=TRUE,"",$B252&amp;" "&amp;VLOOKUP(T$34&amp;$B252,'BASES DE DATOS'!$F$3:$J$1796,4,0)))</f>
        <v>#REF!</v>
      </c>
      <c r="U252" t="e">
        <f>IF(LEN(U$34&amp;$B252)&lt;&gt;20,"",IF(ISERROR(VLOOKUP(U$34&amp;$B252,'BASES DE DATOS'!$F$3:$J$1796,4,0))=TRUE,"",$B252&amp;" "&amp;VLOOKUP(U$34&amp;$B252,'BASES DE DATOS'!$F$3:$J$1796,4,0)))</f>
        <v>#REF!</v>
      </c>
      <c r="V252" t="e">
        <f>IF(LEN(V$34&amp;$B252)&lt;&gt;20,"",IF(ISERROR(VLOOKUP(V$34&amp;$B252,'BASES DE DATOS'!$F$3:$J$1796,4,0))=TRUE,"",$B252&amp;" "&amp;VLOOKUP(V$34&amp;$B252,'BASES DE DATOS'!$F$3:$J$1796,4,0)))</f>
        <v>#REF!</v>
      </c>
    </row>
    <row r="253" spans="1:22" x14ac:dyDescent="0.2">
      <c r="A253">
        <f t="shared" si="2"/>
        <v>1341</v>
      </c>
      <c r="B253" s="2" t="s">
        <v>1483</v>
      </c>
      <c r="C253" t="e">
        <f>IF(LEN(C$34&amp;$B253)&lt;&gt;20,"",IF(ISERROR(VLOOKUP(C$34&amp;$B253,'BASES DE DATOS'!$F$3:$J$1796,4,0))=TRUE,"",$B253&amp;" "&amp;VLOOKUP(C$34&amp;$B253,'BASES DE DATOS'!$F$3:$J$1796,4,0)))</f>
        <v>#REF!</v>
      </c>
      <c r="D253" t="e">
        <f>IF(LEN(D$34&amp;$B253)&lt;&gt;20,"",IF(ISERROR(VLOOKUP(D$34&amp;$B253,'BASES DE DATOS'!$F$3:$J$1796,4,0))=TRUE,"",$B253&amp;" "&amp;VLOOKUP(D$34&amp;$B253,'BASES DE DATOS'!$F$3:$J$1796,4,0)))</f>
        <v>#REF!</v>
      </c>
      <c r="E253" t="e">
        <f>IF(LEN(E$34&amp;$B253)&lt;&gt;20,"",IF(ISERROR(VLOOKUP(E$34&amp;$B253,'BASES DE DATOS'!$F$3:$J$1796,4,0))=TRUE,"",$B253&amp;" "&amp;VLOOKUP(E$34&amp;$B253,'BASES DE DATOS'!$F$3:$J$1796,4,0)))</f>
        <v>#REF!</v>
      </c>
      <c r="F253" t="e">
        <f>IF(LEN(F$34&amp;$B253)&lt;&gt;20,"",IF(ISERROR(VLOOKUP(F$34&amp;$B253,'BASES DE DATOS'!$F$3:$J$1796,4,0))=TRUE,"",$B253&amp;" "&amp;VLOOKUP(F$34&amp;$B253,'BASES DE DATOS'!$F$3:$J$1796,4,0)))</f>
        <v>#REF!</v>
      </c>
      <c r="G253" t="e">
        <f>IF(LEN(G$34&amp;$B253)&lt;&gt;20,"",IF(ISERROR(VLOOKUP(G$34&amp;$B253,'BASES DE DATOS'!$F$3:$J$1796,4,0))=TRUE,"",$B253&amp;" "&amp;VLOOKUP(G$34&amp;$B253,'BASES DE DATOS'!$F$3:$J$1796,4,0)))</f>
        <v>#REF!</v>
      </c>
      <c r="H253" t="e">
        <f>IF(LEN(H$34&amp;$B253)&lt;&gt;20,"",IF(ISERROR(VLOOKUP(H$34&amp;$B253,'BASES DE DATOS'!$F$3:$J$1796,4,0))=TRUE,"",$B253&amp;" "&amp;VLOOKUP(H$34&amp;$B253,'BASES DE DATOS'!$F$3:$J$1796,4,0)))</f>
        <v>#REF!</v>
      </c>
      <c r="I253" t="e">
        <f>IF(LEN(I$34&amp;$B253)&lt;&gt;20,"",IF(ISERROR(VLOOKUP(I$34&amp;$B253,'BASES DE DATOS'!$F$3:$J$1796,4,0))=TRUE,"",$B253&amp;" "&amp;VLOOKUP(I$34&amp;$B253,'BASES DE DATOS'!$F$3:$J$1796,4,0)))</f>
        <v>#REF!</v>
      </c>
      <c r="J253" t="e">
        <f>IF(LEN(J$34&amp;$B253)&lt;&gt;20,"",IF(ISERROR(VLOOKUP(J$34&amp;$B253,'BASES DE DATOS'!$F$3:$J$1796,4,0))=TRUE,"",$B253&amp;" "&amp;VLOOKUP(J$34&amp;$B253,'BASES DE DATOS'!$F$3:$J$1796,4,0)))</f>
        <v>#REF!</v>
      </c>
      <c r="K253" t="e">
        <f>IF(LEN(K$34&amp;$B253)&lt;&gt;20,"",IF(ISERROR(VLOOKUP(K$34&amp;$B253,'BASES DE DATOS'!$F$3:$J$1796,4,0))=TRUE,"",$B253&amp;" "&amp;VLOOKUP(K$34&amp;$B253,'BASES DE DATOS'!$F$3:$J$1796,4,0)))</f>
        <v>#REF!</v>
      </c>
      <c r="L253" t="e">
        <f>IF(LEN(L$34&amp;$B253)&lt;&gt;20,"",IF(ISERROR(VLOOKUP(L$34&amp;$B253,'BASES DE DATOS'!$F$3:$J$1796,4,0))=TRUE,"",$B253&amp;" "&amp;VLOOKUP(L$34&amp;$B253,'BASES DE DATOS'!$F$3:$J$1796,4,0)))</f>
        <v>#REF!</v>
      </c>
      <c r="M253" t="e">
        <f>IF(LEN(M$34&amp;$B253)&lt;&gt;20,"",IF(ISERROR(VLOOKUP(M$34&amp;$B253,'BASES DE DATOS'!$F$3:$J$1796,4,0))=TRUE,"",$B253&amp;" "&amp;VLOOKUP(M$34&amp;$B253,'BASES DE DATOS'!$F$3:$J$1796,4,0)))</f>
        <v>#REF!</v>
      </c>
      <c r="N253" t="e">
        <f>IF(LEN(N$34&amp;$B253)&lt;&gt;20,"",IF(ISERROR(VLOOKUP(N$34&amp;$B253,'BASES DE DATOS'!$F$3:$J$1796,4,0))=TRUE,"",$B253&amp;" "&amp;VLOOKUP(N$34&amp;$B253,'BASES DE DATOS'!$F$3:$J$1796,4,0)))</f>
        <v>#REF!</v>
      </c>
      <c r="O253" t="e">
        <f>IF(LEN(O$34&amp;$B253)&lt;&gt;20,"",IF(ISERROR(VLOOKUP(O$34&amp;$B253,'BASES DE DATOS'!$F$3:$J$1796,4,0))=TRUE,"",$B253&amp;" "&amp;VLOOKUP(O$34&amp;$B253,'BASES DE DATOS'!$F$3:$J$1796,4,0)))</f>
        <v>#REF!</v>
      </c>
      <c r="P253" t="e">
        <f>IF(LEN(P$34&amp;$B253)&lt;&gt;20,"",IF(ISERROR(VLOOKUP(P$34&amp;$B253,'BASES DE DATOS'!$F$3:$J$1796,4,0))=TRUE,"",$B253&amp;" "&amp;VLOOKUP(P$34&amp;$B253,'BASES DE DATOS'!$F$3:$J$1796,4,0)))</f>
        <v>#REF!</v>
      </c>
      <c r="Q253" t="e">
        <f>IF(LEN(Q$34&amp;$B253)&lt;&gt;20,"",IF(ISERROR(VLOOKUP(Q$34&amp;$B253,'BASES DE DATOS'!$F$3:$J$1796,4,0))=TRUE,"",$B253&amp;" "&amp;VLOOKUP(Q$34&amp;$B253,'BASES DE DATOS'!$F$3:$J$1796,4,0)))</f>
        <v>#REF!</v>
      </c>
      <c r="R253" t="e">
        <f>IF(LEN(R$34&amp;$B253)&lt;&gt;20,"",IF(ISERROR(VLOOKUP(R$34&amp;$B253,'BASES DE DATOS'!$F$3:$J$1796,4,0))=TRUE,"",$B253&amp;" "&amp;VLOOKUP(R$34&amp;$B253,'BASES DE DATOS'!$F$3:$J$1796,4,0)))</f>
        <v>#REF!</v>
      </c>
      <c r="S253" t="e">
        <f>IF(LEN(S$34&amp;$B253)&lt;&gt;20,"",IF(ISERROR(VLOOKUP(S$34&amp;$B253,'BASES DE DATOS'!$F$3:$J$1796,4,0))=TRUE,"",$B253&amp;" "&amp;VLOOKUP(S$34&amp;$B253,'BASES DE DATOS'!$F$3:$J$1796,4,0)))</f>
        <v>#REF!</v>
      </c>
      <c r="T253" t="e">
        <f>IF(LEN(T$34&amp;$B253)&lt;&gt;20,"",IF(ISERROR(VLOOKUP(T$34&amp;$B253,'BASES DE DATOS'!$F$3:$J$1796,4,0))=TRUE,"",$B253&amp;" "&amp;VLOOKUP(T$34&amp;$B253,'BASES DE DATOS'!$F$3:$J$1796,4,0)))</f>
        <v>#REF!</v>
      </c>
      <c r="U253" t="e">
        <f>IF(LEN(U$34&amp;$B253)&lt;&gt;20,"",IF(ISERROR(VLOOKUP(U$34&amp;$B253,'BASES DE DATOS'!$F$3:$J$1796,4,0))=TRUE,"",$B253&amp;" "&amp;VLOOKUP(U$34&amp;$B253,'BASES DE DATOS'!$F$3:$J$1796,4,0)))</f>
        <v>#REF!</v>
      </c>
      <c r="V253" t="e">
        <f>IF(LEN(V$34&amp;$B253)&lt;&gt;20,"",IF(ISERROR(VLOOKUP(V$34&amp;$B253,'BASES DE DATOS'!$F$3:$J$1796,4,0))=TRUE,"",$B253&amp;" "&amp;VLOOKUP(V$34&amp;$B253,'BASES DE DATOS'!$F$3:$J$1796,4,0)))</f>
        <v>#REF!</v>
      </c>
    </row>
    <row r="254" spans="1:22" x14ac:dyDescent="0.2">
      <c r="A254">
        <f t="shared" si="2"/>
        <v>1347</v>
      </c>
      <c r="B254" s="2" t="s">
        <v>1484</v>
      </c>
      <c r="C254" t="e">
        <f>IF(LEN(C$34&amp;$B254)&lt;&gt;20,"",IF(ISERROR(VLOOKUP(C$34&amp;$B254,'BASES DE DATOS'!$F$3:$J$1796,4,0))=TRUE,"",$B254&amp;" "&amp;VLOOKUP(C$34&amp;$B254,'BASES DE DATOS'!$F$3:$J$1796,4,0)))</f>
        <v>#REF!</v>
      </c>
      <c r="D254" t="e">
        <f>IF(LEN(D$34&amp;$B254)&lt;&gt;20,"",IF(ISERROR(VLOOKUP(D$34&amp;$B254,'BASES DE DATOS'!$F$3:$J$1796,4,0))=TRUE,"",$B254&amp;" "&amp;VLOOKUP(D$34&amp;$B254,'BASES DE DATOS'!$F$3:$J$1796,4,0)))</f>
        <v>#REF!</v>
      </c>
      <c r="E254" t="e">
        <f>IF(LEN(E$34&amp;$B254)&lt;&gt;20,"",IF(ISERROR(VLOOKUP(E$34&amp;$B254,'BASES DE DATOS'!$F$3:$J$1796,4,0))=TRUE,"",$B254&amp;" "&amp;VLOOKUP(E$34&amp;$B254,'BASES DE DATOS'!$F$3:$J$1796,4,0)))</f>
        <v>#REF!</v>
      </c>
      <c r="F254" t="e">
        <f>IF(LEN(F$34&amp;$B254)&lt;&gt;20,"",IF(ISERROR(VLOOKUP(F$34&amp;$B254,'BASES DE DATOS'!$F$3:$J$1796,4,0))=TRUE,"",$B254&amp;" "&amp;VLOOKUP(F$34&amp;$B254,'BASES DE DATOS'!$F$3:$J$1796,4,0)))</f>
        <v>#REF!</v>
      </c>
      <c r="G254" t="e">
        <f>IF(LEN(G$34&amp;$B254)&lt;&gt;20,"",IF(ISERROR(VLOOKUP(G$34&amp;$B254,'BASES DE DATOS'!$F$3:$J$1796,4,0))=TRUE,"",$B254&amp;" "&amp;VLOOKUP(G$34&amp;$B254,'BASES DE DATOS'!$F$3:$J$1796,4,0)))</f>
        <v>#REF!</v>
      </c>
      <c r="H254" t="e">
        <f>IF(LEN(H$34&amp;$B254)&lt;&gt;20,"",IF(ISERROR(VLOOKUP(H$34&amp;$B254,'BASES DE DATOS'!$F$3:$J$1796,4,0))=TRUE,"",$B254&amp;" "&amp;VLOOKUP(H$34&amp;$B254,'BASES DE DATOS'!$F$3:$J$1796,4,0)))</f>
        <v>#REF!</v>
      </c>
      <c r="I254" t="e">
        <f>IF(LEN(I$34&amp;$B254)&lt;&gt;20,"",IF(ISERROR(VLOOKUP(I$34&amp;$B254,'BASES DE DATOS'!$F$3:$J$1796,4,0))=TRUE,"",$B254&amp;" "&amp;VLOOKUP(I$34&amp;$B254,'BASES DE DATOS'!$F$3:$J$1796,4,0)))</f>
        <v>#REF!</v>
      </c>
      <c r="J254" t="e">
        <f>IF(LEN(J$34&amp;$B254)&lt;&gt;20,"",IF(ISERROR(VLOOKUP(J$34&amp;$B254,'BASES DE DATOS'!$F$3:$J$1796,4,0))=TRUE,"",$B254&amp;" "&amp;VLOOKUP(J$34&amp;$B254,'BASES DE DATOS'!$F$3:$J$1796,4,0)))</f>
        <v>#REF!</v>
      </c>
      <c r="K254" t="e">
        <f>IF(LEN(K$34&amp;$B254)&lt;&gt;20,"",IF(ISERROR(VLOOKUP(K$34&amp;$B254,'BASES DE DATOS'!$F$3:$J$1796,4,0))=TRUE,"",$B254&amp;" "&amp;VLOOKUP(K$34&amp;$B254,'BASES DE DATOS'!$F$3:$J$1796,4,0)))</f>
        <v>#REF!</v>
      </c>
      <c r="L254" t="e">
        <f>IF(LEN(L$34&amp;$B254)&lt;&gt;20,"",IF(ISERROR(VLOOKUP(L$34&amp;$B254,'BASES DE DATOS'!$F$3:$J$1796,4,0))=TRUE,"",$B254&amp;" "&amp;VLOOKUP(L$34&amp;$B254,'BASES DE DATOS'!$F$3:$J$1796,4,0)))</f>
        <v>#REF!</v>
      </c>
      <c r="M254" t="e">
        <f>IF(LEN(M$34&amp;$B254)&lt;&gt;20,"",IF(ISERROR(VLOOKUP(M$34&amp;$B254,'BASES DE DATOS'!$F$3:$J$1796,4,0))=TRUE,"",$B254&amp;" "&amp;VLOOKUP(M$34&amp;$B254,'BASES DE DATOS'!$F$3:$J$1796,4,0)))</f>
        <v>#REF!</v>
      </c>
      <c r="N254" t="e">
        <f>IF(LEN(N$34&amp;$B254)&lt;&gt;20,"",IF(ISERROR(VLOOKUP(N$34&amp;$B254,'BASES DE DATOS'!$F$3:$J$1796,4,0))=TRUE,"",$B254&amp;" "&amp;VLOOKUP(N$34&amp;$B254,'BASES DE DATOS'!$F$3:$J$1796,4,0)))</f>
        <v>#REF!</v>
      </c>
      <c r="O254" t="e">
        <f>IF(LEN(O$34&amp;$B254)&lt;&gt;20,"",IF(ISERROR(VLOOKUP(O$34&amp;$B254,'BASES DE DATOS'!$F$3:$J$1796,4,0))=TRUE,"",$B254&amp;" "&amp;VLOOKUP(O$34&amp;$B254,'BASES DE DATOS'!$F$3:$J$1796,4,0)))</f>
        <v>#REF!</v>
      </c>
      <c r="P254" t="e">
        <f>IF(LEN(P$34&amp;$B254)&lt;&gt;20,"",IF(ISERROR(VLOOKUP(P$34&amp;$B254,'BASES DE DATOS'!$F$3:$J$1796,4,0))=TRUE,"",$B254&amp;" "&amp;VLOOKUP(P$34&amp;$B254,'BASES DE DATOS'!$F$3:$J$1796,4,0)))</f>
        <v>#REF!</v>
      </c>
      <c r="Q254" t="e">
        <f>IF(LEN(Q$34&amp;$B254)&lt;&gt;20,"",IF(ISERROR(VLOOKUP(Q$34&amp;$B254,'BASES DE DATOS'!$F$3:$J$1796,4,0))=TRUE,"",$B254&amp;" "&amp;VLOOKUP(Q$34&amp;$B254,'BASES DE DATOS'!$F$3:$J$1796,4,0)))</f>
        <v>#REF!</v>
      </c>
      <c r="R254" t="e">
        <f>IF(LEN(R$34&amp;$B254)&lt;&gt;20,"",IF(ISERROR(VLOOKUP(R$34&amp;$B254,'BASES DE DATOS'!$F$3:$J$1796,4,0))=TRUE,"",$B254&amp;" "&amp;VLOOKUP(R$34&amp;$B254,'BASES DE DATOS'!$F$3:$J$1796,4,0)))</f>
        <v>#REF!</v>
      </c>
      <c r="S254" t="e">
        <f>IF(LEN(S$34&amp;$B254)&lt;&gt;20,"",IF(ISERROR(VLOOKUP(S$34&amp;$B254,'BASES DE DATOS'!$F$3:$J$1796,4,0))=TRUE,"",$B254&amp;" "&amp;VLOOKUP(S$34&amp;$B254,'BASES DE DATOS'!$F$3:$J$1796,4,0)))</f>
        <v>#REF!</v>
      </c>
      <c r="T254" t="e">
        <f>IF(LEN(T$34&amp;$B254)&lt;&gt;20,"",IF(ISERROR(VLOOKUP(T$34&amp;$B254,'BASES DE DATOS'!$F$3:$J$1796,4,0))=TRUE,"",$B254&amp;" "&amp;VLOOKUP(T$34&amp;$B254,'BASES DE DATOS'!$F$3:$J$1796,4,0)))</f>
        <v>#REF!</v>
      </c>
      <c r="U254" t="e">
        <f>IF(LEN(U$34&amp;$B254)&lt;&gt;20,"",IF(ISERROR(VLOOKUP(U$34&amp;$B254,'BASES DE DATOS'!$F$3:$J$1796,4,0))=TRUE,"",$B254&amp;" "&amp;VLOOKUP(U$34&amp;$B254,'BASES DE DATOS'!$F$3:$J$1796,4,0)))</f>
        <v>#REF!</v>
      </c>
      <c r="V254" t="e">
        <f>IF(LEN(V$34&amp;$B254)&lt;&gt;20,"",IF(ISERROR(VLOOKUP(V$34&amp;$B254,'BASES DE DATOS'!$F$3:$J$1796,4,0))=TRUE,"",$B254&amp;" "&amp;VLOOKUP(V$34&amp;$B254,'BASES DE DATOS'!$F$3:$J$1796,4,0)))</f>
        <v>#REF!</v>
      </c>
    </row>
    <row r="255" spans="1:22" x14ac:dyDescent="0.2">
      <c r="A255">
        <f t="shared" si="2"/>
        <v>1353</v>
      </c>
      <c r="B255" s="2" t="s">
        <v>1485</v>
      </c>
      <c r="C255" t="e">
        <f>IF(LEN(C$34&amp;$B255)&lt;&gt;20,"",IF(ISERROR(VLOOKUP(C$34&amp;$B255,'BASES DE DATOS'!$F$3:$J$1796,4,0))=TRUE,"",$B255&amp;" "&amp;VLOOKUP(C$34&amp;$B255,'BASES DE DATOS'!$F$3:$J$1796,4,0)))</f>
        <v>#REF!</v>
      </c>
      <c r="D255" t="e">
        <f>IF(LEN(D$34&amp;$B255)&lt;&gt;20,"",IF(ISERROR(VLOOKUP(D$34&amp;$B255,'BASES DE DATOS'!$F$3:$J$1796,4,0))=TRUE,"",$B255&amp;" "&amp;VLOOKUP(D$34&amp;$B255,'BASES DE DATOS'!$F$3:$J$1796,4,0)))</f>
        <v>#REF!</v>
      </c>
      <c r="E255" t="e">
        <f>IF(LEN(E$34&amp;$B255)&lt;&gt;20,"",IF(ISERROR(VLOOKUP(E$34&amp;$B255,'BASES DE DATOS'!$F$3:$J$1796,4,0))=TRUE,"",$B255&amp;" "&amp;VLOOKUP(E$34&amp;$B255,'BASES DE DATOS'!$F$3:$J$1796,4,0)))</f>
        <v>#REF!</v>
      </c>
      <c r="F255" t="e">
        <f>IF(LEN(F$34&amp;$B255)&lt;&gt;20,"",IF(ISERROR(VLOOKUP(F$34&amp;$B255,'BASES DE DATOS'!$F$3:$J$1796,4,0))=TRUE,"",$B255&amp;" "&amp;VLOOKUP(F$34&amp;$B255,'BASES DE DATOS'!$F$3:$J$1796,4,0)))</f>
        <v>#REF!</v>
      </c>
      <c r="G255" t="e">
        <f>IF(LEN(G$34&amp;$B255)&lt;&gt;20,"",IF(ISERROR(VLOOKUP(G$34&amp;$B255,'BASES DE DATOS'!$F$3:$J$1796,4,0))=TRUE,"",$B255&amp;" "&amp;VLOOKUP(G$34&amp;$B255,'BASES DE DATOS'!$F$3:$J$1796,4,0)))</f>
        <v>#REF!</v>
      </c>
      <c r="H255" t="e">
        <f>IF(LEN(H$34&amp;$B255)&lt;&gt;20,"",IF(ISERROR(VLOOKUP(H$34&amp;$B255,'BASES DE DATOS'!$F$3:$J$1796,4,0))=TRUE,"",$B255&amp;" "&amp;VLOOKUP(H$34&amp;$B255,'BASES DE DATOS'!$F$3:$J$1796,4,0)))</f>
        <v>#REF!</v>
      </c>
      <c r="I255" t="e">
        <f>IF(LEN(I$34&amp;$B255)&lt;&gt;20,"",IF(ISERROR(VLOOKUP(I$34&amp;$B255,'BASES DE DATOS'!$F$3:$J$1796,4,0))=TRUE,"",$B255&amp;" "&amp;VLOOKUP(I$34&amp;$B255,'BASES DE DATOS'!$F$3:$J$1796,4,0)))</f>
        <v>#REF!</v>
      </c>
      <c r="J255" t="e">
        <f>IF(LEN(J$34&amp;$B255)&lt;&gt;20,"",IF(ISERROR(VLOOKUP(J$34&amp;$B255,'BASES DE DATOS'!$F$3:$J$1796,4,0))=TRUE,"",$B255&amp;" "&amp;VLOOKUP(J$34&amp;$B255,'BASES DE DATOS'!$F$3:$J$1796,4,0)))</f>
        <v>#REF!</v>
      </c>
      <c r="K255" t="e">
        <f>IF(LEN(K$34&amp;$B255)&lt;&gt;20,"",IF(ISERROR(VLOOKUP(K$34&amp;$B255,'BASES DE DATOS'!$F$3:$J$1796,4,0))=TRUE,"",$B255&amp;" "&amp;VLOOKUP(K$34&amp;$B255,'BASES DE DATOS'!$F$3:$J$1796,4,0)))</f>
        <v>#REF!</v>
      </c>
      <c r="L255" t="e">
        <f>IF(LEN(L$34&amp;$B255)&lt;&gt;20,"",IF(ISERROR(VLOOKUP(L$34&amp;$B255,'BASES DE DATOS'!$F$3:$J$1796,4,0))=TRUE,"",$B255&amp;" "&amp;VLOOKUP(L$34&amp;$B255,'BASES DE DATOS'!$F$3:$J$1796,4,0)))</f>
        <v>#REF!</v>
      </c>
      <c r="M255" t="e">
        <f>IF(LEN(M$34&amp;$B255)&lt;&gt;20,"",IF(ISERROR(VLOOKUP(M$34&amp;$B255,'BASES DE DATOS'!$F$3:$J$1796,4,0))=TRUE,"",$B255&amp;" "&amp;VLOOKUP(M$34&amp;$B255,'BASES DE DATOS'!$F$3:$J$1796,4,0)))</f>
        <v>#REF!</v>
      </c>
      <c r="N255" t="e">
        <f>IF(LEN(N$34&amp;$B255)&lt;&gt;20,"",IF(ISERROR(VLOOKUP(N$34&amp;$B255,'BASES DE DATOS'!$F$3:$J$1796,4,0))=TRUE,"",$B255&amp;" "&amp;VLOOKUP(N$34&amp;$B255,'BASES DE DATOS'!$F$3:$J$1796,4,0)))</f>
        <v>#REF!</v>
      </c>
      <c r="O255" t="e">
        <f>IF(LEN(O$34&amp;$B255)&lt;&gt;20,"",IF(ISERROR(VLOOKUP(O$34&amp;$B255,'BASES DE DATOS'!$F$3:$J$1796,4,0))=TRUE,"",$B255&amp;" "&amp;VLOOKUP(O$34&amp;$B255,'BASES DE DATOS'!$F$3:$J$1796,4,0)))</f>
        <v>#REF!</v>
      </c>
      <c r="P255" t="e">
        <f>IF(LEN(P$34&amp;$B255)&lt;&gt;20,"",IF(ISERROR(VLOOKUP(P$34&amp;$B255,'BASES DE DATOS'!$F$3:$J$1796,4,0))=TRUE,"",$B255&amp;" "&amp;VLOOKUP(P$34&amp;$B255,'BASES DE DATOS'!$F$3:$J$1796,4,0)))</f>
        <v>#REF!</v>
      </c>
      <c r="Q255" t="e">
        <f>IF(LEN(Q$34&amp;$B255)&lt;&gt;20,"",IF(ISERROR(VLOOKUP(Q$34&amp;$B255,'BASES DE DATOS'!$F$3:$J$1796,4,0))=TRUE,"",$B255&amp;" "&amp;VLOOKUP(Q$34&amp;$B255,'BASES DE DATOS'!$F$3:$J$1796,4,0)))</f>
        <v>#REF!</v>
      </c>
      <c r="R255" t="e">
        <f>IF(LEN(R$34&amp;$B255)&lt;&gt;20,"",IF(ISERROR(VLOOKUP(R$34&amp;$B255,'BASES DE DATOS'!$F$3:$J$1796,4,0))=TRUE,"",$B255&amp;" "&amp;VLOOKUP(R$34&amp;$B255,'BASES DE DATOS'!$F$3:$J$1796,4,0)))</f>
        <v>#REF!</v>
      </c>
      <c r="S255" t="e">
        <f>IF(LEN(S$34&amp;$B255)&lt;&gt;20,"",IF(ISERROR(VLOOKUP(S$34&amp;$B255,'BASES DE DATOS'!$F$3:$J$1796,4,0))=TRUE,"",$B255&amp;" "&amp;VLOOKUP(S$34&amp;$B255,'BASES DE DATOS'!$F$3:$J$1796,4,0)))</f>
        <v>#REF!</v>
      </c>
      <c r="T255" t="e">
        <f>IF(LEN(T$34&amp;$B255)&lt;&gt;20,"",IF(ISERROR(VLOOKUP(T$34&amp;$B255,'BASES DE DATOS'!$F$3:$J$1796,4,0))=TRUE,"",$B255&amp;" "&amp;VLOOKUP(T$34&amp;$B255,'BASES DE DATOS'!$F$3:$J$1796,4,0)))</f>
        <v>#REF!</v>
      </c>
      <c r="U255" t="e">
        <f>IF(LEN(U$34&amp;$B255)&lt;&gt;20,"",IF(ISERROR(VLOOKUP(U$34&amp;$B255,'BASES DE DATOS'!$F$3:$J$1796,4,0))=TRUE,"",$B255&amp;" "&amp;VLOOKUP(U$34&amp;$B255,'BASES DE DATOS'!$F$3:$J$1796,4,0)))</f>
        <v>#REF!</v>
      </c>
      <c r="V255" t="e">
        <f>IF(LEN(V$34&amp;$B255)&lt;&gt;20,"",IF(ISERROR(VLOOKUP(V$34&amp;$B255,'BASES DE DATOS'!$F$3:$J$1796,4,0))=TRUE,"",$B255&amp;" "&amp;VLOOKUP(V$34&amp;$B255,'BASES DE DATOS'!$F$3:$J$1796,4,0)))</f>
        <v>#REF!</v>
      </c>
    </row>
    <row r="256" spans="1:22" x14ac:dyDescent="0.2">
      <c r="A256">
        <f t="shared" si="2"/>
        <v>1359</v>
      </c>
      <c r="B256" s="2" t="s">
        <v>1486</v>
      </c>
      <c r="C256" t="e">
        <f>IF(LEN(C$34&amp;$B256)&lt;&gt;20,"",IF(ISERROR(VLOOKUP(C$34&amp;$B256,'BASES DE DATOS'!$F$3:$J$1796,4,0))=TRUE,"",$B256&amp;" "&amp;VLOOKUP(C$34&amp;$B256,'BASES DE DATOS'!$F$3:$J$1796,4,0)))</f>
        <v>#REF!</v>
      </c>
      <c r="D256" t="e">
        <f>IF(LEN(D$34&amp;$B256)&lt;&gt;20,"",IF(ISERROR(VLOOKUP(D$34&amp;$B256,'BASES DE DATOS'!$F$3:$J$1796,4,0))=TRUE,"",$B256&amp;" "&amp;VLOOKUP(D$34&amp;$B256,'BASES DE DATOS'!$F$3:$J$1796,4,0)))</f>
        <v>#REF!</v>
      </c>
      <c r="E256" t="e">
        <f>IF(LEN(E$34&amp;$B256)&lt;&gt;20,"",IF(ISERROR(VLOOKUP(E$34&amp;$B256,'BASES DE DATOS'!$F$3:$J$1796,4,0))=TRUE,"",$B256&amp;" "&amp;VLOOKUP(E$34&amp;$B256,'BASES DE DATOS'!$F$3:$J$1796,4,0)))</f>
        <v>#REF!</v>
      </c>
      <c r="F256" t="e">
        <f>IF(LEN(F$34&amp;$B256)&lt;&gt;20,"",IF(ISERROR(VLOOKUP(F$34&amp;$B256,'BASES DE DATOS'!$F$3:$J$1796,4,0))=TRUE,"",$B256&amp;" "&amp;VLOOKUP(F$34&amp;$B256,'BASES DE DATOS'!$F$3:$J$1796,4,0)))</f>
        <v>#REF!</v>
      </c>
      <c r="G256" t="e">
        <f>IF(LEN(G$34&amp;$B256)&lt;&gt;20,"",IF(ISERROR(VLOOKUP(G$34&amp;$B256,'BASES DE DATOS'!$F$3:$J$1796,4,0))=TRUE,"",$B256&amp;" "&amp;VLOOKUP(G$34&amp;$B256,'BASES DE DATOS'!$F$3:$J$1796,4,0)))</f>
        <v>#REF!</v>
      </c>
      <c r="H256" t="e">
        <f>IF(LEN(H$34&amp;$B256)&lt;&gt;20,"",IF(ISERROR(VLOOKUP(H$34&amp;$B256,'BASES DE DATOS'!$F$3:$J$1796,4,0))=TRUE,"",$B256&amp;" "&amp;VLOOKUP(H$34&amp;$B256,'BASES DE DATOS'!$F$3:$J$1796,4,0)))</f>
        <v>#REF!</v>
      </c>
      <c r="I256" t="e">
        <f>IF(LEN(I$34&amp;$B256)&lt;&gt;20,"",IF(ISERROR(VLOOKUP(I$34&amp;$B256,'BASES DE DATOS'!$F$3:$J$1796,4,0))=TRUE,"",$B256&amp;" "&amp;VLOOKUP(I$34&amp;$B256,'BASES DE DATOS'!$F$3:$J$1796,4,0)))</f>
        <v>#REF!</v>
      </c>
      <c r="J256" t="e">
        <f>IF(LEN(J$34&amp;$B256)&lt;&gt;20,"",IF(ISERROR(VLOOKUP(J$34&amp;$B256,'BASES DE DATOS'!$F$3:$J$1796,4,0))=TRUE,"",$B256&amp;" "&amp;VLOOKUP(J$34&amp;$B256,'BASES DE DATOS'!$F$3:$J$1796,4,0)))</f>
        <v>#REF!</v>
      </c>
      <c r="K256" t="e">
        <f>IF(LEN(K$34&amp;$B256)&lt;&gt;20,"",IF(ISERROR(VLOOKUP(K$34&amp;$B256,'BASES DE DATOS'!$F$3:$J$1796,4,0))=TRUE,"",$B256&amp;" "&amp;VLOOKUP(K$34&amp;$B256,'BASES DE DATOS'!$F$3:$J$1796,4,0)))</f>
        <v>#REF!</v>
      </c>
      <c r="L256" t="e">
        <f>IF(LEN(L$34&amp;$B256)&lt;&gt;20,"",IF(ISERROR(VLOOKUP(L$34&amp;$B256,'BASES DE DATOS'!$F$3:$J$1796,4,0))=TRUE,"",$B256&amp;" "&amp;VLOOKUP(L$34&amp;$B256,'BASES DE DATOS'!$F$3:$J$1796,4,0)))</f>
        <v>#REF!</v>
      </c>
      <c r="M256" t="e">
        <f>IF(LEN(M$34&amp;$B256)&lt;&gt;20,"",IF(ISERROR(VLOOKUP(M$34&amp;$B256,'BASES DE DATOS'!$F$3:$J$1796,4,0))=TRUE,"",$B256&amp;" "&amp;VLOOKUP(M$34&amp;$B256,'BASES DE DATOS'!$F$3:$J$1796,4,0)))</f>
        <v>#REF!</v>
      </c>
      <c r="N256" t="e">
        <f>IF(LEN(N$34&amp;$B256)&lt;&gt;20,"",IF(ISERROR(VLOOKUP(N$34&amp;$B256,'BASES DE DATOS'!$F$3:$J$1796,4,0))=TRUE,"",$B256&amp;" "&amp;VLOOKUP(N$34&amp;$B256,'BASES DE DATOS'!$F$3:$J$1796,4,0)))</f>
        <v>#REF!</v>
      </c>
      <c r="O256" t="e">
        <f>IF(LEN(O$34&amp;$B256)&lt;&gt;20,"",IF(ISERROR(VLOOKUP(O$34&amp;$B256,'BASES DE DATOS'!$F$3:$J$1796,4,0))=TRUE,"",$B256&amp;" "&amp;VLOOKUP(O$34&amp;$B256,'BASES DE DATOS'!$F$3:$J$1796,4,0)))</f>
        <v>#REF!</v>
      </c>
      <c r="P256" t="e">
        <f>IF(LEN(P$34&amp;$B256)&lt;&gt;20,"",IF(ISERROR(VLOOKUP(P$34&amp;$B256,'BASES DE DATOS'!$F$3:$J$1796,4,0))=TRUE,"",$B256&amp;" "&amp;VLOOKUP(P$34&amp;$B256,'BASES DE DATOS'!$F$3:$J$1796,4,0)))</f>
        <v>#REF!</v>
      </c>
      <c r="Q256" t="e">
        <f>IF(LEN(Q$34&amp;$B256)&lt;&gt;20,"",IF(ISERROR(VLOOKUP(Q$34&amp;$B256,'BASES DE DATOS'!$F$3:$J$1796,4,0))=TRUE,"",$B256&amp;" "&amp;VLOOKUP(Q$34&amp;$B256,'BASES DE DATOS'!$F$3:$J$1796,4,0)))</f>
        <v>#REF!</v>
      </c>
      <c r="R256" t="e">
        <f>IF(LEN(R$34&amp;$B256)&lt;&gt;20,"",IF(ISERROR(VLOOKUP(R$34&amp;$B256,'BASES DE DATOS'!$F$3:$J$1796,4,0))=TRUE,"",$B256&amp;" "&amp;VLOOKUP(R$34&amp;$B256,'BASES DE DATOS'!$F$3:$J$1796,4,0)))</f>
        <v>#REF!</v>
      </c>
      <c r="S256" t="e">
        <f>IF(LEN(S$34&amp;$B256)&lt;&gt;20,"",IF(ISERROR(VLOOKUP(S$34&amp;$B256,'BASES DE DATOS'!$F$3:$J$1796,4,0))=TRUE,"",$B256&amp;" "&amp;VLOOKUP(S$34&amp;$B256,'BASES DE DATOS'!$F$3:$J$1796,4,0)))</f>
        <v>#REF!</v>
      </c>
      <c r="T256" t="e">
        <f>IF(LEN(T$34&amp;$B256)&lt;&gt;20,"",IF(ISERROR(VLOOKUP(T$34&amp;$B256,'BASES DE DATOS'!$F$3:$J$1796,4,0))=TRUE,"",$B256&amp;" "&amp;VLOOKUP(T$34&amp;$B256,'BASES DE DATOS'!$F$3:$J$1796,4,0)))</f>
        <v>#REF!</v>
      </c>
      <c r="U256" t="e">
        <f>IF(LEN(U$34&amp;$B256)&lt;&gt;20,"",IF(ISERROR(VLOOKUP(U$34&amp;$B256,'BASES DE DATOS'!$F$3:$J$1796,4,0))=TRUE,"",$B256&amp;" "&amp;VLOOKUP(U$34&amp;$B256,'BASES DE DATOS'!$F$3:$J$1796,4,0)))</f>
        <v>#REF!</v>
      </c>
      <c r="V256" t="e">
        <f>IF(LEN(V$34&amp;$B256)&lt;&gt;20,"",IF(ISERROR(VLOOKUP(V$34&amp;$B256,'BASES DE DATOS'!$F$3:$J$1796,4,0))=TRUE,"",$B256&amp;" "&amp;VLOOKUP(V$34&amp;$B256,'BASES DE DATOS'!$F$3:$J$1796,4,0)))</f>
        <v>#REF!</v>
      </c>
    </row>
    <row r="257" spans="1:22" x14ac:dyDescent="0.2">
      <c r="A257">
        <f t="shared" si="2"/>
        <v>1365</v>
      </c>
      <c r="B257" s="2" t="s">
        <v>1487</v>
      </c>
      <c r="C257" t="e">
        <f>IF(LEN(C$34&amp;$B257)&lt;&gt;20,"",IF(ISERROR(VLOOKUP(C$34&amp;$B257,'BASES DE DATOS'!$F$3:$J$1796,4,0))=TRUE,"",$B257&amp;" "&amp;VLOOKUP(C$34&amp;$B257,'BASES DE DATOS'!$F$3:$J$1796,4,0)))</f>
        <v>#REF!</v>
      </c>
      <c r="D257" t="e">
        <f>IF(LEN(D$34&amp;$B257)&lt;&gt;20,"",IF(ISERROR(VLOOKUP(D$34&amp;$B257,'BASES DE DATOS'!$F$3:$J$1796,4,0))=TRUE,"",$B257&amp;" "&amp;VLOOKUP(D$34&amp;$B257,'BASES DE DATOS'!$F$3:$J$1796,4,0)))</f>
        <v>#REF!</v>
      </c>
      <c r="E257" t="e">
        <f>IF(LEN(E$34&amp;$B257)&lt;&gt;20,"",IF(ISERROR(VLOOKUP(E$34&amp;$B257,'BASES DE DATOS'!$F$3:$J$1796,4,0))=TRUE,"",$B257&amp;" "&amp;VLOOKUP(E$34&amp;$B257,'BASES DE DATOS'!$F$3:$J$1796,4,0)))</f>
        <v>#REF!</v>
      </c>
      <c r="F257" t="e">
        <f>IF(LEN(F$34&amp;$B257)&lt;&gt;20,"",IF(ISERROR(VLOOKUP(F$34&amp;$B257,'BASES DE DATOS'!$F$3:$J$1796,4,0))=TRUE,"",$B257&amp;" "&amp;VLOOKUP(F$34&amp;$B257,'BASES DE DATOS'!$F$3:$J$1796,4,0)))</f>
        <v>#REF!</v>
      </c>
      <c r="G257" t="e">
        <f>IF(LEN(G$34&amp;$B257)&lt;&gt;20,"",IF(ISERROR(VLOOKUP(G$34&amp;$B257,'BASES DE DATOS'!$F$3:$J$1796,4,0))=TRUE,"",$B257&amp;" "&amp;VLOOKUP(G$34&amp;$B257,'BASES DE DATOS'!$F$3:$J$1796,4,0)))</f>
        <v>#REF!</v>
      </c>
      <c r="H257" t="e">
        <f>IF(LEN(H$34&amp;$B257)&lt;&gt;20,"",IF(ISERROR(VLOOKUP(H$34&amp;$B257,'BASES DE DATOS'!$F$3:$J$1796,4,0))=TRUE,"",$B257&amp;" "&amp;VLOOKUP(H$34&amp;$B257,'BASES DE DATOS'!$F$3:$J$1796,4,0)))</f>
        <v>#REF!</v>
      </c>
      <c r="I257" t="e">
        <f>IF(LEN(I$34&amp;$B257)&lt;&gt;20,"",IF(ISERROR(VLOOKUP(I$34&amp;$B257,'BASES DE DATOS'!$F$3:$J$1796,4,0))=TRUE,"",$B257&amp;" "&amp;VLOOKUP(I$34&amp;$B257,'BASES DE DATOS'!$F$3:$J$1796,4,0)))</f>
        <v>#REF!</v>
      </c>
      <c r="J257" t="e">
        <f>IF(LEN(J$34&amp;$B257)&lt;&gt;20,"",IF(ISERROR(VLOOKUP(J$34&amp;$B257,'BASES DE DATOS'!$F$3:$J$1796,4,0))=TRUE,"",$B257&amp;" "&amp;VLOOKUP(J$34&amp;$B257,'BASES DE DATOS'!$F$3:$J$1796,4,0)))</f>
        <v>#REF!</v>
      </c>
      <c r="K257" t="e">
        <f>IF(LEN(K$34&amp;$B257)&lt;&gt;20,"",IF(ISERROR(VLOOKUP(K$34&amp;$B257,'BASES DE DATOS'!$F$3:$J$1796,4,0))=TRUE,"",$B257&amp;" "&amp;VLOOKUP(K$34&amp;$B257,'BASES DE DATOS'!$F$3:$J$1796,4,0)))</f>
        <v>#REF!</v>
      </c>
      <c r="L257" t="e">
        <f>IF(LEN(L$34&amp;$B257)&lt;&gt;20,"",IF(ISERROR(VLOOKUP(L$34&amp;$B257,'BASES DE DATOS'!$F$3:$J$1796,4,0))=TRUE,"",$B257&amp;" "&amp;VLOOKUP(L$34&amp;$B257,'BASES DE DATOS'!$F$3:$J$1796,4,0)))</f>
        <v>#REF!</v>
      </c>
      <c r="M257" t="e">
        <f>IF(LEN(M$34&amp;$B257)&lt;&gt;20,"",IF(ISERROR(VLOOKUP(M$34&amp;$B257,'BASES DE DATOS'!$F$3:$J$1796,4,0))=TRUE,"",$B257&amp;" "&amp;VLOOKUP(M$34&amp;$B257,'BASES DE DATOS'!$F$3:$J$1796,4,0)))</f>
        <v>#REF!</v>
      </c>
      <c r="N257" t="e">
        <f>IF(LEN(N$34&amp;$B257)&lt;&gt;20,"",IF(ISERROR(VLOOKUP(N$34&amp;$B257,'BASES DE DATOS'!$F$3:$J$1796,4,0))=TRUE,"",$B257&amp;" "&amp;VLOOKUP(N$34&amp;$B257,'BASES DE DATOS'!$F$3:$J$1796,4,0)))</f>
        <v>#REF!</v>
      </c>
      <c r="O257" t="e">
        <f>IF(LEN(O$34&amp;$B257)&lt;&gt;20,"",IF(ISERROR(VLOOKUP(O$34&amp;$B257,'BASES DE DATOS'!$F$3:$J$1796,4,0))=TRUE,"",$B257&amp;" "&amp;VLOOKUP(O$34&amp;$B257,'BASES DE DATOS'!$F$3:$J$1796,4,0)))</f>
        <v>#REF!</v>
      </c>
      <c r="P257" t="e">
        <f>IF(LEN(P$34&amp;$B257)&lt;&gt;20,"",IF(ISERROR(VLOOKUP(P$34&amp;$B257,'BASES DE DATOS'!$F$3:$J$1796,4,0))=TRUE,"",$B257&amp;" "&amp;VLOOKUP(P$34&amp;$B257,'BASES DE DATOS'!$F$3:$J$1796,4,0)))</f>
        <v>#REF!</v>
      </c>
      <c r="Q257" t="e">
        <f>IF(LEN(Q$34&amp;$B257)&lt;&gt;20,"",IF(ISERROR(VLOOKUP(Q$34&amp;$B257,'BASES DE DATOS'!$F$3:$J$1796,4,0))=TRUE,"",$B257&amp;" "&amp;VLOOKUP(Q$34&amp;$B257,'BASES DE DATOS'!$F$3:$J$1796,4,0)))</f>
        <v>#REF!</v>
      </c>
      <c r="R257" t="e">
        <f>IF(LEN(R$34&amp;$B257)&lt;&gt;20,"",IF(ISERROR(VLOOKUP(R$34&amp;$B257,'BASES DE DATOS'!$F$3:$J$1796,4,0))=TRUE,"",$B257&amp;" "&amp;VLOOKUP(R$34&amp;$B257,'BASES DE DATOS'!$F$3:$J$1796,4,0)))</f>
        <v>#REF!</v>
      </c>
      <c r="S257" t="e">
        <f>IF(LEN(S$34&amp;$B257)&lt;&gt;20,"",IF(ISERROR(VLOOKUP(S$34&amp;$B257,'BASES DE DATOS'!$F$3:$J$1796,4,0))=TRUE,"",$B257&amp;" "&amp;VLOOKUP(S$34&amp;$B257,'BASES DE DATOS'!$F$3:$J$1796,4,0)))</f>
        <v>#REF!</v>
      </c>
      <c r="T257" t="e">
        <f>IF(LEN(T$34&amp;$B257)&lt;&gt;20,"",IF(ISERROR(VLOOKUP(T$34&amp;$B257,'BASES DE DATOS'!$F$3:$J$1796,4,0))=TRUE,"",$B257&amp;" "&amp;VLOOKUP(T$34&amp;$B257,'BASES DE DATOS'!$F$3:$J$1796,4,0)))</f>
        <v>#REF!</v>
      </c>
      <c r="U257" t="e">
        <f>IF(LEN(U$34&amp;$B257)&lt;&gt;20,"",IF(ISERROR(VLOOKUP(U$34&amp;$B257,'BASES DE DATOS'!$F$3:$J$1796,4,0))=TRUE,"",$B257&amp;" "&amp;VLOOKUP(U$34&amp;$B257,'BASES DE DATOS'!$F$3:$J$1796,4,0)))</f>
        <v>#REF!</v>
      </c>
      <c r="V257" t="e">
        <f>IF(LEN(V$34&amp;$B257)&lt;&gt;20,"",IF(ISERROR(VLOOKUP(V$34&amp;$B257,'BASES DE DATOS'!$F$3:$J$1796,4,0))=TRUE,"",$B257&amp;" "&amp;VLOOKUP(V$34&amp;$B257,'BASES DE DATOS'!$F$3:$J$1796,4,0)))</f>
        <v>#REF!</v>
      </c>
    </row>
    <row r="258" spans="1:22" x14ac:dyDescent="0.2">
      <c r="A258">
        <f t="shared" si="2"/>
        <v>1371</v>
      </c>
      <c r="B258" s="2" t="s">
        <v>1488</v>
      </c>
      <c r="C258" t="e">
        <f>IF(LEN(C$34&amp;$B258)&lt;&gt;20,"",IF(ISERROR(VLOOKUP(C$34&amp;$B258,'BASES DE DATOS'!$F$3:$J$1796,4,0))=TRUE,"",$B258&amp;" "&amp;VLOOKUP(C$34&amp;$B258,'BASES DE DATOS'!$F$3:$J$1796,4,0)))</f>
        <v>#REF!</v>
      </c>
      <c r="D258" t="e">
        <f>IF(LEN(D$34&amp;$B258)&lt;&gt;20,"",IF(ISERROR(VLOOKUP(D$34&amp;$B258,'BASES DE DATOS'!$F$3:$J$1796,4,0))=TRUE,"",$B258&amp;" "&amp;VLOOKUP(D$34&amp;$B258,'BASES DE DATOS'!$F$3:$J$1796,4,0)))</f>
        <v>#REF!</v>
      </c>
      <c r="E258" t="e">
        <f>IF(LEN(E$34&amp;$B258)&lt;&gt;20,"",IF(ISERROR(VLOOKUP(E$34&amp;$B258,'BASES DE DATOS'!$F$3:$J$1796,4,0))=TRUE,"",$B258&amp;" "&amp;VLOOKUP(E$34&amp;$B258,'BASES DE DATOS'!$F$3:$J$1796,4,0)))</f>
        <v>#REF!</v>
      </c>
      <c r="F258" t="e">
        <f>IF(LEN(F$34&amp;$B258)&lt;&gt;20,"",IF(ISERROR(VLOOKUP(F$34&amp;$B258,'BASES DE DATOS'!$F$3:$J$1796,4,0))=TRUE,"",$B258&amp;" "&amp;VLOOKUP(F$34&amp;$B258,'BASES DE DATOS'!$F$3:$J$1796,4,0)))</f>
        <v>#REF!</v>
      </c>
      <c r="G258" t="e">
        <f>IF(LEN(G$34&amp;$B258)&lt;&gt;20,"",IF(ISERROR(VLOOKUP(G$34&amp;$B258,'BASES DE DATOS'!$F$3:$J$1796,4,0))=TRUE,"",$B258&amp;" "&amp;VLOOKUP(G$34&amp;$B258,'BASES DE DATOS'!$F$3:$J$1796,4,0)))</f>
        <v>#REF!</v>
      </c>
      <c r="H258" t="e">
        <f>IF(LEN(H$34&amp;$B258)&lt;&gt;20,"",IF(ISERROR(VLOOKUP(H$34&amp;$B258,'BASES DE DATOS'!$F$3:$J$1796,4,0))=TRUE,"",$B258&amp;" "&amp;VLOOKUP(H$34&amp;$B258,'BASES DE DATOS'!$F$3:$J$1796,4,0)))</f>
        <v>#REF!</v>
      </c>
      <c r="I258" t="e">
        <f>IF(LEN(I$34&amp;$B258)&lt;&gt;20,"",IF(ISERROR(VLOOKUP(I$34&amp;$B258,'BASES DE DATOS'!$F$3:$J$1796,4,0))=TRUE,"",$B258&amp;" "&amp;VLOOKUP(I$34&amp;$B258,'BASES DE DATOS'!$F$3:$J$1796,4,0)))</f>
        <v>#REF!</v>
      </c>
      <c r="J258" t="e">
        <f>IF(LEN(J$34&amp;$B258)&lt;&gt;20,"",IF(ISERROR(VLOOKUP(J$34&amp;$B258,'BASES DE DATOS'!$F$3:$J$1796,4,0))=TRUE,"",$B258&amp;" "&amp;VLOOKUP(J$34&amp;$B258,'BASES DE DATOS'!$F$3:$J$1796,4,0)))</f>
        <v>#REF!</v>
      </c>
      <c r="K258" t="e">
        <f>IF(LEN(K$34&amp;$B258)&lt;&gt;20,"",IF(ISERROR(VLOOKUP(K$34&amp;$B258,'BASES DE DATOS'!$F$3:$J$1796,4,0))=TRUE,"",$B258&amp;" "&amp;VLOOKUP(K$34&amp;$B258,'BASES DE DATOS'!$F$3:$J$1796,4,0)))</f>
        <v>#REF!</v>
      </c>
      <c r="L258" t="e">
        <f>IF(LEN(L$34&amp;$B258)&lt;&gt;20,"",IF(ISERROR(VLOOKUP(L$34&amp;$B258,'BASES DE DATOS'!$F$3:$J$1796,4,0))=TRUE,"",$B258&amp;" "&amp;VLOOKUP(L$34&amp;$B258,'BASES DE DATOS'!$F$3:$J$1796,4,0)))</f>
        <v>#REF!</v>
      </c>
      <c r="M258" t="e">
        <f>IF(LEN(M$34&amp;$B258)&lt;&gt;20,"",IF(ISERROR(VLOOKUP(M$34&amp;$B258,'BASES DE DATOS'!$F$3:$J$1796,4,0))=TRUE,"",$B258&amp;" "&amp;VLOOKUP(M$34&amp;$B258,'BASES DE DATOS'!$F$3:$J$1796,4,0)))</f>
        <v>#REF!</v>
      </c>
      <c r="N258" t="e">
        <f>IF(LEN(N$34&amp;$B258)&lt;&gt;20,"",IF(ISERROR(VLOOKUP(N$34&amp;$B258,'BASES DE DATOS'!$F$3:$J$1796,4,0))=TRUE,"",$B258&amp;" "&amp;VLOOKUP(N$34&amp;$B258,'BASES DE DATOS'!$F$3:$J$1796,4,0)))</f>
        <v>#REF!</v>
      </c>
      <c r="O258" t="e">
        <f>IF(LEN(O$34&amp;$B258)&lt;&gt;20,"",IF(ISERROR(VLOOKUP(O$34&amp;$B258,'BASES DE DATOS'!$F$3:$J$1796,4,0))=TRUE,"",$B258&amp;" "&amp;VLOOKUP(O$34&amp;$B258,'BASES DE DATOS'!$F$3:$J$1796,4,0)))</f>
        <v>#REF!</v>
      </c>
      <c r="P258" t="e">
        <f>IF(LEN(P$34&amp;$B258)&lt;&gt;20,"",IF(ISERROR(VLOOKUP(P$34&amp;$B258,'BASES DE DATOS'!$F$3:$J$1796,4,0))=TRUE,"",$B258&amp;" "&amp;VLOOKUP(P$34&amp;$B258,'BASES DE DATOS'!$F$3:$J$1796,4,0)))</f>
        <v>#REF!</v>
      </c>
      <c r="Q258" t="e">
        <f>IF(LEN(Q$34&amp;$B258)&lt;&gt;20,"",IF(ISERROR(VLOOKUP(Q$34&amp;$B258,'BASES DE DATOS'!$F$3:$J$1796,4,0))=TRUE,"",$B258&amp;" "&amp;VLOOKUP(Q$34&amp;$B258,'BASES DE DATOS'!$F$3:$J$1796,4,0)))</f>
        <v>#REF!</v>
      </c>
      <c r="R258" t="e">
        <f>IF(LEN(R$34&amp;$B258)&lt;&gt;20,"",IF(ISERROR(VLOOKUP(R$34&amp;$B258,'BASES DE DATOS'!$F$3:$J$1796,4,0))=TRUE,"",$B258&amp;" "&amp;VLOOKUP(R$34&amp;$B258,'BASES DE DATOS'!$F$3:$J$1796,4,0)))</f>
        <v>#REF!</v>
      </c>
      <c r="S258" t="e">
        <f>IF(LEN(S$34&amp;$B258)&lt;&gt;20,"",IF(ISERROR(VLOOKUP(S$34&amp;$B258,'BASES DE DATOS'!$F$3:$J$1796,4,0))=TRUE,"",$B258&amp;" "&amp;VLOOKUP(S$34&amp;$B258,'BASES DE DATOS'!$F$3:$J$1796,4,0)))</f>
        <v>#REF!</v>
      </c>
      <c r="T258" t="e">
        <f>IF(LEN(T$34&amp;$B258)&lt;&gt;20,"",IF(ISERROR(VLOOKUP(T$34&amp;$B258,'BASES DE DATOS'!$F$3:$J$1796,4,0))=TRUE,"",$B258&amp;" "&amp;VLOOKUP(T$34&amp;$B258,'BASES DE DATOS'!$F$3:$J$1796,4,0)))</f>
        <v>#REF!</v>
      </c>
      <c r="U258" t="e">
        <f>IF(LEN(U$34&amp;$B258)&lt;&gt;20,"",IF(ISERROR(VLOOKUP(U$34&amp;$B258,'BASES DE DATOS'!$F$3:$J$1796,4,0))=TRUE,"",$B258&amp;" "&amp;VLOOKUP(U$34&amp;$B258,'BASES DE DATOS'!$F$3:$J$1796,4,0)))</f>
        <v>#REF!</v>
      </c>
      <c r="V258" t="e">
        <f>IF(LEN(V$34&amp;$B258)&lt;&gt;20,"",IF(ISERROR(VLOOKUP(V$34&amp;$B258,'BASES DE DATOS'!$F$3:$J$1796,4,0))=TRUE,"",$B258&amp;" "&amp;VLOOKUP(V$34&amp;$B258,'BASES DE DATOS'!$F$3:$J$1796,4,0)))</f>
        <v>#REF!</v>
      </c>
    </row>
    <row r="259" spans="1:22" x14ac:dyDescent="0.2">
      <c r="A259">
        <f t="shared" si="2"/>
        <v>1377</v>
      </c>
      <c r="B259" s="2" t="s">
        <v>1489</v>
      </c>
      <c r="C259" t="e">
        <f>IF(LEN(C$34&amp;$B259)&lt;&gt;20,"",IF(ISERROR(VLOOKUP(C$34&amp;$B259,'BASES DE DATOS'!$F$3:$J$1796,4,0))=TRUE,"",$B259&amp;" "&amp;VLOOKUP(C$34&amp;$B259,'BASES DE DATOS'!$F$3:$J$1796,4,0)))</f>
        <v>#REF!</v>
      </c>
      <c r="D259" t="e">
        <f>IF(LEN(D$34&amp;$B259)&lt;&gt;20,"",IF(ISERROR(VLOOKUP(D$34&amp;$B259,'BASES DE DATOS'!$F$3:$J$1796,4,0))=TRUE,"",$B259&amp;" "&amp;VLOOKUP(D$34&amp;$B259,'BASES DE DATOS'!$F$3:$J$1796,4,0)))</f>
        <v>#REF!</v>
      </c>
      <c r="E259" t="e">
        <f>IF(LEN(E$34&amp;$B259)&lt;&gt;20,"",IF(ISERROR(VLOOKUP(E$34&amp;$B259,'BASES DE DATOS'!$F$3:$J$1796,4,0))=TRUE,"",$B259&amp;" "&amp;VLOOKUP(E$34&amp;$B259,'BASES DE DATOS'!$F$3:$J$1796,4,0)))</f>
        <v>#REF!</v>
      </c>
      <c r="F259" t="e">
        <f>IF(LEN(F$34&amp;$B259)&lt;&gt;20,"",IF(ISERROR(VLOOKUP(F$34&amp;$B259,'BASES DE DATOS'!$F$3:$J$1796,4,0))=TRUE,"",$B259&amp;" "&amp;VLOOKUP(F$34&amp;$B259,'BASES DE DATOS'!$F$3:$J$1796,4,0)))</f>
        <v>#REF!</v>
      </c>
      <c r="G259" t="e">
        <f>IF(LEN(G$34&amp;$B259)&lt;&gt;20,"",IF(ISERROR(VLOOKUP(G$34&amp;$B259,'BASES DE DATOS'!$F$3:$J$1796,4,0))=TRUE,"",$B259&amp;" "&amp;VLOOKUP(G$34&amp;$B259,'BASES DE DATOS'!$F$3:$J$1796,4,0)))</f>
        <v>#REF!</v>
      </c>
      <c r="H259" t="e">
        <f>IF(LEN(H$34&amp;$B259)&lt;&gt;20,"",IF(ISERROR(VLOOKUP(H$34&amp;$B259,'BASES DE DATOS'!$F$3:$J$1796,4,0))=TRUE,"",$B259&amp;" "&amp;VLOOKUP(H$34&amp;$B259,'BASES DE DATOS'!$F$3:$J$1796,4,0)))</f>
        <v>#REF!</v>
      </c>
      <c r="I259" t="e">
        <f>IF(LEN(I$34&amp;$B259)&lt;&gt;20,"",IF(ISERROR(VLOOKUP(I$34&amp;$B259,'BASES DE DATOS'!$F$3:$J$1796,4,0))=TRUE,"",$B259&amp;" "&amp;VLOOKUP(I$34&amp;$B259,'BASES DE DATOS'!$F$3:$J$1796,4,0)))</f>
        <v>#REF!</v>
      </c>
      <c r="J259" t="e">
        <f>IF(LEN(J$34&amp;$B259)&lt;&gt;20,"",IF(ISERROR(VLOOKUP(J$34&amp;$B259,'BASES DE DATOS'!$F$3:$J$1796,4,0))=TRUE,"",$B259&amp;" "&amp;VLOOKUP(J$34&amp;$B259,'BASES DE DATOS'!$F$3:$J$1796,4,0)))</f>
        <v>#REF!</v>
      </c>
      <c r="K259" t="e">
        <f>IF(LEN(K$34&amp;$B259)&lt;&gt;20,"",IF(ISERROR(VLOOKUP(K$34&amp;$B259,'BASES DE DATOS'!$F$3:$J$1796,4,0))=TRUE,"",$B259&amp;" "&amp;VLOOKUP(K$34&amp;$B259,'BASES DE DATOS'!$F$3:$J$1796,4,0)))</f>
        <v>#REF!</v>
      </c>
      <c r="L259" t="e">
        <f>IF(LEN(L$34&amp;$B259)&lt;&gt;20,"",IF(ISERROR(VLOOKUP(L$34&amp;$B259,'BASES DE DATOS'!$F$3:$J$1796,4,0))=TRUE,"",$B259&amp;" "&amp;VLOOKUP(L$34&amp;$B259,'BASES DE DATOS'!$F$3:$J$1796,4,0)))</f>
        <v>#REF!</v>
      </c>
      <c r="M259" t="e">
        <f>IF(LEN(M$34&amp;$B259)&lt;&gt;20,"",IF(ISERROR(VLOOKUP(M$34&amp;$B259,'BASES DE DATOS'!$F$3:$J$1796,4,0))=TRUE,"",$B259&amp;" "&amp;VLOOKUP(M$34&amp;$B259,'BASES DE DATOS'!$F$3:$J$1796,4,0)))</f>
        <v>#REF!</v>
      </c>
      <c r="N259" t="e">
        <f>IF(LEN(N$34&amp;$B259)&lt;&gt;20,"",IF(ISERROR(VLOOKUP(N$34&amp;$B259,'BASES DE DATOS'!$F$3:$J$1796,4,0))=TRUE,"",$B259&amp;" "&amp;VLOOKUP(N$34&amp;$B259,'BASES DE DATOS'!$F$3:$J$1796,4,0)))</f>
        <v>#REF!</v>
      </c>
      <c r="O259" t="e">
        <f>IF(LEN(O$34&amp;$B259)&lt;&gt;20,"",IF(ISERROR(VLOOKUP(O$34&amp;$B259,'BASES DE DATOS'!$F$3:$J$1796,4,0))=TRUE,"",$B259&amp;" "&amp;VLOOKUP(O$34&amp;$B259,'BASES DE DATOS'!$F$3:$J$1796,4,0)))</f>
        <v>#REF!</v>
      </c>
      <c r="P259" t="e">
        <f>IF(LEN(P$34&amp;$B259)&lt;&gt;20,"",IF(ISERROR(VLOOKUP(P$34&amp;$B259,'BASES DE DATOS'!$F$3:$J$1796,4,0))=TRUE,"",$B259&amp;" "&amp;VLOOKUP(P$34&amp;$B259,'BASES DE DATOS'!$F$3:$J$1796,4,0)))</f>
        <v>#REF!</v>
      </c>
      <c r="Q259" t="e">
        <f>IF(LEN(Q$34&amp;$B259)&lt;&gt;20,"",IF(ISERROR(VLOOKUP(Q$34&amp;$B259,'BASES DE DATOS'!$F$3:$J$1796,4,0))=TRUE,"",$B259&amp;" "&amp;VLOOKUP(Q$34&amp;$B259,'BASES DE DATOS'!$F$3:$J$1796,4,0)))</f>
        <v>#REF!</v>
      </c>
      <c r="R259" t="e">
        <f>IF(LEN(R$34&amp;$B259)&lt;&gt;20,"",IF(ISERROR(VLOOKUP(R$34&amp;$B259,'BASES DE DATOS'!$F$3:$J$1796,4,0))=TRUE,"",$B259&amp;" "&amp;VLOOKUP(R$34&amp;$B259,'BASES DE DATOS'!$F$3:$J$1796,4,0)))</f>
        <v>#REF!</v>
      </c>
      <c r="S259" t="e">
        <f>IF(LEN(S$34&amp;$B259)&lt;&gt;20,"",IF(ISERROR(VLOOKUP(S$34&amp;$B259,'BASES DE DATOS'!$F$3:$J$1796,4,0))=TRUE,"",$B259&amp;" "&amp;VLOOKUP(S$34&amp;$B259,'BASES DE DATOS'!$F$3:$J$1796,4,0)))</f>
        <v>#REF!</v>
      </c>
      <c r="T259" t="e">
        <f>IF(LEN(T$34&amp;$B259)&lt;&gt;20,"",IF(ISERROR(VLOOKUP(T$34&amp;$B259,'BASES DE DATOS'!$F$3:$J$1796,4,0))=TRUE,"",$B259&amp;" "&amp;VLOOKUP(T$34&amp;$B259,'BASES DE DATOS'!$F$3:$J$1796,4,0)))</f>
        <v>#REF!</v>
      </c>
      <c r="U259" t="e">
        <f>IF(LEN(U$34&amp;$B259)&lt;&gt;20,"",IF(ISERROR(VLOOKUP(U$34&amp;$B259,'BASES DE DATOS'!$F$3:$J$1796,4,0))=TRUE,"",$B259&amp;" "&amp;VLOOKUP(U$34&amp;$B259,'BASES DE DATOS'!$F$3:$J$1796,4,0)))</f>
        <v>#REF!</v>
      </c>
      <c r="V259" t="e">
        <f>IF(LEN(V$34&amp;$B259)&lt;&gt;20,"",IF(ISERROR(VLOOKUP(V$34&amp;$B259,'BASES DE DATOS'!$F$3:$J$1796,4,0))=TRUE,"",$B259&amp;" "&amp;VLOOKUP(V$34&amp;$B259,'BASES DE DATOS'!$F$3:$J$1796,4,0)))</f>
        <v>#REF!</v>
      </c>
    </row>
    <row r="260" spans="1:22" x14ac:dyDescent="0.2">
      <c r="A260">
        <f t="shared" si="2"/>
        <v>1383</v>
      </c>
      <c r="B260" s="2" t="s">
        <v>1490</v>
      </c>
      <c r="C260" t="e">
        <f>IF(LEN(C$34&amp;$B260)&lt;&gt;20,"",IF(ISERROR(VLOOKUP(C$34&amp;$B260,'BASES DE DATOS'!$F$3:$J$1796,4,0))=TRUE,"",$B260&amp;" "&amp;VLOOKUP(C$34&amp;$B260,'BASES DE DATOS'!$F$3:$J$1796,4,0)))</f>
        <v>#REF!</v>
      </c>
      <c r="D260" t="e">
        <f>IF(LEN(D$34&amp;$B260)&lt;&gt;20,"",IF(ISERROR(VLOOKUP(D$34&amp;$B260,'BASES DE DATOS'!$F$3:$J$1796,4,0))=TRUE,"",$B260&amp;" "&amp;VLOOKUP(D$34&amp;$B260,'BASES DE DATOS'!$F$3:$J$1796,4,0)))</f>
        <v>#REF!</v>
      </c>
      <c r="E260" t="e">
        <f>IF(LEN(E$34&amp;$B260)&lt;&gt;20,"",IF(ISERROR(VLOOKUP(E$34&amp;$B260,'BASES DE DATOS'!$F$3:$J$1796,4,0))=TRUE,"",$B260&amp;" "&amp;VLOOKUP(E$34&amp;$B260,'BASES DE DATOS'!$F$3:$J$1796,4,0)))</f>
        <v>#REF!</v>
      </c>
      <c r="F260" t="e">
        <f>IF(LEN(F$34&amp;$B260)&lt;&gt;20,"",IF(ISERROR(VLOOKUP(F$34&amp;$B260,'BASES DE DATOS'!$F$3:$J$1796,4,0))=TRUE,"",$B260&amp;" "&amp;VLOOKUP(F$34&amp;$B260,'BASES DE DATOS'!$F$3:$J$1796,4,0)))</f>
        <v>#REF!</v>
      </c>
      <c r="G260" t="e">
        <f>IF(LEN(G$34&amp;$B260)&lt;&gt;20,"",IF(ISERROR(VLOOKUP(G$34&amp;$B260,'BASES DE DATOS'!$F$3:$J$1796,4,0))=TRUE,"",$B260&amp;" "&amp;VLOOKUP(G$34&amp;$B260,'BASES DE DATOS'!$F$3:$J$1796,4,0)))</f>
        <v>#REF!</v>
      </c>
      <c r="H260" t="e">
        <f>IF(LEN(H$34&amp;$B260)&lt;&gt;20,"",IF(ISERROR(VLOOKUP(H$34&amp;$B260,'BASES DE DATOS'!$F$3:$J$1796,4,0))=TRUE,"",$B260&amp;" "&amp;VLOOKUP(H$34&amp;$B260,'BASES DE DATOS'!$F$3:$J$1796,4,0)))</f>
        <v>#REF!</v>
      </c>
      <c r="I260" t="e">
        <f>IF(LEN(I$34&amp;$B260)&lt;&gt;20,"",IF(ISERROR(VLOOKUP(I$34&amp;$B260,'BASES DE DATOS'!$F$3:$J$1796,4,0))=TRUE,"",$B260&amp;" "&amp;VLOOKUP(I$34&amp;$B260,'BASES DE DATOS'!$F$3:$J$1796,4,0)))</f>
        <v>#REF!</v>
      </c>
      <c r="J260" t="e">
        <f>IF(LEN(J$34&amp;$B260)&lt;&gt;20,"",IF(ISERROR(VLOOKUP(J$34&amp;$B260,'BASES DE DATOS'!$F$3:$J$1796,4,0))=TRUE,"",$B260&amp;" "&amp;VLOOKUP(J$34&amp;$B260,'BASES DE DATOS'!$F$3:$J$1796,4,0)))</f>
        <v>#REF!</v>
      </c>
      <c r="K260" t="e">
        <f>IF(LEN(K$34&amp;$B260)&lt;&gt;20,"",IF(ISERROR(VLOOKUP(K$34&amp;$B260,'BASES DE DATOS'!$F$3:$J$1796,4,0))=TRUE,"",$B260&amp;" "&amp;VLOOKUP(K$34&amp;$B260,'BASES DE DATOS'!$F$3:$J$1796,4,0)))</f>
        <v>#REF!</v>
      </c>
      <c r="L260" t="e">
        <f>IF(LEN(L$34&amp;$B260)&lt;&gt;20,"",IF(ISERROR(VLOOKUP(L$34&amp;$B260,'BASES DE DATOS'!$F$3:$J$1796,4,0))=TRUE,"",$B260&amp;" "&amp;VLOOKUP(L$34&amp;$B260,'BASES DE DATOS'!$F$3:$J$1796,4,0)))</f>
        <v>#REF!</v>
      </c>
      <c r="M260" t="e">
        <f>IF(LEN(M$34&amp;$B260)&lt;&gt;20,"",IF(ISERROR(VLOOKUP(M$34&amp;$B260,'BASES DE DATOS'!$F$3:$J$1796,4,0))=TRUE,"",$B260&amp;" "&amp;VLOOKUP(M$34&amp;$B260,'BASES DE DATOS'!$F$3:$J$1796,4,0)))</f>
        <v>#REF!</v>
      </c>
      <c r="N260" t="e">
        <f>IF(LEN(N$34&amp;$B260)&lt;&gt;20,"",IF(ISERROR(VLOOKUP(N$34&amp;$B260,'BASES DE DATOS'!$F$3:$J$1796,4,0))=TRUE,"",$B260&amp;" "&amp;VLOOKUP(N$34&amp;$B260,'BASES DE DATOS'!$F$3:$J$1796,4,0)))</f>
        <v>#REF!</v>
      </c>
      <c r="O260" t="e">
        <f>IF(LEN(O$34&amp;$B260)&lt;&gt;20,"",IF(ISERROR(VLOOKUP(O$34&amp;$B260,'BASES DE DATOS'!$F$3:$J$1796,4,0))=TRUE,"",$B260&amp;" "&amp;VLOOKUP(O$34&amp;$B260,'BASES DE DATOS'!$F$3:$J$1796,4,0)))</f>
        <v>#REF!</v>
      </c>
      <c r="P260" t="e">
        <f>IF(LEN(P$34&amp;$B260)&lt;&gt;20,"",IF(ISERROR(VLOOKUP(P$34&amp;$B260,'BASES DE DATOS'!$F$3:$J$1796,4,0))=TRUE,"",$B260&amp;" "&amp;VLOOKUP(P$34&amp;$B260,'BASES DE DATOS'!$F$3:$J$1796,4,0)))</f>
        <v>#REF!</v>
      </c>
      <c r="Q260" t="e">
        <f>IF(LEN(Q$34&amp;$B260)&lt;&gt;20,"",IF(ISERROR(VLOOKUP(Q$34&amp;$B260,'BASES DE DATOS'!$F$3:$J$1796,4,0))=TRUE,"",$B260&amp;" "&amp;VLOOKUP(Q$34&amp;$B260,'BASES DE DATOS'!$F$3:$J$1796,4,0)))</f>
        <v>#REF!</v>
      </c>
      <c r="R260" t="e">
        <f>IF(LEN(R$34&amp;$B260)&lt;&gt;20,"",IF(ISERROR(VLOOKUP(R$34&amp;$B260,'BASES DE DATOS'!$F$3:$J$1796,4,0))=TRUE,"",$B260&amp;" "&amp;VLOOKUP(R$34&amp;$B260,'BASES DE DATOS'!$F$3:$J$1796,4,0)))</f>
        <v>#REF!</v>
      </c>
      <c r="S260" t="e">
        <f>IF(LEN(S$34&amp;$B260)&lt;&gt;20,"",IF(ISERROR(VLOOKUP(S$34&amp;$B260,'BASES DE DATOS'!$F$3:$J$1796,4,0))=TRUE,"",$B260&amp;" "&amp;VLOOKUP(S$34&amp;$B260,'BASES DE DATOS'!$F$3:$J$1796,4,0)))</f>
        <v>#REF!</v>
      </c>
      <c r="T260" t="e">
        <f>IF(LEN(T$34&amp;$B260)&lt;&gt;20,"",IF(ISERROR(VLOOKUP(T$34&amp;$B260,'BASES DE DATOS'!$F$3:$J$1796,4,0))=TRUE,"",$B260&amp;" "&amp;VLOOKUP(T$34&amp;$B260,'BASES DE DATOS'!$F$3:$J$1796,4,0)))</f>
        <v>#REF!</v>
      </c>
      <c r="U260" t="e">
        <f>IF(LEN(U$34&amp;$B260)&lt;&gt;20,"",IF(ISERROR(VLOOKUP(U$34&amp;$B260,'BASES DE DATOS'!$F$3:$J$1796,4,0))=TRUE,"",$B260&amp;" "&amp;VLOOKUP(U$34&amp;$B260,'BASES DE DATOS'!$F$3:$J$1796,4,0)))</f>
        <v>#REF!</v>
      </c>
      <c r="V260" t="e">
        <f>IF(LEN(V$34&amp;$B260)&lt;&gt;20,"",IF(ISERROR(VLOOKUP(V$34&amp;$B260,'BASES DE DATOS'!$F$3:$J$1796,4,0))=TRUE,"",$B260&amp;" "&amp;VLOOKUP(V$34&amp;$B260,'BASES DE DATOS'!$F$3:$J$1796,4,0)))</f>
        <v>#REF!</v>
      </c>
    </row>
    <row r="261" spans="1:22" x14ac:dyDescent="0.2">
      <c r="A261">
        <f t="shared" si="2"/>
        <v>1389</v>
      </c>
      <c r="B261" s="2" t="s">
        <v>1491</v>
      </c>
      <c r="C261" t="e">
        <f>IF(LEN(C$34&amp;$B261)&lt;&gt;20,"",IF(ISERROR(VLOOKUP(C$34&amp;$B261,'BASES DE DATOS'!$F$3:$J$1796,4,0))=TRUE,"",$B261&amp;" "&amp;VLOOKUP(C$34&amp;$B261,'BASES DE DATOS'!$F$3:$J$1796,4,0)))</f>
        <v>#REF!</v>
      </c>
      <c r="D261" t="e">
        <f>IF(LEN(D$34&amp;$B261)&lt;&gt;20,"",IF(ISERROR(VLOOKUP(D$34&amp;$B261,'BASES DE DATOS'!$F$3:$J$1796,4,0))=TRUE,"",$B261&amp;" "&amp;VLOOKUP(D$34&amp;$B261,'BASES DE DATOS'!$F$3:$J$1796,4,0)))</f>
        <v>#REF!</v>
      </c>
      <c r="E261" t="e">
        <f>IF(LEN(E$34&amp;$B261)&lt;&gt;20,"",IF(ISERROR(VLOOKUP(E$34&amp;$B261,'BASES DE DATOS'!$F$3:$J$1796,4,0))=TRUE,"",$B261&amp;" "&amp;VLOOKUP(E$34&amp;$B261,'BASES DE DATOS'!$F$3:$J$1796,4,0)))</f>
        <v>#REF!</v>
      </c>
      <c r="F261" t="e">
        <f>IF(LEN(F$34&amp;$B261)&lt;&gt;20,"",IF(ISERROR(VLOOKUP(F$34&amp;$B261,'BASES DE DATOS'!$F$3:$J$1796,4,0))=TRUE,"",$B261&amp;" "&amp;VLOOKUP(F$34&amp;$B261,'BASES DE DATOS'!$F$3:$J$1796,4,0)))</f>
        <v>#REF!</v>
      </c>
      <c r="G261" t="e">
        <f>IF(LEN(G$34&amp;$B261)&lt;&gt;20,"",IF(ISERROR(VLOOKUP(G$34&amp;$B261,'BASES DE DATOS'!$F$3:$J$1796,4,0))=TRUE,"",$B261&amp;" "&amp;VLOOKUP(G$34&amp;$B261,'BASES DE DATOS'!$F$3:$J$1796,4,0)))</f>
        <v>#REF!</v>
      </c>
      <c r="H261" t="e">
        <f>IF(LEN(H$34&amp;$B261)&lt;&gt;20,"",IF(ISERROR(VLOOKUP(H$34&amp;$B261,'BASES DE DATOS'!$F$3:$J$1796,4,0))=TRUE,"",$B261&amp;" "&amp;VLOOKUP(H$34&amp;$B261,'BASES DE DATOS'!$F$3:$J$1796,4,0)))</f>
        <v>#REF!</v>
      </c>
      <c r="I261" t="e">
        <f>IF(LEN(I$34&amp;$B261)&lt;&gt;20,"",IF(ISERROR(VLOOKUP(I$34&amp;$B261,'BASES DE DATOS'!$F$3:$J$1796,4,0))=TRUE,"",$B261&amp;" "&amp;VLOOKUP(I$34&amp;$B261,'BASES DE DATOS'!$F$3:$J$1796,4,0)))</f>
        <v>#REF!</v>
      </c>
      <c r="J261" t="e">
        <f>IF(LEN(J$34&amp;$B261)&lt;&gt;20,"",IF(ISERROR(VLOOKUP(J$34&amp;$B261,'BASES DE DATOS'!$F$3:$J$1796,4,0))=TRUE,"",$B261&amp;" "&amp;VLOOKUP(J$34&amp;$B261,'BASES DE DATOS'!$F$3:$J$1796,4,0)))</f>
        <v>#REF!</v>
      </c>
      <c r="K261" t="e">
        <f>IF(LEN(K$34&amp;$B261)&lt;&gt;20,"",IF(ISERROR(VLOOKUP(K$34&amp;$B261,'BASES DE DATOS'!$F$3:$J$1796,4,0))=TRUE,"",$B261&amp;" "&amp;VLOOKUP(K$34&amp;$B261,'BASES DE DATOS'!$F$3:$J$1796,4,0)))</f>
        <v>#REF!</v>
      </c>
      <c r="L261" t="e">
        <f>IF(LEN(L$34&amp;$B261)&lt;&gt;20,"",IF(ISERROR(VLOOKUP(L$34&amp;$B261,'BASES DE DATOS'!$F$3:$J$1796,4,0))=TRUE,"",$B261&amp;" "&amp;VLOOKUP(L$34&amp;$B261,'BASES DE DATOS'!$F$3:$J$1796,4,0)))</f>
        <v>#REF!</v>
      </c>
      <c r="M261" t="e">
        <f>IF(LEN(M$34&amp;$B261)&lt;&gt;20,"",IF(ISERROR(VLOOKUP(M$34&amp;$B261,'BASES DE DATOS'!$F$3:$J$1796,4,0))=TRUE,"",$B261&amp;" "&amp;VLOOKUP(M$34&amp;$B261,'BASES DE DATOS'!$F$3:$J$1796,4,0)))</f>
        <v>#REF!</v>
      </c>
      <c r="N261" t="e">
        <f>IF(LEN(N$34&amp;$B261)&lt;&gt;20,"",IF(ISERROR(VLOOKUP(N$34&amp;$B261,'BASES DE DATOS'!$F$3:$J$1796,4,0))=TRUE,"",$B261&amp;" "&amp;VLOOKUP(N$34&amp;$B261,'BASES DE DATOS'!$F$3:$J$1796,4,0)))</f>
        <v>#REF!</v>
      </c>
      <c r="O261" t="e">
        <f>IF(LEN(O$34&amp;$B261)&lt;&gt;20,"",IF(ISERROR(VLOOKUP(O$34&amp;$B261,'BASES DE DATOS'!$F$3:$J$1796,4,0))=TRUE,"",$B261&amp;" "&amp;VLOOKUP(O$34&amp;$B261,'BASES DE DATOS'!$F$3:$J$1796,4,0)))</f>
        <v>#REF!</v>
      </c>
      <c r="P261" t="e">
        <f>IF(LEN(P$34&amp;$B261)&lt;&gt;20,"",IF(ISERROR(VLOOKUP(P$34&amp;$B261,'BASES DE DATOS'!$F$3:$J$1796,4,0))=TRUE,"",$B261&amp;" "&amp;VLOOKUP(P$34&amp;$B261,'BASES DE DATOS'!$F$3:$J$1796,4,0)))</f>
        <v>#REF!</v>
      </c>
      <c r="Q261" t="e">
        <f>IF(LEN(Q$34&amp;$B261)&lt;&gt;20,"",IF(ISERROR(VLOOKUP(Q$34&amp;$B261,'BASES DE DATOS'!$F$3:$J$1796,4,0))=TRUE,"",$B261&amp;" "&amp;VLOOKUP(Q$34&amp;$B261,'BASES DE DATOS'!$F$3:$J$1796,4,0)))</f>
        <v>#REF!</v>
      </c>
      <c r="R261" t="e">
        <f>IF(LEN(R$34&amp;$B261)&lt;&gt;20,"",IF(ISERROR(VLOOKUP(R$34&amp;$B261,'BASES DE DATOS'!$F$3:$J$1796,4,0))=TRUE,"",$B261&amp;" "&amp;VLOOKUP(R$34&amp;$B261,'BASES DE DATOS'!$F$3:$J$1796,4,0)))</f>
        <v>#REF!</v>
      </c>
      <c r="S261" t="e">
        <f>IF(LEN(S$34&amp;$B261)&lt;&gt;20,"",IF(ISERROR(VLOOKUP(S$34&amp;$B261,'BASES DE DATOS'!$F$3:$J$1796,4,0))=TRUE,"",$B261&amp;" "&amp;VLOOKUP(S$34&amp;$B261,'BASES DE DATOS'!$F$3:$J$1796,4,0)))</f>
        <v>#REF!</v>
      </c>
      <c r="T261" t="e">
        <f>IF(LEN(T$34&amp;$B261)&lt;&gt;20,"",IF(ISERROR(VLOOKUP(T$34&amp;$B261,'BASES DE DATOS'!$F$3:$J$1796,4,0))=TRUE,"",$B261&amp;" "&amp;VLOOKUP(T$34&amp;$B261,'BASES DE DATOS'!$F$3:$J$1796,4,0)))</f>
        <v>#REF!</v>
      </c>
      <c r="U261" t="e">
        <f>IF(LEN(U$34&amp;$B261)&lt;&gt;20,"",IF(ISERROR(VLOOKUP(U$34&amp;$B261,'BASES DE DATOS'!$F$3:$J$1796,4,0))=TRUE,"",$B261&amp;" "&amp;VLOOKUP(U$34&amp;$B261,'BASES DE DATOS'!$F$3:$J$1796,4,0)))</f>
        <v>#REF!</v>
      </c>
      <c r="V261" t="e">
        <f>IF(LEN(V$34&amp;$B261)&lt;&gt;20,"",IF(ISERROR(VLOOKUP(V$34&amp;$B261,'BASES DE DATOS'!$F$3:$J$1796,4,0))=TRUE,"",$B261&amp;" "&amp;VLOOKUP(V$34&amp;$B261,'BASES DE DATOS'!$F$3:$J$1796,4,0)))</f>
        <v>#REF!</v>
      </c>
    </row>
    <row r="262" spans="1:22" x14ac:dyDescent="0.2">
      <c r="A262">
        <f t="shared" si="2"/>
        <v>1395</v>
      </c>
      <c r="B262" s="2" t="s">
        <v>1492</v>
      </c>
      <c r="C262" t="e">
        <f>IF(LEN(C$34&amp;$B262)&lt;&gt;20,"",IF(ISERROR(VLOOKUP(C$34&amp;$B262,'BASES DE DATOS'!$F$3:$J$1796,4,0))=TRUE,"",$B262&amp;" "&amp;VLOOKUP(C$34&amp;$B262,'BASES DE DATOS'!$F$3:$J$1796,4,0)))</f>
        <v>#REF!</v>
      </c>
      <c r="D262" t="e">
        <f>IF(LEN(D$34&amp;$B262)&lt;&gt;20,"",IF(ISERROR(VLOOKUP(D$34&amp;$B262,'BASES DE DATOS'!$F$3:$J$1796,4,0))=TRUE,"",$B262&amp;" "&amp;VLOOKUP(D$34&amp;$B262,'BASES DE DATOS'!$F$3:$J$1796,4,0)))</f>
        <v>#REF!</v>
      </c>
      <c r="E262" t="e">
        <f>IF(LEN(E$34&amp;$B262)&lt;&gt;20,"",IF(ISERROR(VLOOKUP(E$34&amp;$B262,'BASES DE DATOS'!$F$3:$J$1796,4,0))=TRUE,"",$B262&amp;" "&amp;VLOOKUP(E$34&amp;$B262,'BASES DE DATOS'!$F$3:$J$1796,4,0)))</f>
        <v>#REF!</v>
      </c>
      <c r="F262" t="e">
        <f>IF(LEN(F$34&amp;$B262)&lt;&gt;20,"",IF(ISERROR(VLOOKUP(F$34&amp;$B262,'BASES DE DATOS'!$F$3:$J$1796,4,0))=TRUE,"",$B262&amp;" "&amp;VLOOKUP(F$34&amp;$B262,'BASES DE DATOS'!$F$3:$J$1796,4,0)))</f>
        <v>#REF!</v>
      </c>
      <c r="G262" t="e">
        <f>IF(LEN(G$34&amp;$B262)&lt;&gt;20,"",IF(ISERROR(VLOOKUP(G$34&amp;$B262,'BASES DE DATOS'!$F$3:$J$1796,4,0))=TRUE,"",$B262&amp;" "&amp;VLOOKUP(G$34&amp;$B262,'BASES DE DATOS'!$F$3:$J$1796,4,0)))</f>
        <v>#REF!</v>
      </c>
      <c r="H262" t="e">
        <f>IF(LEN(H$34&amp;$B262)&lt;&gt;20,"",IF(ISERROR(VLOOKUP(H$34&amp;$B262,'BASES DE DATOS'!$F$3:$J$1796,4,0))=TRUE,"",$B262&amp;" "&amp;VLOOKUP(H$34&amp;$B262,'BASES DE DATOS'!$F$3:$J$1796,4,0)))</f>
        <v>#REF!</v>
      </c>
      <c r="I262" t="e">
        <f>IF(LEN(I$34&amp;$B262)&lt;&gt;20,"",IF(ISERROR(VLOOKUP(I$34&amp;$B262,'BASES DE DATOS'!$F$3:$J$1796,4,0))=TRUE,"",$B262&amp;" "&amp;VLOOKUP(I$34&amp;$B262,'BASES DE DATOS'!$F$3:$J$1796,4,0)))</f>
        <v>#REF!</v>
      </c>
      <c r="J262" t="e">
        <f>IF(LEN(J$34&amp;$B262)&lt;&gt;20,"",IF(ISERROR(VLOOKUP(J$34&amp;$B262,'BASES DE DATOS'!$F$3:$J$1796,4,0))=TRUE,"",$B262&amp;" "&amp;VLOOKUP(J$34&amp;$B262,'BASES DE DATOS'!$F$3:$J$1796,4,0)))</f>
        <v>#REF!</v>
      </c>
      <c r="K262" t="e">
        <f>IF(LEN(K$34&amp;$B262)&lt;&gt;20,"",IF(ISERROR(VLOOKUP(K$34&amp;$B262,'BASES DE DATOS'!$F$3:$J$1796,4,0))=TRUE,"",$B262&amp;" "&amp;VLOOKUP(K$34&amp;$B262,'BASES DE DATOS'!$F$3:$J$1796,4,0)))</f>
        <v>#REF!</v>
      </c>
      <c r="L262" t="e">
        <f>IF(LEN(L$34&amp;$B262)&lt;&gt;20,"",IF(ISERROR(VLOOKUP(L$34&amp;$B262,'BASES DE DATOS'!$F$3:$J$1796,4,0))=TRUE,"",$B262&amp;" "&amp;VLOOKUP(L$34&amp;$B262,'BASES DE DATOS'!$F$3:$J$1796,4,0)))</f>
        <v>#REF!</v>
      </c>
      <c r="M262" t="e">
        <f>IF(LEN(M$34&amp;$B262)&lt;&gt;20,"",IF(ISERROR(VLOOKUP(M$34&amp;$B262,'BASES DE DATOS'!$F$3:$J$1796,4,0))=TRUE,"",$B262&amp;" "&amp;VLOOKUP(M$34&amp;$B262,'BASES DE DATOS'!$F$3:$J$1796,4,0)))</f>
        <v>#REF!</v>
      </c>
      <c r="N262" t="e">
        <f>IF(LEN(N$34&amp;$B262)&lt;&gt;20,"",IF(ISERROR(VLOOKUP(N$34&amp;$B262,'BASES DE DATOS'!$F$3:$J$1796,4,0))=TRUE,"",$B262&amp;" "&amp;VLOOKUP(N$34&amp;$B262,'BASES DE DATOS'!$F$3:$J$1796,4,0)))</f>
        <v>#REF!</v>
      </c>
      <c r="O262" t="e">
        <f>IF(LEN(O$34&amp;$B262)&lt;&gt;20,"",IF(ISERROR(VLOOKUP(O$34&amp;$B262,'BASES DE DATOS'!$F$3:$J$1796,4,0))=TRUE,"",$B262&amp;" "&amp;VLOOKUP(O$34&amp;$B262,'BASES DE DATOS'!$F$3:$J$1796,4,0)))</f>
        <v>#REF!</v>
      </c>
      <c r="P262" t="e">
        <f>IF(LEN(P$34&amp;$B262)&lt;&gt;20,"",IF(ISERROR(VLOOKUP(P$34&amp;$B262,'BASES DE DATOS'!$F$3:$J$1796,4,0))=TRUE,"",$B262&amp;" "&amp;VLOOKUP(P$34&amp;$B262,'BASES DE DATOS'!$F$3:$J$1796,4,0)))</f>
        <v>#REF!</v>
      </c>
      <c r="Q262" t="e">
        <f>IF(LEN(Q$34&amp;$B262)&lt;&gt;20,"",IF(ISERROR(VLOOKUP(Q$34&amp;$B262,'BASES DE DATOS'!$F$3:$J$1796,4,0))=TRUE,"",$B262&amp;" "&amp;VLOOKUP(Q$34&amp;$B262,'BASES DE DATOS'!$F$3:$J$1796,4,0)))</f>
        <v>#REF!</v>
      </c>
      <c r="R262" t="e">
        <f>IF(LEN(R$34&amp;$B262)&lt;&gt;20,"",IF(ISERROR(VLOOKUP(R$34&amp;$B262,'BASES DE DATOS'!$F$3:$J$1796,4,0))=TRUE,"",$B262&amp;" "&amp;VLOOKUP(R$34&amp;$B262,'BASES DE DATOS'!$F$3:$J$1796,4,0)))</f>
        <v>#REF!</v>
      </c>
      <c r="S262" t="e">
        <f>IF(LEN(S$34&amp;$B262)&lt;&gt;20,"",IF(ISERROR(VLOOKUP(S$34&amp;$B262,'BASES DE DATOS'!$F$3:$J$1796,4,0))=TRUE,"",$B262&amp;" "&amp;VLOOKUP(S$34&amp;$B262,'BASES DE DATOS'!$F$3:$J$1796,4,0)))</f>
        <v>#REF!</v>
      </c>
      <c r="T262" t="e">
        <f>IF(LEN(T$34&amp;$B262)&lt;&gt;20,"",IF(ISERROR(VLOOKUP(T$34&amp;$B262,'BASES DE DATOS'!$F$3:$J$1796,4,0))=TRUE,"",$B262&amp;" "&amp;VLOOKUP(T$34&amp;$B262,'BASES DE DATOS'!$F$3:$J$1796,4,0)))</f>
        <v>#REF!</v>
      </c>
      <c r="U262" t="e">
        <f>IF(LEN(U$34&amp;$B262)&lt;&gt;20,"",IF(ISERROR(VLOOKUP(U$34&amp;$B262,'BASES DE DATOS'!$F$3:$J$1796,4,0))=TRUE,"",$B262&amp;" "&amp;VLOOKUP(U$34&amp;$B262,'BASES DE DATOS'!$F$3:$J$1796,4,0)))</f>
        <v>#REF!</v>
      </c>
      <c r="V262" t="e">
        <f>IF(LEN(V$34&amp;$B262)&lt;&gt;20,"",IF(ISERROR(VLOOKUP(V$34&amp;$B262,'BASES DE DATOS'!$F$3:$J$1796,4,0))=TRUE,"",$B262&amp;" "&amp;VLOOKUP(V$34&amp;$B262,'BASES DE DATOS'!$F$3:$J$1796,4,0)))</f>
        <v>#REF!</v>
      </c>
    </row>
    <row r="263" spans="1:22" x14ac:dyDescent="0.2">
      <c r="A263">
        <f t="shared" si="2"/>
        <v>1401</v>
      </c>
      <c r="B263" s="2" t="s">
        <v>1493</v>
      </c>
      <c r="C263" t="e">
        <f>IF(LEN(C$34&amp;$B263)&lt;&gt;20,"",IF(ISERROR(VLOOKUP(C$34&amp;$B263,'BASES DE DATOS'!$F$3:$J$1796,4,0))=TRUE,"",$B263&amp;" "&amp;VLOOKUP(C$34&amp;$B263,'BASES DE DATOS'!$F$3:$J$1796,4,0)))</f>
        <v>#REF!</v>
      </c>
      <c r="D263" t="e">
        <f>IF(LEN(D$34&amp;$B263)&lt;&gt;20,"",IF(ISERROR(VLOOKUP(D$34&amp;$B263,'BASES DE DATOS'!$F$3:$J$1796,4,0))=TRUE,"",$B263&amp;" "&amp;VLOOKUP(D$34&amp;$B263,'BASES DE DATOS'!$F$3:$J$1796,4,0)))</f>
        <v>#REF!</v>
      </c>
      <c r="E263" t="e">
        <f>IF(LEN(E$34&amp;$B263)&lt;&gt;20,"",IF(ISERROR(VLOOKUP(E$34&amp;$B263,'BASES DE DATOS'!$F$3:$J$1796,4,0))=TRUE,"",$B263&amp;" "&amp;VLOOKUP(E$34&amp;$B263,'BASES DE DATOS'!$F$3:$J$1796,4,0)))</f>
        <v>#REF!</v>
      </c>
      <c r="F263" t="e">
        <f>IF(LEN(F$34&amp;$B263)&lt;&gt;20,"",IF(ISERROR(VLOOKUP(F$34&amp;$B263,'BASES DE DATOS'!$F$3:$J$1796,4,0))=TRUE,"",$B263&amp;" "&amp;VLOOKUP(F$34&amp;$B263,'BASES DE DATOS'!$F$3:$J$1796,4,0)))</f>
        <v>#REF!</v>
      </c>
      <c r="G263" t="e">
        <f>IF(LEN(G$34&amp;$B263)&lt;&gt;20,"",IF(ISERROR(VLOOKUP(G$34&amp;$B263,'BASES DE DATOS'!$F$3:$J$1796,4,0))=TRUE,"",$B263&amp;" "&amp;VLOOKUP(G$34&amp;$B263,'BASES DE DATOS'!$F$3:$J$1796,4,0)))</f>
        <v>#REF!</v>
      </c>
      <c r="H263" t="e">
        <f>IF(LEN(H$34&amp;$B263)&lt;&gt;20,"",IF(ISERROR(VLOOKUP(H$34&amp;$B263,'BASES DE DATOS'!$F$3:$J$1796,4,0))=TRUE,"",$B263&amp;" "&amp;VLOOKUP(H$34&amp;$B263,'BASES DE DATOS'!$F$3:$J$1796,4,0)))</f>
        <v>#REF!</v>
      </c>
      <c r="I263" t="e">
        <f>IF(LEN(I$34&amp;$B263)&lt;&gt;20,"",IF(ISERROR(VLOOKUP(I$34&amp;$B263,'BASES DE DATOS'!$F$3:$J$1796,4,0))=TRUE,"",$B263&amp;" "&amp;VLOOKUP(I$34&amp;$B263,'BASES DE DATOS'!$F$3:$J$1796,4,0)))</f>
        <v>#REF!</v>
      </c>
      <c r="J263" t="e">
        <f>IF(LEN(J$34&amp;$B263)&lt;&gt;20,"",IF(ISERROR(VLOOKUP(J$34&amp;$B263,'BASES DE DATOS'!$F$3:$J$1796,4,0))=TRUE,"",$B263&amp;" "&amp;VLOOKUP(J$34&amp;$B263,'BASES DE DATOS'!$F$3:$J$1796,4,0)))</f>
        <v>#REF!</v>
      </c>
      <c r="K263" t="e">
        <f>IF(LEN(K$34&amp;$B263)&lt;&gt;20,"",IF(ISERROR(VLOOKUP(K$34&amp;$B263,'BASES DE DATOS'!$F$3:$J$1796,4,0))=TRUE,"",$B263&amp;" "&amp;VLOOKUP(K$34&amp;$B263,'BASES DE DATOS'!$F$3:$J$1796,4,0)))</f>
        <v>#REF!</v>
      </c>
      <c r="L263" t="e">
        <f>IF(LEN(L$34&amp;$B263)&lt;&gt;20,"",IF(ISERROR(VLOOKUP(L$34&amp;$B263,'BASES DE DATOS'!$F$3:$J$1796,4,0))=TRUE,"",$B263&amp;" "&amp;VLOOKUP(L$34&amp;$B263,'BASES DE DATOS'!$F$3:$J$1796,4,0)))</f>
        <v>#REF!</v>
      </c>
      <c r="M263" t="e">
        <f>IF(LEN(M$34&amp;$B263)&lt;&gt;20,"",IF(ISERROR(VLOOKUP(M$34&amp;$B263,'BASES DE DATOS'!$F$3:$J$1796,4,0))=TRUE,"",$B263&amp;" "&amp;VLOOKUP(M$34&amp;$B263,'BASES DE DATOS'!$F$3:$J$1796,4,0)))</f>
        <v>#REF!</v>
      </c>
      <c r="N263" t="e">
        <f>IF(LEN(N$34&amp;$B263)&lt;&gt;20,"",IF(ISERROR(VLOOKUP(N$34&amp;$B263,'BASES DE DATOS'!$F$3:$J$1796,4,0))=TRUE,"",$B263&amp;" "&amp;VLOOKUP(N$34&amp;$B263,'BASES DE DATOS'!$F$3:$J$1796,4,0)))</f>
        <v>#REF!</v>
      </c>
      <c r="O263" t="e">
        <f>IF(LEN(O$34&amp;$B263)&lt;&gt;20,"",IF(ISERROR(VLOOKUP(O$34&amp;$B263,'BASES DE DATOS'!$F$3:$J$1796,4,0))=TRUE,"",$B263&amp;" "&amp;VLOOKUP(O$34&amp;$B263,'BASES DE DATOS'!$F$3:$J$1796,4,0)))</f>
        <v>#REF!</v>
      </c>
      <c r="P263" t="e">
        <f>IF(LEN(P$34&amp;$B263)&lt;&gt;20,"",IF(ISERROR(VLOOKUP(P$34&amp;$B263,'BASES DE DATOS'!$F$3:$J$1796,4,0))=TRUE,"",$B263&amp;" "&amp;VLOOKUP(P$34&amp;$B263,'BASES DE DATOS'!$F$3:$J$1796,4,0)))</f>
        <v>#REF!</v>
      </c>
      <c r="Q263" t="e">
        <f>IF(LEN(Q$34&amp;$B263)&lt;&gt;20,"",IF(ISERROR(VLOOKUP(Q$34&amp;$B263,'BASES DE DATOS'!$F$3:$J$1796,4,0))=TRUE,"",$B263&amp;" "&amp;VLOOKUP(Q$34&amp;$B263,'BASES DE DATOS'!$F$3:$J$1796,4,0)))</f>
        <v>#REF!</v>
      </c>
      <c r="R263" t="e">
        <f>IF(LEN(R$34&amp;$B263)&lt;&gt;20,"",IF(ISERROR(VLOOKUP(R$34&amp;$B263,'BASES DE DATOS'!$F$3:$J$1796,4,0))=TRUE,"",$B263&amp;" "&amp;VLOOKUP(R$34&amp;$B263,'BASES DE DATOS'!$F$3:$J$1796,4,0)))</f>
        <v>#REF!</v>
      </c>
      <c r="S263" t="e">
        <f>IF(LEN(S$34&amp;$B263)&lt;&gt;20,"",IF(ISERROR(VLOOKUP(S$34&amp;$B263,'BASES DE DATOS'!$F$3:$J$1796,4,0))=TRUE,"",$B263&amp;" "&amp;VLOOKUP(S$34&amp;$B263,'BASES DE DATOS'!$F$3:$J$1796,4,0)))</f>
        <v>#REF!</v>
      </c>
      <c r="T263" t="e">
        <f>IF(LEN(T$34&amp;$B263)&lt;&gt;20,"",IF(ISERROR(VLOOKUP(T$34&amp;$B263,'BASES DE DATOS'!$F$3:$J$1796,4,0))=TRUE,"",$B263&amp;" "&amp;VLOOKUP(T$34&amp;$B263,'BASES DE DATOS'!$F$3:$J$1796,4,0)))</f>
        <v>#REF!</v>
      </c>
      <c r="U263" t="e">
        <f>IF(LEN(U$34&amp;$B263)&lt;&gt;20,"",IF(ISERROR(VLOOKUP(U$34&amp;$B263,'BASES DE DATOS'!$F$3:$J$1796,4,0))=TRUE,"",$B263&amp;" "&amp;VLOOKUP(U$34&amp;$B263,'BASES DE DATOS'!$F$3:$J$1796,4,0)))</f>
        <v>#REF!</v>
      </c>
      <c r="V263" t="e">
        <f>IF(LEN(V$34&amp;$B263)&lt;&gt;20,"",IF(ISERROR(VLOOKUP(V$34&amp;$B263,'BASES DE DATOS'!$F$3:$J$1796,4,0))=TRUE,"",$B263&amp;" "&amp;VLOOKUP(V$34&amp;$B263,'BASES DE DATOS'!$F$3:$J$1796,4,0)))</f>
        <v>#REF!</v>
      </c>
    </row>
    <row r="264" spans="1:22" x14ac:dyDescent="0.2">
      <c r="A264">
        <f t="shared" si="2"/>
        <v>1407</v>
      </c>
      <c r="B264" s="2" t="s">
        <v>1494</v>
      </c>
      <c r="C264" t="e">
        <f>IF(LEN(C$34&amp;$B264)&lt;&gt;20,"",IF(ISERROR(VLOOKUP(C$34&amp;$B264,'BASES DE DATOS'!$F$3:$J$1796,4,0))=TRUE,"",$B264&amp;" "&amp;VLOOKUP(C$34&amp;$B264,'BASES DE DATOS'!$F$3:$J$1796,4,0)))</f>
        <v>#REF!</v>
      </c>
      <c r="D264" t="e">
        <f>IF(LEN(D$34&amp;$B264)&lt;&gt;20,"",IF(ISERROR(VLOOKUP(D$34&amp;$B264,'BASES DE DATOS'!$F$3:$J$1796,4,0))=TRUE,"",$B264&amp;" "&amp;VLOOKUP(D$34&amp;$B264,'BASES DE DATOS'!$F$3:$J$1796,4,0)))</f>
        <v>#REF!</v>
      </c>
      <c r="E264" t="e">
        <f>IF(LEN(E$34&amp;$B264)&lt;&gt;20,"",IF(ISERROR(VLOOKUP(E$34&amp;$B264,'BASES DE DATOS'!$F$3:$J$1796,4,0))=TRUE,"",$B264&amp;" "&amp;VLOOKUP(E$34&amp;$B264,'BASES DE DATOS'!$F$3:$J$1796,4,0)))</f>
        <v>#REF!</v>
      </c>
      <c r="F264" t="e">
        <f>IF(LEN(F$34&amp;$B264)&lt;&gt;20,"",IF(ISERROR(VLOOKUP(F$34&amp;$B264,'BASES DE DATOS'!$F$3:$J$1796,4,0))=TRUE,"",$B264&amp;" "&amp;VLOOKUP(F$34&amp;$B264,'BASES DE DATOS'!$F$3:$J$1796,4,0)))</f>
        <v>#REF!</v>
      </c>
      <c r="G264" t="e">
        <f>IF(LEN(G$34&amp;$B264)&lt;&gt;20,"",IF(ISERROR(VLOOKUP(G$34&amp;$B264,'BASES DE DATOS'!$F$3:$J$1796,4,0))=TRUE,"",$B264&amp;" "&amp;VLOOKUP(G$34&amp;$B264,'BASES DE DATOS'!$F$3:$J$1796,4,0)))</f>
        <v>#REF!</v>
      </c>
      <c r="H264" t="e">
        <f>IF(LEN(H$34&amp;$B264)&lt;&gt;20,"",IF(ISERROR(VLOOKUP(H$34&amp;$B264,'BASES DE DATOS'!$F$3:$J$1796,4,0))=TRUE,"",$B264&amp;" "&amp;VLOOKUP(H$34&amp;$B264,'BASES DE DATOS'!$F$3:$J$1796,4,0)))</f>
        <v>#REF!</v>
      </c>
      <c r="I264" t="e">
        <f>IF(LEN(I$34&amp;$B264)&lt;&gt;20,"",IF(ISERROR(VLOOKUP(I$34&amp;$B264,'BASES DE DATOS'!$F$3:$J$1796,4,0))=TRUE,"",$B264&amp;" "&amp;VLOOKUP(I$34&amp;$B264,'BASES DE DATOS'!$F$3:$J$1796,4,0)))</f>
        <v>#REF!</v>
      </c>
      <c r="J264" t="e">
        <f>IF(LEN(J$34&amp;$B264)&lt;&gt;20,"",IF(ISERROR(VLOOKUP(J$34&amp;$B264,'BASES DE DATOS'!$F$3:$J$1796,4,0))=TRUE,"",$B264&amp;" "&amp;VLOOKUP(J$34&amp;$B264,'BASES DE DATOS'!$F$3:$J$1796,4,0)))</f>
        <v>#REF!</v>
      </c>
      <c r="K264" t="e">
        <f>IF(LEN(K$34&amp;$B264)&lt;&gt;20,"",IF(ISERROR(VLOOKUP(K$34&amp;$B264,'BASES DE DATOS'!$F$3:$J$1796,4,0))=TRUE,"",$B264&amp;" "&amp;VLOOKUP(K$34&amp;$B264,'BASES DE DATOS'!$F$3:$J$1796,4,0)))</f>
        <v>#REF!</v>
      </c>
      <c r="L264" t="e">
        <f>IF(LEN(L$34&amp;$B264)&lt;&gt;20,"",IF(ISERROR(VLOOKUP(L$34&amp;$B264,'BASES DE DATOS'!$F$3:$J$1796,4,0))=TRUE,"",$B264&amp;" "&amp;VLOOKUP(L$34&amp;$B264,'BASES DE DATOS'!$F$3:$J$1796,4,0)))</f>
        <v>#REF!</v>
      </c>
      <c r="M264" t="e">
        <f>IF(LEN(M$34&amp;$B264)&lt;&gt;20,"",IF(ISERROR(VLOOKUP(M$34&amp;$B264,'BASES DE DATOS'!$F$3:$J$1796,4,0))=TRUE,"",$B264&amp;" "&amp;VLOOKUP(M$34&amp;$B264,'BASES DE DATOS'!$F$3:$J$1796,4,0)))</f>
        <v>#REF!</v>
      </c>
      <c r="N264" t="e">
        <f>IF(LEN(N$34&amp;$B264)&lt;&gt;20,"",IF(ISERROR(VLOOKUP(N$34&amp;$B264,'BASES DE DATOS'!$F$3:$J$1796,4,0))=TRUE,"",$B264&amp;" "&amp;VLOOKUP(N$34&amp;$B264,'BASES DE DATOS'!$F$3:$J$1796,4,0)))</f>
        <v>#REF!</v>
      </c>
      <c r="O264" t="e">
        <f>IF(LEN(O$34&amp;$B264)&lt;&gt;20,"",IF(ISERROR(VLOOKUP(O$34&amp;$B264,'BASES DE DATOS'!$F$3:$J$1796,4,0))=TRUE,"",$B264&amp;" "&amp;VLOOKUP(O$34&amp;$B264,'BASES DE DATOS'!$F$3:$J$1796,4,0)))</f>
        <v>#REF!</v>
      </c>
      <c r="P264" t="e">
        <f>IF(LEN(P$34&amp;$B264)&lt;&gt;20,"",IF(ISERROR(VLOOKUP(P$34&amp;$B264,'BASES DE DATOS'!$F$3:$J$1796,4,0))=TRUE,"",$B264&amp;" "&amp;VLOOKUP(P$34&amp;$B264,'BASES DE DATOS'!$F$3:$J$1796,4,0)))</f>
        <v>#REF!</v>
      </c>
      <c r="Q264" t="e">
        <f>IF(LEN(Q$34&amp;$B264)&lt;&gt;20,"",IF(ISERROR(VLOOKUP(Q$34&amp;$B264,'BASES DE DATOS'!$F$3:$J$1796,4,0))=TRUE,"",$B264&amp;" "&amp;VLOOKUP(Q$34&amp;$B264,'BASES DE DATOS'!$F$3:$J$1796,4,0)))</f>
        <v>#REF!</v>
      </c>
      <c r="R264" t="e">
        <f>IF(LEN(R$34&amp;$B264)&lt;&gt;20,"",IF(ISERROR(VLOOKUP(R$34&amp;$B264,'BASES DE DATOS'!$F$3:$J$1796,4,0))=TRUE,"",$B264&amp;" "&amp;VLOOKUP(R$34&amp;$B264,'BASES DE DATOS'!$F$3:$J$1796,4,0)))</f>
        <v>#REF!</v>
      </c>
      <c r="S264" t="e">
        <f>IF(LEN(S$34&amp;$B264)&lt;&gt;20,"",IF(ISERROR(VLOOKUP(S$34&amp;$B264,'BASES DE DATOS'!$F$3:$J$1796,4,0))=TRUE,"",$B264&amp;" "&amp;VLOOKUP(S$34&amp;$B264,'BASES DE DATOS'!$F$3:$J$1796,4,0)))</f>
        <v>#REF!</v>
      </c>
      <c r="T264" t="e">
        <f>IF(LEN(T$34&amp;$B264)&lt;&gt;20,"",IF(ISERROR(VLOOKUP(T$34&amp;$B264,'BASES DE DATOS'!$F$3:$J$1796,4,0))=TRUE,"",$B264&amp;" "&amp;VLOOKUP(T$34&amp;$B264,'BASES DE DATOS'!$F$3:$J$1796,4,0)))</f>
        <v>#REF!</v>
      </c>
      <c r="U264" t="e">
        <f>IF(LEN(U$34&amp;$B264)&lt;&gt;20,"",IF(ISERROR(VLOOKUP(U$34&amp;$B264,'BASES DE DATOS'!$F$3:$J$1796,4,0))=TRUE,"",$B264&amp;" "&amp;VLOOKUP(U$34&amp;$B264,'BASES DE DATOS'!$F$3:$J$1796,4,0)))</f>
        <v>#REF!</v>
      </c>
      <c r="V264" t="e">
        <f>IF(LEN(V$34&amp;$B264)&lt;&gt;20,"",IF(ISERROR(VLOOKUP(V$34&amp;$B264,'BASES DE DATOS'!$F$3:$J$1796,4,0))=TRUE,"",$B264&amp;" "&amp;VLOOKUP(V$34&amp;$B264,'BASES DE DATOS'!$F$3:$J$1796,4,0)))</f>
        <v>#REF!</v>
      </c>
    </row>
    <row r="265" spans="1:22" x14ac:dyDescent="0.2">
      <c r="A265">
        <f t="shared" si="2"/>
        <v>1413</v>
      </c>
      <c r="B265" s="2" t="s">
        <v>1495</v>
      </c>
      <c r="C265" t="e">
        <f>IF(LEN(C$34&amp;$B265)&lt;&gt;20,"",IF(ISERROR(VLOOKUP(C$34&amp;$B265,'BASES DE DATOS'!$F$3:$J$1796,4,0))=TRUE,"",$B265&amp;" "&amp;VLOOKUP(C$34&amp;$B265,'BASES DE DATOS'!$F$3:$J$1796,4,0)))</f>
        <v>#REF!</v>
      </c>
      <c r="D265" t="e">
        <f>IF(LEN(D$34&amp;$B265)&lt;&gt;20,"",IF(ISERROR(VLOOKUP(D$34&amp;$B265,'BASES DE DATOS'!$F$3:$J$1796,4,0))=TRUE,"",$B265&amp;" "&amp;VLOOKUP(D$34&amp;$B265,'BASES DE DATOS'!$F$3:$J$1796,4,0)))</f>
        <v>#REF!</v>
      </c>
      <c r="E265" t="e">
        <f>IF(LEN(E$34&amp;$B265)&lt;&gt;20,"",IF(ISERROR(VLOOKUP(E$34&amp;$B265,'BASES DE DATOS'!$F$3:$J$1796,4,0))=TRUE,"",$B265&amp;" "&amp;VLOOKUP(E$34&amp;$B265,'BASES DE DATOS'!$F$3:$J$1796,4,0)))</f>
        <v>#REF!</v>
      </c>
      <c r="F265" t="e">
        <f>IF(LEN(F$34&amp;$B265)&lt;&gt;20,"",IF(ISERROR(VLOOKUP(F$34&amp;$B265,'BASES DE DATOS'!$F$3:$J$1796,4,0))=TRUE,"",$B265&amp;" "&amp;VLOOKUP(F$34&amp;$B265,'BASES DE DATOS'!$F$3:$J$1796,4,0)))</f>
        <v>#REF!</v>
      </c>
      <c r="G265" t="e">
        <f>IF(LEN(G$34&amp;$B265)&lt;&gt;20,"",IF(ISERROR(VLOOKUP(G$34&amp;$B265,'BASES DE DATOS'!$F$3:$J$1796,4,0))=TRUE,"",$B265&amp;" "&amp;VLOOKUP(G$34&amp;$B265,'BASES DE DATOS'!$F$3:$J$1796,4,0)))</f>
        <v>#REF!</v>
      </c>
      <c r="H265" t="e">
        <f>IF(LEN(H$34&amp;$B265)&lt;&gt;20,"",IF(ISERROR(VLOOKUP(H$34&amp;$B265,'BASES DE DATOS'!$F$3:$J$1796,4,0))=TRUE,"",$B265&amp;" "&amp;VLOOKUP(H$34&amp;$B265,'BASES DE DATOS'!$F$3:$J$1796,4,0)))</f>
        <v>#REF!</v>
      </c>
      <c r="I265" t="e">
        <f>IF(LEN(I$34&amp;$B265)&lt;&gt;20,"",IF(ISERROR(VLOOKUP(I$34&amp;$B265,'BASES DE DATOS'!$F$3:$J$1796,4,0))=TRUE,"",$B265&amp;" "&amp;VLOOKUP(I$34&amp;$B265,'BASES DE DATOS'!$F$3:$J$1796,4,0)))</f>
        <v>#REF!</v>
      </c>
      <c r="J265" t="e">
        <f>IF(LEN(J$34&amp;$B265)&lt;&gt;20,"",IF(ISERROR(VLOOKUP(J$34&amp;$B265,'BASES DE DATOS'!$F$3:$J$1796,4,0))=TRUE,"",$B265&amp;" "&amp;VLOOKUP(J$34&amp;$B265,'BASES DE DATOS'!$F$3:$J$1796,4,0)))</f>
        <v>#REF!</v>
      </c>
      <c r="K265" t="e">
        <f>IF(LEN(K$34&amp;$B265)&lt;&gt;20,"",IF(ISERROR(VLOOKUP(K$34&amp;$B265,'BASES DE DATOS'!$F$3:$J$1796,4,0))=TRUE,"",$B265&amp;" "&amp;VLOOKUP(K$34&amp;$B265,'BASES DE DATOS'!$F$3:$J$1796,4,0)))</f>
        <v>#REF!</v>
      </c>
      <c r="L265" t="e">
        <f>IF(LEN(L$34&amp;$B265)&lt;&gt;20,"",IF(ISERROR(VLOOKUP(L$34&amp;$B265,'BASES DE DATOS'!$F$3:$J$1796,4,0))=TRUE,"",$B265&amp;" "&amp;VLOOKUP(L$34&amp;$B265,'BASES DE DATOS'!$F$3:$J$1796,4,0)))</f>
        <v>#REF!</v>
      </c>
      <c r="M265" t="e">
        <f>IF(LEN(M$34&amp;$B265)&lt;&gt;20,"",IF(ISERROR(VLOOKUP(M$34&amp;$B265,'BASES DE DATOS'!$F$3:$J$1796,4,0))=TRUE,"",$B265&amp;" "&amp;VLOOKUP(M$34&amp;$B265,'BASES DE DATOS'!$F$3:$J$1796,4,0)))</f>
        <v>#REF!</v>
      </c>
      <c r="N265" t="e">
        <f>IF(LEN(N$34&amp;$B265)&lt;&gt;20,"",IF(ISERROR(VLOOKUP(N$34&amp;$B265,'BASES DE DATOS'!$F$3:$J$1796,4,0))=TRUE,"",$B265&amp;" "&amp;VLOOKUP(N$34&amp;$B265,'BASES DE DATOS'!$F$3:$J$1796,4,0)))</f>
        <v>#REF!</v>
      </c>
      <c r="O265" t="e">
        <f>IF(LEN(O$34&amp;$B265)&lt;&gt;20,"",IF(ISERROR(VLOOKUP(O$34&amp;$B265,'BASES DE DATOS'!$F$3:$J$1796,4,0))=TRUE,"",$B265&amp;" "&amp;VLOOKUP(O$34&amp;$B265,'BASES DE DATOS'!$F$3:$J$1796,4,0)))</f>
        <v>#REF!</v>
      </c>
      <c r="P265" t="e">
        <f>IF(LEN(P$34&amp;$B265)&lt;&gt;20,"",IF(ISERROR(VLOOKUP(P$34&amp;$B265,'BASES DE DATOS'!$F$3:$J$1796,4,0))=TRUE,"",$B265&amp;" "&amp;VLOOKUP(P$34&amp;$B265,'BASES DE DATOS'!$F$3:$J$1796,4,0)))</f>
        <v>#REF!</v>
      </c>
      <c r="Q265" t="e">
        <f>IF(LEN(Q$34&amp;$B265)&lt;&gt;20,"",IF(ISERROR(VLOOKUP(Q$34&amp;$B265,'BASES DE DATOS'!$F$3:$J$1796,4,0))=TRUE,"",$B265&amp;" "&amp;VLOOKUP(Q$34&amp;$B265,'BASES DE DATOS'!$F$3:$J$1796,4,0)))</f>
        <v>#REF!</v>
      </c>
      <c r="R265" t="e">
        <f>IF(LEN(R$34&amp;$B265)&lt;&gt;20,"",IF(ISERROR(VLOOKUP(R$34&amp;$B265,'BASES DE DATOS'!$F$3:$J$1796,4,0))=TRUE,"",$B265&amp;" "&amp;VLOOKUP(R$34&amp;$B265,'BASES DE DATOS'!$F$3:$J$1796,4,0)))</f>
        <v>#REF!</v>
      </c>
      <c r="S265" t="e">
        <f>IF(LEN(S$34&amp;$B265)&lt;&gt;20,"",IF(ISERROR(VLOOKUP(S$34&amp;$B265,'BASES DE DATOS'!$F$3:$J$1796,4,0))=TRUE,"",$B265&amp;" "&amp;VLOOKUP(S$34&amp;$B265,'BASES DE DATOS'!$F$3:$J$1796,4,0)))</f>
        <v>#REF!</v>
      </c>
      <c r="T265" t="e">
        <f>IF(LEN(T$34&amp;$B265)&lt;&gt;20,"",IF(ISERROR(VLOOKUP(T$34&amp;$B265,'BASES DE DATOS'!$F$3:$J$1796,4,0))=TRUE,"",$B265&amp;" "&amp;VLOOKUP(T$34&amp;$B265,'BASES DE DATOS'!$F$3:$J$1796,4,0)))</f>
        <v>#REF!</v>
      </c>
      <c r="U265" t="e">
        <f>IF(LEN(U$34&amp;$B265)&lt;&gt;20,"",IF(ISERROR(VLOOKUP(U$34&amp;$B265,'BASES DE DATOS'!$F$3:$J$1796,4,0))=TRUE,"",$B265&amp;" "&amp;VLOOKUP(U$34&amp;$B265,'BASES DE DATOS'!$F$3:$J$1796,4,0)))</f>
        <v>#REF!</v>
      </c>
      <c r="V265" t="e">
        <f>IF(LEN(V$34&amp;$B265)&lt;&gt;20,"",IF(ISERROR(VLOOKUP(V$34&amp;$B265,'BASES DE DATOS'!$F$3:$J$1796,4,0))=TRUE,"",$B265&amp;" "&amp;VLOOKUP(V$34&amp;$B265,'BASES DE DATOS'!$F$3:$J$1796,4,0)))</f>
        <v>#REF!</v>
      </c>
    </row>
    <row r="266" spans="1:22" x14ac:dyDescent="0.2">
      <c r="A266">
        <f t="shared" si="2"/>
        <v>1419</v>
      </c>
      <c r="B266" s="2" t="s">
        <v>1496</v>
      </c>
      <c r="C266" t="e">
        <f>IF(LEN(C$34&amp;$B266)&lt;&gt;20,"",IF(ISERROR(VLOOKUP(C$34&amp;$B266,'BASES DE DATOS'!$F$3:$J$1796,4,0))=TRUE,"",$B266&amp;" "&amp;VLOOKUP(C$34&amp;$B266,'BASES DE DATOS'!$F$3:$J$1796,4,0)))</f>
        <v>#REF!</v>
      </c>
      <c r="D266" t="e">
        <f>IF(LEN(D$34&amp;$B266)&lt;&gt;20,"",IF(ISERROR(VLOOKUP(D$34&amp;$B266,'BASES DE DATOS'!$F$3:$J$1796,4,0))=TRUE,"",$B266&amp;" "&amp;VLOOKUP(D$34&amp;$B266,'BASES DE DATOS'!$F$3:$J$1796,4,0)))</f>
        <v>#REF!</v>
      </c>
      <c r="E266" t="e">
        <f>IF(LEN(E$34&amp;$B266)&lt;&gt;20,"",IF(ISERROR(VLOOKUP(E$34&amp;$B266,'BASES DE DATOS'!$F$3:$J$1796,4,0))=TRUE,"",$B266&amp;" "&amp;VLOOKUP(E$34&amp;$B266,'BASES DE DATOS'!$F$3:$J$1796,4,0)))</f>
        <v>#REF!</v>
      </c>
      <c r="F266" t="e">
        <f>IF(LEN(F$34&amp;$B266)&lt;&gt;20,"",IF(ISERROR(VLOOKUP(F$34&amp;$B266,'BASES DE DATOS'!$F$3:$J$1796,4,0))=TRUE,"",$B266&amp;" "&amp;VLOOKUP(F$34&amp;$B266,'BASES DE DATOS'!$F$3:$J$1796,4,0)))</f>
        <v>#REF!</v>
      </c>
      <c r="G266" t="e">
        <f>IF(LEN(G$34&amp;$B266)&lt;&gt;20,"",IF(ISERROR(VLOOKUP(G$34&amp;$B266,'BASES DE DATOS'!$F$3:$J$1796,4,0))=TRUE,"",$B266&amp;" "&amp;VLOOKUP(G$34&amp;$B266,'BASES DE DATOS'!$F$3:$J$1796,4,0)))</f>
        <v>#REF!</v>
      </c>
      <c r="H266" t="e">
        <f>IF(LEN(H$34&amp;$B266)&lt;&gt;20,"",IF(ISERROR(VLOOKUP(H$34&amp;$B266,'BASES DE DATOS'!$F$3:$J$1796,4,0))=TRUE,"",$B266&amp;" "&amp;VLOOKUP(H$34&amp;$B266,'BASES DE DATOS'!$F$3:$J$1796,4,0)))</f>
        <v>#REF!</v>
      </c>
      <c r="I266" t="e">
        <f>IF(LEN(I$34&amp;$B266)&lt;&gt;20,"",IF(ISERROR(VLOOKUP(I$34&amp;$B266,'BASES DE DATOS'!$F$3:$J$1796,4,0))=TRUE,"",$B266&amp;" "&amp;VLOOKUP(I$34&amp;$B266,'BASES DE DATOS'!$F$3:$J$1796,4,0)))</f>
        <v>#REF!</v>
      </c>
      <c r="J266" t="e">
        <f>IF(LEN(J$34&amp;$B266)&lt;&gt;20,"",IF(ISERROR(VLOOKUP(J$34&amp;$B266,'BASES DE DATOS'!$F$3:$J$1796,4,0))=TRUE,"",$B266&amp;" "&amp;VLOOKUP(J$34&amp;$B266,'BASES DE DATOS'!$F$3:$J$1796,4,0)))</f>
        <v>#REF!</v>
      </c>
      <c r="K266" t="e">
        <f>IF(LEN(K$34&amp;$B266)&lt;&gt;20,"",IF(ISERROR(VLOOKUP(K$34&amp;$B266,'BASES DE DATOS'!$F$3:$J$1796,4,0))=TRUE,"",$B266&amp;" "&amp;VLOOKUP(K$34&amp;$B266,'BASES DE DATOS'!$F$3:$J$1796,4,0)))</f>
        <v>#REF!</v>
      </c>
      <c r="L266" t="e">
        <f>IF(LEN(L$34&amp;$B266)&lt;&gt;20,"",IF(ISERROR(VLOOKUP(L$34&amp;$B266,'BASES DE DATOS'!$F$3:$J$1796,4,0))=TRUE,"",$B266&amp;" "&amp;VLOOKUP(L$34&amp;$B266,'BASES DE DATOS'!$F$3:$J$1796,4,0)))</f>
        <v>#REF!</v>
      </c>
      <c r="M266" t="e">
        <f>IF(LEN(M$34&amp;$B266)&lt;&gt;20,"",IF(ISERROR(VLOOKUP(M$34&amp;$B266,'BASES DE DATOS'!$F$3:$J$1796,4,0))=TRUE,"",$B266&amp;" "&amp;VLOOKUP(M$34&amp;$B266,'BASES DE DATOS'!$F$3:$J$1796,4,0)))</f>
        <v>#REF!</v>
      </c>
      <c r="N266" t="e">
        <f>IF(LEN(N$34&amp;$B266)&lt;&gt;20,"",IF(ISERROR(VLOOKUP(N$34&amp;$B266,'BASES DE DATOS'!$F$3:$J$1796,4,0))=TRUE,"",$B266&amp;" "&amp;VLOOKUP(N$34&amp;$B266,'BASES DE DATOS'!$F$3:$J$1796,4,0)))</f>
        <v>#REF!</v>
      </c>
      <c r="O266" t="e">
        <f>IF(LEN(O$34&amp;$B266)&lt;&gt;20,"",IF(ISERROR(VLOOKUP(O$34&amp;$B266,'BASES DE DATOS'!$F$3:$J$1796,4,0))=TRUE,"",$B266&amp;" "&amp;VLOOKUP(O$34&amp;$B266,'BASES DE DATOS'!$F$3:$J$1796,4,0)))</f>
        <v>#REF!</v>
      </c>
      <c r="P266" t="e">
        <f>IF(LEN(P$34&amp;$B266)&lt;&gt;20,"",IF(ISERROR(VLOOKUP(P$34&amp;$B266,'BASES DE DATOS'!$F$3:$J$1796,4,0))=TRUE,"",$B266&amp;" "&amp;VLOOKUP(P$34&amp;$B266,'BASES DE DATOS'!$F$3:$J$1796,4,0)))</f>
        <v>#REF!</v>
      </c>
      <c r="Q266" t="e">
        <f>IF(LEN(Q$34&amp;$B266)&lt;&gt;20,"",IF(ISERROR(VLOOKUP(Q$34&amp;$B266,'BASES DE DATOS'!$F$3:$J$1796,4,0))=TRUE,"",$B266&amp;" "&amp;VLOOKUP(Q$34&amp;$B266,'BASES DE DATOS'!$F$3:$J$1796,4,0)))</f>
        <v>#REF!</v>
      </c>
      <c r="R266" t="e">
        <f>IF(LEN(R$34&amp;$B266)&lt;&gt;20,"",IF(ISERROR(VLOOKUP(R$34&amp;$B266,'BASES DE DATOS'!$F$3:$J$1796,4,0))=TRUE,"",$B266&amp;" "&amp;VLOOKUP(R$34&amp;$B266,'BASES DE DATOS'!$F$3:$J$1796,4,0)))</f>
        <v>#REF!</v>
      </c>
      <c r="S266" t="e">
        <f>IF(LEN(S$34&amp;$B266)&lt;&gt;20,"",IF(ISERROR(VLOOKUP(S$34&amp;$B266,'BASES DE DATOS'!$F$3:$J$1796,4,0))=TRUE,"",$B266&amp;" "&amp;VLOOKUP(S$34&amp;$B266,'BASES DE DATOS'!$F$3:$J$1796,4,0)))</f>
        <v>#REF!</v>
      </c>
      <c r="T266" t="e">
        <f>IF(LEN(T$34&amp;$B266)&lt;&gt;20,"",IF(ISERROR(VLOOKUP(T$34&amp;$B266,'BASES DE DATOS'!$F$3:$J$1796,4,0))=TRUE,"",$B266&amp;" "&amp;VLOOKUP(T$34&amp;$B266,'BASES DE DATOS'!$F$3:$J$1796,4,0)))</f>
        <v>#REF!</v>
      </c>
      <c r="U266" t="e">
        <f>IF(LEN(U$34&amp;$B266)&lt;&gt;20,"",IF(ISERROR(VLOOKUP(U$34&amp;$B266,'BASES DE DATOS'!$F$3:$J$1796,4,0))=TRUE,"",$B266&amp;" "&amp;VLOOKUP(U$34&amp;$B266,'BASES DE DATOS'!$F$3:$J$1796,4,0)))</f>
        <v>#REF!</v>
      </c>
      <c r="V266" t="e">
        <f>IF(LEN(V$34&amp;$B266)&lt;&gt;20,"",IF(ISERROR(VLOOKUP(V$34&amp;$B266,'BASES DE DATOS'!$F$3:$J$1796,4,0))=TRUE,"",$B266&amp;" "&amp;VLOOKUP(V$34&amp;$B266,'BASES DE DATOS'!$F$3:$J$1796,4,0)))</f>
        <v>#REF!</v>
      </c>
    </row>
    <row r="267" spans="1:22" x14ac:dyDescent="0.2">
      <c r="A267">
        <f t="shared" si="2"/>
        <v>1425</v>
      </c>
      <c r="B267" s="2" t="s">
        <v>1497</v>
      </c>
      <c r="C267" t="e">
        <f>IF(LEN(C$34&amp;$B267)&lt;&gt;20,"",IF(ISERROR(VLOOKUP(C$34&amp;$B267,'BASES DE DATOS'!$F$3:$J$1796,4,0))=TRUE,"",$B267&amp;" "&amp;VLOOKUP(C$34&amp;$B267,'BASES DE DATOS'!$F$3:$J$1796,4,0)))</f>
        <v>#REF!</v>
      </c>
      <c r="D267" t="e">
        <f>IF(LEN(D$34&amp;$B267)&lt;&gt;20,"",IF(ISERROR(VLOOKUP(D$34&amp;$B267,'BASES DE DATOS'!$F$3:$J$1796,4,0))=TRUE,"",$B267&amp;" "&amp;VLOOKUP(D$34&amp;$B267,'BASES DE DATOS'!$F$3:$J$1796,4,0)))</f>
        <v>#REF!</v>
      </c>
      <c r="E267" t="e">
        <f>IF(LEN(E$34&amp;$B267)&lt;&gt;20,"",IF(ISERROR(VLOOKUP(E$34&amp;$B267,'BASES DE DATOS'!$F$3:$J$1796,4,0))=TRUE,"",$B267&amp;" "&amp;VLOOKUP(E$34&amp;$B267,'BASES DE DATOS'!$F$3:$J$1796,4,0)))</f>
        <v>#REF!</v>
      </c>
      <c r="F267" t="e">
        <f>IF(LEN(F$34&amp;$B267)&lt;&gt;20,"",IF(ISERROR(VLOOKUP(F$34&amp;$B267,'BASES DE DATOS'!$F$3:$J$1796,4,0))=TRUE,"",$B267&amp;" "&amp;VLOOKUP(F$34&amp;$B267,'BASES DE DATOS'!$F$3:$J$1796,4,0)))</f>
        <v>#REF!</v>
      </c>
      <c r="G267" t="e">
        <f>IF(LEN(G$34&amp;$B267)&lt;&gt;20,"",IF(ISERROR(VLOOKUP(G$34&amp;$B267,'BASES DE DATOS'!$F$3:$J$1796,4,0))=TRUE,"",$B267&amp;" "&amp;VLOOKUP(G$34&amp;$B267,'BASES DE DATOS'!$F$3:$J$1796,4,0)))</f>
        <v>#REF!</v>
      </c>
      <c r="H267" t="e">
        <f>IF(LEN(H$34&amp;$B267)&lt;&gt;20,"",IF(ISERROR(VLOOKUP(H$34&amp;$B267,'BASES DE DATOS'!$F$3:$J$1796,4,0))=TRUE,"",$B267&amp;" "&amp;VLOOKUP(H$34&amp;$B267,'BASES DE DATOS'!$F$3:$J$1796,4,0)))</f>
        <v>#REF!</v>
      </c>
      <c r="I267" t="e">
        <f>IF(LEN(I$34&amp;$B267)&lt;&gt;20,"",IF(ISERROR(VLOOKUP(I$34&amp;$B267,'BASES DE DATOS'!$F$3:$J$1796,4,0))=TRUE,"",$B267&amp;" "&amp;VLOOKUP(I$34&amp;$B267,'BASES DE DATOS'!$F$3:$J$1796,4,0)))</f>
        <v>#REF!</v>
      </c>
      <c r="J267" t="e">
        <f>IF(LEN(J$34&amp;$B267)&lt;&gt;20,"",IF(ISERROR(VLOOKUP(J$34&amp;$B267,'BASES DE DATOS'!$F$3:$J$1796,4,0))=TRUE,"",$B267&amp;" "&amp;VLOOKUP(J$34&amp;$B267,'BASES DE DATOS'!$F$3:$J$1796,4,0)))</f>
        <v>#REF!</v>
      </c>
      <c r="K267" t="e">
        <f>IF(LEN(K$34&amp;$B267)&lt;&gt;20,"",IF(ISERROR(VLOOKUP(K$34&amp;$B267,'BASES DE DATOS'!$F$3:$J$1796,4,0))=TRUE,"",$B267&amp;" "&amp;VLOOKUP(K$34&amp;$B267,'BASES DE DATOS'!$F$3:$J$1796,4,0)))</f>
        <v>#REF!</v>
      </c>
      <c r="L267" t="e">
        <f>IF(LEN(L$34&amp;$B267)&lt;&gt;20,"",IF(ISERROR(VLOOKUP(L$34&amp;$B267,'BASES DE DATOS'!$F$3:$J$1796,4,0))=TRUE,"",$B267&amp;" "&amp;VLOOKUP(L$34&amp;$B267,'BASES DE DATOS'!$F$3:$J$1796,4,0)))</f>
        <v>#REF!</v>
      </c>
      <c r="M267" t="e">
        <f>IF(LEN(M$34&amp;$B267)&lt;&gt;20,"",IF(ISERROR(VLOOKUP(M$34&amp;$B267,'BASES DE DATOS'!$F$3:$J$1796,4,0))=TRUE,"",$B267&amp;" "&amp;VLOOKUP(M$34&amp;$B267,'BASES DE DATOS'!$F$3:$J$1796,4,0)))</f>
        <v>#REF!</v>
      </c>
      <c r="N267" t="e">
        <f>IF(LEN(N$34&amp;$B267)&lt;&gt;20,"",IF(ISERROR(VLOOKUP(N$34&amp;$B267,'BASES DE DATOS'!$F$3:$J$1796,4,0))=TRUE,"",$B267&amp;" "&amp;VLOOKUP(N$34&amp;$B267,'BASES DE DATOS'!$F$3:$J$1796,4,0)))</f>
        <v>#REF!</v>
      </c>
      <c r="O267" t="e">
        <f>IF(LEN(O$34&amp;$B267)&lt;&gt;20,"",IF(ISERROR(VLOOKUP(O$34&amp;$B267,'BASES DE DATOS'!$F$3:$J$1796,4,0))=TRUE,"",$B267&amp;" "&amp;VLOOKUP(O$34&amp;$B267,'BASES DE DATOS'!$F$3:$J$1796,4,0)))</f>
        <v>#REF!</v>
      </c>
      <c r="P267" t="e">
        <f>IF(LEN(P$34&amp;$B267)&lt;&gt;20,"",IF(ISERROR(VLOOKUP(P$34&amp;$B267,'BASES DE DATOS'!$F$3:$J$1796,4,0))=TRUE,"",$B267&amp;" "&amp;VLOOKUP(P$34&amp;$B267,'BASES DE DATOS'!$F$3:$J$1796,4,0)))</f>
        <v>#REF!</v>
      </c>
      <c r="Q267" t="e">
        <f>IF(LEN(Q$34&amp;$B267)&lt;&gt;20,"",IF(ISERROR(VLOOKUP(Q$34&amp;$B267,'BASES DE DATOS'!$F$3:$J$1796,4,0))=TRUE,"",$B267&amp;" "&amp;VLOOKUP(Q$34&amp;$B267,'BASES DE DATOS'!$F$3:$J$1796,4,0)))</f>
        <v>#REF!</v>
      </c>
      <c r="R267" t="e">
        <f>IF(LEN(R$34&amp;$B267)&lt;&gt;20,"",IF(ISERROR(VLOOKUP(R$34&amp;$B267,'BASES DE DATOS'!$F$3:$J$1796,4,0))=TRUE,"",$B267&amp;" "&amp;VLOOKUP(R$34&amp;$B267,'BASES DE DATOS'!$F$3:$J$1796,4,0)))</f>
        <v>#REF!</v>
      </c>
      <c r="S267" t="e">
        <f>IF(LEN(S$34&amp;$B267)&lt;&gt;20,"",IF(ISERROR(VLOOKUP(S$34&amp;$B267,'BASES DE DATOS'!$F$3:$J$1796,4,0))=TRUE,"",$B267&amp;" "&amp;VLOOKUP(S$34&amp;$B267,'BASES DE DATOS'!$F$3:$J$1796,4,0)))</f>
        <v>#REF!</v>
      </c>
      <c r="T267" t="e">
        <f>IF(LEN(T$34&amp;$B267)&lt;&gt;20,"",IF(ISERROR(VLOOKUP(T$34&amp;$B267,'BASES DE DATOS'!$F$3:$J$1796,4,0))=TRUE,"",$B267&amp;" "&amp;VLOOKUP(T$34&amp;$B267,'BASES DE DATOS'!$F$3:$J$1796,4,0)))</f>
        <v>#REF!</v>
      </c>
      <c r="U267" t="e">
        <f>IF(LEN(U$34&amp;$B267)&lt;&gt;20,"",IF(ISERROR(VLOOKUP(U$34&amp;$B267,'BASES DE DATOS'!$F$3:$J$1796,4,0))=TRUE,"",$B267&amp;" "&amp;VLOOKUP(U$34&amp;$B267,'BASES DE DATOS'!$F$3:$J$1796,4,0)))</f>
        <v>#REF!</v>
      </c>
      <c r="V267" t="e">
        <f>IF(LEN(V$34&amp;$B267)&lt;&gt;20,"",IF(ISERROR(VLOOKUP(V$34&amp;$B267,'BASES DE DATOS'!$F$3:$J$1796,4,0))=TRUE,"",$B267&amp;" "&amp;VLOOKUP(V$34&amp;$B267,'BASES DE DATOS'!$F$3:$J$1796,4,0)))</f>
        <v>#REF!</v>
      </c>
    </row>
    <row r="268" spans="1:22" x14ac:dyDescent="0.2">
      <c r="A268">
        <f t="shared" si="2"/>
        <v>1431</v>
      </c>
      <c r="B268" s="2" t="s">
        <v>1498</v>
      </c>
      <c r="C268" t="e">
        <f>IF(LEN(C$34&amp;$B268)&lt;&gt;20,"",IF(ISERROR(VLOOKUP(C$34&amp;$B268,'BASES DE DATOS'!$F$3:$J$1796,4,0))=TRUE,"",$B268&amp;" "&amp;VLOOKUP(C$34&amp;$B268,'BASES DE DATOS'!$F$3:$J$1796,4,0)))</f>
        <v>#REF!</v>
      </c>
      <c r="D268" t="e">
        <f>IF(LEN(D$34&amp;$B268)&lt;&gt;20,"",IF(ISERROR(VLOOKUP(D$34&amp;$B268,'BASES DE DATOS'!$F$3:$J$1796,4,0))=TRUE,"",$B268&amp;" "&amp;VLOOKUP(D$34&amp;$B268,'BASES DE DATOS'!$F$3:$J$1796,4,0)))</f>
        <v>#REF!</v>
      </c>
      <c r="E268" t="e">
        <f>IF(LEN(E$34&amp;$B268)&lt;&gt;20,"",IF(ISERROR(VLOOKUP(E$34&amp;$B268,'BASES DE DATOS'!$F$3:$J$1796,4,0))=TRUE,"",$B268&amp;" "&amp;VLOOKUP(E$34&amp;$B268,'BASES DE DATOS'!$F$3:$J$1796,4,0)))</f>
        <v>#REF!</v>
      </c>
      <c r="F268" t="e">
        <f>IF(LEN(F$34&amp;$B268)&lt;&gt;20,"",IF(ISERROR(VLOOKUP(F$34&amp;$B268,'BASES DE DATOS'!$F$3:$J$1796,4,0))=TRUE,"",$B268&amp;" "&amp;VLOOKUP(F$34&amp;$B268,'BASES DE DATOS'!$F$3:$J$1796,4,0)))</f>
        <v>#REF!</v>
      </c>
      <c r="G268" t="e">
        <f>IF(LEN(G$34&amp;$B268)&lt;&gt;20,"",IF(ISERROR(VLOOKUP(G$34&amp;$B268,'BASES DE DATOS'!$F$3:$J$1796,4,0))=TRUE,"",$B268&amp;" "&amp;VLOOKUP(G$34&amp;$B268,'BASES DE DATOS'!$F$3:$J$1796,4,0)))</f>
        <v>#REF!</v>
      </c>
      <c r="H268" t="e">
        <f>IF(LEN(H$34&amp;$B268)&lt;&gt;20,"",IF(ISERROR(VLOOKUP(H$34&amp;$B268,'BASES DE DATOS'!$F$3:$J$1796,4,0))=TRUE,"",$B268&amp;" "&amp;VLOOKUP(H$34&amp;$B268,'BASES DE DATOS'!$F$3:$J$1796,4,0)))</f>
        <v>#REF!</v>
      </c>
      <c r="I268" t="e">
        <f>IF(LEN(I$34&amp;$B268)&lt;&gt;20,"",IF(ISERROR(VLOOKUP(I$34&amp;$B268,'BASES DE DATOS'!$F$3:$J$1796,4,0))=TRUE,"",$B268&amp;" "&amp;VLOOKUP(I$34&amp;$B268,'BASES DE DATOS'!$F$3:$J$1796,4,0)))</f>
        <v>#REF!</v>
      </c>
      <c r="J268" t="e">
        <f>IF(LEN(J$34&amp;$B268)&lt;&gt;20,"",IF(ISERROR(VLOOKUP(J$34&amp;$B268,'BASES DE DATOS'!$F$3:$J$1796,4,0))=TRUE,"",$B268&amp;" "&amp;VLOOKUP(J$34&amp;$B268,'BASES DE DATOS'!$F$3:$J$1796,4,0)))</f>
        <v>#REF!</v>
      </c>
      <c r="K268" t="e">
        <f>IF(LEN(K$34&amp;$B268)&lt;&gt;20,"",IF(ISERROR(VLOOKUP(K$34&amp;$B268,'BASES DE DATOS'!$F$3:$J$1796,4,0))=TRUE,"",$B268&amp;" "&amp;VLOOKUP(K$34&amp;$B268,'BASES DE DATOS'!$F$3:$J$1796,4,0)))</f>
        <v>#REF!</v>
      </c>
      <c r="L268" t="e">
        <f>IF(LEN(L$34&amp;$B268)&lt;&gt;20,"",IF(ISERROR(VLOOKUP(L$34&amp;$B268,'BASES DE DATOS'!$F$3:$J$1796,4,0))=TRUE,"",$B268&amp;" "&amp;VLOOKUP(L$34&amp;$B268,'BASES DE DATOS'!$F$3:$J$1796,4,0)))</f>
        <v>#REF!</v>
      </c>
      <c r="M268" t="e">
        <f>IF(LEN(M$34&amp;$B268)&lt;&gt;20,"",IF(ISERROR(VLOOKUP(M$34&amp;$B268,'BASES DE DATOS'!$F$3:$J$1796,4,0))=TRUE,"",$B268&amp;" "&amp;VLOOKUP(M$34&amp;$B268,'BASES DE DATOS'!$F$3:$J$1796,4,0)))</f>
        <v>#REF!</v>
      </c>
      <c r="N268" t="e">
        <f>IF(LEN(N$34&amp;$B268)&lt;&gt;20,"",IF(ISERROR(VLOOKUP(N$34&amp;$B268,'BASES DE DATOS'!$F$3:$J$1796,4,0))=TRUE,"",$B268&amp;" "&amp;VLOOKUP(N$34&amp;$B268,'BASES DE DATOS'!$F$3:$J$1796,4,0)))</f>
        <v>#REF!</v>
      </c>
      <c r="O268" t="e">
        <f>IF(LEN(O$34&amp;$B268)&lt;&gt;20,"",IF(ISERROR(VLOOKUP(O$34&amp;$B268,'BASES DE DATOS'!$F$3:$J$1796,4,0))=TRUE,"",$B268&amp;" "&amp;VLOOKUP(O$34&amp;$B268,'BASES DE DATOS'!$F$3:$J$1796,4,0)))</f>
        <v>#REF!</v>
      </c>
      <c r="P268" t="e">
        <f>IF(LEN(P$34&amp;$B268)&lt;&gt;20,"",IF(ISERROR(VLOOKUP(P$34&amp;$B268,'BASES DE DATOS'!$F$3:$J$1796,4,0))=TRUE,"",$B268&amp;" "&amp;VLOOKUP(P$34&amp;$B268,'BASES DE DATOS'!$F$3:$J$1796,4,0)))</f>
        <v>#REF!</v>
      </c>
      <c r="Q268" t="e">
        <f>IF(LEN(Q$34&amp;$B268)&lt;&gt;20,"",IF(ISERROR(VLOOKUP(Q$34&amp;$B268,'BASES DE DATOS'!$F$3:$J$1796,4,0))=TRUE,"",$B268&amp;" "&amp;VLOOKUP(Q$34&amp;$B268,'BASES DE DATOS'!$F$3:$J$1796,4,0)))</f>
        <v>#REF!</v>
      </c>
      <c r="R268" t="e">
        <f>IF(LEN(R$34&amp;$B268)&lt;&gt;20,"",IF(ISERROR(VLOOKUP(R$34&amp;$B268,'BASES DE DATOS'!$F$3:$J$1796,4,0))=TRUE,"",$B268&amp;" "&amp;VLOOKUP(R$34&amp;$B268,'BASES DE DATOS'!$F$3:$J$1796,4,0)))</f>
        <v>#REF!</v>
      </c>
      <c r="S268" t="e">
        <f>IF(LEN(S$34&amp;$B268)&lt;&gt;20,"",IF(ISERROR(VLOOKUP(S$34&amp;$B268,'BASES DE DATOS'!$F$3:$J$1796,4,0))=TRUE,"",$B268&amp;" "&amp;VLOOKUP(S$34&amp;$B268,'BASES DE DATOS'!$F$3:$J$1796,4,0)))</f>
        <v>#REF!</v>
      </c>
      <c r="T268" t="e">
        <f>IF(LEN(T$34&amp;$B268)&lt;&gt;20,"",IF(ISERROR(VLOOKUP(T$34&amp;$B268,'BASES DE DATOS'!$F$3:$J$1796,4,0))=TRUE,"",$B268&amp;" "&amp;VLOOKUP(T$34&amp;$B268,'BASES DE DATOS'!$F$3:$J$1796,4,0)))</f>
        <v>#REF!</v>
      </c>
      <c r="U268" t="e">
        <f>IF(LEN(U$34&amp;$B268)&lt;&gt;20,"",IF(ISERROR(VLOOKUP(U$34&amp;$B268,'BASES DE DATOS'!$F$3:$J$1796,4,0))=TRUE,"",$B268&amp;" "&amp;VLOOKUP(U$34&amp;$B268,'BASES DE DATOS'!$F$3:$J$1796,4,0)))</f>
        <v>#REF!</v>
      </c>
      <c r="V268" t="e">
        <f>IF(LEN(V$34&amp;$B268)&lt;&gt;20,"",IF(ISERROR(VLOOKUP(V$34&amp;$B268,'BASES DE DATOS'!$F$3:$J$1796,4,0))=TRUE,"",$B268&amp;" "&amp;VLOOKUP(V$34&amp;$B268,'BASES DE DATOS'!$F$3:$J$1796,4,0)))</f>
        <v>#REF!</v>
      </c>
    </row>
    <row r="269" spans="1:22" x14ac:dyDescent="0.2">
      <c r="A269">
        <f t="shared" si="2"/>
        <v>1437</v>
      </c>
      <c r="B269" s="2" t="s">
        <v>1499</v>
      </c>
      <c r="C269" t="e">
        <f>IF(LEN(C$34&amp;$B269)&lt;&gt;20,"",IF(ISERROR(VLOOKUP(C$34&amp;$B269,'BASES DE DATOS'!$F$3:$J$1796,4,0))=TRUE,"",$B269&amp;" "&amp;VLOOKUP(C$34&amp;$B269,'BASES DE DATOS'!$F$3:$J$1796,4,0)))</f>
        <v>#REF!</v>
      </c>
      <c r="D269" t="e">
        <f>IF(LEN(D$34&amp;$B269)&lt;&gt;20,"",IF(ISERROR(VLOOKUP(D$34&amp;$B269,'BASES DE DATOS'!$F$3:$J$1796,4,0))=TRUE,"",$B269&amp;" "&amp;VLOOKUP(D$34&amp;$B269,'BASES DE DATOS'!$F$3:$J$1796,4,0)))</f>
        <v>#REF!</v>
      </c>
      <c r="E269" t="e">
        <f>IF(LEN(E$34&amp;$B269)&lt;&gt;20,"",IF(ISERROR(VLOOKUP(E$34&amp;$B269,'BASES DE DATOS'!$F$3:$J$1796,4,0))=TRUE,"",$B269&amp;" "&amp;VLOOKUP(E$34&amp;$B269,'BASES DE DATOS'!$F$3:$J$1796,4,0)))</f>
        <v>#REF!</v>
      </c>
      <c r="F269" t="e">
        <f>IF(LEN(F$34&amp;$B269)&lt;&gt;20,"",IF(ISERROR(VLOOKUP(F$34&amp;$B269,'BASES DE DATOS'!$F$3:$J$1796,4,0))=TRUE,"",$B269&amp;" "&amp;VLOOKUP(F$34&amp;$B269,'BASES DE DATOS'!$F$3:$J$1796,4,0)))</f>
        <v>#REF!</v>
      </c>
      <c r="G269" t="e">
        <f>IF(LEN(G$34&amp;$B269)&lt;&gt;20,"",IF(ISERROR(VLOOKUP(G$34&amp;$B269,'BASES DE DATOS'!$F$3:$J$1796,4,0))=TRUE,"",$B269&amp;" "&amp;VLOOKUP(G$34&amp;$B269,'BASES DE DATOS'!$F$3:$J$1796,4,0)))</f>
        <v>#REF!</v>
      </c>
      <c r="H269" t="e">
        <f>IF(LEN(H$34&amp;$B269)&lt;&gt;20,"",IF(ISERROR(VLOOKUP(H$34&amp;$B269,'BASES DE DATOS'!$F$3:$J$1796,4,0))=TRUE,"",$B269&amp;" "&amp;VLOOKUP(H$34&amp;$B269,'BASES DE DATOS'!$F$3:$J$1796,4,0)))</f>
        <v>#REF!</v>
      </c>
      <c r="I269" t="e">
        <f>IF(LEN(I$34&amp;$B269)&lt;&gt;20,"",IF(ISERROR(VLOOKUP(I$34&amp;$B269,'BASES DE DATOS'!$F$3:$J$1796,4,0))=TRUE,"",$B269&amp;" "&amp;VLOOKUP(I$34&amp;$B269,'BASES DE DATOS'!$F$3:$J$1796,4,0)))</f>
        <v>#REF!</v>
      </c>
      <c r="J269" t="e">
        <f>IF(LEN(J$34&amp;$B269)&lt;&gt;20,"",IF(ISERROR(VLOOKUP(J$34&amp;$B269,'BASES DE DATOS'!$F$3:$J$1796,4,0))=TRUE,"",$B269&amp;" "&amp;VLOOKUP(J$34&amp;$B269,'BASES DE DATOS'!$F$3:$J$1796,4,0)))</f>
        <v>#REF!</v>
      </c>
      <c r="K269" t="e">
        <f>IF(LEN(K$34&amp;$B269)&lt;&gt;20,"",IF(ISERROR(VLOOKUP(K$34&amp;$B269,'BASES DE DATOS'!$F$3:$J$1796,4,0))=TRUE,"",$B269&amp;" "&amp;VLOOKUP(K$34&amp;$B269,'BASES DE DATOS'!$F$3:$J$1796,4,0)))</f>
        <v>#REF!</v>
      </c>
      <c r="L269" t="e">
        <f>IF(LEN(L$34&amp;$B269)&lt;&gt;20,"",IF(ISERROR(VLOOKUP(L$34&amp;$B269,'BASES DE DATOS'!$F$3:$J$1796,4,0))=TRUE,"",$B269&amp;" "&amp;VLOOKUP(L$34&amp;$B269,'BASES DE DATOS'!$F$3:$J$1796,4,0)))</f>
        <v>#REF!</v>
      </c>
      <c r="M269" t="e">
        <f>IF(LEN(M$34&amp;$B269)&lt;&gt;20,"",IF(ISERROR(VLOOKUP(M$34&amp;$B269,'BASES DE DATOS'!$F$3:$J$1796,4,0))=TRUE,"",$B269&amp;" "&amp;VLOOKUP(M$34&amp;$B269,'BASES DE DATOS'!$F$3:$J$1796,4,0)))</f>
        <v>#REF!</v>
      </c>
      <c r="N269" t="e">
        <f>IF(LEN(N$34&amp;$B269)&lt;&gt;20,"",IF(ISERROR(VLOOKUP(N$34&amp;$B269,'BASES DE DATOS'!$F$3:$J$1796,4,0))=TRUE,"",$B269&amp;" "&amp;VLOOKUP(N$34&amp;$B269,'BASES DE DATOS'!$F$3:$J$1796,4,0)))</f>
        <v>#REF!</v>
      </c>
      <c r="O269" t="e">
        <f>IF(LEN(O$34&amp;$B269)&lt;&gt;20,"",IF(ISERROR(VLOOKUP(O$34&amp;$B269,'BASES DE DATOS'!$F$3:$J$1796,4,0))=TRUE,"",$B269&amp;" "&amp;VLOOKUP(O$34&amp;$B269,'BASES DE DATOS'!$F$3:$J$1796,4,0)))</f>
        <v>#REF!</v>
      </c>
      <c r="P269" t="e">
        <f>IF(LEN(P$34&amp;$B269)&lt;&gt;20,"",IF(ISERROR(VLOOKUP(P$34&amp;$B269,'BASES DE DATOS'!$F$3:$J$1796,4,0))=TRUE,"",$B269&amp;" "&amp;VLOOKUP(P$34&amp;$B269,'BASES DE DATOS'!$F$3:$J$1796,4,0)))</f>
        <v>#REF!</v>
      </c>
      <c r="Q269" t="e">
        <f>IF(LEN(Q$34&amp;$B269)&lt;&gt;20,"",IF(ISERROR(VLOOKUP(Q$34&amp;$B269,'BASES DE DATOS'!$F$3:$J$1796,4,0))=TRUE,"",$B269&amp;" "&amp;VLOOKUP(Q$34&amp;$B269,'BASES DE DATOS'!$F$3:$J$1796,4,0)))</f>
        <v>#REF!</v>
      </c>
      <c r="R269" t="e">
        <f>IF(LEN(R$34&amp;$B269)&lt;&gt;20,"",IF(ISERROR(VLOOKUP(R$34&amp;$B269,'BASES DE DATOS'!$F$3:$J$1796,4,0))=TRUE,"",$B269&amp;" "&amp;VLOOKUP(R$34&amp;$B269,'BASES DE DATOS'!$F$3:$J$1796,4,0)))</f>
        <v>#REF!</v>
      </c>
      <c r="S269" t="e">
        <f>IF(LEN(S$34&amp;$B269)&lt;&gt;20,"",IF(ISERROR(VLOOKUP(S$34&amp;$B269,'BASES DE DATOS'!$F$3:$J$1796,4,0))=TRUE,"",$B269&amp;" "&amp;VLOOKUP(S$34&amp;$B269,'BASES DE DATOS'!$F$3:$J$1796,4,0)))</f>
        <v>#REF!</v>
      </c>
      <c r="T269" t="e">
        <f>IF(LEN(T$34&amp;$B269)&lt;&gt;20,"",IF(ISERROR(VLOOKUP(T$34&amp;$B269,'BASES DE DATOS'!$F$3:$J$1796,4,0))=TRUE,"",$B269&amp;" "&amp;VLOOKUP(T$34&amp;$B269,'BASES DE DATOS'!$F$3:$J$1796,4,0)))</f>
        <v>#REF!</v>
      </c>
      <c r="U269" t="e">
        <f>IF(LEN(U$34&amp;$B269)&lt;&gt;20,"",IF(ISERROR(VLOOKUP(U$34&amp;$B269,'BASES DE DATOS'!$F$3:$J$1796,4,0))=TRUE,"",$B269&amp;" "&amp;VLOOKUP(U$34&amp;$B269,'BASES DE DATOS'!$F$3:$J$1796,4,0)))</f>
        <v>#REF!</v>
      </c>
      <c r="V269" t="e">
        <f>IF(LEN(V$34&amp;$B269)&lt;&gt;20,"",IF(ISERROR(VLOOKUP(V$34&amp;$B269,'BASES DE DATOS'!$F$3:$J$1796,4,0))=TRUE,"",$B269&amp;" "&amp;VLOOKUP(V$34&amp;$B269,'BASES DE DATOS'!$F$3:$J$1796,4,0)))</f>
        <v>#REF!</v>
      </c>
    </row>
    <row r="270" spans="1:22" x14ac:dyDescent="0.2">
      <c r="A270">
        <f t="shared" si="2"/>
        <v>1443</v>
      </c>
      <c r="B270" s="2" t="s">
        <v>1500</v>
      </c>
      <c r="C270" t="e">
        <f>IF(LEN(C$34&amp;$B270)&lt;&gt;20,"",IF(ISERROR(VLOOKUP(C$34&amp;$B270,'BASES DE DATOS'!$F$3:$J$1796,4,0))=TRUE,"",$B270&amp;" "&amp;VLOOKUP(C$34&amp;$B270,'BASES DE DATOS'!$F$3:$J$1796,4,0)))</f>
        <v>#REF!</v>
      </c>
      <c r="D270" t="e">
        <f>IF(LEN(D$34&amp;$B270)&lt;&gt;20,"",IF(ISERROR(VLOOKUP(D$34&amp;$B270,'BASES DE DATOS'!$F$3:$J$1796,4,0))=TRUE,"",$B270&amp;" "&amp;VLOOKUP(D$34&amp;$B270,'BASES DE DATOS'!$F$3:$J$1796,4,0)))</f>
        <v>#REF!</v>
      </c>
      <c r="E270" t="e">
        <f>IF(LEN(E$34&amp;$B270)&lt;&gt;20,"",IF(ISERROR(VLOOKUP(E$34&amp;$B270,'BASES DE DATOS'!$F$3:$J$1796,4,0))=TRUE,"",$B270&amp;" "&amp;VLOOKUP(E$34&amp;$B270,'BASES DE DATOS'!$F$3:$J$1796,4,0)))</f>
        <v>#REF!</v>
      </c>
      <c r="F270" t="e">
        <f>IF(LEN(F$34&amp;$B270)&lt;&gt;20,"",IF(ISERROR(VLOOKUP(F$34&amp;$B270,'BASES DE DATOS'!$F$3:$J$1796,4,0))=TRUE,"",$B270&amp;" "&amp;VLOOKUP(F$34&amp;$B270,'BASES DE DATOS'!$F$3:$J$1796,4,0)))</f>
        <v>#REF!</v>
      </c>
      <c r="G270" t="e">
        <f>IF(LEN(G$34&amp;$B270)&lt;&gt;20,"",IF(ISERROR(VLOOKUP(G$34&amp;$B270,'BASES DE DATOS'!$F$3:$J$1796,4,0))=TRUE,"",$B270&amp;" "&amp;VLOOKUP(G$34&amp;$B270,'BASES DE DATOS'!$F$3:$J$1796,4,0)))</f>
        <v>#REF!</v>
      </c>
      <c r="H270" t="e">
        <f>IF(LEN(H$34&amp;$B270)&lt;&gt;20,"",IF(ISERROR(VLOOKUP(H$34&amp;$B270,'BASES DE DATOS'!$F$3:$J$1796,4,0))=TRUE,"",$B270&amp;" "&amp;VLOOKUP(H$34&amp;$B270,'BASES DE DATOS'!$F$3:$J$1796,4,0)))</f>
        <v>#REF!</v>
      </c>
      <c r="I270" t="e">
        <f>IF(LEN(I$34&amp;$B270)&lt;&gt;20,"",IF(ISERROR(VLOOKUP(I$34&amp;$B270,'BASES DE DATOS'!$F$3:$J$1796,4,0))=TRUE,"",$B270&amp;" "&amp;VLOOKUP(I$34&amp;$B270,'BASES DE DATOS'!$F$3:$J$1796,4,0)))</f>
        <v>#REF!</v>
      </c>
      <c r="J270" t="e">
        <f>IF(LEN(J$34&amp;$B270)&lt;&gt;20,"",IF(ISERROR(VLOOKUP(J$34&amp;$B270,'BASES DE DATOS'!$F$3:$J$1796,4,0))=TRUE,"",$B270&amp;" "&amp;VLOOKUP(J$34&amp;$B270,'BASES DE DATOS'!$F$3:$J$1796,4,0)))</f>
        <v>#REF!</v>
      </c>
      <c r="K270" t="e">
        <f>IF(LEN(K$34&amp;$B270)&lt;&gt;20,"",IF(ISERROR(VLOOKUP(K$34&amp;$B270,'BASES DE DATOS'!$F$3:$J$1796,4,0))=TRUE,"",$B270&amp;" "&amp;VLOOKUP(K$34&amp;$B270,'BASES DE DATOS'!$F$3:$J$1796,4,0)))</f>
        <v>#REF!</v>
      </c>
      <c r="L270" t="e">
        <f>IF(LEN(L$34&amp;$B270)&lt;&gt;20,"",IF(ISERROR(VLOOKUP(L$34&amp;$B270,'BASES DE DATOS'!$F$3:$J$1796,4,0))=TRUE,"",$B270&amp;" "&amp;VLOOKUP(L$34&amp;$B270,'BASES DE DATOS'!$F$3:$J$1796,4,0)))</f>
        <v>#REF!</v>
      </c>
      <c r="M270" t="e">
        <f>IF(LEN(M$34&amp;$B270)&lt;&gt;20,"",IF(ISERROR(VLOOKUP(M$34&amp;$B270,'BASES DE DATOS'!$F$3:$J$1796,4,0))=TRUE,"",$B270&amp;" "&amp;VLOOKUP(M$34&amp;$B270,'BASES DE DATOS'!$F$3:$J$1796,4,0)))</f>
        <v>#REF!</v>
      </c>
      <c r="N270" t="e">
        <f>IF(LEN(N$34&amp;$B270)&lt;&gt;20,"",IF(ISERROR(VLOOKUP(N$34&amp;$B270,'BASES DE DATOS'!$F$3:$J$1796,4,0))=TRUE,"",$B270&amp;" "&amp;VLOOKUP(N$34&amp;$B270,'BASES DE DATOS'!$F$3:$J$1796,4,0)))</f>
        <v>#REF!</v>
      </c>
      <c r="O270" t="e">
        <f>IF(LEN(O$34&amp;$B270)&lt;&gt;20,"",IF(ISERROR(VLOOKUP(O$34&amp;$B270,'BASES DE DATOS'!$F$3:$J$1796,4,0))=TRUE,"",$B270&amp;" "&amp;VLOOKUP(O$34&amp;$B270,'BASES DE DATOS'!$F$3:$J$1796,4,0)))</f>
        <v>#REF!</v>
      </c>
      <c r="P270" t="e">
        <f>IF(LEN(P$34&amp;$B270)&lt;&gt;20,"",IF(ISERROR(VLOOKUP(P$34&amp;$B270,'BASES DE DATOS'!$F$3:$J$1796,4,0))=TRUE,"",$B270&amp;" "&amp;VLOOKUP(P$34&amp;$B270,'BASES DE DATOS'!$F$3:$J$1796,4,0)))</f>
        <v>#REF!</v>
      </c>
      <c r="Q270" t="e">
        <f>IF(LEN(Q$34&amp;$B270)&lt;&gt;20,"",IF(ISERROR(VLOOKUP(Q$34&amp;$B270,'BASES DE DATOS'!$F$3:$J$1796,4,0))=TRUE,"",$B270&amp;" "&amp;VLOOKUP(Q$34&amp;$B270,'BASES DE DATOS'!$F$3:$J$1796,4,0)))</f>
        <v>#REF!</v>
      </c>
      <c r="R270" t="e">
        <f>IF(LEN(R$34&amp;$B270)&lt;&gt;20,"",IF(ISERROR(VLOOKUP(R$34&amp;$B270,'BASES DE DATOS'!$F$3:$J$1796,4,0))=TRUE,"",$B270&amp;" "&amp;VLOOKUP(R$34&amp;$B270,'BASES DE DATOS'!$F$3:$J$1796,4,0)))</f>
        <v>#REF!</v>
      </c>
      <c r="S270" t="e">
        <f>IF(LEN(S$34&amp;$B270)&lt;&gt;20,"",IF(ISERROR(VLOOKUP(S$34&amp;$B270,'BASES DE DATOS'!$F$3:$J$1796,4,0))=TRUE,"",$B270&amp;" "&amp;VLOOKUP(S$34&amp;$B270,'BASES DE DATOS'!$F$3:$J$1796,4,0)))</f>
        <v>#REF!</v>
      </c>
      <c r="T270" t="e">
        <f>IF(LEN(T$34&amp;$B270)&lt;&gt;20,"",IF(ISERROR(VLOOKUP(T$34&amp;$B270,'BASES DE DATOS'!$F$3:$J$1796,4,0))=TRUE,"",$B270&amp;" "&amp;VLOOKUP(T$34&amp;$B270,'BASES DE DATOS'!$F$3:$J$1796,4,0)))</f>
        <v>#REF!</v>
      </c>
      <c r="U270" t="e">
        <f>IF(LEN(U$34&amp;$B270)&lt;&gt;20,"",IF(ISERROR(VLOOKUP(U$34&amp;$B270,'BASES DE DATOS'!$F$3:$J$1796,4,0))=TRUE,"",$B270&amp;" "&amp;VLOOKUP(U$34&amp;$B270,'BASES DE DATOS'!$F$3:$J$1796,4,0)))</f>
        <v>#REF!</v>
      </c>
      <c r="V270" t="e">
        <f>IF(LEN(V$34&amp;$B270)&lt;&gt;20,"",IF(ISERROR(VLOOKUP(V$34&amp;$B270,'BASES DE DATOS'!$F$3:$J$1796,4,0))=TRUE,"",$B270&amp;" "&amp;VLOOKUP(V$34&amp;$B270,'BASES DE DATOS'!$F$3:$J$1796,4,0)))</f>
        <v>#REF!</v>
      </c>
    </row>
    <row r="271" spans="1:22" x14ac:dyDescent="0.2">
      <c r="A271">
        <f t="shared" si="2"/>
        <v>1449</v>
      </c>
      <c r="B271" s="2" t="s">
        <v>1501</v>
      </c>
      <c r="C271" t="e">
        <f>IF(LEN(C$34&amp;$B271)&lt;&gt;20,"",IF(ISERROR(VLOOKUP(C$34&amp;$B271,'BASES DE DATOS'!$F$3:$J$1796,4,0))=TRUE,"",$B271&amp;" "&amp;VLOOKUP(C$34&amp;$B271,'BASES DE DATOS'!$F$3:$J$1796,4,0)))</f>
        <v>#REF!</v>
      </c>
      <c r="D271" t="e">
        <f>IF(LEN(D$34&amp;$B271)&lt;&gt;20,"",IF(ISERROR(VLOOKUP(D$34&amp;$B271,'BASES DE DATOS'!$F$3:$J$1796,4,0))=TRUE,"",$B271&amp;" "&amp;VLOOKUP(D$34&amp;$B271,'BASES DE DATOS'!$F$3:$J$1796,4,0)))</f>
        <v>#REF!</v>
      </c>
      <c r="E271" t="e">
        <f>IF(LEN(E$34&amp;$B271)&lt;&gt;20,"",IF(ISERROR(VLOOKUP(E$34&amp;$B271,'BASES DE DATOS'!$F$3:$J$1796,4,0))=TRUE,"",$B271&amp;" "&amp;VLOOKUP(E$34&amp;$B271,'BASES DE DATOS'!$F$3:$J$1796,4,0)))</f>
        <v>#REF!</v>
      </c>
      <c r="F271" t="e">
        <f>IF(LEN(F$34&amp;$B271)&lt;&gt;20,"",IF(ISERROR(VLOOKUP(F$34&amp;$B271,'BASES DE DATOS'!$F$3:$J$1796,4,0))=TRUE,"",$B271&amp;" "&amp;VLOOKUP(F$34&amp;$B271,'BASES DE DATOS'!$F$3:$J$1796,4,0)))</f>
        <v>#REF!</v>
      </c>
      <c r="G271" t="e">
        <f>IF(LEN(G$34&amp;$B271)&lt;&gt;20,"",IF(ISERROR(VLOOKUP(G$34&amp;$B271,'BASES DE DATOS'!$F$3:$J$1796,4,0))=TRUE,"",$B271&amp;" "&amp;VLOOKUP(G$34&amp;$B271,'BASES DE DATOS'!$F$3:$J$1796,4,0)))</f>
        <v>#REF!</v>
      </c>
      <c r="H271" t="e">
        <f>IF(LEN(H$34&amp;$B271)&lt;&gt;20,"",IF(ISERROR(VLOOKUP(H$34&amp;$B271,'BASES DE DATOS'!$F$3:$J$1796,4,0))=TRUE,"",$B271&amp;" "&amp;VLOOKUP(H$34&amp;$B271,'BASES DE DATOS'!$F$3:$J$1796,4,0)))</f>
        <v>#REF!</v>
      </c>
      <c r="I271" t="e">
        <f>IF(LEN(I$34&amp;$B271)&lt;&gt;20,"",IF(ISERROR(VLOOKUP(I$34&amp;$B271,'BASES DE DATOS'!$F$3:$J$1796,4,0))=TRUE,"",$B271&amp;" "&amp;VLOOKUP(I$34&amp;$B271,'BASES DE DATOS'!$F$3:$J$1796,4,0)))</f>
        <v>#REF!</v>
      </c>
      <c r="J271" t="e">
        <f>IF(LEN(J$34&amp;$B271)&lt;&gt;20,"",IF(ISERROR(VLOOKUP(J$34&amp;$B271,'BASES DE DATOS'!$F$3:$J$1796,4,0))=TRUE,"",$B271&amp;" "&amp;VLOOKUP(J$34&amp;$B271,'BASES DE DATOS'!$F$3:$J$1796,4,0)))</f>
        <v>#REF!</v>
      </c>
      <c r="K271" t="e">
        <f>IF(LEN(K$34&amp;$B271)&lt;&gt;20,"",IF(ISERROR(VLOOKUP(K$34&amp;$B271,'BASES DE DATOS'!$F$3:$J$1796,4,0))=TRUE,"",$B271&amp;" "&amp;VLOOKUP(K$34&amp;$B271,'BASES DE DATOS'!$F$3:$J$1796,4,0)))</f>
        <v>#REF!</v>
      </c>
      <c r="L271" t="e">
        <f>IF(LEN(L$34&amp;$B271)&lt;&gt;20,"",IF(ISERROR(VLOOKUP(L$34&amp;$B271,'BASES DE DATOS'!$F$3:$J$1796,4,0))=TRUE,"",$B271&amp;" "&amp;VLOOKUP(L$34&amp;$B271,'BASES DE DATOS'!$F$3:$J$1796,4,0)))</f>
        <v>#REF!</v>
      </c>
      <c r="M271" t="e">
        <f>IF(LEN(M$34&amp;$B271)&lt;&gt;20,"",IF(ISERROR(VLOOKUP(M$34&amp;$B271,'BASES DE DATOS'!$F$3:$J$1796,4,0))=TRUE,"",$B271&amp;" "&amp;VLOOKUP(M$34&amp;$B271,'BASES DE DATOS'!$F$3:$J$1796,4,0)))</f>
        <v>#REF!</v>
      </c>
      <c r="N271" t="e">
        <f>IF(LEN(N$34&amp;$B271)&lt;&gt;20,"",IF(ISERROR(VLOOKUP(N$34&amp;$B271,'BASES DE DATOS'!$F$3:$J$1796,4,0))=TRUE,"",$B271&amp;" "&amp;VLOOKUP(N$34&amp;$B271,'BASES DE DATOS'!$F$3:$J$1796,4,0)))</f>
        <v>#REF!</v>
      </c>
      <c r="O271" t="e">
        <f>IF(LEN(O$34&amp;$B271)&lt;&gt;20,"",IF(ISERROR(VLOOKUP(O$34&amp;$B271,'BASES DE DATOS'!$F$3:$J$1796,4,0))=TRUE,"",$B271&amp;" "&amp;VLOOKUP(O$34&amp;$B271,'BASES DE DATOS'!$F$3:$J$1796,4,0)))</f>
        <v>#REF!</v>
      </c>
      <c r="P271" t="e">
        <f>IF(LEN(P$34&amp;$B271)&lt;&gt;20,"",IF(ISERROR(VLOOKUP(P$34&amp;$B271,'BASES DE DATOS'!$F$3:$J$1796,4,0))=TRUE,"",$B271&amp;" "&amp;VLOOKUP(P$34&amp;$B271,'BASES DE DATOS'!$F$3:$J$1796,4,0)))</f>
        <v>#REF!</v>
      </c>
      <c r="Q271" t="e">
        <f>IF(LEN(Q$34&amp;$B271)&lt;&gt;20,"",IF(ISERROR(VLOOKUP(Q$34&amp;$B271,'BASES DE DATOS'!$F$3:$J$1796,4,0))=TRUE,"",$B271&amp;" "&amp;VLOOKUP(Q$34&amp;$B271,'BASES DE DATOS'!$F$3:$J$1796,4,0)))</f>
        <v>#REF!</v>
      </c>
      <c r="R271" t="e">
        <f>IF(LEN(R$34&amp;$B271)&lt;&gt;20,"",IF(ISERROR(VLOOKUP(R$34&amp;$B271,'BASES DE DATOS'!$F$3:$J$1796,4,0))=TRUE,"",$B271&amp;" "&amp;VLOOKUP(R$34&amp;$B271,'BASES DE DATOS'!$F$3:$J$1796,4,0)))</f>
        <v>#REF!</v>
      </c>
      <c r="S271" t="e">
        <f>IF(LEN(S$34&amp;$B271)&lt;&gt;20,"",IF(ISERROR(VLOOKUP(S$34&amp;$B271,'BASES DE DATOS'!$F$3:$J$1796,4,0))=TRUE,"",$B271&amp;" "&amp;VLOOKUP(S$34&amp;$B271,'BASES DE DATOS'!$F$3:$J$1796,4,0)))</f>
        <v>#REF!</v>
      </c>
      <c r="T271" t="e">
        <f>IF(LEN(T$34&amp;$B271)&lt;&gt;20,"",IF(ISERROR(VLOOKUP(T$34&amp;$B271,'BASES DE DATOS'!$F$3:$J$1796,4,0))=TRUE,"",$B271&amp;" "&amp;VLOOKUP(T$34&amp;$B271,'BASES DE DATOS'!$F$3:$J$1796,4,0)))</f>
        <v>#REF!</v>
      </c>
      <c r="U271" t="e">
        <f>IF(LEN(U$34&amp;$B271)&lt;&gt;20,"",IF(ISERROR(VLOOKUP(U$34&amp;$B271,'BASES DE DATOS'!$F$3:$J$1796,4,0))=TRUE,"",$B271&amp;" "&amp;VLOOKUP(U$34&amp;$B271,'BASES DE DATOS'!$F$3:$J$1796,4,0)))</f>
        <v>#REF!</v>
      </c>
      <c r="V271" t="e">
        <f>IF(LEN(V$34&amp;$B271)&lt;&gt;20,"",IF(ISERROR(VLOOKUP(V$34&amp;$B271,'BASES DE DATOS'!$F$3:$J$1796,4,0))=TRUE,"",$B271&amp;" "&amp;VLOOKUP(V$34&amp;$B271,'BASES DE DATOS'!$F$3:$J$1796,4,0)))</f>
        <v>#REF!</v>
      </c>
    </row>
    <row r="272" spans="1:22" x14ac:dyDescent="0.2">
      <c r="A272">
        <f t="shared" si="2"/>
        <v>1455</v>
      </c>
      <c r="B272" s="2" t="s">
        <v>1502</v>
      </c>
      <c r="C272" t="e">
        <f>IF(LEN(C$34&amp;$B272)&lt;&gt;20,"",IF(ISERROR(VLOOKUP(C$34&amp;$B272,'BASES DE DATOS'!$F$3:$J$1796,4,0))=TRUE,"",$B272&amp;" "&amp;VLOOKUP(C$34&amp;$B272,'BASES DE DATOS'!$F$3:$J$1796,4,0)))</f>
        <v>#REF!</v>
      </c>
      <c r="D272" t="e">
        <f>IF(LEN(D$34&amp;$B272)&lt;&gt;20,"",IF(ISERROR(VLOOKUP(D$34&amp;$B272,'BASES DE DATOS'!$F$3:$J$1796,4,0))=TRUE,"",$B272&amp;" "&amp;VLOOKUP(D$34&amp;$B272,'BASES DE DATOS'!$F$3:$J$1796,4,0)))</f>
        <v>#REF!</v>
      </c>
      <c r="E272" t="e">
        <f>IF(LEN(E$34&amp;$B272)&lt;&gt;20,"",IF(ISERROR(VLOOKUP(E$34&amp;$B272,'BASES DE DATOS'!$F$3:$J$1796,4,0))=TRUE,"",$B272&amp;" "&amp;VLOOKUP(E$34&amp;$B272,'BASES DE DATOS'!$F$3:$J$1796,4,0)))</f>
        <v>#REF!</v>
      </c>
      <c r="F272" t="e">
        <f>IF(LEN(F$34&amp;$B272)&lt;&gt;20,"",IF(ISERROR(VLOOKUP(F$34&amp;$B272,'BASES DE DATOS'!$F$3:$J$1796,4,0))=TRUE,"",$B272&amp;" "&amp;VLOOKUP(F$34&amp;$B272,'BASES DE DATOS'!$F$3:$J$1796,4,0)))</f>
        <v>#REF!</v>
      </c>
      <c r="G272" t="e">
        <f>IF(LEN(G$34&amp;$B272)&lt;&gt;20,"",IF(ISERROR(VLOOKUP(G$34&amp;$B272,'BASES DE DATOS'!$F$3:$J$1796,4,0))=TRUE,"",$B272&amp;" "&amp;VLOOKUP(G$34&amp;$B272,'BASES DE DATOS'!$F$3:$J$1796,4,0)))</f>
        <v>#REF!</v>
      </c>
      <c r="H272" t="e">
        <f>IF(LEN(H$34&amp;$B272)&lt;&gt;20,"",IF(ISERROR(VLOOKUP(H$34&amp;$B272,'BASES DE DATOS'!$F$3:$J$1796,4,0))=TRUE,"",$B272&amp;" "&amp;VLOOKUP(H$34&amp;$B272,'BASES DE DATOS'!$F$3:$J$1796,4,0)))</f>
        <v>#REF!</v>
      </c>
      <c r="I272" t="e">
        <f>IF(LEN(I$34&amp;$B272)&lt;&gt;20,"",IF(ISERROR(VLOOKUP(I$34&amp;$B272,'BASES DE DATOS'!$F$3:$J$1796,4,0))=TRUE,"",$B272&amp;" "&amp;VLOOKUP(I$34&amp;$B272,'BASES DE DATOS'!$F$3:$J$1796,4,0)))</f>
        <v>#REF!</v>
      </c>
      <c r="J272" t="e">
        <f>IF(LEN(J$34&amp;$B272)&lt;&gt;20,"",IF(ISERROR(VLOOKUP(J$34&amp;$B272,'BASES DE DATOS'!$F$3:$J$1796,4,0))=TRUE,"",$B272&amp;" "&amp;VLOOKUP(J$34&amp;$B272,'BASES DE DATOS'!$F$3:$J$1796,4,0)))</f>
        <v>#REF!</v>
      </c>
      <c r="K272" t="e">
        <f>IF(LEN(K$34&amp;$B272)&lt;&gt;20,"",IF(ISERROR(VLOOKUP(K$34&amp;$B272,'BASES DE DATOS'!$F$3:$J$1796,4,0))=TRUE,"",$B272&amp;" "&amp;VLOOKUP(K$34&amp;$B272,'BASES DE DATOS'!$F$3:$J$1796,4,0)))</f>
        <v>#REF!</v>
      </c>
      <c r="L272" t="e">
        <f>IF(LEN(L$34&amp;$B272)&lt;&gt;20,"",IF(ISERROR(VLOOKUP(L$34&amp;$B272,'BASES DE DATOS'!$F$3:$J$1796,4,0))=TRUE,"",$B272&amp;" "&amp;VLOOKUP(L$34&amp;$B272,'BASES DE DATOS'!$F$3:$J$1796,4,0)))</f>
        <v>#REF!</v>
      </c>
      <c r="M272" t="e">
        <f>IF(LEN(M$34&amp;$B272)&lt;&gt;20,"",IF(ISERROR(VLOOKUP(M$34&amp;$B272,'BASES DE DATOS'!$F$3:$J$1796,4,0))=TRUE,"",$B272&amp;" "&amp;VLOOKUP(M$34&amp;$B272,'BASES DE DATOS'!$F$3:$J$1796,4,0)))</f>
        <v>#REF!</v>
      </c>
      <c r="N272" t="e">
        <f>IF(LEN(N$34&amp;$B272)&lt;&gt;20,"",IF(ISERROR(VLOOKUP(N$34&amp;$B272,'BASES DE DATOS'!$F$3:$J$1796,4,0))=TRUE,"",$B272&amp;" "&amp;VLOOKUP(N$34&amp;$B272,'BASES DE DATOS'!$F$3:$J$1796,4,0)))</f>
        <v>#REF!</v>
      </c>
      <c r="O272" t="e">
        <f>IF(LEN(O$34&amp;$B272)&lt;&gt;20,"",IF(ISERROR(VLOOKUP(O$34&amp;$B272,'BASES DE DATOS'!$F$3:$J$1796,4,0))=TRUE,"",$B272&amp;" "&amp;VLOOKUP(O$34&amp;$B272,'BASES DE DATOS'!$F$3:$J$1796,4,0)))</f>
        <v>#REF!</v>
      </c>
      <c r="P272" t="e">
        <f>IF(LEN(P$34&amp;$B272)&lt;&gt;20,"",IF(ISERROR(VLOOKUP(P$34&amp;$B272,'BASES DE DATOS'!$F$3:$J$1796,4,0))=TRUE,"",$B272&amp;" "&amp;VLOOKUP(P$34&amp;$B272,'BASES DE DATOS'!$F$3:$J$1796,4,0)))</f>
        <v>#REF!</v>
      </c>
      <c r="Q272" t="e">
        <f>IF(LEN(Q$34&amp;$B272)&lt;&gt;20,"",IF(ISERROR(VLOOKUP(Q$34&amp;$B272,'BASES DE DATOS'!$F$3:$J$1796,4,0))=TRUE,"",$B272&amp;" "&amp;VLOOKUP(Q$34&amp;$B272,'BASES DE DATOS'!$F$3:$J$1796,4,0)))</f>
        <v>#REF!</v>
      </c>
      <c r="R272" t="e">
        <f>IF(LEN(R$34&amp;$B272)&lt;&gt;20,"",IF(ISERROR(VLOOKUP(R$34&amp;$B272,'BASES DE DATOS'!$F$3:$J$1796,4,0))=TRUE,"",$B272&amp;" "&amp;VLOOKUP(R$34&amp;$B272,'BASES DE DATOS'!$F$3:$J$1796,4,0)))</f>
        <v>#REF!</v>
      </c>
      <c r="S272" t="e">
        <f>IF(LEN(S$34&amp;$B272)&lt;&gt;20,"",IF(ISERROR(VLOOKUP(S$34&amp;$B272,'BASES DE DATOS'!$F$3:$J$1796,4,0))=TRUE,"",$B272&amp;" "&amp;VLOOKUP(S$34&amp;$B272,'BASES DE DATOS'!$F$3:$J$1796,4,0)))</f>
        <v>#REF!</v>
      </c>
      <c r="T272" t="e">
        <f>IF(LEN(T$34&amp;$B272)&lt;&gt;20,"",IF(ISERROR(VLOOKUP(T$34&amp;$B272,'BASES DE DATOS'!$F$3:$J$1796,4,0))=TRUE,"",$B272&amp;" "&amp;VLOOKUP(T$34&amp;$B272,'BASES DE DATOS'!$F$3:$J$1796,4,0)))</f>
        <v>#REF!</v>
      </c>
      <c r="U272" t="e">
        <f>IF(LEN(U$34&amp;$B272)&lt;&gt;20,"",IF(ISERROR(VLOOKUP(U$34&amp;$B272,'BASES DE DATOS'!$F$3:$J$1796,4,0))=TRUE,"",$B272&amp;" "&amp;VLOOKUP(U$34&amp;$B272,'BASES DE DATOS'!$F$3:$J$1796,4,0)))</f>
        <v>#REF!</v>
      </c>
      <c r="V272" t="e">
        <f>IF(LEN(V$34&amp;$B272)&lt;&gt;20,"",IF(ISERROR(VLOOKUP(V$34&amp;$B272,'BASES DE DATOS'!$F$3:$J$1796,4,0))=TRUE,"",$B272&amp;" "&amp;VLOOKUP(V$34&amp;$B272,'BASES DE DATOS'!$F$3:$J$1796,4,0)))</f>
        <v>#REF!</v>
      </c>
    </row>
    <row r="273" spans="1:22" x14ac:dyDescent="0.2">
      <c r="A273">
        <f t="shared" si="2"/>
        <v>1461</v>
      </c>
      <c r="B273" s="2" t="s">
        <v>1503</v>
      </c>
      <c r="C273" t="e">
        <f>IF(LEN(C$34&amp;$B273)&lt;&gt;20,"",IF(ISERROR(VLOOKUP(C$34&amp;$B273,'BASES DE DATOS'!$F$3:$J$1796,4,0))=TRUE,"",$B273&amp;" "&amp;VLOOKUP(C$34&amp;$B273,'BASES DE DATOS'!$F$3:$J$1796,4,0)))</f>
        <v>#REF!</v>
      </c>
      <c r="D273" t="e">
        <f>IF(LEN(D$34&amp;$B273)&lt;&gt;20,"",IF(ISERROR(VLOOKUP(D$34&amp;$B273,'BASES DE DATOS'!$F$3:$J$1796,4,0))=TRUE,"",$B273&amp;" "&amp;VLOOKUP(D$34&amp;$B273,'BASES DE DATOS'!$F$3:$J$1796,4,0)))</f>
        <v>#REF!</v>
      </c>
      <c r="E273" t="e">
        <f>IF(LEN(E$34&amp;$B273)&lt;&gt;20,"",IF(ISERROR(VLOOKUP(E$34&amp;$B273,'BASES DE DATOS'!$F$3:$J$1796,4,0))=TRUE,"",$B273&amp;" "&amp;VLOOKUP(E$34&amp;$B273,'BASES DE DATOS'!$F$3:$J$1796,4,0)))</f>
        <v>#REF!</v>
      </c>
      <c r="F273" t="e">
        <f>IF(LEN(F$34&amp;$B273)&lt;&gt;20,"",IF(ISERROR(VLOOKUP(F$34&amp;$B273,'BASES DE DATOS'!$F$3:$J$1796,4,0))=TRUE,"",$B273&amp;" "&amp;VLOOKUP(F$34&amp;$B273,'BASES DE DATOS'!$F$3:$J$1796,4,0)))</f>
        <v>#REF!</v>
      </c>
      <c r="G273" t="e">
        <f>IF(LEN(G$34&amp;$B273)&lt;&gt;20,"",IF(ISERROR(VLOOKUP(G$34&amp;$B273,'BASES DE DATOS'!$F$3:$J$1796,4,0))=TRUE,"",$B273&amp;" "&amp;VLOOKUP(G$34&amp;$B273,'BASES DE DATOS'!$F$3:$J$1796,4,0)))</f>
        <v>#REF!</v>
      </c>
      <c r="H273" t="e">
        <f>IF(LEN(H$34&amp;$B273)&lt;&gt;20,"",IF(ISERROR(VLOOKUP(H$34&amp;$B273,'BASES DE DATOS'!$F$3:$J$1796,4,0))=TRUE,"",$B273&amp;" "&amp;VLOOKUP(H$34&amp;$B273,'BASES DE DATOS'!$F$3:$J$1796,4,0)))</f>
        <v>#REF!</v>
      </c>
      <c r="I273" t="e">
        <f>IF(LEN(I$34&amp;$B273)&lt;&gt;20,"",IF(ISERROR(VLOOKUP(I$34&amp;$B273,'BASES DE DATOS'!$F$3:$J$1796,4,0))=TRUE,"",$B273&amp;" "&amp;VLOOKUP(I$34&amp;$B273,'BASES DE DATOS'!$F$3:$J$1796,4,0)))</f>
        <v>#REF!</v>
      </c>
      <c r="J273" t="e">
        <f>IF(LEN(J$34&amp;$B273)&lt;&gt;20,"",IF(ISERROR(VLOOKUP(J$34&amp;$B273,'BASES DE DATOS'!$F$3:$J$1796,4,0))=TRUE,"",$B273&amp;" "&amp;VLOOKUP(J$34&amp;$B273,'BASES DE DATOS'!$F$3:$J$1796,4,0)))</f>
        <v>#REF!</v>
      </c>
      <c r="K273" t="e">
        <f>IF(LEN(K$34&amp;$B273)&lt;&gt;20,"",IF(ISERROR(VLOOKUP(K$34&amp;$B273,'BASES DE DATOS'!$F$3:$J$1796,4,0))=TRUE,"",$B273&amp;" "&amp;VLOOKUP(K$34&amp;$B273,'BASES DE DATOS'!$F$3:$J$1796,4,0)))</f>
        <v>#REF!</v>
      </c>
      <c r="L273" t="e">
        <f>IF(LEN(L$34&amp;$B273)&lt;&gt;20,"",IF(ISERROR(VLOOKUP(L$34&amp;$B273,'BASES DE DATOS'!$F$3:$J$1796,4,0))=TRUE,"",$B273&amp;" "&amp;VLOOKUP(L$34&amp;$B273,'BASES DE DATOS'!$F$3:$J$1796,4,0)))</f>
        <v>#REF!</v>
      </c>
      <c r="M273" t="e">
        <f>IF(LEN(M$34&amp;$B273)&lt;&gt;20,"",IF(ISERROR(VLOOKUP(M$34&amp;$B273,'BASES DE DATOS'!$F$3:$J$1796,4,0))=TRUE,"",$B273&amp;" "&amp;VLOOKUP(M$34&amp;$B273,'BASES DE DATOS'!$F$3:$J$1796,4,0)))</f>
        <v>#REF!</v>
      </c>
      <c r="N273" t="e">
        <f>IF(LEN(N$34&amp;$B273)&lt;&gt;20,"",IF(ISERROR(VLOOKUP(N$34&amp;$B273,'BASES DE DATOS'!$F$3:$J$1796,4,0))=TRUE,"",$B273&amp;" "&amp;VLOOKUP(N$34&amp;$B273,'BASES DE DATOS'!$F$3:$J$1796,4,0)))</f>
        <v>#REF!</v>
      </c>
      <c r="O273" t="e">
        <f>IF(LEN(O$34&amp;$B273)&lt;&gt;20,"",IF(ISERROR(VLOOKUP(O$34&amp;$B273,'BASES DE DATOS'!$F$3:$J$1796,4,0))=TRUE,"",$B273&amp;" "&amp;VLOOKUP(O$34&amp;$B273,'BASES DE DATOS'!$F$3:$J$1796,4,0)))</f>
        <v>#REF!</v>
      </c>
      <c r="P273" t="e">
        <f>IF(LEN(P$34&amp;$B273)&lt;&gt;20,"",IF(ISERROR(VLOOKUP(P$34&amp;$B273,'BASES DE DATOS'!$F$3:$J$1796,4,0))=TRUE,"",$B273&amp;" "&amp;VLOOKUP(P$34&amp;$B273,'BASES DE DATOS'!$F$3:$J$1796,4,0)))</f>
        <v>#REF!</v>
      </c>
      <c r="Q273" t="e">
        <f>IF(LEN(Q$34&amp;$B273)&lt;&gt;20,"",IF(ISERROR(VLOOKUP(Q$34&amp;$B273,'BASES DE DATOS'!$F$3:$J$1796,4,0))=TRUE,"",$B273&amp;" "&amp;VLOOKUP(Q$34&amp;$B273,'BASES DE DATOS'!$F$3:$J$1796,4,0)))</f>
        <v>#REF!</v>
      </c>
      <c r="R273" t="e">
        <f>IF(LEN(R$34&amp;$B273)&lt;&gt;20,"",IF(ISERROR(VLOOKUP(R$34&amp;$B273,'BASES DE DATOS'!$F$3:$J$1796,4,0))=TRUE,"",$B273&amp;" "&amp;VLOOKUP(R$34&amp;$B273,'BASES DE DATOS'!$F$3:$J$1796,4,0)))</f>
        <v>#REF!</v>
      </c>
      <c r="S273" t="e">
        <f>IF(LEN(S$34&amp;$B273)&lt;&gt;20,"",IF(ISERROR(VLOOKUP(S$34&amp;$B273,'BASES DE DATOS'!$F$3:$J$1796,4,0))=TRUE,"",$B273&amp;" "&amp;VLOOKUP(S$34&amp;$B273,'BASES DE DATOS'!$F$3:$J$1796,4,0)))</f>
        <v>#REF!</v>
      </c>
      <c r="T273" t="e">
        <f>IF(LEN(T$34&amp;$B273)&lt;&gt;20,"",IF(ISERROR(VLOOKUP(T$34&amp;$B273,'BASES DE DATOS'!$F$3:$J$1796,4,0))=TRUE,"",$B273&amp;" "&amp;VLOOKUP(T$34&amp;$B273,'BASES DE DATOS'!$F$3:$J$1796,4,0)))</f>
        <v>#REF!</v>
      </c>
      <c r="U273" t="e">
        <f>IF(LEN(U$34&amp;$B273)&lt;&gt;20,"",IF(ISERROR(VLOOKUP(U$34&amp;$B273,'BASES DE DATOS'!$F$3:$J$1796,4,0))=TRUE,"",$B273&amp;" "&amp;VLOOKUP(U$34&amp;$B273,'BASES DE DATOS'!$F$3:$J$1796,4,0)))</f>
        <v>#REF!</v>
      </c>
      <c r="V273" t="e">
        <f>IF(LEN(V$34&amp;$B273)&lt;&gt;20,"",IF(ISERROR(VLOOKUP(V$34&amp;$B273,'BASES DE DATOS'!$F$3:$J$1796,4,0))=TRUE,"",$B273&amp;" "&amp;VLOOKUP(V$34&amp;$B273,'BASES DE DATOS'!$F$3:$J$1796,4,0)))</f>
        <v>#REF!</v>
      </c>
    </row>
    <row r="274" spans="1:22" x14ac:dyDescent="0.2">
      <c r="A274">
        <f t="shared" si="2"/>
        <v>1467</v>
      </c>
      <c r="B274" s="2" t="s">
        <v>1504</v>
      </c>
      <c r="C274" t="e">
        <f>IF(LEN(C$34&amp;$B274)&lt;&gt;20,"",IF(ISERROR(VLOOKUP(C$34&amp;$B274,'BASES DE DATOS'!$F$3:$J$1796,4,0))=TRUE,"",$B274&amp;" "&amp;VLOOKUP(C$34&amp;$B274,'BASES DE DATOS'!$F$3:$J$1796,4,0)))</f>
        <v>#REF!</v>
      </c>
      <c r="D274" t="e">
        <f>IF(LEN(D$34&amp;$B274)&lt;&gt;20,"",IF(ISERROR(VLOOKUP(D$34&amp;$B274,'BASES DE DATOS'!$F$3:$J$1796,4,0))=TRUE,"",$B274&amp;" "&amp;VLOOKUP(D$34&amp;$B274,'BASES DE DATOS'!$F$3:$J$1796,4,0)))</f>
        <v>#REF!</v>
      </c>
      <c r="E274" t="e">
        <f>IF(LEN(E$34&amp;$B274)&lt;&gt;20,"",IF(ISERROR(VLOOKUP(E$34&amp;$B274,'BASES DE DATOS'!$F$3:$J$1796,4,0))=TRUE,"",$B274&amp;" "&amp;VLOOKUP(E$34&amp;$B274,'BASES DE DATOS'!$F$3:$J$1796,4,0)))</f>
        <v>#REF!</v>
      </c>
      <c r="F274" t="e">
        <f>IF(LEN(F$34&amp;$B274)&lt;&gt;20,"",IF(ISERROR(VLOOKUP(F$34&amp;$B274,'BASES DE DATOS'!$F$3:$J$1796,4,0))=TRUE,"",$B274&amp;" "&amp;VLOOKUP(F$34&amp;$B274,'BASES DE DATOS'!$F$3:$J$1796,4,0)))</f>
        <v>#REF!</v>
      </c>
      <c r="G274" t="e">
        <f>IF(LEN(G$34&amp;$B274)&lt;&gt;20,"",IF(ISERROR(VLOOKUP(G$34&amp;$B274,'BASES DE DATOS'!$F$3:$J$1796,4,0))=TRUE,"",$B274&amp;" "&amp;VLOOKUP(G$34&amp;$B274,'BASES DE DATOS'!$F$3:$J$1796,4,0)))</f>
        <v>#REF!</v>
      </c>
      <c r="H274" t="e">
        <f>IF(LEN(H$34&amp;$B274)&lt;&gt;20,"",IF(ISERROR(VLOOKUP(H$34&amp;$B274,'BASES DE DATOS'!$F$3:$J$1796,4,0))=TRUE,"",$B274&amp;" "&amp;VLOOKUP(H$34&amp;$B274,'BASES DE DATOS'!$F$3:$J$1796,4,0)))</f>
        <v>#REF!</v>
      </c>
      <c r="I274" t="e">
        <f>IF(LEN(I$34&amp;$B274)&lt;&gt;20,"",IF(ISERROR(VLOOKUP(I$34&amp;$B274,'BASES DE DATOS'!$F$3:$J$1796,4,0))=TRUE,"",$B274&amp;" "&amp;VLOOKUP(I$34&amp;$B274,'BASES DE DATOS'!$F$3:$J$1796,4,0)))</f>
        <v>#REF!</v>
      </c>
      <c r="J274" t="e">
        <f>IF(LEN(J$34&amp;$B274)&lt;&gt;20,"",IF(ISERROR(VLOOKUP(J$34&amp;$B274,'BASES DE DATOS'!$F$3:$J$1796,4,0))=TRUE,"",$B274&amp;" "&amp;VLOOKUP(J$34&amp;$B274,'BASES DE DATOS'!$F$3:$J$1796,4,0)))</f>
        <v>#REF!</v>
      </c>
      <c r="K274" t="e">
        <f>IF(LEN(K$34&amp;$B274)&lt;&gt;20,"",IF(ISERROR(VLOOKUP(K$34&amp;$B274,'BASES DE DATOS'!$F$3:$J$1796,4,0))=TRUE,"",$B274&amp;" "&amp;VLOOKUP(K$34&amp;$B274,'BASES DE DATOS'!$F$3:$J$1796,4,0)))</f>
        <v>#REF!</v>
      </c>
      <c r="L274" t="e">
        <f>IF(LEN(L$34&amp;$B274)&lt;&gt;20,"",IF(ISERROR(VLOOKUP(L$34&amp;$B274,'BASES DE DATOS'!$F$3:$J$1796,4,0))=TRUE,"",$B274&amp;" "&amp;VLOOKUP(L$34&amp;$B274,'BASES DE DATOS'!$F$3:$J$1796,4,0)))</f>
        <v>#REF!</v>
      </c>
      <c r="M274" t="e">
        <f>IF(LEN(M$34&amp;$B274)&lt;&gt;20,"",IF(ISERROR(VLOOKUP(M$34&amp;$B274,'BASES DE DATOS'!$F$3:$J$1796,4,0))=TRUE,"",$B274&amp;" "&amp;VLOOKUP(M$34&amp;$B274,'BASES DE DATOS'!$F$3:$J$1796,4,0)))</f>
        <v>#REF!</v>
      </c>
      <c r="N274" t="e">
        <f>IF(LEN(N$34&amp;$B274)&lt;&gt;20,"",IF(ISERROR(VLOOKUP(N$34&amp;$B274,'BASES DE DATOS'!$F$3:$J$1796,4,0))=TRUE,"",$B274&amp;" "&amp;VLOOKUP(N$34&amp;$B274,'BASES DE DATOS'!$F$3:$J$1796,4,0)))</f>
        <v>#REF!</v>
      </c>
      <c r="O274" t="e">
        <f>IF(LEN(O$34&amp;$B274)&lt;&gt;20,"",IF(ISERROR(VLOOKUP(O$34&amp;$B274,'BASES DE DATOS'!$F$3:$J$1796,4,0))=TRUE,"",$B274&amp;" "&amp;VLOOKUP(O$34&amp;$B274,'BASES DE DATOS'!$F$3:$J$1796,4,0)))</f>
        <v>#REF!</v>
      </c>
      <c r="P274" t="e">
        <f>IF(LEN(P$34&amp;$B274)&lt;&gt;20,"",IF(ISERROR(VLOOKUP(P$34&amp;$B274,'BASES DE DATOS'!$F$3:$J$1796,4,0))=TRUE,"",$B274&amp;" "&amp;VLOOKUP(P$34&amp;$B274,'BASES DE DATOS'!$F$3:$J$1796,4,0)))</f>
        <v>#REF!</v>
      </c>
      <c r="Q274" t="e">
        <f>IF(LEN(Q$34&amp;$B274)&lt;&gt;20,"",IF(ISERROR(VLOOKUP(Q$34&amp;$B274,'BASES DE DATOS'!$F$3:$J$1796,4,0))=TRUE,"",$B274&amp;" "&amp;VLOOKUP(Q$34&amp;$B274,'BASES DE DATOS'!$F$3:$J$1796,4,0)))</f>
        <v>#REF!</v>
      </c>
      <c r="R274" t="e">
        <f>IF(LEN(R$34&amp;$B274)&lt;&gt;20,"",IF(ISERROR(VLOOKUP(R$34&amp;$B274,'BASES DE DATOS'!$F$3:$J$1796,4,0))=TRUE,"",$B274&amp;" "&amp;VLOOKUP(R$34&amp;$B274,'BASES DE DATOS'!$F$3:$J$1796,4,0)))</f>
        <v>#REF!</v>
      </c>
      <c r="S274" t="e">
        <f>IF(LEN(S$34&amp;$B274)&lt;&gt;20,"",IF(ISERROR(VLOOKUP(S$34&amp;$B274,'BASES DE DATOS'!$F$3:$J$1796,4,0))=TRUE,"",$B274&amp;" "&amp;VLOOKUP(S$34&amp;$B274,'BASES DE DATOS'!$F$3:$J$1796,4,0)))</f>
        <v>#REF!</v>
      </c>
      <c r="T274" t="e">
        <f>IF(LEN(T$34&amp;$B274)&lt;&gt;20,"",IF(ISERROR(VLOOKUP(T$34&amp;$B274,'BASES DE DATOS'!$F$3:$J$1796,4,0))=TRUE,"",$B274&amp;" "&amp;VLOOKUP(T$34&amp;$B274,'BASES DE DATOS'!$F$3:$J$1796,4,0)))</f>
        <v>#REF!</v>
      </c>
      <c r="U274" t="e">
        <f>IF(LEN(U$34&amp;$B274)&lt;&gt;20,"",IF(ISERROR(VLOOKUP(U$34&amp;$B274,'BASES DE DATOS'!$F$3:$J$1796,4,0))=TRUE,"",$B274&amp;" "&amp;VLOOKUP(U$34&amp;$B274,'BASES DE DATOS'!$F$3:$J$1796,4,0)))</f>
        <v>#REF!</v>
      </c>
      <c r="V274" t="e">
        <f>IF(LEN(V$34&amp;$B274)&lt;&gt;20,"",IF(ISERROR(VLOOKUP(V$34&amp;$B274,'BASES DE DATOS'!$F$3:$J$1796,4,0))=TRUE,"",$B274&amp;" "&amp;VLOOKUP(V$34&amp;$B274,'BASES DE DATOS'!$F$3:$J$1796,4,0)))</f>
        <v>#REF!</v>
      </c>
    </row>
    <row r="275" spans="1:22" x14ac:dyDescent="0.2">
      <c r="A275">
        <f t="shared" si="2"/>
        <v>1473</v>
      </c>
      <c r="B275" s="2" t="s">
        <v>1505</v>
      </c>
      <c r="C275" t="e">
        <f>IF(LEN(C$34&amp;$B275)&lt;&gt;20,"",IF(ISERROR(VLOOKUP(C$34&amp;$B275,'BASES DE DATOS'!$F$3:$J$1796,4,0))=TRUE,"",$B275&amp;" "&amp;VLOOKUP(C$34&amp;$B275,'BASES DE DATOS'!$F$3:$J$1796,4,0)))</f>
        <v>#REF!</v>
      </c>
      <c r="D275" t="e">
        <f>IF(LEN(D$34&amp;$B275)&lt;&gt;20,"",IF(ISERROR(VLOOKUP(D$34&amp;$B275,'BASES DE DATOS'!$F$3:$J$1796,4,0))=TRUE,"",$B275&amp;" "&amp;VLOOKUP(D$34&amp;$B275,'BASES DE DATOS'!$F$3:$J$1796,4,0)))</f>
        <v>#REF!</v>
      </c>
      <c r="E275" t="e">
        <f>IF(LEN(E$34&amp;$B275)&lt;&gt;20,"",IF(ISERROR(VLOOKUP(E$34&amp;$B275,'BASES DE DATOS'!$F$3:$J$1796,4,0))=TRUE,"",$B275&amp;" "&amp;VLOOKUP(E$34&amp;$B275,'BASES DE DATOS'!$F$3:$J$1796,4,0)))</f>
        <v>#REF!</v>
      </c>
      <c r="F275" t="e">
        <f>IF(LEN(F$34&amp;$B275)&lt;&gt;20,"",IF(ISERROR(VLOOKUP(F$34&amp;$B275,'BASES DE DATOS'!$F$3:$J$1796,4,0))=TRUE,"",$B275&amp;" "&amp;VLOOKUP(F$34&amp;$B275,'BASES DE DATOS'!$F$3:$J$1796,4,0)))</f>
        <v>#REF!</v>
      </c>
      <c r="G275" t="e">
        <f>IF(LEN(G$34&amp;$B275)&lt;&gt;20,"",IF(ISERROR(VLOOKUP(G$34&amp;$B275,'BASES DE DATOS'!$F$3:$J$1796,4,0))=TRUE,"",$B275&amp;" "&amp;VLOOKUP(G$34&amp;$B275,'BASES DE DATOS'!$F$3:$J$1796,4,0)))</f>
        <v>#REF!</v>
      </c>
      <c r="H275" t="e">
        <f>IF(LEN(H$34&amp;$B275)&lt;&gt;20,"",IF(ISERROR(VLOOKUP(H$34&amp;$B275,'BASES DE DATOS'!$F$3:$J$1796,4,0))=TRUE,"",$B275&amp;" "&amp;VLOOKUP(H$34&amp;$B275,'BASES DE DATOS'!$F$3:$J$1796,4,0)))</f>
        <v>#REF!</v>
      </c>
      <c r="I275" t="e">
        <f>IF(LEN(I$34&amp;$B275)&lt;&gt;20,"",IF(ISERROR(VLOOKUP(I$34&amp;$B275,'BASES DE DATOS'!$F$3:$J$1796,4,0))=TRUE,"",$B275&amp;" "&amp;VLOOKUP(I$34&amp;$B275,'BASES DE DATOS'!$F$3:$J$1796,4,0)))</f>
        <v>#REF!</v>
      </c>
      <c r="J275" t="e">
        <f>IF(LEN(J$34&amp;$B275)&lt;&gt;20,"",IF(ISERROR(VLOOKUP(J$34&amp;$B275,'BASES DE DATOS'!$F$3:$J$1796,4,0))=TRUE,"",$B275&amp;" "&amp;VLOOKUP(J$34&amp;$B275,'BASES DE DATOS'!$F$3:$J$1796,4,0)))</f>
        <v>#REF!</v>
      </c>
      <c r="K275" t="e">
        <f>IF(LEN(K$34&amp;$B275)&lt;&gt;20,"",IF(ISERROR(VLOOKUP(K$34&amp;$B275,'BASES DE DATOS'!$F$3:$J$1796,4,0))=TRUE,"",$B275&amp;" "&amp;VLOOKUP(K$34&amp;$B275,'BASES DE DATOS'!$F$3:$J$1796,4,0)))</f>
        <v>#REF!</v>
      </c>
      <c r="L275" t="e">
        <f>IF(LEN(L$34&amp;$B275)&lt;&gt;20,"",IF(ISERROR(VLOOKUP(L$34&amp;$B275,'BASES DE DATOS'!$F$3:$J$1796,4,0))=TRUE,"",$B275&amp;" "&amp;VLOOKUP(L$34&amp;$B275,'BASES DE DATOS'!$F$3:$J$1796,4,0)))</f>
        <v>#REF!</v>
      </c>
      <c r="M275" t="e">
        <f>IF(LEN(M$34&amp;$B275)&lt;&gt;20,"",IF(ISERROR(VLOOKUP(M$34&amp;$B275,'BASES DE DATOS'!$F$3:$J$1796,4,0))=TRUE,"",$B275&amp;" "&amp;VLOOKUP(M$34&amp;$B275,'BASES DE DATOS'!$F$3:$J$1796,4,0)))</f>
        <v>#REF!</v>
      </c>
      <c r="N275" t="e">
        <f>IF(LEN(N$34&amp;$B275)&lt;&gt;20,"",IF(ISERROR(VLOOKUP(N$34&amp;$B275,'BASES DE DATOS'!$F$3:$J$1796,4,0))=TRUE,"",$B275&amp;" "&amp;VLOOKUP(N$34&amp;$B275,'BASES DE DATOS'!$F$3:$J$1796,4,0)))</f>
        <v>#REF!</v>
      </c>
      <c r="O275" t="e">
        <f>IF(LEN(O$34&amp;$B275)&lt;&gt;20,"",IF(ISERROR(VLOOKUP(O$34&amp;$B275,'BASES DE DATOS'!$F$3:$J$1796,4,0))=TRUE,"",$B275&amp;" "&amp;VLOOKUP(O$34&amp;$B275,'BASES DE DATOS'!$F$3:$J$1796,4,0)))</f>
        <v>#REF!</v>
      </c>
      <c r="P275" t="e">
        <f>IF(LEN(P$34&amp;$B275)&lt;&gt;20,"",IF(ISERROR(VLOOKUP(P$34&amp;$B275,'BASES DE DATOS'!$F$3:$J$1796,4,0))=TRUE,"",$B275&amp;" "&amp;VLOOKUP(P$34&amp;$B275,'BASES DE DATOS'!$F$3:$J$1796,4,0)))</f>
        <v>#REF!</v>
      </c>
      <c r="Q275" t="e">
        <f>IF(LEN(Q$34&amp;$B275)&lt;&gt;20,"",IF(ISERROR(VLOOKUP(Q$34&amp;$B275,'BASES DE DATOS'!$F$3:$J$1796,4,0))=TRUE,"",$B275&amp;" "&amp;VLOOKUP(Q$34&amp;$B275,'BASES DE DATOS'!$F$3:$J$1796,4,0)))</f>
        <v>#REF!</v>
      </c>
      <c r="R275" t="e">
        <f>IF(LEN(R$34&amp;$B275)&lt;&gt;20,"",IF(ISERROR(VLOOKUP(R$34&amp;$B275,'BASES DE DATOS'!$F$3:$J$1796,4,0))=TRUE,"",$B275&amp;" "&amp;VLOOKUP(R$34&amp;$B275,'BASES DE DATOS'!$F$3:$J$1796,4,0)))</f>
        <v>#REF!</v>
      </c>
      <c r="S275" t="e">
        <f>IF(LEN(S$34&amp;$B275)&lt;&gt;20,"",IF(ISERROR(VLOOKUP(S$34&amp;$B275,'BASES DE DATOS'!$F$3:$J$1796,4,0))=TRUE,"",$B275&amp;" "&amp;VLOOKUP(S$34&amp;$B275,'BASES DE DATOS'!$F$3:$J$1796,4,0)))</f>
        <v>#REF!</v>
      </c>
      <c r="T275" t="e">
        <f>IF(LEN(T$34&amp;$B275)&lt;&gt;20,"",IF(ISERROR(VLOOKUP(T$34&amp;$B275,'BASES DE DATOS'!$F$3:$J$1796,4,0))=TRUE,"",$B275&amp;" "&amp;VLOOKUP(T$34&amp;$B275,'BASES DE DATOS'!$F$3:$J$1796,4,0)))</f>
        <v>#REF!</v>
      </c>
      <c r="U275" t="e">
        <f>IF(LEN(U$34&amp;$B275)&lt;&gt;20,"",IF(ISERROR(VLOOKUP(U$34&amp;$B275,'BASES DE DATOS'!$F$3:$J$1796,4,0))=TRUE,"",$B275&amp;" "&amp;VLOOKUP(U$34&amp;$B275,'BASES DE DATOS'!$F$3:$J$1796,4,0)))</f>
        <v>#REF!</v>
      </c>
      <c r="V275" t="e">
        <f>IF(LEN(V$34&amp;$B275)&lt;&gt;20,"",IF(ISERROR(VLOOKUP(V$34&amp;$B275,'BASES DE DATOS'!$F$3:$J$1796,4,0))=TRUE,"",$B275&amp;" "&amp;VLOOKUP(V$34&amp;$B275,'BASES DE DATOS'!$F$3:$J$1796,4,0)))</f>
        <v>#REF!</v>
      </c>
    </row>
    <row r="276" spans="1:22" x14ac:dyDescent="0.2">
      <c r="A276">
        <f t="shared" si="2"/>
        <v>1479</v>
      </c>
      <c r="B276" s="2" t="s">
        <v>1506</v>
      </c>
      <c r="C276" t="e">
        <f>IF(LEN(C$34&amp;$B276)&lt;&gt;20,"",IF(ISERROR(VLOOKUP(C$34&amp;$B276,'BASES DE DATOS'!$F$3:$J$1796,4,0))=TRUE,"",$B276&amp;" "&amp;VLOOKUP(C$34&amp;$B276,'BASES DE DATOS'!$F$3:$J$1796,4,0)))</f>
        <v>#REF!</v>
      </c>
      <c r="D276" t="e">
        <f>IF(LEN(D$34&amp;$B276)&lt;&gt;20,"",IF(ISERROR(VLOOKUP(D$34&amp;$B276,'BASES DE DATOS'!$F$3:$J$1796,4,0))=TRUE,"",$B276&amp;" "&amp;VLOOKUP(D$34&amp;$B276,'BASES DE DATOS'!$F$3:$J$1796,4,0)))</f>
        <v>#REF!</v>
      </c>
      <c r="E276" t="e">
        <f>IF(LEN(E$34&amp;$B276)&lt;&gt;20,"",IF(ISERROR(VLOOKUP(E$34&amp;$B276,'BASES DE DATOS'!$F$3:$J$1796,4,0))=TRUE,"",$B276&amp;" "&amp;VLOOKUP(E$34&amp;$B276,'BASES DE DATOS'!$F$3:$J$1796,4,0)))</f>
        <v>#REF!</v>
      </c>
      <c r="F276" t="e">
        <f>IF(LEN(F$34&amp;$B276)&lt;&gt;20,"",IF(ISERROR(VLOOKUP(F$34&amp;$B276,'BASES DE DATOS'!$F$3:$J$1796,4,0))=TRUE,"",$B276&amp;" "&amp;VLOOKUP(F$34&amp;$B276,'BASES DE DATOS'!$F$3:$J$1796,4,0)))</f>
        <v>#REF!</v>
      </c>
      <c r="G276" t="e">
        <f>IF(LEN(G$34&amp;$B276)&lt;&gt;20,"",IF(ISERROR(VLOOKUP(G$34&amp;$B276,'BASES DE DATOS'!$F$3:$J$1796,4,0))=TRUE,"",$B276&amp;" "&amp;VLOOKUP(G$34&amp;$B276,'BASES DE DATOS'!$F$3:$J$1796,4,0)))</f>
        <v>#REF!</v>
      </c>
      <c r="H276" t="e">
        <f>IF(LEN(H$34&amp;$B276)&lt;&gt;20,"",IF(ISERROR(VLOOKUP(H$34&amp;$B276,'BASES DE DATOS'!$F$3:$J$1796,4,0))=TRUE,"",$B276&amp;" "&amp;VLOOKUP(H$34&amp;$B276,'BASES DE DATOS'!$F$3:$J$1796,4,0)))</f>
        <v>#REF!</v>
      </c>
      <c r="I276" t="e">
        <f>IF(LEN(I$34&amp;$B276)&lt;&gt;20,"",IF(ISERROR(VLOOKUP(I$34&amp;$B276,'BASES DE DATOS'!$F$3:$J$1796,4,0))=TRUE,"",$B276&amp;" "&amp;VLOOKUP(I$34&amp;$B276,'BASES DE DATOS'!$F$3:$J$1796,4,0)))</f>
        <v>#REF!</v>
      </c>
      <c r="J276" t="e">
        <f>IF(LEN(J$34&amp;$B276)&lt;&gt;20,"",IF(ISERROR(VLOOKUP(J$34&amp;$B276,'BASES DE DATOS'!$F$3:$J$1796,4,0))=TRUE,"",$B276&amp;" "&amp;VLOOKUP(J$34&amp;$B276,'BASES DE DATOS'!$F$3:$J$1796,4,0)))</f>
        <v>#REF!</v>
      </c>
      <c r="K276" t="e">
        <f>IF(LEN(K$34&amp;$B276)&lt;&gt;20,"",IF(ISERROR(VLOOKUP(K$34&amp;$B276,'BASES DE DATOS'!$F$3:$J$1796,4,0))=TRUE,"",$B276&amp;" "&amp;VLOOKUP(K$34&amp;$B276,'BASES DE DATOS'!$F$3:$J$1796,4,0)))</f>
        <v>#REF!</v>
      </c>
      <c r="L276" t="e">
        <f>IF(LEN(L$34&amp;$B276)&lt;&gt;20,"",IF(ISERROR(VLOOKUP(L$34&amp;$B276,'BASES DE DATOS'!$F$3:$J$1796,4,0))=TRUE,"",$B276&amp;" "&amp;VLOOKUP(L$34&amp;$B276,'BASES DE DATOS'!$F$3:$J$1796,4,0)))</f>
        <v>#REF!</v>
      </c>
      <c r="M276" t="e">
        <f>IF(LEN(M$34&amp;$B276)&lt;&gt;20,"",IF(ISERROR(VLOOKUP(M$34&amp;$B276,'BASES DE DATOS'!$F$3:$J$1796,4,0))=TRUE,"",$B276&amp;" "&amp;VLOOKUP(M$34&amp;$B276,'BASES DE DATOS'!$F$3:$J$1796,4,0)))</f>
        <v>#REF!</v>
      </c>
      <c r="N276" t="e">
        <f>IF(LEN(N$34&amp;$B276)&lt;&gt;20,"",IF(ISERROR(VLOOKUP(N$34&amp;$B276,'BASES DE DATOS'!$F$3:$J$1796,4,0))=TRUE,"",$B276&amp;" "&amp;VLOOKUP(N$34&amp;$B276,'BASES DE DATOS'!$F$3:$J$1796,4,0)))</f>
        <v>#REF!</v>
      </c>
      <c r="O276" t="e">
        <f>IF(LEN(O$34&amp;$B276)&lt;&gt;20,"",IF(ISERROR(VLOOKUP(O$34&amp;$B276,'BASES DE DATOS'!$F$3:$J$1796,4,0))=TRUE,"",$B276&amp;" "&amp;VLOOKUP(O$34&amp;$B276,'BASES DE DATOS'!$F$3:$J$1796,4,0)))</f>
        <v>#REF!</v>
      </c>
      <c r="P276" t="e">
        <f>IF(LEN(P$34&amp;$B276)&lt;&gt;20,"",IF(ISERROR(VLOOKUP(P$34&amp;$B276,'BASES DE DATOS'!$F$3:$J$1796,4,0))=TRUE,"",$B276&amp;" "&amp;VLOOKUP(P$34&amp;$B276,'BASES DE DATOS'!$F$3:$J$1796,4,0)))</f>
        <v>#REF!</v>
      </c>
      <c r="Q276" t="e">
        <f>IF(LEN(Q$34&amp;$B276)&lt;&gt;20,"",IF(ISERROR(VLOOKUP(Q$34&amp;$B276,'BASES DE DATOS'!$F$3:$J$1796,4,0))=TRUE,"",$B276&amp;" "&amp;VLOOKUP(Q$34&amp;$B276,'BASES DE DATOS'!$F$3:$J$1796,4,0)))</f>
        <v>#REF!</v>
      </c>
      <c r="R276" t="e">
        <f>IF(LEN(R$34&amp;$B276)&lt;&gt;20,"",IF(ISERROR(VLOOKUP(R$34&amp;$B276,'BASES DE DATOS'!$F$3:$J$1796,4,0))=TRUE,"",$B276&amp;" "&amp;VLOOKUP(R$34&amp;$B276,'BASES DE DATOS'!$F$3:$J$1796,4,0)))</f>
        <v>#REF!</v>
      </c>
      <c r="S276" t="e">
        <f>IF(LEN(S$34&amp;$B276)&lt;&gt;20,"",IF(ISERROR(VLOOKUP(S$34&amp;$B276,'BASES DE DATOS'!$F$3:$J$1796,4,0))=TRUE,"",$B276&amp;" "&amp;VLOOKUP(S$34&amp;$B276,'BASES DE DATOS'!$F$3:$J$1796,4,0)))</f>
        <v>#REF!</v>
      </c>
      <c r="T276" t="e">
        <f>IF(LEN(T$34&amp;$B276)&lt;&gt;20,"",IF(ISERROR(VLOOKUP(T$34&amp;$B276,'BASES DE DATOS'!$F$3:$J$1796,4,0))=TRUE,"",$B276&amp;" "&amp;VLOOKUP(T$34&amp;$B276,'BASES DE DATOS'!$F$3:$J$1796,4,0)))</f>
        <v>#REF!</v>
      </c>
      <c r="U276" t="e">
        <f>IF(LEN(U$34&amp;$B276)&lt;&gt;20,"",IF(ISERROR(VLOOKUP(U$34&amp;$B276,'BASES DE DATOS'!$F$3:$J$1796,4,0))=TRUE,"",$B276&amp;" "&amp;VLOOKUP(U$34&amp;$B276,'BASES DE DATOS'!$F$3:$J$1796,4,0)))</f>
        <v>#REF!</v>
      </c>
      <c r="V276" t="e">
        <f>IF(LEN(V$34&amp;$B276)&lt;&gt;20,"",IF(ISERROR(VLOOKUP(V$34&amp;$B276,'BASES DE DATOS'!$F$3:$J$1796,4,0))=TRUE,"",$B276&amp;" "&amp;VLOOKUP(V$34&amp;$B276,'BASES DE DATOS'!$F$3:$J$1796,4,0)))</f>
        <v>#REF!</v>
      </c>
    </row>
    <row r="277" spans="1:22" x14ac:dyDescent="0.2">
      <c r="A277">
        <f t="shared" si="2"/>
        <v>1485</v>
      </c>
      <c r="B277" s="2" t="s">
        <v>1507</v>
      </c>
      <c r="C277" t="e">
        <f>IF(LEN(C$34&amp;$B277)&lt;&gt;20,"",IF(ISERROR(VLOOKUP(C$34&amp;$B277,'BASES DE DATOS'!$F$3:$J$1796,4,0))=TRUE,"",$B277&amp;" "&amp;VLOOKUP(C$34&amp;$B277,'BASES DE DATOS'!$F$3:$J$1796,4,0)))</f>
        <v>#REF!</v>
      </c>
      <c r="D277" t="e">
        <f>IF(LEN(D$34&amp;$B277)&lt;&gt;20,"",IF(ISERROR(VLOOKUP(D$34&amp;$B277,'BASES DE DATOS'!$F$3:$J$1796,4,0))=TRUE,"",$B277&amp;" "&amp;VLOOKUP(D$34&amp;$B277,'BASES DE DATOS'!$F$3:$J$1796,4,0)))</f>
        <v>#REF!</v>
      </c>
      <c r="E277" t="e">
        <f>IF(LEN(E$34&amp;$B277)&lt;&gt;20,"",IF(ISERROR(VLOOKUP(E$34&amp;$B277,'BASES DE DATOS'!$F$3:$J$1796,4,0))=TRUE,"",$B277&amp;" "&amp;VLOOKUP(E$34&amp;$B277,'BASES DE DATOS'!$F$3:$J$1796,4,0)))</f>
        <v>#REF!</v>
      </c>
      <c r="F277" t="e">
        <f>IF(LEN(F$34&amp;$B277)&lt;&gt;20,"",IF(ISERROR(VLOOKUP(F$34&amp;$B277,'BASES DE DATOS'!$F$3:$J$1796,4,0))=TRUE,"",$B277&amp;" "&amp;VLOOKUP(F$34&amp;$B277,'BASES DE DATOS'!$F$3:$J$1796,4,0)))</f>
        <v>#REF!</v>
      </c>
      <c r="G277" t="e">
        <f>IF(LEN(G$34&amp;$B277)&lt;&gt;20,"",IF(ISERROR(VLOOKUP(G$34&amp;$B277,'BASES DE DATOS'!$F$3:$J$1796,4,0))=TRUE,"",$B277&amp;" "&amp;VLOOKUP(G$34&amp;$B277,'BASES DE DATOS'!$F$3:$J$1796,4,0)))</f>
        <v>#REF!</v>
      </c>
      <c r="H277" t="e">
        <f>IF(LEN(H$34&amp;$B277)&lt;&gt;20,"",IF(ISERROR(VLOOKUP(H$34&amp;$B277,'BASES DE DATOS'!$F$3:$J$1796,4,0))=TRUE,"",$B277&amp;" "&amp;VLOOKUP(H$34&amp;$B277,'BASES DE DATOS'!$F$3:$J$1796,4,0)))</f>
        <v>#REF!</v>
      </c>
      <c r="I277" t="e">
        <f>IF(LEN(I$34&amp;$B277)&lt;&gt;20,"",IF(ISERROR(VLOOKUP(I$34&amp;$B277,'BASES DE DATOS'!$F$3:$J$1796,4,0))=TRUE,"",$B277&amp;" "&amp;VLOOKUP(I$34&amp;$B277,'BASES DE DATOS'!$F$3:$J$1796,4,0)))</f>
        <v>#REF!</v>
      </c>
      <c r="J277" t="e">
        <f>IF(LEN(J$34&amp;$B277)&lt;&gt;20,"",IF(ISERROR(VLOOKUP(J$34&amp;$B277,'BASES DE DATOS'!$F$3:$J$1796,4,0))=TRUE,"",$B277&amp;" "&amp;VLOOKUP(J$34&amp;$B277,'BASES DE DATOS'!$F$3:$J$1796,4,0)))</f>
        <v>#REF!</v>
      </c>
      <c r="K277" t="e">
        <f>IF(LEN(K$34&amp;$B277)&lt;&gt;20,"",IF(ISERROR(VLOOKUP(K$34&amp;$B277,'BASES DE DATOS'!$F$3:$J$1796,4,0))=TRUE,"",$B277&amp;" "&amp;VLOOKUP(K$34&amp;$B277,'BASES DE DATOS'!$F$3:$J$1796,4,0)))</f>
        <v>#REF!</v>
      </c>
      <c r="L277" t="e">
        <f>IF(LEN(L$34&amp;$B277)&lt;&gt;20,"",IF(ISERROR(VLOOKUP(L$34&amp;$B277,'BASES DE DATOS'!$F$3:$J$1796,4,0))=TRUE,"",$B277&amp;" "&amp;VLOOKUP(L$34&amp;$B277,'BASES DE DATOS'!$F$3:$J$1796,4,0)))</f>
        <v>#REF!</v>
      </c>
      <c r="M277" t="e">
        <f>IF(LEN(M$34&amp;$B277)&lt;&gt;20,"",IF(ISERROR(VLOOKUP(M$34&amp;$B277,'BASES DE DATOS'!$F$3:$J$1796,4,0))=TRUE,"",$B277&amp;" "&amp;VLOOKUP(M$34&amp;$B277,'BASES DE DATOS'!$F$3:$J$1796,4,0)))</f>
        <v>#REF!</v>
      </c>
      <c r="N277" t="e">
        <f>IF(LEN(N$34&amp;$B277)&lt;&gt;20,"",IF(ISERROR(VLOOKUP(N$34&amp;$B277,'BASES DE DATOS'!$F$3:$J$1796,4,0))=TRUE,"",$B277&amp;" "&amp;VLOOKUP(N$34&amp;$B277,'BASES DE DATOS'!$F$3:$J$1796,4,0)))</f>
        <v>#REF!</v>
      </c>
      <c r="O277" t="e">
        <f>IF(LEN(O$34&amp;$B277)&lt;&gt;20,"",IF(ISERROR(VLOOKUP(O$34&amp;$B277,'BASES DE DATOS'!$F$3:$J$1796,4,0))=TRUE,"",$B277&amp;" "&amp;VLOOKUP(O$34&amp;$B277,'BASES DE DATOS'!$F$3:$J$1796,4,0)))</f>
        <v>#REF!</v>
      </c>
      <c r="P277" t="e">
        <f>IF(LEN(P$34&amp;$B277)&lt;&gt;20,"",IF(ISERROR(VLOOKUP(P$34&amp;$B277,'BASES DE DATOS'!$F$3:$J$1796,4,0))=TRUE,"",$B277&amp;" "&amp;VLOOKUP(P$34&amp;$B277,'BASES DE DATOS'!$F$3:$J$1796,4,0)))</f>
        <v>#REF!</v>
      </c>
      <c r="Q277" t="e">
        <f>IF(LEN(Q$34&amp;$B277)&lt;&gt;20,"",IF(ISERROR(VLOOKUP(Q$34&amp;$B277,'BASES DE DATOS'!$F$3:$J$1796,4,0))=TRUE,"",$B277&amp;" "&amp;VLOOKUP(Q$34&amp;$B277,'BASES DE DATOS'!$F$3:$J$1796,4,0)))</f>
        <v>#REF!</v>
      </c>
      <c r="R277" t="e">
        <f>IF(LEN(R$34&amp;$B277)&lt;&gt;20,"",IF(ISERROR(VLOOKUP(R$34&amp;$B277,'BASES DE DATOS'!$F$3:$J$1796,4,0))=TRUE,"",$B277&amp;" "&amp;VLOOKUP(R$34&amp;$B277,'BASES DE DATOS'!$F$3:$J$1796,4,0)))</f>
        <v>#REF!</v>
      </c>
      <c r="S277" t="e">
        <f>IF(LEN(S$34&amp;$B277)&lt;&gt;20,"",IF(ISERROR(VLOOKUP(S$34&amp;$B277,'BASES DE DATOS'!$F$3:$J$1796,4,0))=TRUE,"",$B277&amp;" "&amp;VLOOKUP(S$34&amp;$B277,'BASES DE DATOS'!$F$3:$J$1796,4,0)))</f>
        <v>#REF!</v>
      </c>
      <c r="T277" t="e">
        <f>IF(LEN(T$34&amp;$B277)&lt;&gt;20,"",IF(ISERROR(VLOOKUP(T$34&amp;$B277,'BASES DE DATOS'!$F$3:$J$1796,4,0))=TRUE,"",$B277&amp;" "&amp;VLOOKUP(T$34&amp;$B277,'BASES DE DATOS'!$F$3:$J$1796,4,0)))</f>
        <v>#REF!</v>
      </c>
      <c r="U277" t="e">
        <f>IF(LEN(U$34&amp;$B277)&lt;&gt;20,"",IF(ISERROR(VLOOKUP(U$34&amp;$B277,'BASES DE DATOS'!$F$3:$J$1796,4,0))=TRUE,"",$B277&amp;" "&amp;VLOOKUP(U$34&amp;$B277,'BASES DE DATOS'!$F$3:$J$1796,4,0)))</f>
        <v>#REF!</v>
      </c>
      <c r="V277" t="e">
        <f>IF(LEN(V$34&amp;$B277)&lt;&gt;20,"",IF(ISERROR(VLOOKUP(V$34&amp;$B277,'BASES DE DATOS'!$F$3:$J$1796,4,0))=TRUE,"",$B277&amp;" "&amp;VLOOKUP(V$34&amp;$B277,'BASES DE DATOS'!$F$3:$J$1796,4,0)))</f>
        <v>#REF!</v>
      </c>
    </row>
    <row r="278" spans="1:22" x14ac:dyDescent="0.2">
      <c r="A278">
        <f t="shared" si="2"/>
        <v>1491</v>
      </c>
      <c r="B278" s="2" t="s">
        <v>1508</v>
      </c>
      <c r="C278" t="e">
        <f>IF(LEN(C$34&amp;$B278)&lt;&gt;20,"",IF(ISERROR(VLOOKUP(C$34&amp;$B278,'BASES DE DATOS'!$F$3:$J$1796,4,0))=TRUE,"",$B278&amp;" "&amp;VLOOKUP(C$34&amp;$B278,'BASES DE DATOS'!$F$3:$J$1796,4,0)))</f>
        <v>#REF!</v>
      </c>
      <c r="D278" t="e">
        <f>IF(LEN(D$34&amp;$B278)&lt;&gt;20,"",IF(ISERROR(VLOOKUP(D$34&amp;$B278,'BASES DE DATOS'!$F$3:$J$1796,4,0))=TRUE,"",$B278&amp;" "&amp;VLOOKUP(D$34&amp;$B278,'BASES DE DATOS'!$F$3:$J$1796,4,0)))</f>
        <v>#REF!</v>
      </c>
      <c r="E278" t="e">
        <f>IF(LEN(E$34&amp;$B278)&lt;&gt;20,"",IF(ISERROR(VLOOKUP(E$34&amp;$B278,'BASES DE DATOS'!$F$3:$J$1796,4,0))=TRUE,"",$B278&amp;" "&amp;VLOOKUP(E$34&amp;$B278,'BASES DE DATOS'!$F$3:$J$1796,4,0)))</f>
        <v>#REF!</v>
      </c>
      <c r="F278" t="e">
        <f>IF(LEN(F$34&amp;$B278)&lt;&gt;20,"",IF(ISERROR(VLOOKUP(F$34&amp;$B278,'BASES DE DATOS'!$F$3:$J$1796,4,0))=TRUE,"",$B278&amp;" "&amp;VLOOKUP(F$34&amp;$B278,'BASES DE DATOS'!$F$3:$J$1796,4,0)))</f>
        <v>#REF!</v>
      </c>
      <c r="G278" t="e">
        <f>IF(LEN(G$34&amp;$B278)&lt;&gt;20,"",IF(ISERROR(VLOOKUP(G$34&amp;$B278,'BASES DE DATOS'!$F$3:$J$1796,4,0))=TRUE,"",$B278&amp;" "&amp;VLOOKUP(G$34&amp;$B278,'BASES DE DATOS'!$F$3:$J$1796,4,0)))</f>
        <v>#REF!</v>
      </c>
      <c r="H278" t="e">
        <f>IF(LEN(H$34&amp;$B278)&lt;&gt;20,"",IF(ISERROR(VLOOKUP(H$34&amp;$B278,'BASES DE DATOS'!$F$3:$J$1796,4,0))=TRUE,"",$B278&amp;" "&amp;VLOOKUP(H$34&amp;$B278,'BASES DE DATOS'!$F$3:$J$1796,4,0)))</f>
        <v>#REF!</v>
      </c>
      <c r="I278" t="e">
        <f>IF(LEN(I$34&amp;$B278)&lt;&gt;20,"",IF(ISERROR(VLOOKUP(I$34&amp;$B278,'BASES DE DATOS'!$F$3:$J$1796,4,0))=TRUE,"",$B278&amp;" "&amp;VLOOKUP(I$34&amp;$B278,'BASES DE DATOS'!$F$3:$J$1796,4,0)))</f>
        <v>#REF!</v>
      </c>
      <c r="J278" t="e">
        <f>IF(LEN(J$34&amp;$B278)&lt;&gt;20,"",IF(ISERROR(VLOOKUP(J$34&amp;$B278,'BASES DE DATOS'!$F$3:$J$1796,4,0))=TRUE,"",$B278&amp;" "&amp;VLOOKUP(J$34&amp;$B278,'BASES DE DATOS'!$F$3:$J$1796,4,0)))</f>
        <v>#REF!</v>
      </c>
      <c r="K278" t="e">
        <f>IF(LEN(K$34&amp;$B278)&lt;&gt;20,"",IF(ISERROR(VLOOKUP(K$34&amp;$B278,'BASES DE DATOS'!$F$3:$J$1796,4,0))=TRUE,"",$B278&amp;" "&amp;VLOOKUP(K$34&amp;$B278,'BASES DE DATOS'!$F$3:$J$1796,4,0)))</f>
        <v>#REF!</v>
      </c>
      <c r="L278" t="e">
        <f>IF(LEN(L$34&amp;$B278)&lt;&gt;20,"",IF(ISERROR(VLOOKUP(L$34&amp;$B278,'BASES DE DATOS'!$F$3:$J$1796,4,0))=TRUE,"",$B278&amp;" "&amp;VLOOKUP(L$34&amp;$B278,'BASES DE DATOS'!$F$3:$J$1796,4,0)))</f>
        <v>#REF!</v>
      </c>
      <c r="M278" t="e">
        <f>IF(LEN(M$34&amp;$B278)&lt;&gt;20,"",IF(ISERROR(VLOOKUP(M$34&amp;$B278,'BASES DE DATOS'!$F$3:$J$1796,4,0))=TRUE,"",$B278&amp;" "&amp;VLOOKUP(M$34&amp;$B278,'BASES DE DATOS'!$F$3:$J$1796,4,0)))</f>
        <v>#REF!</v>
      </c>
      <c r="N278" t="e">
        <f>IF(LEN(N$34&amp;$B278)&lt;&gt;20,"",IF(ISERROR(VLOOKUP(N$34&amp;$B278,'BASES DE DATOS'!$F$3:$J$1796,4,0))=TRUE,"",$B278&amp;" "&amp;VLOOKUP(N$34&amp;$B278,'BASES DE DATOS'!$F$3:$J$1796,4,0)))</f>
        <v>#REF!</v>
      </c>
      <c r="O278" t="e">
        <f>IF(LEN(O$34&amp;$B278)&lt;&gt;20,"",IF(ISERROR(VLOOKUP(O$34&amp;$B278,'BASES DE DATOS'!$F$3:$J$1796,4,0))=TRUE,"",$B278&amp;" "&amp;VLOOKUP(O$34&amp;$B278,'BASES DE DATOS'!$F$3:$J$1796,4,0)))</f>
        <v>#REF!</v>
      </c>
      <c r="P278" t="e">
        <f>IF(LEN(P$34&amp;$B278)&lt;&gt;20,"",IF(ISERROR(VLOOKUP(P$34&amp;$B278,'BASES DE DATOS'!$F$3:$J$1796,4,0))=TRUE,"",$B278&amp;" "&amp;VLOOKUP(P$34&amp;$B278,'BASES DE DATOS'!$F$3:$J$1796,4,0)))</f>
        <v>#REF!</v>
      </c>
      <c r="Q278" t="e">
        <f>IF(LEN(Q$34&amp;$B278)&lt;&gt;20,"",IF(ISERROR(VLOOKUP(Q$34&amp;$B278,'BASES DE DATOS'!$F$3:$J$1796,4,0))=TRUE,"",$B278&amp;" "&amp;VLOOKUP(Q$34&amp;$B278,'BASES DE DATOS'!$F$3:$J$1796,4,0)))</f>
        <v>#REF!</v>
      </c>
      <c r="R278" t="e">
        <f>IF(LEN(R$34&amp;$B278)&lt;&gt;20,"",IF(ISERROR(VLOOKUP(R$34&amp;$B278,'BASES DE DATOS'!$F$3:$J$1796,4,0))=TRUE,"",$B278&amp;" "&amp;VLOOKUP(R$34&amp;$B278,'BASES DE DATOS'!$F$3:$J$1796,4,0)))</f>
        <v>#REF!</v>
      </c>
      <c r="S278" t="e">
        <f>IF(LEN(S$34&amp;$B278)&lt;&gt;20,"",IF(ISERROR(VLOOKUP(S$34&amp;$B278,'BASES DE DATOS'!$F$3:$J$1796,4,0))=TRUE,"",$B278&amp;" "&amp;VLOOKUP(S$34&amp;$B278,'BASES DE DATOS'!$F$3:$J$1796,4,0)))</f>
        <v>#REF!</v>
      </c>
      <c r="T278" t="e">
        <f>IF(LEN(T$34&amp;$B278)&lt;&gt;20,"",IF(ISERROR(VLOOKUP(T$34&amp;$B278,'BASES DE DATOS'!$F$3:$J$1796,4,0))=TRUE,"",$B278&amp;" "&amp;VLOOKUP(T$34&amp;$B278,'BASES DE DATOS'!$F$3:$J$1796,4,0)))</f>
        <v>#REF!</v>
      </c>
      <c r="U278" t="e">
        <f>IF(LEN(U$34&amp;$B278)&lt;&gt;20,"",IF(ISERROR(VLOOKUP(U$34&amp;$B278,'BASES DE DATOS'!$F$3:$J$1796,4,0))=TRUE,"",$B278&amp;" "&amp;VLOOKUP(U$34&amp;$B278,'BASES DE DATOS'!$F$3:$J$1796,4,0)))</f>
        <v>#REF!</v>
      </c>
      <c r="V278" t="e">
        <f>IF(LEN(V$34&amp;$B278)&lt;&gt;20,"",IF(ISERROR(VLOOKUP(V$34&amp;$B278,'BASES DE DATOS'!$F$3:$J$1796,4,0))=TRUE,"",$B278&amp;" "&amp;VLOOKUP(V$34&amp;$B278,'BASES DE DATOS'!$F$3:$J$1796,4,0)))</f>
        <v>#REF!</v>
      </c>
    </row>
    <row r="279" spans="1:22" x14ac:dyDescent="0.2">
      <c r="A279">
        <f t="shared" si="2"/>
        <v>1497</v>
      </c>
      <c r="B279" s="2" t="s">
        <v>1509</v>
      </c>
      <c r="C279" t="e">
        <f>IF(LEN(C$34&amp;$B279)&lt;&gt;20,"",IF(ISERROR(VLOOKUP(C$34&amp;$B279,'BASES DE DATOS'!$F$3:$J$1796,4,0))=TRUE,"",$B279&amp;" "&amp;VLOOKUP(C$34&amp;$B279,'BASES DE DATOS'!$F$3:$J$1796,4,0)))</f>
        <v>#REF!</v>
      </c>
      <c r="D279" t="e">
        <f>IF(LEN(D$34&amp;$B279)&lt;&gt;20,"",IF(ISERROR(VLOOKUP(D$34&amp;$B279,'BASES DE DATOS'!$F$3:$J$1796,4,0))=TRUE,"",$B279&amp;" "&amp;VLOOKUP(D$34&amp;$B279,'BASES DE DATOS'!$F$3:$J$1796,4,0)))</f>
        <v>#REF!</v>
      </c>
      <c r="E279" t="e">
        <f>IF(LEN(E$34&amp;$B279)&lt;&gt;20,"",IF(ISERROR(VLOOKUP(E$34&amp;$B279,'BASES DE DATOS'!$F$3:$J$1796,4,0))=TRUE,"",$B279&amp;" "&amp;VLOOKUP(E$34&amp;$B279,'BASES DE DATOS'!$F$3:$J$1796,4,0)))</f>
        <v>#REF!</v>
      </c>
      <c r="F279" t="e">
        <f>IF(LEN(F$34&amp;$B279)&lt;&gt;20,"",IF(ISERROR(VLOOKUP(F$34&amp;$B279,'BASES DE DATOS'!$F$3:$J$1796,4,0))=TRUE,"",$B279&amp;" "&amp;VLOOKUP(F$34&amp;$B279,'BASES DE DATOS'!$F$3:$J$1796,4,0)))</f>
        <v>#REF!</v>
      </c>
      <c r="G279" t="e">
        <f>IF(LEN(G$34&amp;$B279)&lt;&gt;20,"",IF(ISERROR(VLOOKUP(G$34&amp;$B279,'BASES DE DATOS'!$F$3:$J$1796,4,0))=TRUE,"",$B279&amp;" "&amp;VLOOKUP(G$34&amp;$B279,'BASES DE DATOS'!$F$3:$J$1796,4,0)))</f>
        <v>#REF!</v>
      </c>
      <c r="H279" t="e">
        <f>IF(LEN(H$34&amp;$B279)&lt;&gt;20,"",IF(ISERROR(VLOOKUP(H$34&amp;$B279,'BASES DE DATOS'!$F$3:$J$1796,4,0))=TRUE,"",$B279&amp;" "&amp;VLOOKUP(H$34&amp;$B279,'BASES DE DATOS'!$F$3:$J$1796,4,0)))</f>
        <v>#REF!</v>
      </c>
      <c r="I279" t="e">
        <f>IF(LEN(I$34&amp;$B279)&lt;&gt;20,"",IF(ISERROR(VLOOKUP(I$34&amp;$B279,'BASES DE DATOS'!$F$3:$J$1796,4,0))=TRUE,"",$B279&amp;" "&amp;VLOOKUP(I$34&amp;$B279,'BASES DE DATOS'!$F$3:$J$1796,4,0)))</f>
        <v>#REF!</v>
      </c>
      <c r="J279" t="e">
        <f>IF(LEN(J$34&amp;$B279)&lt;&gt;20,"",IF(ISERROR(VLOOKUP(J$34&amp;$B279,'BASES DE DATOS'!$F$3:$J$1796,4,0))=TRUE,"",$B279&amp;" "&amp;VLOOKUP(J$34&amp;$B279,'BASES DE DATOS'!$F$3:$J$1796,4,0)))</f>
        <v>#REF!</v>
      </c>
      <c r="K279" t="e">
        <f>IF(LEN(K$34&amp;$B279)&lt;&gt;20,"",IF(ISERROR(VLOOKUP(K$34&amp;$B279,'BASES DE DATOS'!$F$3:$J$1796,4,0))=TRUE,"",$B279&amp;" "&amp;VLOOKUP(K$34&amp;$B279,'BASES DE DATOS'!$F$3:$J$1796,4,0)))</f>
        <v>#REF!</v>
      </c>
      <c r="L279" t="e">
        <f>IF(LEN(L$34&amp;$B279)&lt;&gt;20,"",IF(ISERROR(VLOOKUP(L$34&amp;$B279,'BASES DE DATOS'!$F$3:$J$1796,4,0))=TRUE,"",$B279&amp;" "&amp;VLOOKUP(L$34&amp;$B279,'BASES DE DATOS'!$F$3:$J$1796,4,0)))</f>
        <v>#REF!</v>
      </c>
      <c r="M279" t="e">
        <f>IF(LEN(M$34&amp;$B279)&lt;&gt;20,"",IF(ISERROR(VLOOKUP(M$34&amp;$B279,'BASES DE DATOS'!$F$3:$J$1796,4,0))=TRUE,"",$B279&amp;" "&amp;VLOOKUP(M$34&amp;$B279,'BASES DE DATOS'!$F$3:$J$1796,4,0)))</f>
        <v>#REF!</v>
      </c>
      <c r="N279" t="e">
        <f>IF(LEN(N$34&amp;$B279)&lt;&gt;20,"",IF(ISERROR(VLOOKUP(N$34&amp;$B279,'BASES DE DATOS'!$F$3:$J$1796,4,0))=TRUE,"",$B279&amp;" "&amp;VLOOKUP(N$34&amp;$B279,'BASES DE DATOS'!$F$3:$J$1796,4,0)))</f>
        <v>#REF!</v>
      </c>
      <c r="O279" t="e">
        <f>IF(LEN(O$34&amp;$B279)&lt;&gt;20,"",IF(ISERROR(VLOOKUP(O$34&amp;$B279,'BASES DE DATOS'!$F$3:$J$1796,4,0))=TRUE,"",$B279&amp;" "&amp;VLOOKUP(O$34&amp;$B279,'BASES DE DATOS'!$F$3:$J$1796,4,0)))</f>
        <v>#REF!</v>
      </c>
      <c r="P279" t="e">
        <f>IF(LEN(P$34&amp;$B279)&lt;&gt;20,"",IF(ISERROR(VLOOKUP(P$34&amp;$B279,'BASES DE DATOS'!$F$3:$J$1796,4,0))=TRUE,"",$B279&amp;" "&amp;VLOOKUP(P$34&amp;$B279,'BASES DE DATOS'!$F$3:$J$1796,4,0)))</f>
        <v>#REF!</v>
      </c>
      <c r="Q279" t="e">
        <f>IF(LEN(Q$34&amp;$B279)&lt;&gt;20,"",IF(ISERROR(VLOOKUP(Q$34&amp;$B279,'BASES DE DATOS'!$F$3:$J$1796,4,0))=TRUE,"",$B279&amp;" "&amp;VLOOKUP(Q$34&amp;$B279,'BASES DE DATOS'!$F$3:$J$1796,4,0)))</f>
        <v>#REF!</v>
      </c>
      <c r="R279" t="e">
        <f>IF(LEN(R$34&amp;$B279)&lt;&gt;20,"",IF(ISERROR(VLOOKUP(R$34&amp;$B279,'BASES DE DATOS'!$F$3:$J$1796,4,0))=TRUE,"",$B279&amp;" "&amp;VLOOKUP(R$34&amp;$B279,'BASES DE DATOS'!$F$3:$J$1796,4,0)))</f>
        <v>#REF!</v>
      </c>
      <c r="S279" t="e">
        <f>IF(LEN(S$34&amp;$B279)&lt;&gt;20,"",IF(ISERROR(VLOOKUP(S$34&amp;$B279,'BASES DE DATOS'!$F$3:$J$1796,4,0))=TRUE,"",$B279&amp;" "&amp;VLOOKUP(S$34&amp;$B279,'BASES DE DATOS'!$F$3:$J$1796,4,0)))</f>
        <v>#REF!</v>
      </c>
      <c r="T279" t="e">
        <f>IF(LEN(T$34&amp;$B279)&lt;&gt;20,"",IF(ISERROR(VLOOKUP(T$34&amp;$B279,'BASES DE DATOS'!$F$3:$J$1796,4,0))=TRUE,"",$B279&amp;" "&amp;VLOOKUP(T$34&amp;$B279,'BASES DE DATOS'!$F$3:$J$1796,4,0)))</f>
        <v>#REF!</v>
      </c>
      <c r="U279" t="e">
        <f>IF(LEN(U$34&amp;$B279)&lt;&gt;20,"",IF(ISERROR(VLOOKUP(U$34&amp;$B279,'BASES DE DATOS'!$F$3:$J$1796,4,0))=TRUE,"",$B279&amp;" "&amp;VLOOKUP(U$34&amp;$B279,'BASES DE DATOS'!$F$3:$J$1796,4,0)))</f>
        <v>#REF!</v>
      </c>
      <c r="V279" t="e">
        <f>IF(LEN(V$34&amp;$B279)&lt;&gt;20,"",IF(ISERROR(VLOOKUP(V$34&amp;$B279,'BASES DE DATOS'!$F$3:$J$1796,4,0))=TRUE,"",$B279&amp;" "&amp;VLOOKUP(V$34&amp;$B279,'BASES DE DATOS'!$F$3:$J$1796,4,0)))</f>
        <v>#REF!</v>
      </c>
    </row>
    <row r="280" spans="1:22" x14ac:dyDescent="0.2">
      <c r="A280">
        <f t="shared" si="2"/>
        <v>1503</v>
      </c>
      <c r="B280" s="2" t="s">
        <v>1510</v>
      </c>
      <c r="C280" t="e">
        <f>IF(LEN(C$34&amp;$B280)&lt;&gt;20,"",IF(ISERROR(VLOOKUP(C$34&amp;$B280,'BASES DE DATOS'!$F$3:$J$1796,4,0))=TRUE,"",$B280&amp;" "&amp;VLOOKUP(C$34&amp;$B280,'BASES DE DATOS'!$F$3:$J$1796,4,0)))</f>
        <v>#REF!</v>
      </c>
      <c r="D280" t="e">
        <f>IF(LEN(D$34&amp;$B280)&lt;&gt;20,"",IF(ISERROR(VLOOKUP(D$34&amp;$B280,'BASES DE DATOS'!$F$3:$J$1796,4,0))=TRUE,"",$B280&amp;" "&amp;VLOOKUP(D$34&amp;$B280,'BASES DE DATOS'!$F$3:$J$1796,4,0)))</f>
        <v>#REF!</v>
      </c>
      <c r="E280" t="e">
        <f>IF(LEN(E$34&amp;$B280)&lt;&gt;20,"",IF(ISERROR(VLOOKUP(E$34&amp;$B280,'BASES DE DATOS'!$F$3:$J$1796,4,0))=TRUE,"",$B280&amp;" "&amp;VLOOKUP(E$34&amp;$B280,'BASES DE DATOS'!$F$3:$J$1796,4,0)))</f>
        <v>#REF!</v>
      </c>
      <c r="F280" t="e">
        <f>IF(LEN(F$34&amp;$B280)&lt;&gt;20,"",IF(ISERROR(VLOOKUP(F$34&amp;$B280,'BASES DE DATOS'!$F$3:$J$1796,4,0))=TRUE,"",$B280&amp;" "&amp;VLOOKUP(F$34&amp;$B280,'BASES DE DATOS'!$F$3:$J$1796,4,0)))</f>
        <v>#REF!</v>
      </c>
      <c r="G280" t="e">
        <f>IF(LEN(G$34&amp;$B280)&lt;&gt;20,"",IF(ISERROR(VLOOKUP(G$34&amp;$B280,'BASES DE DATOS'!$F$3:$J$1796,4,0))=TRUE,"",$B280&amp;" "&amp;VLOOKUP(G$34&amp;$B280,'BASES DE DATOS'!$F$3:$J$1796,4,0)))</f>
        <v>#REF!</v>
      </c>
      <c r="H280" t="e">
        <f>IF(LEN(H$34&amp;$B280)&lt;&gt;20,"",IF(ISERROR(VLOOKUP(H$34&amp;$B280,'BASES DE DATOS'!$F$3:$J$1796,4,0))=TRUE,"",$B280&amp;" "&amp;VLOOKUP(H$34&amp;$B280,'BASES DE DATOS'!$F$3:$J$1796,4,0)))</f>
        <v>#REF!</v>
      </c>
      <c r="I280" t="e">
        <f>IF(LEN(I$34&amp;$B280)&lt;&gt;20,"",IF(ISERROR(VLOOKUP(I$34&amp;$B280,'BASES DE DATOS'!$F$3:$J$1796,4,0))=TRUE,"",$B280&amp;" "&amp;VLOOKUP(I$34&amp;$B280,'BASES DE DATOS'!$F$3:$J$1796,4,0)))</f>
        <v>#REF!</v>
      </c>
      <c r="J280" t="e">
        <f>IF(LEN(J$34&amp;$B280)&lt;&gt;20,"",IF(ISERROR(VLOOKUP(J$34&amp;$B280,'BASES DE DATOS'!$F$3:$J$1796,4,0))=TRUE,"",$B280&amp;" "&amp;VLOOKUP(J$34&amp;$B280,'BASES DE DATOS'!$F$3:$J$1796,4,0)))</f>
        <v>#REF!</v>
      </c>
      <c r="K280" t="e">
        <f>IF(LEN(K$34&amp;$B280)&lt;&gt;20,"",IF(ISERROR(VLOOKUP(K$34&amp;$B280,'BASES DE DATOS'!$F$3:$J$1796,4,0))=TRUE,"",$B280&amp;" "&amp;VLOOKUP(K$34&amp;$B280,'BASES DE DATOS'!$F$3:$J$1796,4,0)))</f>
        <v>#REF!</v>
      </c>
      <c r="L280" t="e">
        <f>IF(LEN(L$34&amp;$B280)&lt;&gt;20,"",IF(ISERROR(VLOOKUP(L$34&amp;$B280,'BASES DE DATOS'!$F$3:$J$1796,4,0))=TRUE,"",$B280&amp;" "&amp;VLOOKUP(L$34&amp;$B280,'BASES DE DATOS'!$F$3:$J$1796,4,0)))</f>
        <v>#REF!</v>
      </c>
      <c r="M280" t="e">
        <f>IF(LEN(M$34&amp;$B280)&lt;&gt;20,"",IF(ISERROR(VLOOKUP(M$34&amp;$B280,'BASES DE DATOS'!$F$3:$J$1796,4,0))=TRUE,"",$B280&amp;" "&amp;VLOOKUP(M$34&amp;$B280,'BASES DE DATOS'!$F$3:$J$1796,4,0)))</f>
        <v>#REF!</v>
      </c>
      <c r="N280" t="e">
        <f>IF(LEN(N$34&amp;$B280)&lt;&gt;20,"",IF(ISERROR(VLOOKUP(N$34&amp;$B280,'BASES DE DATOS'!$F$3:$J$1796,4,0))=TRUE,"",$B280&amp;" "&amp;VLOOKUP(N$34&amp;$B280,'BASES DE DATOS'!$F$3:$J$1796,4,0)))</f>
        <v>#REF!</v>
      </c>
      <c r="O280" t="e">
        <f>IF(LEN(O$34&amp;$B280)&lt;&gt;20,"",IF(ISERROR(VLOOKUP(O$34&amp;$B280,'BASES DE DATOS'!$F$3:$J$1796,4,0))=TRUE,"",$B280&amp;" "&amp;VLOOKUP(O$34&amp;$B280,'BASES DE DATOS'!$F$3:$J$1796,4,0)))</f>
        <v>#REF!</v>
      </c>
      <c r="P280" t="e">
        <f>IF(LEN(P$34&amp;$B280)&lt;&gt;20,"",IF(ISERROR(VLOOKUP(P$34&amp;$B280,'BASES DE DATOS'!$F$3:$J$1796,4,0))=TRUE,"",$B280&amp;" "&amp;VLOOKUP(P$34&amp;$B280,'BASES DE DATOS'!$F$3:$J$1796,4,0)))</f>
        <v>#REF!</v>
      </c>
      <c r="Q280" t="e">
        <f>IF(LEN(Q$34&amp;$B280)&lt;&gt;20,"",IF(ISERROR(VLOOKUP(Q$34&amp;$B280,'BASES DE DATOS'!$F$3:$J$1796,4,0))=TRUE,"",$B280&amp;" "&amp;VLOOKUP(Q$34&amp;$B280,'BASES DE DATOS'!$F$3:$J$1796,4,0)))</f>
        <v>#REF!</v>
      </c>
      <c r="R280" t="e">
        <f>IF(LEN(R$34&amp;$B280)&lt;&gt;20,"",IF(ISERROR(VLOOKUP(R$34&amp;$B280,'BASES DE DATOS'!$F$3:$J$1796,4,0))=TRUE,"",$B280&amp;" "&amp;VLOOKUP(R$34&amp;$B280,'BASES DE DATOS'!$F$3:$J$1796,4,0)))</f>
        <v>#REF!</v>
      </c>
      <c r="S280" t="e">
        <f>IF(LEN(S$34&amp;$B280)&lt;&gt;20,"",IF(ISERROR(VLOOKUP(S$34&amp;$B280,'BASES DE DATOS'!$F$3:$J$1796,4,0))=TRUE,"",$B280&amp;" "&amp;VLOOKUP(S$34&amp;$B280,'BASES DE DATOS'!$F$3:$J$1796,4,0)))</f>
        <v>#REF!</v>
      </c>
      <c r="T280" t="e">
        <f>IF(LEN(T$34&amp;$B280)&lt;&gt;20,"",IF(ISERROR(VLOOKUP(T$34&amp;$B280,'BASES DE DATOS'!$F$3:$J$1796,4,0))=TRUE,"",$B280&amp;" "&amp;VLOOKUP(T$34&amp;$B280,'BASES DE DATOS'!$F$3:$J$1796,4,0)))</f>
        <v>#REF!</v>
      </c>
      <c r="U280" t="e">
        <f>IF(LEN(U$34&amp;$B280)&lt;&gt;20,"",IF(ISERROR(VLOOKUP(U$34&amp;$B280,'BASES DE DATOS'!$F$3:$J$1796,4,0))=TRUE,"",$B280&amp;" "&amp;VLOOKUP(U$34&amp;$B280,'BASES DE DATOS'!$F$3:$J$1796,4,0)))</f>
        <v>#REF!</v>
      </c>
      <c r="V280" t="e">
        <f>IF(LEN(V$34&amp;$B280)&lt;&gt;20,"",IF(ISERROR(VLOOKUP(V$34&amp;$B280,'BASES DE DATOS'!$F$3:$J$1796,4,0))=TRUE,"",$B280&amp;" "&amp;VLOOKUP(V$34&amp;$B280,'BASES DE DATOS'!$F$3:$J$1796,4,0)))</f>
        <v>#REF!</v>
      </c>
    </row>
    <row r="281" spans="1:22" x14ac:dyDescent="0.2">
      <c r="A281">
        <f t="shared" si="2"/>
        <v>1509</v>
      </c>
      <c r="B281" s="2" t="s">
        <v>1511</v>
      </c>
      <c r="C281" t="e">
        <f>IF(LEN(C$34&amp;$B281)&lt;&gt;20,"",IF(ISERROR(VLOOKUP(C$34&amp;$B281,'BASES DE DATOS'!$F$3:$J$1796,4,0))=TRUE,"",$B281&amp;" "&amp;VLOOKUP(C$34&amp;$B281,'BASES DE DATOS'!$F$3:$J$1796,4,0)))</f>
        <v>#REF!</v>
      </c>
      <c r="D281" t="e">
        <f>IF(LEN(D$34&amp;$B281)&lt;&gt;20,"",IF(ISERROR(VLOOKUP(D$34&amp;$B281,'BASES DE DATOS'!$F$3:$J$1796,4,0))=TRUE,"",$B281&amp;" "&amp;VLOOKUP(D$34&amp;$B281,'BASES DE DATOS'!$F$3:$J$1796,4,0)))</f>
        <v>#REF!</v>
      </c>
      <c r="E281" t="e">
        <f>IF(LEN(E$34&amp;$B281)&lt;&gt;20,"",IF(ISERROR(VLOOKUP(E$34&amp;$B281,'BASES DE DATOS'!$F$3:$J$1796,4,0))=TRUE,"",$B281&amp;" "&amp;VLOOKUP(E$34&amp;$B281,'BASES DE DATOS'!$F$3:$J$1796,4,0)))</f>
        <v>#REF!</v>
      </c>
      <c r="F281" t="e">
        <f>IF(LEN(F$34&amp;$B281)&lt;&gt;20,"",IF(ISERROR(VLOOKUP(F$34&amp;$B281,'BASES DE DATOS'!$F$3:$J$1796,4,0))=TRUE,"",$B281&amp;" "&amp;VLOOKUP(F$34&amp;$B281,'BASES DE DATOS'!$F$3:$J$1796,4,0)))</f>
        <v>#REF!</v>
      </c>
      <c r="G281" t="e">
        <f>IF(LEN(G$34&amp;$B281)&lt;&gt;20,"",IF(ISERROR(VLOOKUP(G$34&amp;$B281,'BASES DE DATOS'!$F$3:$J$1796,4,0))=TRUE,"",$B281&amp;" "&amp;VLOOKUP(G$34&amp;$B281,'BASES DE DATOS'!$F$3:$J$1796,4,0)))</f>
        <v>#REF!</v>
      </c>
      <c r="H281" t="e">
        <f>IF(LEN(H$34&amp;$B281)&lt;&gt;20,"",IF(ISERROR(VLOOKUP(H$34&amp;$B281,'BASES DE DATOS'!$F$3:$J$1796,4,0))=TRUE,"",$B281&amp;" "&amp;VLOOKUP(H$34&amp;$B281,'BASES DE DATOS'!$F$3:$J$1796,4,0)))</f>
        <v>#REF!</v>
      </c>
      <c r="I281" t="e">
        <f>IF(LEN(I$34&amp;$B281)&lt;&gt;20,"",IF(ISERROR(VLOOKUP(I$34&amp;$B281,'BASES DE DATOS'!$F$3:$J$1796,4,0))=TRUE,"",$B281&amp;" "&amp;VLOOKUP(I$34&amp;$B281,'BASES DE DATOS'!$F$3:$J$1796,4,0)))</f>
        <v>#REF!</v>
      </c>
      <c r="J281" t="e">
        <f>IF(LEN(J$34&amp;$B281)&lt;&gt;20,"",IF(ISERROR(VLOOKUP(J$34&amp;$B281,'BASES DE DATOS'!$F$3:$J$1796,4,0))=TRUE,"",$B281&amp;" "&amp;VLOOKUP(J$34&amp;$B281,'BASES DE DATOS'!$F$3:$J$1796,4,0)))</f>
        <v>#REF!</v>
      </c>
      <c r="K281" t="e">
        <f>IF(LEN(K$34&amp;$B281)&lt;&gt;20,"",IF(ISERROR(VLOOKUP(K$34&amp;$B281,'BASES DE DATOS'!$F$3:$J$1796,4,0))=TRUE,"",$B281&amp;" "&amp;VLOOKUP(K$34&amp;$B281,'BASES DE DATOS'!$F$3:$J$1796,4,0)))</f>
        <v>#REF!</v>
      </c>
      <c r="L281" t="e">
        <f>IF(LEN(L$34&amp;$B281)&lt;&gt;20,"",IF(ISERROR(VLOOKUP(L$34&amp;$B281,'BASES DE DATOS'!$F$3:$J$1796,4,0))=TRUE,"",$B281&amp;" "&amp;VLOOKUP(L$34&amp;$B281,'BASES DE DATOS'!$F$3:$J$1796,4,0)))</f>
        <v>#REF!</v>
      </c>
      <c r="M281" t="e">
        <f>IF(LEN(M$34&amp;$B281)&lt;&gt;20,"",IF(ISERROR(VLOOKUP(M$34&amp;$B281,'BASES DE DATOS'!$F$3:$J$1796,4,0))=TRUE,"",$B281&amp;" "&amp;VLOOKUP(M$34&amp;$B281,'BASES DE DATOS'!$F$3:$J$1796,4,0)))</f>
        <v>#REF!</v>
      </c>
      <c r="N281" t="e">
        <f>IF(LEN(N$34&amp;$B281)&lt;&gt;20,"",IF(ISERROR(VLOOKUP(N$34&amp;$B281,'BASES DE DATOS'!$F$3:$J$1796,4,0))=TRUE,"",$B281&amp;" "&amp;VLOOKUP(N$34&amp;$B281,'BASES DE DATOS'!$F$3:$J$1796,4,0)))</f>
        <v>#REF!</v>
      </c>
      <c r="O281" t="e">
        <f>IF(LEN(O$34&amp;$B281)&lt;&gt;20,"",IF(ISERROR(VLOOKUP(O$34&amp;$B281,'BASES DE DATOS'!$F$3:$J$1796,4,0))=TRUE,"",$B281&amp;" "&amp;VLOOKUP(O$34&amp;$B281,'BASES DE DATOS'!$F$3:$J$1796,4,0)))</f>
        <v>#REF!</v>
      </c>
      <c r="P281" t="e">
        <f>IF(LEN(P$34&amp;$B281)&lt;&gt;20,"",IF(ISERROR(VLOOKUP(P$34&amp;$B281,'BASES DE DATOS'!$F$3:$J$1796,4,0))=TRUE,"",$B281&amp;" "&amp;VLOOKUP(P$34&amp;$B281,'BASES DE DATOS'!$F$3:$J$1796,4,0)))</f>
        <v>#REF!</v>
      </c>
      <c r="Q281" t="e">
        <f>IF(LEN(Q$34&amp;$B281)&lt;&gt;20,"",IF(ISERROR(VLOOKUP(Q$34&amp;$B281,'BASES DE DATOS'!$F$3:$J$1796,4,0))=TRUE,"",$B281&amp;" "&amp;VLOOKUP(Q$34&amp;$B281,'BASES DE DATOS'!$F$3:$J$1796,4,0)))</f>
        <v>#REF!</v>
      </c>
      <c r="R281" t="e">
        <f>IF(LEN(R$34&amp;$B281)&lt;&gt;20,"",IF(ISERROR(VLOOKUP(R$34&amp;$B281,'BASES DE DATOS'!$F$3:$J$1796,4,0))=TRUE,"",$B281&amp;" "&amp;VLOOKUP(R$34&amp;$B281,'BASES DE DATOS'!$F$3:$J$1796,4,0)))</f>
        <v>#REF!</v>
      </c>
      <c r="S281" t="e">
        <f>IF(LEN(S$34&amp;$B281)&lt;&gt;20,"",IF(ISERROR(VLOOKUP(S$34&amp;$B281,'BASES DE DATOS'!$F$3:$J$1796,4,0))=TRUE,"",$B281&amp;" "&amp;VLOOKUP(S$34&amp;$B281,'BASES DE DATOS'!$F$3:$J$1796,4,0)))</f>
        <v>#REF!</v>
      </c>
      <c r="T281" t="e">
        <f>IF(LEN(T$34&amp;$B281)&lt;&gt;20,"",IF(ISERROR(VLOOKUP(T$34&amp;$B281,'BASES DE DATOS'!$F$3:$J$1796,4,0))=TRUE,"",$B281&amp;" "&amp;VLOOKUP(T$34&amp;$B281,'BASES DE DATOS'!$F$3:$J$1796,4,0)))</f>
        <v>#REF!</v>
      </c>
      <c r="U281" t="e">
        <f>IF(LEN(U$34&amp;$B281)&lt;&gt;20,"",IF(ISERROR(VLOOKUP(U$34&amp;$B281,'BASES DE DATOS'!$F$3:$J$1796,4,0))=TRUE,"",$B281&amp;" "&amp;VLOOKUP(U$34&amp;$B281,'BASES DE DATOS'!$F$3:$J$1796,4,0)))</f>
        <v>#REF!</v>
      </c>
      <c r="V281" t="e">
        <f>IF(LEN(V$34&amp;$B281)&lt;&gt;20,"",IF(ISERROR(VLOOKUP(V$34&amp;$B281,'BASES DE DATOS'!$F$3:$J$1796,4,0))=TRUE,"",$B281&amp;" "&amp;VLOOKUP(V$34&amp;$B281,'BASES DE DATOS'!$F$3:$J$1796,4,0)))</f>
        <v>#REF!</v>
      </c>
    </row>
    <row r="282" spans="1:22" x14ac:dyDescent="0.2">
      <c r="A282">
        <f t="shared" si="2"/>
        <v>1515</v>
      </c>
      <c r="B282" s="2" t="s">
        <v>1512</v>
      </c>
      <c r="C282" t="e">
        <f>IF(LEN(C$34&amp;$B282)&lt;&gt;20,"",IF(ISERROR(VLOOKUP(C$34&amp;$B282,'BASES DE DATOS'!$F$3:$J$1796,4,0))=TRUE,"",$B282&amp;" "&amp;VLOOKUP(C$34&amp;$B282,'BASES DE DATOS'!$F$3:$J$1796,4,0)))</f>
        <v>#REF!</v>
      </c>
      <c r="D282" t="e">
        <f>IF(LEN(D$34&amp;$B282)&lt;&gt;20,"",IF(ISERROR(VLOOKUP(D$34&amp;$B282,'BASES DE DATOS'!$F$3:$J$1796,4,0))=TRUE,"",$B282&amp;" "&amp;VLOOKUP(D$34&amp;$B282,'BASES DE DATOS'!$F$3:$J$1796,4,0)))</f>
        <v>#REF!</v>
      </c>
      <c r="E282" t="e">
        <f>IF(LEN(E$34&amp;$B282)&lt;&gt;20,"",IF(ISERROR(VLOOKUP(E$34&amp;$B282,'BASES DE DATOS'!$F$3:$J$1796,4,0))=TRUE,"",$B282&amp;" "&amp;VLOOKUP(E$34&amp;$B282,'BASES DE DATOS'!$F$3:$J$1796,4,0)))</f>
        <v>#REF!</v>
      </c>
      <c r="F282" t="e">
        <f>IF(LEN(F$34&amp;$B282)&lt;&gt;20,"",IF(ISERROR(VLOOKUP(F$34&amp;$B282,'BASES DE DATOS'!$F$3:$J$1796,4,0))=TRUE,"",$B282&amp;" "&amp;VLOOKUP(F$34&amp;$B282,'BASES DE DATOS'!$F$3:$J$1796,4,0)))</f>
        <v>#REF!</v>
      </c>
      <c r="G282" t="e">
        <f>IF(LEN(G$34&amp;$B282)&lt;&gt;20,"",IF(ISERROR(VLOOKUP(G$34&amp;$B282,'BASES DE DATOS'!$F$3:$J$1796,4,0))=TRUE,"",$B282&amp;" "&amp;VLOOKUP(G$34&amp;$B282,'BASES DE DATOS'!$F$3:$J$1796,4,0)))</f>
        <v>#REF!</v>
      </c>
      <c r="H282" t="e">
        <f>IF(LEN(H$34&amp;$B282)&lt;&gt;20,"",IF(ISERROR(VLOOKUP(H$34&amp;$B282,'BASES DE DATOS'!$F$3:$J$1796,4,0))=TRUE,"",$B282&amp;" "&amp;VLOOKUP(H$34&amp;$B282,'BASES DE DATOS'!$F$3:$J$1796,4,0)))</f>
        <v>#REF!</v>
      </c>
      <c r="I282" t="e">
        <f>IF(LEN(I$34&amp;$B282)&lt;&gt;20,"",IF(ISERROR(VLOOKUP(I$34&amp;$B282,'BASES DE DATOS'!$F$3:$J$1796,4,0))=TRUE,"",$B282&amp;" "&amp;VLOOKUP(I$34&amp;$B282,'BASES DE DATOS'!$F$3:$J$1796,4,0)))</f>
        <v>#REF!</v>
      </c>
      <c r="J282" t="e">
        <f>IF(LEN(J$34&amp;$B282)&lt;&gt;20,"",IF(ISERROR(VLOOKUP(J$34&amp;$B282,'BASES DE DATOS'!$F$3:$J$1796,4,0))=TRUE,"",$B282&amp;" "&amp;VLOOKUP(J$34&amp;$B282,'BASES DE DATOS'!$F$3:$J$1796,4,0)))</f>
        <v>#REF!</v>
      </c>
      <c r="K282" t="e">
        <f>IF(LEN(K$34&amp;$B282)&lt;&gt;20,"",IF(ISERROR(VLOOKUP(K$34&amp;$B282,'BASES DE DATOS'!$F$3:$J$1796,4,0))=TRUE,"",$B282&amp;" "&amp;VLOOKUP(K$34&amp;$B282,'BASES DE DATOS'!$F$3:$J$1796,4,0)))</f>
        <v>#REF!</v>
      </c>
      <c r="L282" t="e">
        <f>IF(LEN(L$34&amp;$B282)&lt;&gt;20,"",IF(ISERROR(VLOOKUP(L$34&amp;$B282,'BASES DE DATOS'!$F$3:$J$1796,4,0))=TRUE,"",$B282&amp;" "&amp;VLOOKUP(L$34&amp;$B282,'BASES DE DATOS'!$F$3:$J$1796,4,0)))</f>
        <v>#REF!</v>
      </c>
      <c r="M282" t="e">
        <f>IF(LEN(M$34&amp;$B282)&lt;&gt;20,"",IF(ISERROR(VLOOKUP(M$34&amp;$B282,'BASES DE DATOS'!$F$3:$J$1796,4,0))=TRUE,"",$B282&amp;" "&amp;VLOOKUP(M$34&amp;$B282,'BASES DE DATOS'!$F$3:$J$1796,4,0)))</f>
        <v>#REF!</v>
      </c>
      <c r="N282" t="e">
        <f>IF(LEN(N$34&amp;$B282)&lt;&gt;20,"",IF(ISERROR(VLOOKUP(N$34&amp;$B282,'BASES DE DATOS'!$F$3:$J$1796,4,0))=TRUE,"",$B282&amp;" "&amp;VLOOKUP(N$34&amp;$B282,'BASES DE DATOS'!$F$3:$J$1796,4,0)))</f>
        <v>#REF!</v>
      </c>
      <c r="O282" t="e">
        <f>IF(LEN(O$34&amp;$B282)&lt;&gt;20,"",IF(ISERROR(VLOOKUP(O$34&amp;$B282,'BASES DE DATOS'!$F$3:$J$1796,4,0))=TRUE,"",$B282&amp;" "&amp;VLOOKUP(O$34&amp;$B282,'BASES DE DATOS'!$F$3:$J$1796,4,0)))</f>
        <v>#REF!</v>
      </c>
      <c r="P282" t="e">
        <f>IF(LEN(P$34&amp;$B282)&lt;&gt;20,"",IF(ISERROR(VLOOKUP(P$34&amp;$B282,'BASES DE DATOS'!$F$3:$J$1796,4,0))=TRUE,"",$B282&amp;" "&amp;VLOOKUP(P$34&amp;$B282,'BASES DE DATOS'!$F$3:$J$1796,4,0)))</f>
        <v>#REF!</v>
      </c>
      <c r="Q282" t="e">
        <f>IF(LEN(Q$34&amp;$B282)&lt;&gt;20,"",IF(ISERROR(VLOOKUP(Q$34&amp;$B282,'BASES DE DATOS'!$F$3:$J$1796,4,0))=TRUE,"",$B282&amp;" "&amp;VLOOKUP(Q$34&amp;$B282,'BASES DE DATOS'!$F$3:$J$1796,4,0)))</f>
        <v>#REF!</v>
      </c>
      <c r="R282" t="e">
        <f>IF(LEN(R$34&amp;$B282)&lt;&gt;20,"",IF(ISERROR(VLOOKUP(R$34&amp;$B282,'BASES DE DATOS'!$F$3:$J$1796,4,0))=TRUE,"",$B282&amp;" "&amp;VLOOKUP(R$34&amp;$B282,'BASES DE DATOS'!$F$3:$J$1796,4,0)))</f>
        <v>#REF!</v>
      </c>
      <c r="S282" t="e">
        <f>IF(LEN(S$34&amp;$B282)&lt;&gt;20,"",IF(ISERROR(VLOOKUP(S$34&amp;$B282,'BASES DE DATOS'!$F$3:$J$1796,4,0))=TRUE,"",$B282&amp;" "&amp;VLOOKUP(S$34&amp;$B282,'BASES DE DATOS'!$F$3:$J$1796,4,0)))</f>
        <v>#REF!</v>
      </c>
      <c r="T282" t="e">
        <f>IF(LEN(T$34&amp;$B282)&lt;&gt;20,"",IF(ISERROR(VLOOKUP(T$34&amp;$B282,'BASES DE DATOS'!$F$3:$J$1796,4,0))=TRUE,"",$B282&amp;" "&amp;VLOOKUP(T$34&amp;$B282,'BASES DE DATOS'!$F$3:$J$1796,4,0)))</f>
        <v>#REF!</v>
      </c>
      <c r="U282" t="e">
        <f>IF(LEN(U$34&amp;$B282)&lt;&gt;20,"",IF(ISERROR(VLOOKUP(U$34&amp;$B282,'BASES DE DATOS'!$F$3:$J$1796,4,0))=TRUE,"",$B282&amp;" "&amp;VLOOKUP(U$34&amp;$B282,'BASES DE DATOS'!$F$3:$J$1796,4,0)))</f>
        <v>#REF!</v>
      </c>
      <c r="V282" t="e">
        <f>IF(LEN(V$34&amp;$B282)&lt;&gt;20,"",IF(ISERROR(VLOOKUP(V$34&amp;$B282,'BASES DE DATOS'!$F$3:$J$1796,4,0))=TRUE,"",$B282&amp;" "&amp;VLOOKUP(V$34&amp;$B282,'BASES DE DATOS'!$F$3:$J$1796,4,0)))</f>
        <v>#REF!</v>
      </c>
    </row>
    <row r="283" spans="1:22" x14ac:dyDescent="0.2">
      <c r="A283">
        <f t="shared" si="2"/>
        <v>1521</v>
      </c>
      <c r="B283" s="2" t="s">
        <v>1513</v>
      </c>
      <c r="C283" t="e">
        <f>IF(LEN(C$34&amp;$B283)&lt;&gt;20,"",IF(ISERROR(VLOOKUP(C$34&amp;$B283,'BASES DE DATOS'!$F$3:$J$1796,4,0))=TRUE,"",$B283&amp;" "&amp;VLOOKUP(C$34&amp;$B283,'BASES DE DATOS'!$F$3:$J$1796,4,0)))</f>
        <v>#REF!</v>
      </c>
      <c r="D283" t="e">
        <f>IF(LEN(D$34&amp;$B283)&lt;&gt;20,"",IF(ISERROR(VLOOKUP(D$34&amp;$B283,'BASES DE DATOS'!$F$3:$J$1796,4,0))=TRUE,"",$B283&amp;" "&amp;VLOOKUP(D$34&amp;$B283,'BASES DE DATOS'!$F$3:$J$1796,4,0)))</f>
        <v>#REF!</v>
      </c>
      <c r="E283" t="e">
        <f>IF(LEN(E$34&amp;$B283)&lt;&gt;20,"",IF(ISERROR(VLOOKUP(E$34&amp;$B283,'BASES DE DATOS'!$F$3:$J$1796,4,0))=TRUE,"",$B283&amp;" "&amp;VLOOKUP(E$34&amp;$B283,'BASES DE DATOS'!$F$3:$J$1796,4,0)))</f>
        <v>#REF!</v>
      </c>
      <c r="F283" t="e">
        <f>IF(LEN(F$34&amp;$B283)&lt;&gt;20,"",IF(ISERROR(VLOOKUP(F$34&amp;$B283,'BASES DE DATOS'!$F$3:$J$1796,4,0))=TRUE,"",$B283&amp;" "&amp;VLOOKUP(F$34&amp;$B283,'BASES DE DATOS'!$F$3:$J$1796,4,0)))</f>
        <v>#REF!</v>
      </c>
      <c r="G283" t="e">
        <f>IF(LEN(G$34&amp;$B283)&lt;&gt;20,"",IF(ISERROR(VLOOKUP(G$34&amp;$B283,'BASES DE DATOS'!$F$3:$J$1796,4,0))=TRUE,"",$B283&amp;" "&amp;VLOOKUP(G$34&amp;$B283,'BASES DE DATOS'!$F$3:$J$1796,4,0)))</f>
        <v>#REF!</v>
      </c>
      <c r="H283" t="e">
        <f>IF(LEN(H$34&amp;$B283)&lt;&gt;20,"",IF(ISERROR(VLOOKUP(H$34&amp;$B283,'BASES DE DATOS'!$F$3:$J$1796,4,0))=TRUE,"",$B283&amp;" "&amp;VLOOKUP(H$34&amp;$B283,'BASES DE DATOS'!$F$3:$J$1796,4,0)))</f>
        <v>#REF!</v>
      </c>
      <c r="I283" t="e">
        <f>IF(LEN(I$34&amp;$B283)&lt;&gt;20,"",IF(ISERROR(VLOOKUP(I$34&amp;$B283,'BASES DE DATOS'!$F$3:$J$1796,4,0))=TRUE,"",$B283&amp;" "&amp;VLOOKUP(I$34&amp;$B283,'BASES DE DATOS'!$F$3:$J$1796,4,0)))</f>
        <v>#REF!</v>
      </c>
      <c r="J283" t="e">
        <f>IF(LEN(J$34&amp;$B283)&lt;&gt;20,"",IF(ISERROR(VLOOKUP(J$34&amp;$B283,'BASES DE DATOS'!$F$3:$J$1796,4,0))=TRUE,"",$B283&amp;" "&amp;VLOOKUP(J$34&amp;$B283,'BASES DE DATOS'!$F$3:$J$1796,4,0)))</f>
        <v>#REF!</v>
      </c>
      <c r="K283" t="e">
        <f>IF(LEN(K$34&amp;$B283)&lt;&gt;20,"",IF(ISERROR(VLOOKUP(K$34&amp;$B283,'BASES DE DATOS'!$F$3:$J$1796,4,0))=TRUE,"",$B283&amp;" "&amp;VLOOKUP(K$34&amp;$B283,'BASES DE DATOS'!$F$3:$J$1796,4,0)))</f>
        <v>#REF!</v>
      </c>
      <c r="L283" t="e">
        <f>IF(LEN(L$34&amp;$B283)&lt;&gt;20,"",IF(ISERROR(VLOOKUP(L$34&amp;$B283,'BASES DE DATOS'!$F$3:$J$1796,4,0))=TRUE,"",$B283&amp;" "&amp;VLOOKUP(L$34&amp;$B283,'BASES DE DATOS'!$F$3:$J$1796,4,0)))</f>
        <v>#REF!</v>
      </c>
      <c r="M283" t="e">
        <f>IF(LEN(M$34&amp;$B283)&lt;&gt;20,"",IF(ISERROR(VLOOKUP(M$34&amp;$B283,'BASES DE DATOS'!$F$3:$J$1796,4,0))=TRUE,"",$B283&amp;" "&amp;VLOOKUP(M$34&amp;$B283,'BASES DE DATOS'!$F$3:$J$1796,4,0)))</f>
        <v>#REF!</v>
      </c>
      <c r="N283" t="e">
        <f>IF(LEN(N$34&amp;$B283)&lt;&gt;20,"",IF(ISERROR(VLOOKUP(N$34&amp;$B283,'BASES DE DATOS'!$F$3:$J$1796,4,0))=TRUE,"",$B283&amp;" "&amp;VLOOKUP(N$34&amp;$B283,'BASES DE DATOS'!$F$3:$J$1796,4,0)))</f>
        <v>#REF!</v>
      </c>
      <c r="O283" t="e">
        <f>IF(LEN(O$34&amp;$B283)&lt;&gt;20,"",IF(ISERROR(VLOOKUP(O$34&amp;$B283,'BASES DE DATOS'!$F$3:$J$1796,4,0))=TRUE,"",$B283&amp;" "&amp;VLOOKUP(O$34&amp;$B283,'BASES DE DATOS'!$F$3:$J$1796,4,0)))</f>
        <v>#REF!</v>
      </c>
      <c r="P283" t="e">
        <f>IF(LEN(P$34&amp;$B283)&lt;&gt;20,"",IF(ISERROR(VLOOKUP(P$34&amp;$B283,'BASES DE DATOS'!$F$3:$J$1796,4,0))=TRUE,"",$B283&amp;" "&amp;VLOOKUP(P$34&amp;$B283,'BASES DE DATOS'!$F$3:$J$1796,4,0)))</f>
        <v>#REF!</v>
      </c>
      <c r="Q283" t="e">
        <f>IF(LEN(Q$34&amp;$B283)&lt;&gt;20,"",IF(ISERROR(VLOOKUP(Q$34&amp;$B283,'BASES DE DATOS'!$F$3:$J$1796,4,0))=TRUE,"",$B283&amp;" "&amp;VLOOKUP(Q$34&amp;$B283,'BASES DE DATOS'!$F$3:$J$1796,4,0)))</f>
        <v>#REF!</v>
      </c>
      <c r="R283" t="e">
        <f>IF(LEN(R$34&amp;$B283)&lt;&gt;20,"",IF(ISERROR(VLOOKUP(R$34&amp;$B283,'BASES DE DATOS'!$F$3:$J$1796,4,0))=TRUE,"",$B283&amp;" "&amp;VLOOKUP(R$34&amp;$B283,'BASES DE DATOS'!$F$3:$J$1796,4,0)))</f>
        <v>#REF!</v>
      </c>
      <c r="S283" t="e">
        <f>IF(LEN(S$34&amp;$B283)&lt;&gt;20,"",IF(ISERROR(VLOOKUP(S$34&amp;$B283,'BASES DE DATOS'!$F$3:$J$1796,4,0))=TRUE,"",$B283&amp;" "&amp;VLOOKUP(S$34&amp;$B283,'BASES DE DATOS'!$F$3:$J$1796,4,0)))</f>
        <v>#REF!</v>
      </c>
      <c r="T283" t="e">
        <f>IF(LEN(T$34&amp;$B283)&lt;&gt;20,"",IF(ISERROR(VLOOKUP(T$34&amp;$B283,'BASES DE DATOS'!$F$3:$J$1796,4,0))=TRUE,"",$B283&amp;" "&amp;VLOOKUP(T$34&amp;$B283,'BASES DE DATOS'!$F$3:$J$1796,4,0)))</f>
        <v>#REF!</v>
      </c>
      <c r="U283" t="e">
        <f>IF(LEN(U$34&amp;$B283)&lt;&gt;20,"",IF(ISERROR(VLOOKUP(U$34&amp;$B283,'BASES DE DATOS'!$F$3:$J$1796,4,0))=TRUE,"",$B283&amp;" "&amp;VLOOKUP(U$34&amp;$B283,'BASES DE DATOS'!$F$3:$J$1796,4,0)))</f>
        <v>#REF!</v>
      </c>
      <c r="V283" t="e">
        <f>IF(LEN(V$34&amp;$B283)&lt;&gt;20,"",IF(ISERROR(VLOOKUP(V$34&amp;$B283,'BASES DE DATOS'!$F$3:$J$1796,4,0))=TRUE,"",$B283&amp;" "&amp;VLOOKUP(V$34&amp;$B283,'BASES DE DATOS'!$F$3:$J$1796,4,0)))</f>
        <v>#REF!</v>
      </c>
    </row>
    <row r="284" spans="1:22" x14ac:dyDescent="0.2">
      <c r="A284">
        <f t="shared" si="2"/>
        <v>1527</v>
      </c>
      <c r="B284" s="2" t="s">
        <v>1514</v>
      </c>
      <c r="C284" t="e">
        <f>IF(LEN(C$34&amp;$B284)&lt;&gt;20,"",IF(ISERROR(VLOOKUP(C$34&amp;$B284,'BASES DE DATOS'!$F$3:$J$1796,4,0))=TRUE,"",$B284&amp;" "&amp;VLOOKUP(C$34&amp;$B284,'BASES DE DATOS'!$F$3:$J$1796,4,0)))</f>
        <v>#REF!</v>
      </c>
      <c r="D284" t="e">
        <f>IF(LEN(D$34&amp;$B284)&lt;&gt;20,"",IF(ISERROR(VLOOKUP(D$34&amp;$B284,'BASES DE DATOS'!$F$3:$J$1796,4,0))=TRUE,"",$B284&amp;" "&amp;VLOOKUP(D$34&amp;$B284,'BASES DE DATOS'!$F$3:$J$1796,4,0)))</f>
        <v>#REF!</v>
      </c>
      <c r="E284" t="e">
        <f>IF(LEN(E$34&amp;$B284)&lt;&gt;20,"",IF(ISERROR(VLOOKUP(E$34&amp;$B284,'BASES DE DATOS'!$F$3:$J$1796,4,0))=TRUE,"",$B284&amp;" "&amp;VLOOKUP(E$34&amp;$B284,'BASES DE DATOS'!$F$3:$J$1796,4,0)))</f>
        <v>#REF!</v>
      </c>
      <c r="F284" t="e">
        <f>IF(LEN(F$34&amp;$B284)&lt;&gt;20,"",IF(ISERROR(VLOOKUP(F$34&amp;$B284,'BASES DE DATOS'!$F$3:$J$1796,4,0))=TRUE,"",$B284&amp;" "&amp;VLOOKUP(F$34&amp;$B284,'BASES DE DATOS'!$F$3:$J$1796,4,0)))</f>
        <v>#REF!</v>
      </c>
      <c r="G284" t="e">
        <f>IF(LEN(G$34&amp;$B284)&lt;&gt;20,"",IF(ISERROR(VLOOKUP(G$34&amp;$B284,'BASES DE DATOS'!$F$3:$J$1796,4,0))=TRUE,"",$B284&amp;" "&amp;VLOOKUP(G$34&amp;$B284,'BASES DE DATOS'!$F$3:$J$1796,4,0)))</f>
        <v>#REF!</v>
      </c>
      <c r="H284" t="e">
        <f>IF(LEN(H$34&amp;$B284)&lt;&gt;20,"",IF(ISERROR(VLOOKUP(H$34&amp;$B284,'BASES DE DATOS'!$F$3:$J$1796,4,0))=TRUE,"",$B284&amp;" "&amp;VLOOKUP(H$34&amp;$B284,'BASES DE DATOS'!$F$3:$J$1796,4,0)))</f>
        <v>#REF!</v>
      </c>
      <c r="I284" t="e">
        <f>IF(LEN(I$34&amp;$B284)&lt;&gt;20,"",IF(ISERROR(VLOOKUP(I$34&amp;$B284,'BASES DE DATOS'!$F$3:$J$1796,4,0))=TRUE,"",$B284&amp;" "&amp;VLOOKUP(I$34&amp;$B284,'BASES DE DATOS'!$F$3:$J$1796,4,0)))</f>
        <v>#REF!</v>
      </c>
      <c r="J284" t="e">
        <f>IF(LEN(J$34&amp;$B284)&lt;&gt;20,"",IF(ISERROR(VLOOKUP(J$34&amp;$B284,'BASES DE DATOS'!$F$3:$J$1796,4,0))=TRUE,"",$B284&amp;" "&amp;VLOOKUP(J$34&amp;$B284,'BASES DE DATOS'!$F$3:$J$1796,4,0)))</f>
        <v>#REF!</v>
      </c>
      <c r="K284" t="e">
        <f>IF(LEN(K$34&amp;$B284)&lt;&gt;20,"",IF(ISERROR(VLOOKUP(K$34&amp;$B284,'BASES DE DATOS'!$F$3:$J$1796,4,0))=TRUE,"",$B284&amp;" "&amp;VLOOKUP(K$34&amp;$B284,'BASES DE DATOS'!$F$3:$J$1796,4,0)))</f>
        <v>#REF!</v>
      </c>
      <c r="L284" t="e">
        <f>IF(LEN(L$34&amp;$B284)&lt;&gt;20,"",IF(ISERROR(VLOOKUP(L$34&amp;$B284,'BASES DE DATOS'!$F$3:$J$1796,4,0))=TRUE,"",$B284&amp;" "&amp;VLOOKUP(L$34&amp;$B284,'BASES DE DATOS'!$F$3:$J$1796,4,0)))</f>
        <v>#REF!</v>
      </c>
      <c r="M284" t="e">
        <f>IF(LEN(M$34&amp;$B284)&lt;&gt;20,"",IF(ISERROR(VLOOKUP(M$34&amp;$B284,'BASES DE DATOS'!$F$3:$J$1796,4,0))=TRUE,"",$B284&amp;" "&amp;VLOOKUP(M$34&amp;$B284,'BASES DE DATOS'!$F$3:$J$1796,4,0)))</f>
        <v>#REF!</v>
      </c>
      <c r="N284" t="e">
        <f>IF(LEN(N$34&amp;$B284)&lt;&gt;20,"",IF(ISERROR(VLOOKUP(N$34&amp;$B284,'BASES DE DATOS'!$F$3:$J$1796,4,0))=TRUE,"",$B284&amp;" "&amp;VLOOKUP(N$34&amp;$B284,'BASES DE DATOS'!$F$3:$J$1796,4,0)))</f>
        <v>#REF!</v>
      </c>
      <c r="O284" t="e">
        <f>IF(LEN(O$34&amp;$B284)&lt;&gt;20,"",IF(ISERROR(VLOOKUP(O$34&amp;$B284,'BASES DE DATOS'!$F$3:$J$1796,4,0))=TRUE,"",$B284&amp;" "&amp;VLOOKUP(O$34&amp;$B284,'BASES DE DATOS'!$F$3:$J$1796,4,0)))</f>
        <v>#REF!</v>
      </c>
      <c r="P284" t="e">
        <f>IF(LEN(P$34&amp;$B284)&lt;&gt;20,"",IF(ISERROR(VLOOKUP(P$34&amp;$B284,'BASES DE DATOS'!$F$3:$J$1796,4,0))=TRUE,"",$B284&amp;" "&amp;VLOOKUP(P$34&amp;$B284,'BASES DE DATOS'!$F$3:$J$1796,4,0)))</f>
        <v>#REF!</v>
      </c>
      <c r="Q284" t="e">
        <f>IF(LEN(Q$34&amp;$B284)&lt;&gt;20,"",IF(ISERROR(VLOOKUP(Q$34&amp;$B284,'BASES DE DATOS'!$F$3:$J$1796,4,0))=TRUE,"",$B284&amp;" "&amp;VLOOKUP(Q$34&amp;$B284,'BASES DE DATOS'!$F$3:$J$1796,4,0)))</f>
        <v>#REF!</v>
      </c>
      <c r="R284" t="e">
        <f>IF(LEN(R$34&amp;$B284)&lt;&gt;20,"",IF(ISERROR(VLOOKUP(R$34&amp;$B284,'BASES DE DATOS'!$F$3:$J$1796,4,0))=TRUE,"",$B284&amp;" "&amp;VLOOKUP(R$34&amp;$B284,'BASES DE DATOS'!$F$3:$J$1796,4,0)))</f>
        <v>#REF!</v>
      </c>
      <c r="S284" t="e">
        <f>IF(LEN(S$34&amp;$B284)&lt;&gt;20,"",IF(ISERROR(VLOOKUP(S$34&amp;$B284,'BASES DE DATOS'!$F$3:$J$1796,4,0))=TRUE,"",$B284&amp;" "&amp;VLOOKUP(S$34&amp;$B284,'BASES DE DATOS'!$F$3:$J$1796,4,0)))</f>
        <v>#REF!</v>
      </c>
      <c r="T284" t="e">
        <f>IF(LEN(T$34&amp;$B284)&lt;&gt;20,"",IF(ISERROR(VLOOKUP(T$34&amp;$B284,'BASES DE DATOS'!$F$3:$J$1796,4,0))=TRUE,"",$B284&amp;" "&amp;VLOOKUP(T$34&amp;$B284,'BASES DE DATOS'!$F$3:$J$1796,4,0)))</f>
        <v>#REF!</v>
      </c>
      <c r="U284" t="e">
        <f>IF(LEN(U$34&amp;$B284)&lt;&gt;20,"",IF(ISERROR(VLOOKUP(U$34&amp;$B284,'BASES DE DATOS'!$F$3:$J$1796,4,0))=TRUE,"",$B284&amp;" "&amp;VLOOKUP(U$34&amp;$B284,'BASES DE DATOS'!$F$3:$J$1796,4,0)))</f>
        <v>#REF!</v>
      </c>
      <c r="V284" t="e">
        <f>IF(LEN(V$34&amp;$B284)&lt;&gt;20,"",IF(ISERROR(VLOOKUP(V$34&amp;$B284,'BASES DE DATOS'!$F$3:$J$1796,4,0))=TRUE,"",$B284&amp;" "&amp;VLOOKUP(V$34&amp;$B284,'BASES DE DATOS'!$F$3:$J$1796,4,0)))</f>
        <v>#REF!</v>
      </c>
    </row>
    <row r="285" spans="1:22" x14ac:dyDescent="0.2">
      <c r="A285">
        <f t="shared" si="2"/>
        <v>1533</v>
      </c>
      <c r="B285" s="2" t="s">
        <v>1515</v>
      </c>
      <c r="C285" t="e">
        <f>IF(LEN(C$34&amp;$B285)&lt;&gt;20,"",IF(ISERROR(VLOOKUP(C$34&amp;$B285,'BASES DE DATOS'!$F$3:$J$1796,4,0))=TRUE,"",$B285&amp;" "&amp;VLOOKUP(C$34&amp;$B285,'BASES DE DATOS'!$F$3:$J$1796,4,0)))</f>
        <v>#REF!</v>
      </c>
      <c r="D285" t="e">
        <f>IF(LEN(D$34&amp;$B285)&lt;&gt;20,"",IF(ISERROR(VLOOKUP(D$34&amp;$B285,'BASES DE DATOS'!$F$3:$J$1796,4,0))=TRUE,"",$B285&amp;" "&amp;VLOOKUP(D$34&amp;$B285,'BASES DE DATOS'!$F$3:$J$1796,4,0)))</f>
        <v>#REF!</v>
      </c>
      <c r="E285" t="e">
        <f>IF(LEN(E$34&amp;$B285)&lt;&gt;20,"",IF(ISERROR(VLOOKUP(E$34&amp;$B285,'BASES DE DATOS'!$F$3:$J$1796,4,0))=TRUE,"",$B285&amp;" "&amp;VLOOKUP(E$34&amp;$B285,'BASES DE DATOS'!$F$3:$J$1796,4,0)))</f>
        <v>#REF!</v>
      </c>
      <c r="F285" t="e">
        <f>IF(LEN(F$34&amp;$B285)&lt;&gt;20,"",IF(ISERROR(VLOOKUP(F$34&amp;$B285,'BASES DE DATOS'!$F$3:$J$1796,4,0))=TRUE,"",$B285&amp;" "&amp;VLOOKUP(F$34&amp;$B285,'BASES DE DATOS'!$F$3:$J$1796,4,0)))</f>
        <v>#REF!</v>
      </c>
      <c r="G285" t="e">
        <f>IF(LEN(G$34&amp;$B285)&lt;&gt;20,"",IF(ISERROR(VLOOKUP(G$34&amp;$B285,'BASES DE DATOS'!$F$3:$J$1796,4,0))=TRUE,"",$B285&amp;" "&amp;VLOOKUP(G$34&amp;$B285,'BASES DE DATOS'!$F$3:$J$1796,4,0)))</f>
        <v>#REF!</v>
      </c>
      <c r="H285" t="e">
        <f>IF(LEN(H$34&amp;$B285)&lt;&gt;20,"",IF(ISERROR(VLOOKUP(H$34&amp;$B285,'BASES DE DATOS'!$F$3:$J$1796,4,0))=TRUE,"",$B285&amp;" "&amp;VLOOKUP(H$34&amp;$B285,'BASES DE DATOS'!$F$3:$J$1796,4,0)))</f>
        <v>#REF!</v>
      </c>
      <c r="I285" t="e">
        <f>IF(LEN(I$34&amp;$B285)&lt;&gt;20,"",IF(ISERROR(VLOOKUP(I$34&amp;$B285,'BASES DE DATOS'!$F$3:$J$1796,4,0))=TRUE,"",$B285&amp;" "&amp;VLOOKUP(I$34&amp;$B285,'BASES DE DATOS'!$F$3:$J$1796,4,0)))</f>
        <v>#REF!</v>
      </c>
      <c r="J285" t="e">
        <f>IF(LEN(J$34&amp;$B285)&lt;&gt;20,"",IF(ISERROR(VLOOKUP(J$34&amp;$B285,'BASES DE DATOS'!$F$3:$J$1796,4,0))=TRUE,"",$B285&amp;" "&amp;VLOOKUP(J$34&amp;$B285,'BASES DE DATOS'!$F$3:$J$1796,4,0)))</f>
        <v>#REF!</v>
      </c>
      <c r="K285" t="e">
        <f>IF(LEN(K$34&amp;$B285)&lt;&gt;20,"",IF(ISERROR(VLOOKUP(K$34&amp;$B285,'BASES DE DATOS'!$F$3:$J$1796,4,0))=TRUE,"",$B285&amp;" "&amp;VLOOKUP(K$34&amp;$B285,'BASES DE DATOS'!$F$3:$J$1796,4,0)))</f>
        <v>#REF!</v>
      </c>
      <c r="L285" t="e">
        <f>IF(LEN(L$34&amp;$B285)&lt;&gt;20,"",IF(ISERROR(VLOOKUP(L$34&amp;$B285,'BASES DE DATOS'!$F$3:$J$1796,4,0))=TRUE,"",$B285&amp;" "&amp;VLOOKUP(L$34&amp;$B285,'BASES DE DATOS'!$F$3:$J$1796,4,0)))</f>
        <v>#REF!</v>
      </c>
      <c r="M285" t="e">
        <f>IF(LEN(M$34&amp;$B285)&lt;&gt;20,"",IF(ISERROR(VLOOKUP(M$34&amp;$B285,'BASES DE DATOS'!$F$3:$J$1796,4,0))=TRUE,"",$B285&amp;" "&amp;VLOOKUP(M$34&amp;$B285,'BASES DE DATOS'!$F$3:$J$1796,4,0)))</f>
        <v>#REF!</v>
      </c>
      <c r="N285" t="e">
        <f>IF(LEN(N$34&amp;$B285)&lt;&gt;20,"",IF(ISERROR(VLOOKUP(N$34&amp;$B285,'BASES DE DATOS'!$F$3:$J$1796,4,0))=TRUE,"",$B285&amp;" "&amp;VLOOKUP(N$34&amp;$B285,'BASES DE DATOS'!$F$3:$J$1796,4,0)))</f>
        <v>#REF!</v>
      </c>
      <c r="O285" t="e">
        <f>IF(LEN(O$34&amp;$B285)&lt;&gt;20,"",IF(ISERROR(VLOOKUP(O$34&amp;$B285,'BASES DE DATOS'!$F$3:$J$1796,4,0))=TRUE,"",$B285&amp;" "&amp;VLOOKUP(O$34&amp;$B285,'BASES DE DATOS'!$F$3:$J$1796,4,0)))</f>
        <v>#REF!</v>
      </c>
      <c r="P285" t="e">
        <f>IF(LEN(P$34&amp;$B285)&lt;&gt;20,"",IF(ISERROR(VLOOKUP(P$34&amp;$B285,'BASES DE DATOS'!$F$3:$J$1796,4,0))=TRUE,"",$B285&amp;" "&amp;VLOOKUP(P$34&amp;$B285,'BASES DE DATOS'!$F$3:$J$1796,4,0)))</f>
        <v>#REF!</v>
      </c>
      <c r="Q285" t="e">
        <f>IF(LEN(Q$34&amp;$B285)&lt;&gt;20,"",IF(ISERROR(VLOOKUP(Q$34&amp;$B285,'BASES DE DATOS'!$F$3:$J$1796,4,0))=TRUE,"",$B285&amp;" "&amp;VLOOKUP(Q$34&amp;$B285,'BASES DE DATOS'!$F$3:$J$1796,4,0)))</f>
        <v>#REF!</v>
      </c>
      <c r="R285" t="e">
        <f>IF(LEN(R$34&amp;$B285)&lt;&gt;20,"",IF(ISERROR(VLOOKUP(R$34&amp;$B285,'BASES DE DATOS'!$F$3:$J$1796,4,0))=TRUE,"",$B285&amp;" "&amp;VLOOKUP(R$34&amp;$B285,'BASES DE DATOS'!$F$3:$J$1796,4,0)))</f>
        <v>#REF!</v>
      </c>
      <c r="S285" t="e">
        <f>IF(LEN(S$34&amp;$B285)&lt;&gt;20,"",IF(ISERROR(VLOOKUP(S$34&amp;$B285,'BASES DE DATOS'!$F$3:$J$1796,4,0))=TRUE,"",$B285&amp;" "&amp;VLOOKUP(S$34&amp;$B285,'BASES DE DATOS'!$F$3:$J$1796,4,0)))</f>
        <v>#REF!</v>
      </c>
      <c r="T285" t="e">
        <f>IF(LEN(T$34&amp;$B285)&lt;&gt;20,"",IF(ISERROR(VLOOKUP(T$34&amp;$B285,'BASES DE DATOS'!$F$3:$J$1796,4,0))=TRUE,"",$B285&amp;" "&amp;VLOOKUP(T$34&amp;$B285,'BASES DE DATOS'!$F$3:$J$1796,4,0)))</f>
        <v>#REF!</v>
      </c>
      <c r="U285" t="e">
        <f>IF(LEN(U$34&amp;$B285)&lt;&gt;20,"",IF(ISERROR(VLOOKUP(U$34&amp;$B285,'BASES DE DATOS'!$F$3:$J$1796,4,0))=TRUE,"",$B285&amp;" "&amp;VLOOKUP(U$34&amp;$B285,'BASES DE DATOS'!$F$3:$J$1796,4,0)))</f>
        <v>#REF!</v>
      </c>
      <c r="V285" t="e">
        <f>IF(LEN(V$34&amp;$B285)&lt;&gt;20,"",IF(ISERROR(VLOOKUP(V$34&amp;$B285,'BASES DE DATOS'!$F$3:$J$1796,4,0))=TRUE,"",$B285&amp;" "&amp;VLOOKUP(V$34&amp;$B285,'BASES DE DATOS'!$F$3:$J$1796,4,0)))</f>
        <v>#REF!</v>
      </c>
    </row>
    <row r="286" spans="1:22" x14ac:dyDescent="0.2">
      <c r="A286">
        <f t="shared" si="2"/>
        <v>1539</v>
      </c>
      <c r="B286" s="2" t="s">
        <v>1516</v>
      </c>
      <c r="C286" t="e">
        <f>IF(LEN(C$34&amp;$B286)&lt;&gt;20,"",IF(ISERROR(VLOOKUP(C$34&amp;$B286,'BASES DE DATOS'!$F$3:$J$1796,4,0))=TRUE,"",$B286&amp;" "&amp;VLOOKUP(C$34&amp;$B286,'BASES DE DATOS'!$F$3:$J$1796,4,0)))</f>
        <v>#REF!</v>
      </c>
      <c r="D286" t="e">
        <f>IF(LEN(D$34&amp;$B286)&lt;&gt;20,"",IF(ISERROR(VLOOKUP(D$34&amp;$B286,'BASES DE DATOS'!$F$3:$J$1796,4,0))=TRUE,"",$B286&amp;" "&amp;VLOOKUP(D$34&amp;$B286,'BASES DE DATOS'!$F$3:$J$1796,4,0)))</f>
        <v>#REF!</v>
      </c>
      <c r="E286" t="e">
        <f>IF(LEN(E$34&amp;$B286)&lt;&gt;20,"",IF(ISERROR(VLOOKUP(E$34&amp;$B286,'BASES DE DATOS'!$F$3:$J$1796,4,0))=TRUE,"",$B286&amp;" "&amp;VLOOKUP(E$34&amp;$B286,'BASES DE DATOS'!$F$3:$J$1796,4,0)))</f>
        <v>#REF!</v>
      </c>
      <c r="F286" t="e">
        <f>IF(LEN(F$34&amp;$B286)&lt;&gt;20,"",IF(ISERROR(VLOOKUP(F$34&amp;$B286,'BASES DE DATOS'!$F$3:$J$1796,4,0))=TRUE,"",$B286&amp;" "&amp;VLOOKUP(F$34&amp;$B286,'BASES DE DATOS'!$F$3:$J$1796,4,0)))</f>
        <v>#REF!</v>
      </c>
      <c r="G286" t="e">
        <f>IF(LEN(G$34&amp;$B286)&lt;&gt;20,"",IF(ISERROR(VLOOKUP(G$34&amp;$B286,'BASES DE DATOS'!$F$3:$J$1796,4,0))=TRUE,"",$B286&amp;" "&amp;VLOOKUP(G$34&amp;$B286,'BASES DE DATOS'!$F$3:$J$1796,4,0)))</f>
        <v>#REF!</v>
      </c>
      <c r="H286" t="e">
        <f>IF(LEN(H$34&amp;$B286)&lt;&gt;20,"",IF(ISERROR(VLOOKUP(H$34&amp;$B286,'BASES DE DATOS'!$F$3:$J$1796,4,0))=TRUE,"",$B286&amp;" "&amp;VLOOKUP(H$34&amp;$B286,'BASES DE DATOS'!$F$3:$J$1796,4,0)))</f>
        <v>#REF!</v>
      </c>
      <c r="I286" t="e">
        <f>IF(LEN(I$34&amp;$B286)&lt;&gt;20,"",IF(ISERROR(VLOOKUP(I$34&amp;$B286,'BASES DE DATOS'!$F$3:$J$1796,4,0))=TRUE,"",$B286&amp;" "&amp;VLOOKUP(I$34&amp;$B286,'BASES DE DATOS'!$F$3:$J$1796,4,0)))</f>
        <v>#REF!</v>
      </c>
      <c r="J286" t="e">
        <f>IF(LEN(J$34&amp;$B286)&lt;&gt;20,"",IF(ISERROR(VLOOKUP(J$34&amp;$B286,'BASES DE DATOS'!$F$3:$J$1796,4,0))=TRUE,"",$B286&amp;" "&amp;VLOOKUP(J$34&amp;$B286,'BASES DE DATOS'!$F$3:$J$1796,4,0)))</f>
        <v>#REF!</v>
      </c>
      <c r="K286" t="e">
        <f>IF(LEN(K$34&amp;$B286)&lt;&gt;20,"",IF(ISERROR(VLOOKUP(K$34&amp;$B286,'BASES DE DATOS'!$F$3:$J$1796,4,0))=TRUE,"",$B286&amp;" "&amp;VLOOKUP(K$34&amp;$B286,'BASES DE DATOS'!$F$3:$J$1796,4,0)))</f>
        <v>#REF!</v>
      </c>
      <c r="L286" t="e">
        <f>IF(LEN(L$34&amp;$B286)&lt;&gt;20,"",IF(ISERROR(VLOOKUP(L$34&amp;$B286,'BASES DE DATOS'!$F$3:$J$1796,4,0))=TRUE,"",$B286&amp;" "&amp;VLOOKUP(L$34&amp;$B286,'BASES DE DATOS'!$F$3:$J$1796,4,0)))</f>
        <v>#REF!</v>
      </c>
      <c r="M286" t="e">
        <f>IF(LEN(M$34&amp;$B286)&lt;&gt;20,"",IF(ISERROR(VLOOKUP(M$34&amp;$B286,'BASES DE DATOS'!$F$3:$J$1796,4,0))=TRUE,"",$B286&amp;" "&amp;VLOOKUP(M$34&amp;$B286,'BASES DE DATOS'!$F$3:$J$1796,4,0)))</f>
        <v>#REF!</v>
      </c>
      <c r="N286" t="e">
        <f>IF(LEN(N$34&amp;$B286)&lt;&gt;20,"",IF(ISERROR(VLOOKUP(N$34&amp;$B286,'BASES DE DATOS'!$F$3:$J$1796,4,0))=TRUE,"",$B286&amp;" "&amp;VLOOKUP(N$34&amp;$B286,'BASES DE DATOS'!$F$3:$J$1796,4,0)))</f>
        <v>#REF!</v>
      </c>
      <c r="O286" t="e">
        <f>IF(LEN(O$34&amp;$B286)&lt;&gt;20,"",IF(ISERROR(VLOOKUP(O$34&amp;$B286,'BASES DE DATOS'!$F$3:$J$1796,4,0))=TRUE,"",$B286&amp;" "&amp;VLOOKUP(O$34&amp;$B286,'BASES DE DATOS'!$F$3:$J$1796,4,0)))</f>
        <v>#REF!</v>
      </c>
      <c r="P286" t="e">
        <f>IF(LEN(P$34&amp;$B286)&lt;&gt;20,"",IF(ISERROR(VLOOKUP(P$34&amp;$B286,'BASES DE DATOS'!$F$3:$J$1796,4,0))=TRUE,"",$B286&amp;" "&amp;VLOOKUP(P$34&amp;$B286,'BASES DE DATOS'!$F$3:$J$1796,4,0)))</f>
        <v>#REF!</v>
      </c>
      <c r="Q286" t="e">
        <f>IF(LEN(Q$34&amp;$B286)&lt;&gt;20,"",IF(ISERROR(VLOOKUP(Q$34&amp;$B286,'BASES DE DATOS'!$F$3:$J$1796,4,0))=TRUE,"",$B286&amp;" "&amp;VLOOKUP(Q$34&amp;$B286,'BASES DE DATOS'!$F$3:$J$1796,4,0)))</f>
        <v>#REF!</v>
      </c>
      <c r="R286" t="e">
        <f>IF(LEN(R$34&amp;$B286)&lt;&gt;20,"",IF(ISERROR(VLOOKUP(R$34&amp;$B286,'BASES DE DATOS'!$F$3:$J$1796,4,0))=TRUE,"",$B286&amp;" "&amp;VLOOKUP(R$34&amp;$B286,'BASES DE DATOS'!$F$3:$J$1796,4,0)))</f>
        <v>#REF!</v>
      </c>
      <c r="S286" t="e">
        <f>IF(LEN(S$34&amp;$B286)&lt;&gt;20,"",IF(ISERROR(VLOOKUP(S$34&amp;$B286,'BASES DE DATOS'!$F$3:$J$1796,4,0))=TRUE,"",$B286&amp;" "&amp;VLOOKUP(S$34&amp;$B286,'BASES DE DATOS'!$F$3:$J$1796,4,0)))</f>
        <v>#REF!</v>
      </c>
      <c r="T286" t="e">
        <f>IF(LEN(T$34&amp;$B286)&lt;&gt;20,"",IF(ISERROR(VLOOKUP(T$34&amp;$B286,'BASES DE DATOS'!$F$3:$J$1796,4,0))=TRUE,"",$B286&amp;" "&amp;VLOOKUP(T$34&amp;$B286,'BASES DE DATOS'!$F$3:$J$1796,4,0)))</f>
        <v>#REF!</v>
      </c>
      <c r="U286" t="e">
        <f>IF(LEN(U$34&amp;$B286)&lt;&gt;20,"",IF(ISERROR(VLOOKUP(U$34&amp;$B286,'BASES DE DATOS'!$F$3:$J$1796,4,0))=TRUE,"",$B286&amp;" "&amp;VLOOKUP(U$34&amp;$B286,'BASES DE DATOS'!$F$3:$J$1796,4,0)))</f>
        <v>#REF!</v>
      </c>
      <c r="V286" t="e">
        <f>IF(LEN(V$34&amp;$B286)&lt;&gt;20,"",IF(ISERROR(VLOOKUP(V$34&amp;$B286,'BASES DE DATOS'!$F$3:$J$1796,4,0))=TRUE,"",$B286&amp;" "&amp;VLOOKUP(V$34&amp;$B286,'BASES DE DATOS'!$F$3:$J$1796,4,0)))</f>
        <v>#REF!</v>
      </c>
    </row>
    <row r="287" spans="1:22" x14ac:dyDescent="0.2">
      <c r="B287" s="2"/>
    </row>
    <row r="288" spans="1: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54</vt:i4>
      </vt:variant>
    </vt:vector>
  </HeadingPairs>
  <TitlesOfParts>
    <vt:vector size="64" baseType="lpstr">
      <vt:lpstr>Ficha SUDS</vt:lpstr>
      <vt:lpstr>NUMERO LETRAS </vt:lpstr>
      <vt:lpstr>Instrucciones de Diligenciamien</vt:lpstr>
      <vt:lpstr>LISTAS VALIDACIONES</vt:lpstr>
      <vt:lpstr>NUMERO LETRAS</vt:lpstr>
      <vt:lpstr>CONSOLIDADO</vt:lpstr>
      <vt:lpstr>BASES DE DATOS</vt:lpstr>
      <vt:lpstr>FORMULAS</vt:lpstr>
      <vt:lpstr>CODIGOS</vt:lpstr>
      <vt:lpstr>Bases para Modificación</vt:lpstr>
      <vt:lpstr>ACTIVIDAD</vt:lpstr>
      <vt:lpstr>ACTIVIDAD1</vt:lpstr>
      <vt:lpstr>ACTIVIDAD10</vt:lpstr>
      <vt:lpstr>ACTIVIDAD11</vt:lpstr>
      <vt:lpstr>ACTIVIDAD12</vt:lpstr>
      <vt:lpstr>ACTIVIDAD13</vt:lpstr>
      <vt:lpstr>ACTIVIDAD14</vt:lpstr>
      <vt:lpstr>ACTIVIDAD15</vt:lpstr>
      <vt:lpstr>ACTIVIDAD16</vt:lpstr>
      <vt:lpstr>ACTIVIDAD17</vt:lpstr>
      <vt:lpstr>ACTIVIDAD18</vt:lpstr>
      <vt:lpstr>ACTIVIDAD19</vt:lpstr>
      <vt:lpstr>ACTIVIDAD2</vt:lpstr>
      <vt:lpstr>ACTIVIDAD20</vt:lpstr>
      <vt:lpstr>ACTIVIDAD3</vt:lpstr>
      <vt:lpstr>ACTIVIDAD4</vt:lpstr>
      <vt:lpstr>ACTIVIDAD5</vt:lpstr>
      <vt:lpstr>ACTIVIDAD6</vt:lpstr>
      <vt:lpstr>ACTIVIDAD7</vt:lpstr>
      <vt:lpstr>ACTIVIDAD8</vt:lpstr>
      <vt:lpstr>ACTIVIDAD9</vt:lpstr>
      <vt:lpstr>'Ficha SUDS'!Área_de_impresión</vt:lpstr>
      <vt:lpstr>'Instrucciones de Diligenciamien'!Área_de_impresión</vt:lpstr>
      <vt:lpstr>COMPONENTE</vt:lpstr>
      <vt:lpstr>EJECUCIÓN_DE_PROYECTOS</vt:lpstr>
      <vt:lpstr>EJECUCIÓN_PLAN_DE_ACCIÓN</vt:lpstr>
      <vt:lpstr>Fuente</vt:lpstr>
      <vt:lpstr>META</vt:lpstr>
      <vt:lpstr>METAS</vt:lpstr>
      <vt:lpstr>ModSel</vt:lpstr>
      <vt:lpstr>OBJETO</vt:lpstr>
      <vt:lpstr>OBJETO1</vt:lpstr>
      <vt:lpstr>OBJETO10</vt:lpstr>
      <vt:lpstr>OBJETO11</vt:lpstr>
      <vt:lpstr>OBJETO12</vt:lpstr>
      <vt:lpstr>OBJETO13</vt:lpstr>
      <vt:lpstr>OBJETO14</vt:lpstr>
      <vt:lpstr>OBJETO15</vt:lpstr>
      <vt:lpstr>OBJETO16</vt:lpstr>
      <vt:lpstr>OBJETO17</vt:lpstr>
      <vt:lpstr>OBJETO18</vt:lpstr>
      <vt:lpstr>OBJETO19</vt:lpstr>
      <vt:lpstr>OBJETO2</vt:lpstr>
      <vt:lpstr>OBJETO20</vt:lpstr>
      <vt:lpstr>OBJETO3</vt:lpstr>
      <vt:lpstr>OBJETO4</vt:lpstr>
      <vt:lpstr>OBJETO5</vt:lpstr>
      <vt:lpstr>OBJETO6</vt:lpstr>
      <vt:lpstr>OBJETO7</vt:lpstr>
      <vt:lpstr>OBJETO8</vt:lpstr>
      <vt:lpstr>OBJETO9</vt:lpstr>
      <vt:lpstr>TIPO_DE_INSTRUMENTO</vt:lpstr>
      <vt:lpstr>Tipocont</vt:lpstr>
      <vt:lpstr>VIGENCIA</vt:lpstr>
    </vt:vector>
  </TitlesOfParts>
  <Company>FOPAE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dmorales</dc:creator>
  <cp:lastModifiedBy>PERSONERIA</cp:lastModifiedBy>
  <cp:lastPrinted>2024-04-17T15:58:51Z</cp:lastPrinted>
  <dcterms:created xsi:type="dcterms:W3CDTF">2009-12-16T21:09:09Z</dcterms:created>
  <dcterms:modified xsi:type="dcterms:W3CDTF">2024-05-22T11:44:08Z</dcterms:modified>
</cp:coreProperties>
</file>